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ehn\Desktop\_WORK PETR\_!!!ZAKÁZKY_2026\260103 - MŠ Kroměříž\_exit 18.3.26\"/>
    </mc:Choice>
  </mc:AlternateContent>
  <bookViews>
    <workbookView xWindow="0" yWindow="0" windowWidth="0" windowHeight="0"/>
  </bookViews>
  <sheets>
    <sheet name="Rekapitulace stavby" sheetId="1" r:id="rId1"/>
    <sheet name="SO 01 - Rekonstrukce zast..." sheetId="2" r:id="rId2"/>
    <sheet name="01 - Hromosvod" sheetId="3" r:id="rId3"/>
    <sheet name="02 - Uzemnění" sheetId="4" r:id="rId4"/>
    <sheet name="03 - Ostatní a vedlejší n..." sheetId="5" r:id="rId5"/>
    <sheet name="VRN - Vedlejší rozpočtové..." sheetId="6" r:id="rId6"/>
    <sheet name="Seznam figur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01 - Rekonstrukce zast...'!$C$96:$K$1768</definedName>
    <definedName name="_xlnm.Print_Area" localSheetId="1">'SO 01 - Rekonstrukce zast...'!$C$4:$J$39,'SO 01 - Rekonstrukce zast...'!$C$45:$J$78,'SO 01 - Rekonstrukce zast...'!$C$84:$K$1768</definedName>
    <definedName name="_xlnm.Print_Titles" localSheetId="1">'SO 01 - Rekonstrukce zast...'!$96:$96</definedName>
    <definedName name="_xlnm._FilterDatabase" localSheetId="2" hidden="1">'01 - Hromosvod'!$C$88:$K$138</definedName>
    <definedName name="_xlnm.Print_Area" localSheetId="2">'01 - Hromosvod'!$C$4:$J$41,'01 - Hromosvod'!$C$47:$J$68,'01 - Hromosvod'!$C$74:$K$138</definedName>
    <definedName name="_xlnm.Print_Titles" localSheetId="2">'01 - Hromosvod'!$88:$88</definedName>
    <definedName name="_xlnm._FilterDatabase" localSheetId="3" hidden="1">'02 - Uzemnění'!$C$91:$K$155</definedName>
    <definedName name="_xlnm.Print_Area" localSheetId="3">'02 - Uzemnění'!$C$4:$J$41,'02 - Uzemnění'!$C$47:$J$71,'02 - Uzemnění'!$C$77:$K$155</definedName>
    <definedName name="_xlnm.Print_Titles" localSheetId="3">'02 - Uzemnění'!$91:$91</definedName>
    <definedName name="_xlnm._FilterDatabase" localSheetId="4" hidden="1">'03 - Ostatní a vedlejší n...'!$C$91:$K$106</definedName>
    <definedName name="_xlnm.Print_Area" localSheetId="4">'03 - Ostatní a vedlejší n...'!$C$4:$J$41,'03 - Ostatní a vedlejší n...'!$C$47:$J$71,'03 - Ostatní a vedlejší n...'!$C$77:$K$106</definedName>
    <definedName name="_xlnm.Print_Titles" localSheetId="4">'03 - Ostatní a vedlejší n...'!$91:$91</definedName>
    <definedName name="_xlnm._FilterDatabase" localSheetId="5" hidden="1">'VRN - Vedlejší rozpočtové...'!$C$84:$K$133</definedName>
    <definedName name="_xlnm.Print_Area" localSheetId="5">'VRN - Vedlejší rozpočtové...'!$C$4:$J$39,'VRN - Vedlejší rozpočtové...'!$C$45:$J$66,'VRN - Vedlejší rozpočtové...'!$C$72:$K$133</definedName>
    <definedName name="_xlnm.Print_Titles" localSheetId="5">'VRN - Vedlejší rozpočtové...'!$84:$84</definedName>
    <definedName name="_xlnm.Print_Area" localSheetId="6">'Seznam figur'!$C$4:$G$314</definedName>
    <definedName name="_xlnm.Print_Titles" localSheetId="6">'Seznam figur'!$9:$9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60"/>
  <c i="6" r="J35"/>
  <c i="1" r="AX60"/>
  <c i="6" r="BI130"/>
  <c r="BH130"/>
  <c r="BG130"/>
  <c r="BF130"/>
  <c r="T130"/>
  <c r="T129"/>
  <c r="R130"/>
  <c r="R129"/>
  <c r="P130"/>
  <c r="P129"/>
  <c r="BI124"/>
  <c r="BH124"/>
  <c r="BG124"/>
  <c r="BF124"/>
  <c r="T124"/>
  <c r="T123"/>
  <c r="R124"/>
  <c r="R123"/>
  <c r="P124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8"/>
  <c r="BH88"/>
  <c r="BG88"/>
  <c r="BF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5" r="J39"/>
  <c r="J38"/>
  <c i="1" r="AY59"/>
  <c i="5" r="J37"/>
  <c i="1" r="AX59"/>
  <c i="5" r="BI105"/>
  <c r="BH105"/>
  <c r="BG105"/>
  <c r="BF105"/>
  <c r="T105"/>
  <c r="T104"/>
  <c r="R105"/>
  <c r="R104"/>
  <c r="P105"/>
  <c r="P104"/>
  <c r="BI102"/>
  <c r="BH102"/>
  <c r="BG102"/>
  <c r="BF102"/>
  <c r="T102"/>
  <c r="T101"/>
  <c r="T100"/>
  <c r="R102"/>
  <c r="R101"/>
  <c r="P102"/>
  <c r="P101"/>
  <c r="P100"/>
  <c r="BI99"/>
  <c r="BH99"/>
  <c r="BG99"/>
  <c r="BF99"/>
  <c r="T99"/>
  <c r="T98"/>
  <c r="T97"/>
  <c r="R99"/>
  <c r="R98"/>
  <c r="R97"/>
  <c r="P99"/>
  <c r="P98"/>
  <c r="P97"/>
  <c r="BI95"/>
  <c r="BH95"/>
  <c r="BG95"/>
  <c r="BF95"/>
  <c r="T95"/>
  <c r="T94"/>
  <c r="T93"/>
  <c r="T92"/>
  <c r="R95"/>
  <c r="R94"/>
  <c r="R93"/>
  <c r="P95"/>
  <c r="P94"/>
  <c r="P93"/>
  <c r="J89"/>
  <c r="J88"/>
  <c r="F88"/>
  <c r="F86"/>
  <c r="E84"/>
  <c r="J59"/>
  <c r="J58"/>
  <c r="F58"/>
  <c r="F56"/>
  <c r="E54"/>
  <c r="J20"/>
  <c r="E20"/>
  <c r="F89"/>
  <c r="J19"/>
  <c r="J14"/>
  <c r="J56"/>
  <c r="E7"/>
  <c r="E80"/>
  <c i="4" r="J39"/>
  <c r="J38"/>
  <c i="1" r="AY58"/>
  <c i="4" r="J37"/>
  <c i="1" r="AX58"/>
  <c i="4"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7"/>
  <c r="BH107"/>
  <c r="BG107"/>
  <c r="BF107"/>
  <c r="T107"/>
  <c r="R107"/>
  <c r="P107"/>
  <c r="BI104"/>
  <c r="BH104"/>
  <c r="BG104"/>
  <c r="BF104"/>
  <c r="T104"/>
  <c r="R104"/>
  <c r="P104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9"/>
  <c r="J58"/>
  <c r="F58"/>
  <c r="F56"/>
  <c r="E54"/>
  <c r="J20"/>
  <c r="E20"/>
  <c r="F89"/>
  <c r="J19"/>
  <c r="J14"/>
  <c r="J86"/>
  <c r="E7"/>
  <c r="E50"/>
  <c i="3" r="J39"/>
  <c r="J38"/>
  <c i="1" r="AY57"/>
  <c i="3" r="J37"/>
  <c i="1" r="AX57"/>
  <c i="3"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2" r="J37"/>
  <c r="J36"/>
  <c i="1" r="AY55"/>
  <c i="2" r="J35"/>
  <c i="1" r="AX55"/>
  <c i="2" r="BI1765"/>
  <c r="BH1765"/>
  <c r="BG1765"/>
  <c r="BF1765"/>
  <c r="T1765"/>
  <c r="T1764"/>
  <c r="R1765"/>
  <c r="R1764"/>
  <c r="P1765"/>
  <c r="P1764"/>
  <c r="BI1747"/>
  <c r="BH1747"/>
  <c r="BG1747"/>
  <c r="BF1747"/>
  <c r="T1747"/>
  <c r="R1747"/>
  <c r="P1747"/>
  <c r="BI1740"/>
  <c r="BH1740"/>
  <c r="BG1740"/>
  <c r="BF1740"/>
  <c r="T1740"/>
  <c r="R1740"/>
  <c r="P1740"/>
  <c r="BI1733"/>
  <c r="BH1733"/>
  <c r="BG1733"/>
  <c r="BF1733"/>
  <c r="T1733"/>
  <c r="R1733"/>
  <c r="P1733"/>
  <c r="BI1726"/>
  <c r="BH1726"/>
  <c r="BG1726"/>
  <c r="BF1726"/>
  <c r="T1726"/>
  <c r="R1726"/>
  <c r="P1726"/>
  <c r="BI1723"/>
  <c r="BH1723"/>
  <c r="BG1723"/>
  <c r="BF1723"/>
  <c r="T1723"/>
  <c r="R1723"/>
  <c r="P1723"/>
  <c r="BI1718"/>
  <c r="BH1718"/>
  <c r="BG1718"/>
  <c r="BF1718"/>
  <c r="T1718"/>
  <c r="R1718"/>
  <c r="P1718"/>
  <c r="BI1713"/>
  <c r="BH1713"/>
  <c r="BG1713"/>
  <c r="BF1713"/>
  <c r="T1713"/>
  <c r="R1713"/>
  <c r="P1713"/>
  <c r="BI1708"/>
  <c r="BH1708"/>
  <c r="BG1708"/>
  <c r="BF1708"/>
  <c r="T1708"/>
  <c r="R1708"/>
  <c r="P1708"/>
  <c r="BI1707"/>
  <c r="BH1707"/>
  <c r="BG1707"/>
  <c r="BF1707"/>
  <c r="T1707"/>
  <c r="R1707"/>
  <c r="P1707"/>
  <c r="BI1701"/>
  <c r="BH1701"/>
  <c r="BG1701"/>
  <c r="BF1701"/>
  <c r="T1701"/>
  <c r="R1701"/>
  <c r="P1701"/>
  <c r="BI1695"/>
  <c r="BH1695"/>
  <c r="BG1695"/>
  <c r="BF1695"/>
  <c r="T1695"/>
  <c r="R1695"/>
  <c r="P1695"/>
  <c r="BI1694"/>
  <c r="BH1694"/>
  <c r="BG1694"/>
  <c r="BF1694"/>
  <c r="T1694"/>
  <c r="R1694"/>
  <c r="P1694"/>
  <c r="BI1688"/>
  <c r="BH1688"/>
  <c r="BG1688"/>
  <c r="BF1688"/>
  <c r="T1688"/>
  <c r="R1688"/>
  <c r="P1688"/>
  <c r="BI1682"/>
  <c r="BH1682"/>
  <c r="BG1682"/>
  <c r="BF1682"/>
  <c r="T1682"/>
  <c r="R1682"/>
  <c r="P1682"/>
  <c r="BI1676"/>
  <c r="BH1676"/>
  <c r="BG1676"/>
  <c r="BF1676"/>
  <c r="T1676"/>
  <c r="R1676"/>
  <c r="P1676"/>
  <c r="BI1674"/>
  <c r="BH1674"/>
  <c r="BG1674"/>
  <c r="BF1674"/>
  <c r="T1674"/>
  <c r="R1674"/>
  <c r="P1674"/>
  <c r="BI1668"/>
  <c r="BH1668"/>
  <c r="BG1668"/>
  <c r="BF1668"/>
  <c r="T1668"/>
  <c r="R1668"/>
  <c r="P1668"/>
  <c r="BI1661"/>
  <c r="BH1661"/>
  <c r="BG1661"/>
  <c r="BF1661"/>
  <c r="T1661"/>
  <c r="R1661"/>
  <c r="P1661"/>
  <c r="BI1658"/>
  <c r="BH1658"/>
  <c r="BG1658"/>
  <c r="BF1658"/>
  <c r="T1658"/>
  <c r="R1658"/>
  <c r="P1658"/>
  <c r="BI1651"/>
  <c r="BH1651"/>
  <c r="BG1651"/>
  <c r="BF1651"/>
  <c r="T1651"/>
  <c r="R1651"/>
  <c r="P1651"/>
  <c r="BI1640"/>
  <c r="BH1640"/>
  <c r="BG1640"/>
  <c r="BF1640"/>
  <c r="T1640"/>
  <c r="R1640"/>
  <c r="P1640"/>
  <c r="BI1631"/>
  <c r="BH1631"/>
  <c r="BG1631"/>
  <c r="BF1631"/>
  <c r="T1631"/>
  <c r="R1631"/>
  <c r="P1631"/>
  <c r="BI1624"/>
  <c r="BH1624"/>
  <c r="BG1624"/>
  <c r="BF1624"/>
  <c r="T1624"/>
  <c r="R1624"/>
  <c r="P1624"/>
  <c r="BI1606"/>
  <c r="BH1606"/>
  <c r="BG1606"/>
  <c r="BF1606"/>
  <c r="T1606"/>
  <c r="R1606"/>
  <c r="P1606"/>
  <c r="BI1599"/>
  <c r="BH1599"/>
  <c r="BG1599"/>
  <c r="BF1599"/>
  <c r="T1599"/>
  <c r="R1599"/>
  <c r="P1599"/>
  <c r="BI1592"/>
  <c r="BH1592"/>
  <c r="BG1592"/>
  <c r="BF1592"/>
  <c r="T1592"/>
  <c r="R1592"/>
  <c r="P1592"/>
  <c r="BI1585"/>
  <c r="BH1585"/>
  <c r="BG1585"/>
  <c r="BF1585"/>
  <c r="T1585"/>
  <c r="R1585"/>
  <c r="P1585"/>
  <c r="BI1578"/>
  <c r="BH1578"/>
  <c r="BG1578"/>
  <c r="BF1578"/>
  <c r="T1578"/>
  <c r="R1578"/>
  <c r="P1578"/>
  <c r="BI1571"/>
  <c r="BH1571"/>
  <c r="BG1571"/>
  <c r="BF1571"/>
  <c r="T1571"/>
  <c r="R1571"/>
  <c r="P1571"/>
  <c r="BI1558"/>
  <c r="BH1558"/>
  <c r="BG1558"/>
  <c r="BF1558"/>
  <c r="T1558"/>
  <c r="R1558"/>
  <c r="P1558"/>
  <c r="BI1540"/>
  <c r="BH1540"/>
  <c r="BG1540"/>
  <c r="BF1540"/>
  <c r="T1540"/>
  <c r="R1540"/>
  <c r="P1540"/>
  <c r="BI1535"/>
  <c r="BH1535"/>
  <c r="BG1535"/>
  <c r="BF1535"/>
  <c r="T1535"/>
  <c r="R1535"/>
  <c r="P1535"/>
  <c r="BI1530"/>
  <c r="BH1530"/>
  <c r="BG1530"/>
  <c r="BF1530"/>
  <c r="T1530"/>
  <c r="R1530"/>
  <c r="P1530"/>
  <c r="BI1527"/>
  <c r="BH1527"/>
  <c r="BG1527"/>
  <c r="BF1527"/>
  <c r="T1527"/>
  <c r="R1527"/>
  <c r="P1527"/>
  <c r="BI1509"/>
  <c r="BH1509"/>
  <c r="BG1509"/>
  <c r="BF1509"/>
  <c r="T1509"/>
  <c r="R1509"/>
  <c r="P1509"/>
  <c r="BI1491"/>
  <c r="BH1491"/>
  <c r="BG1491"/>
  <c r="BF1491"/>
  <c r="T1491"/>
  <c r="R1491"/>
  <c r="P1491"/>
  <c r="BI1488"/>
  <c r="BH1488"/>
  <c r="BG1488"/>
  <c r="BF1488"/>
  <c r="T1488"/>
  <c r="R1488"/>
  <c r="P1488"/>
  <c r="BI1487"/>
  <c r="BH1487"/>
  <c r="BG1487"/>
  <c r="BF1487"/>
  <c r="T1487"/>
  <c r="R1487"/>
  <c r="P1487"/>
  <c r="BI1481"/>
  <c r="BH1481"/>
  <c r="BG1481"/>
  <c r="BF1481"/>
  <c r="T1481"/>
  <c r="R1481"/>
  <c r="P1481"/>
  <c r="BI1475"/>
  <c r="BH1475"/>
  <c r="BG1475"/>
  <c r="BF1475"/>
  <c r="T1475"/>
  <c r="R1475"/>
  <c r="P1475"/>
  <c r="BI1469"/>
  <c r="BH1469"/>
  <c r="BG1469"/>
  <c r="BF1469"/>
  <c r="T1469"/>
  <c r="T1468"/>
  <c r="R1469"/>
  <c r="R1468"/>
  <c r="P1469"/>
  <c r="P1468"/>
  <c r="BI1466"/>
  <c r="BH1466"/>
  <c r="BG1466"/>
  <c r="BF1466"/>
  <c r="T1466"/>
  <c r="R1466"/>
  <c r="P1466"/>
  <c r="BI1445"/>
  <c r="BH1445"/>
  <c r="BG1445"/>
  <c r="BF1445"/>
  <c r="T1445"/>
  <c r="R1445"/>
  <c r="P1445"/>
  <c r="BI1444"/>
  <c r="BH1444"/>
  <c r="BG1444"/>
  <c r="BF1444"/>
  <c r="T1444"/>
  <c r="R1444"/>
  <c r="P1444"/>
  <c r="BI1438"/>
  <c r="BH1438"/>
  <c r="BG1438"/>
  <c r="BF1438"/>
  <c r="T1438"/>
  <c r="R1438"/>
  <c r="P1438"/>
  <c r="BI1418"/>
  <c r="BH1418"/>
  <c r="BG1418"/>
  <c r="BF1418"/>
  <c r="T1418"/>
  <c r="R1418"/>
  <c r="P1418"/>
  <c r="BI1411"/>
  <c r="BH1411"/>
  <c r="BG1411"/>
  <c r="BF1411"/>
  <c r="T1411"/>
  <c r="R1411"/>
  <c r="P1411"/>
  <c r="BI1404"/>
  <c r="BH1404"/>
  <c r="BG1404"/>
  <c r="BF1404"/>
  <c r="T1404"/>
  <c r="R1404"/>
  <c r="P1404"/>
  <c r="BI1397"/>
  <c r="BH1397"/>
  <c r="BG1397"/>
  <c r="BF1397"/>
  <c r="T1397"/>
  <c r="R1397"/>
  <c r="P1397"/>
  <c r="BI1390"/>
  <c r="BH1390"/>
  <c r="BG1390"/>
  <c r="BF1390"/>
  <c r="T1390"/>
  <c r="R1390"/>
  <c r="P1390"/>
  <c r="BI1383"/>
  <c r="BH1383"/>
  <c r="BG1383"/>
  <c r="BF1383"/>
  <c r="T1383"/>
  <c r="R1383"/>
  <c r="P1383"/>
  <c r="BI1376"/>
  <c r="BH1376"/>
  <c r="BG1376"/>
  <c r="BF1376"/>
  <c r="T1376"/>
  <c r="R1376"/>
  <c r="P1376"/>
  <c r="BI1361"/>
  <c r="BH1361"/>
  <c r="BG1361"/>
  <c r="BF1361"/>
  <c r="T1361"/>
  <c r="R1361"/>
  <c r="P1361"/>
  <c r="BI1346"/>
  <c r="BH1346"/>
  <c r="BG1346"/>
  <c r="BF1346"/>
  <c r="T1346"/>
  <c r="R1346"/>
  <c r="P1346"/>
  <c r="BI1343"/>
  <c r="BH1343"/>
  <c r="BG1343"/>
  <c r="BF1343"/>
  <c r="T1343"/>
  <c r="R1343"/>
  <c r="P1343"/>
  <c r="BI1342"/>
  <c r="BH1342"/>
  <c r="BG1342"/>
  <c r="BF1342"/>
  <c r="T1342"/>
  <c r="R1342"/>
  <c r="P1342"/>
  <c r="BI1337"/>
  <c r="BH1337"/>
  <c r="BG1337"/>
  <c r="BF1337"/>
  <c r="T1337"/>
  <c r="R1337"/>
  <c r="P1337"/>
  <c r="BI1319"/>
  <c r="BH1319"/>
  <c r="BG1319"/>
  <c r="BF1319"/>
  <c r="T1319"/>
  <c r="R1319"/>
  <c r="P1319"/>
  <c r="BI1301"/>
  <c r="BH1301"/>
  <c r="BG1301"/>
  <c r="BF1301"/>
  <c r="T1301"/>
  <c r="R1301"/>
  <c r="P1301"/>
  <c r="BI1294"/>
  <c r="BH1294"/>
  <c r="BG1294"/>
  <c r="BF1294"/>
  <c r="T1294"/>
  <c r="R1294"/>
  <c r="P1294"/>
  <c r="BI1280"/>
  <c r="BH1280"/>
  <c r="BG1280"/>
  <c r="BF1280"/>
  <c r="T1280"/>
  <c r="R1280"/>
  <c r="P1280"/>
  <c r="BI1273"/>
  <c r="BH1273"/>
  <c r="BG1273"/>
  <c r="BF1273"/>
  <c r="T1273"/>
  <c r="R1273"/>
  <c r="P1273"/>
  <c r="BI1265"/>
  <c r="BH1265"/>
  <c r="BG1265"/>
  <c r="BF1265"/>
  <c r="T1265"/>
  <c r="R1265"/>
  <c r="P1265"/>
  <c r="BI1263"/>
  <c r="BH1263"/>
  <c r="BG1263"/>
  <c r="BF1263"/>
  <c r="T1263"/>
  <c r="R1263"/>
  <c r="P1263"/>
  <c r="BI1235"/>
  <c r="BH1235"/>
  <c r="BG1235"/>
  <c r="BF1235"/>
  <c r="T1235"/>
  <c r="R1235"/>
  <c r="P1235"/>
  <c r="BI1230"/>
  <c r="BH1230"/>
  <c r="BG1230"/>
  <c r="BF1230"/>
  <c r="T1230"/>
  <c r="R1230"/>
  <c r="P1230"/>
  <c r="BI1223"/>
  <c r="BH1223"/>
  <c r="BG1223"/>
  <c r="BF1223"/>
  <c r="T1223"/>
  <c r="R1223"/>
  <c r="P1223"/>
  <c r="BI1221"/>
  <c r="BH1221"/>
  <c r="BG1221"/>
  <c r="BF1221"/>
  <c r="T1221"/>
  <c r="R1221"/>
  <c r="P1221"/>
  <c r="BI1213"/>
  <c r="BH1213"/>
  <c r="BG1213"/>
  <c r="BF1213"/>
  <c r="T1213"/>
  <c r="R1213"/>
  <c r="P1213"/>
  <c r="BI1206"/>
  <c r="BH1206"/>
  <c r="BG1206"/>
  <c r="BF1206"/>
  <c r="T1206"/>
  <c r="R1206"/>
  <c r="P1206"/>
  <c r="BI1199"/>
  <c r="BH1199"/>
  <c r="BG1199"/>
  <c r="BF1199"/>
  <c r="T1199"/>
  <c r="R1199"/>
  <c r="P1199"/>
  <c r="BI1192"/>
  <c r="BH1192"/>
  <c r="BG1192"/>
  <c r="BF1192"/>
  <c r="T1192"/>
  <c r="R1192"/>
  <c r="P1192"/>
  <c r="BI1190"/>
  <c r="BH1190"/>
  <c r="BG1190"/>
  <c r="BF1190"/>
  <c r="T1190"/>
  <c r="R1190"/>
  <c r="P1190"/>
  <c r="BI1168"/>
  <c r="BH1168"/>
  <c r="BG1168"/>
  <c r="BF1168"/>
  <c r="T1168"/>
  <c r="R1168"/>
  <c r="P1168"/>
  <c r="BI1144"/>
  <c r="BH1144"/>
  <c r="BG1144"/>
  <c r="BF1144"/>
  <c r="T1144"/>
  <c r="R1144"/>
  <c r="P1144"/>
  <c r="BI1141"/>
  <c r="BH1141"/>
  <c r="BG1141"/>
  <c r="BF1141"/>
  <c r="T1141"/>
  <c r="R1141"/>
  <c r="P1141"/>
  <c r="BI1140"/>
  <c r="BH1140"/>
  <c r="BG1140"/>
  <c r="BF1140"/>
  <c r="T1140"/>
  <c r="R1140"/>
  <c r="P1140"/>
  <c r="BI1133"/>
  <c r="BH1133"/>
  <c r="BG1133"/>
  <c r="BF1133"/>
  <c r="T1133"/>
  <c r="R1133"/>
  <c r="P1133"/>
  <c r="BI1109"/>
  <c r="BH1109"/>
  <c r="BG1109"/>
  <c r="BF1109"/>
  <c r="T1109"/>
  <c r="R1109"/>
  <c r="P1109"/>
  <c r="BI1067"/>
  <c r="BH1067"/>
  <c r="BG1067"/>
  <c r="BF1067"/>
  <c r="T1067"/>
  <c r="R1067"/>
  <c r="P1067"/>
  <c r="BI1021"/>
  <c r="BH1021"/>
  <c r="BG1021"/>
  <c r="BF1021"/>
  <c r="T1021"/>
  <c r="R1021"/>
  <c r="P1021"/>
  <c r="BI988"/>
  <c r="BH988"/>
  <c r="BG988"/>
  <c r="BF988"/>
  <c r="T988"/>
  <c r="R988"/>
  <c r="P988"/>
  <c r="BI986"/>
  <c r="BH986"/>
  <c r="BG986"/>
  <c r="BF986"/>
  <c r="T986"/>
  <c r="R986"/>
  <c r="P986"/>
  <c r="BI979"/>
  <c r="BH979"/>
  <c r="BG979"/>
  <c r="BF979"/>
  <c r="T979"/>
  <c r="R979"/>
  <c r="P979"/>
  <c r="BI944"/>
  <c r="BH944"/>
  <c r="BG944"/>
  <c r="BF944"/>
  <c r="T944"/>
  <c r="R944"/>
  <c r="P944"/>
  <c r="BI909"/>
  <c r="BH909"/>
  <c r="BG909"/>
  <c r="BF909"/>
  <c r="T909"/>
  <c r="R909"/>
  <c r="P909"/>
  <c r="BI897"/>
  <c r="BH897"/>
  <c r="BG897"/>
  <c r="BF897"/>
  <c r="T897"/>
  <c r="R897"/>
  <c r="P897"/>
  <c r="BI882"/>
  <c r="BH882"/>
  <c r="BG882"/>
  <c r="BF882"/>
  <c r="T882"/>
  <c r="R882"/>
  <c r="P882"/>
  <c r="BI840"/>
  <c r="BH840"/>
  <c r="BG840"/>
  <c r="BF840"/>
  <c r="T840"/>
  <c r="R840"/>
  <c r="P840"/>
  <c r="BI781"/>
  <c r="BH781"/>
  <c r="BG781"/>
  <c r="BF781"/>
  <c r="T781"/>
  <c r="R781"/>
  <c r="P781"/>
  <c r="BI763"/>
  <c r="BH763"/>
  <c r="BG763"/>
  <c r="BF763"/>
  <c r="T763"/>
  <c r="R763"/>
  <c r="P763"/>
  <c r="BI718"/>
  <c r="BH718"/>
  <c r="BG718"/>
  <c r="BF718"/>
  <c r="T718"/>
  <c r="R718"/>
  <c r="P718"/>
  <c r="BI713"/>
  <c r="BH713"/>
  <c r="BG713"/>
  <c r="BF713"/>
  <c r="T713"/>
  <c r="R713"/>
  <c r="P713"/>
  <c r="BI708"/>
  <c r="BH708"/>
  <c r="BG708"/>
  <c r="BF708"/>
  <c r="T708"/>
  <c r="R708"/>
  <c r="P708"/>
  <c r="BI703"/>
  <c r="BH703"/>
  <c r="BG703"/>
  <c r="BF703"/>
  <c r="T703"/>
  <c r="R703"/>
  <c r="P703"/>
  <c r="BI694"/>
  <c r="BH694"/>
  <c r="BG694"/>
  <c r="BF694"/>
  <c r="T694"/>
  <c r="R694"/>
  <c r="P694"/>
  <c r="BI692"/>
  <c r="BH692"/>
  <c r="BG692"/>
  <c r="BF692"/>
  <c r="T692"/>
  <c r="R692"/>
  <c r="P692"/>
  <c r="BI678"/>
  <c r="BH678"/>
  <c r="BG678"/>
  <c r="BF678"/>
  <c r="T678"/>
  <c r="R678"/>
  <c r="P678"/>
  <c r="BI660"/>
  <c r="BH660"/>
  <c r="BG660"/>
  <c r="BF660"/>
  <c r="T660"/>
  <c r="R660"/>
  <c r="P660"/>
  <c r="BI654"/>
  <c r="BH654"/>
  <c r="BG654"/>
  <c r="BF654"/>
  <c r="T654"/>
  <c r="R654"/>
  <c r="P654"/>
  <c r="BI645"/>
  <c r="BH645"/>
  <c r="BG645"/>
  <c r="BF645"/>
  <c r="T645"/>
  <c r="R645"/>
  <c r="P645"/>
  <c r="BI629"/>
  <c r="BH629"/>
  <c r="BG629"/>
  <c r="BF629"/>
  <c r="T629"/>
  <c r="R629"/>
  <c r="P629"/>
  <c r="BI619"/>
  <c r="BH619"/>
  <c r="BG619"/>
  <c r="BF619"/>
  <c r="T619"/>
  <c r="R619"/>
  <c r="P619"/>
  <c r="BI586"/>
  <c r="BH586"/>
  <c r="BG586"/>
  <c r="BF586"/>
  <c r="T586"/>
  <c r="R586"/>
  <c r="P586"/>
  <c r="BI553"/>
  <c r="BH553"/>
  <c r="BG553"/>
  <c r="BF553"/>
  <c r="T553"/>
  <c r="R553"/>
  <c r="P553"/>
  <c r="BI529"/>
  <c r="BH529"/>
  <c r="BG529"/>
  <c r="BF529"/>
  <c r="T529"/>
  <c r="R529"/>
  <c r="P529"/>
  <c r="BI505"/>
  <c r="BH505"/>
  <c r="BG505"/>
  <c r="BF505"/>
  <c r="T505"/>
  <c r="R505"/>
  <c r="P505"/>
  <c r="BI501"/>
  <c r="BH501"/>
  <c r="BG501"/>
  <c r="BF501"/>
  <c r="T501"/>
  <c r="T500"/>
  <c r="R501"/>
  <c r="R500"/>
  <c r="P501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41"/>
  <c r="BH441"/>
  <c r="BG441"/>
  <c r="BF441"/>
  <c r="T441"/>
  <c r="R441"/>
  <c r="P441"/>
  <c r="BI436"/>
  <c r="BH436"/>
  <c r="BG436"/>
  <c r="BF436"/>
  <c r="T436"/>
  <c r="R436"/>
  <c r="P436"/>
  <c r="BI429"/>
  <c r="BH429"/>
  <c r="BG429"/>
  <c r="BF429"/>
  <c r="T429"/>
  <c r="R429"/>
  <c r="P429"/>
  <c r="BI422"/>
  <c r="BH422"/>
  <c r="BG422"/>
  <c r="BF422"/>
  <c r="T422"/>
  <c r="R422"/>
  <c r="P422"/>
  <c r="BI412"/>
  <c r="BH412"/>
  <c r="BG412"/>
  <c r="BF412"/>
  <c r="T412"/>
  <c r="R412"/>
  <c r="P412"/>
  <c r="BI402"/>
  <c r="BH402"/>
  <c r="BG402"/>
  <c r="BF402"/>
  <c r="T402"/>
  <c r="R402"/>
  <c r="P402"/>
  <c r="BI397"/>
  <c r="BH397"/>
  <c r="BG397"/>
  <c r="BF397"/>
  <c r="T397"/>
  <c r="R397"/>
  <c r="P397"/>
  <c r="BI389"/>
  <c r="BH389"/>
  <c r="BG389"/>
  <c r="BF389"/>
  <c r="T389"/>
  <c r="R389"/>
  <c r="P389"/>
  <c r="BI370"/>
  <c r="BH370"/>
  <c r="BG370"/>
  <c r="BF370"/>
  <c r="T370"/>
  <c r="R370"/>
  <c r="P370"/>
  <c r="BI350"/>
  <c r="BH350"/>
  <c r="BG350"/>
  <c r="BF350"/>
  <c r="T350"/>
  <c r="R350"/>
  <c r="P350"/>
  <c r="BI331"/>
  <c r="BH331"/>
  <c r="BG331"/>
  <c r="BF331"/>
  <c r="T331"/>
  <c r="R331"/>
  <c r="P331"/>
  <c r="BI322"/>
  <c r="BH322"/>
  <c r="BG322"/>
  <c r="BF322"/>
  <c r="T322"/>
  <c r="R322"/>
  <c r="P322"/>
  <c r="BI315"/>
  <c r="BH315"/>
  <c r="BG315"/>
  <c r="BF315"/>
  <c r="T315"/>
  <c r="R315"/>
  <c r="P315"/>
  <c r="BI302"/>
  <c r="BH302"/>
  <c r="BG302"/>
  <c r="BF302"/>
  <c r="T302"/>
  <c r="R302"/>
  <c r="P302"/>
  <c r="BI293"/>
  <c r="BH293"/>
  <c r="BG293"/>
  <c r="BF293"/>
  <c r="T293"/>
  <c r="R293"/>
  <c r="P293"/>
  <c r="BI280"/>
  <c r="BH280"/>
  <c r="BG280"/>
  <c r="BF280"/>
  <c r="T280"/>
  <c r="R280"/>
  <c r="P280"/>
  <c r="BI265"/>
  <c r="BH265"/>
  <c r="BG265"/>
  <c r="BF265"/>
  <c r="T265"/>
  <c r="R265"/>
  <c r="P265"/>
  <c r="BI241"/>
  <c r="BH241"/>
  <c r="BG241"/>
  <c r="BF241"/>
  <c r="T241"/>
  <c r="R241"/>
  <c r="P241"/>
  <c r="BI234"/>
  <c r="BH234"/>
  <c r="BG234"/>
  <c r="BF234"/>
  <c r="T234"/>
  <c r="R234"/>
  <c r="P234"/>
  <c r="BI227"/>
  <c r="BH227"/>
  <c r="BG227"/>
  <c r="BF227"/>
  <c r="T227"/>
  <c r="R227"/>
  <c r="P227"/>
  <c r="BI219"/>
  <c r="BH219"/>
  <c r="BG219"/>
  <c r="BF219"/>
  <c r="T219"/>
  <c r="R219"/>
  <c r="P219"/>
  <c r="BI217"/>
  <c r="BH217"/>
  <c r="BG217"/>
  <c r="BF217"/>
  <c r="T217"/>
  <c r="R217"/>
  <c r="P217"/>
  <c r="BI210"/>
  <c r="BH210"/>
  <c r="BG210"/>
  <c r="BF210"/>
  <c r="T210"/>
  <c r="R210"/>
  <c r="P210"/>
  <c r="BI203"/>
  <c r="BH203"/>
  <c r="BG203"/>
  <c r="BF203"/>
  <c r="T203"/>
  <c r="R203"/>
  <c r="P203"/>
  <c r="BI185"/>
  <c r="BH185"/>
  <c r="BG185"/>
  <c r="BF185"/>
  <c r="T185"/>
  <c r="R185"/>
  <c r="P185"/>
  <c r="BI151"/>
  <c r="BH151"/>
  <c r="BG151"/>
  <c r="BF151"/>
  <c r="T151"/>
  <c r="R151"/>
  <c r="P151"/>
  <c r="BI118"/>
  <c r="BH118"/>
  <c r="BG118"/>
  <c r="BF118"/>
  <c r="T118"/>
  <c r="R118"/>
  <c r="P118"/>
  <c r="BI115"/>
  <c r="BH115"/>
  <c r="BG115"/>
  <c r="BF115"/>
  <c r="T115"/>
  <c r="R115"/>
  <c r="P115"/>
  <c r="BI107"/>
  <c r="BH107"/>
  <c r="BG107"/>
  <c r="BF107"/>
  <c r="T107"/>
  <c r="R107"/>
  <c r="P107"/>
  <c r="BI100"/>
  <c r="BH100"/>
  <c r="BG100"/>
  <c r="BF100"/>
  <c r="T100"/>
  <c r="T99"/>
  <c r="R100"/>
  <c r="R99"/>
  <c r="P100"/>
  <c r="P99"/>
  <c r="J94"/>
  <c r="J93"/>
  <c r="F93"/>
  <c r="F91"/>
  <c r="E89"/>
  <c r="J55"/>
  <c r="J54"/>
  <c r="F54"/>
  <c r="F52"/>
  <c r="E50"/>
  <c r="J18"/>
  <c r="E18"/>
  <c r="F55"/>
  <c r="J17"/>
  <c r="J12"/>
  <c r="J91"/>
  <c r="E7"/>
  <c r="E48"/>
  <c i="1" r="L50"/>
  <c r="AM50"/>
  <c r="AM49"/>
  <c r="L49"/>
  <c r="AM47"/>
  <c r="L47"/>
  <c r="L45"/>
  <c r="L44"/>
  <c i="6" r="BK115"/>
  <c i="4" r="J113"/>
  <c i="3" r="J103"/>
  <c i="2" r="BK1631"/>
  <c r="BK1223"/>
  <c i="4" r="BK150"/>
  <c r="BK108"/>
  <c i="2" r="J781"/>
  <c i="3" r="BK112"/>
  <c i="2" r="BK1674"/>
  <c r="BK1509"/>
  <c r="BK1206"/>
  <c r="J429"/>
  <c i="3" r="BK118"/>
  <c i="2" r="BK389"/>
  <c i="5" r="BK95"/>
  <c i="2" r="BK265"/>
  <c i="3" r="J120"/>
  <c i="2" r="J1527"/>
  <c r="BK505"/>
  <c i="3" r="J107"/>
  <c i="2" r="BK529"/>
  <c r="BK1726"/>
  <c r="BK1606"/>
  <c r="BK1192"/>
  <c r="BK692"/>
  <c i="3" r="BK96"/>
  <c i="2" r="BK441"/>
  <c i="4" r="J103"/>
  <c i="2" r="BK1294"/>
  <c r="J496"/>
  <c i="4" r="J108"/>
  <c i="2" r="BK678"/>
  <c i="3" r="J114"/>
  <c i="2" r="J1558"/>
  <c r="BK1230"/>
  <c i="6" r="BK101"/>
  <c r="BK93"/>
  <c i="4" r="J128"/>
  <c i="3" r="BK138"/>
  <c r="J96"/>
  <c i="2" r="J1585"/>
  <c r="J1319"/>
  <c i="4" r="J139"/>
  <c i="3" r="J115"/>
  <c i="2" r="J1337"/>
  <c r="J498"/>
  <c r="J1695"/>
  <c r="BK1491"/>
  <c r="BK586"/>
  <c i="3" r="BK108"/>
  <c i="2" r="BK402"/>
  <c i="4" r="BK139"/>
  <c i="2" r="BK485"/>
  <c i="3" r="J125"/>
  <c i="2" r="J1674"/>
  <c r="BK1273"/>
  <c i="4" r="BK104"/>
  <c i="2" r="J1263"/>
  <c r="BK322"/>
  <c r="BK1723"/>
  <c r="BK1599"/>
  <c r="J1361"/>
  <c r="J1168"/>
  <c r="BK660"/>
  <c i="3" r="BK104"/>
  <c i="2" r="J654"/>
  <c i="4" r="J137"/>
  <c i="3" r="BK136"/>
  <c i="2" r="BK1235"/>
  <c r="BK498"/>
  <c i="3" r="J131"/>
  <c i="2" r="J492"/>
  <c r="J1718"/>
  <c r="BK1418"/>
  <c i="6" r="BK105"/>
  <c i="5" r="J99"/>
  <c i="4" r="J125"/>
  <c i="3" r="J136"/>
  <c i="2" r="J1658"/>
  <c r="J1491"/>
  <c r="J1199"/>
  <c i="4" r="BK144"/>
  <c r="J120"/>
  <c i="3" r="BK107"/>
  <c i="2" r="BK986"/>
  <c r="BK619"/>
  <c r="BK1747"/>
  <c r="J1631"/>
  <c r="J1438"/>
  <c r="BK1168"/>
  <c r="BK227"/>
  <c i="3" r="J94"/>
  <c i="2" r="BK713"/>
  <c i="6" r="J97"/>
  <c i="5" r="BK99"/>
  <c i="4" r="BK125"/>
  <c i="2" r="J422"/>
  <c r="J151"/>
  <c r="BK1021"/>
  <c i="4" r="BK113"/>
  <c i="3" r="BK95"/>
  <c i="2" r="J708"/>
  <c r="J1747"/>
  <c r="J1661"/>
  <c r="J1390"/>
  <c r="BK1190"/>
  <c r="J315"/>
  <c i="3" r="BK102"/>
  <c i="2" r="BK494"/>
  <c i="4" r="J126"/>
  <c i="3" r="BK114"/>
  <c i="2" r="J1213"/>
  <c r="J505"/>
  <c i="4" r="BK97"/>
  <c i="2" r="J1067"/>
  <c r="J227"/>
  <c r="BK1694"/>
  <c r="BK1527"/>
  <c r="BK1337"/>
  <c r="BK280"/>
  <c i="6" r="J105"/>
  <c i="4" r="J150"/>
  <c r="BK123"/>
  <c i="3" r="J112"/>
  <c i="2" r="BK1695"/>
  <c r="BK1481"/>
  <c r="BK487"/>
  <c i="4" r="BK117"/>
  <c i="2" r="BK1376"/>
  <c r="J1740"/>
  <c r="J1606"/>
  <c r="J1418"/>
  <c r="BK1144"/>
  <c r="J402"/>
  <c r="BK1383"/>
  <c r="J553"/>
  <c i="5" r="J105"/>
  <c i="4" r="BK126"/>
  <c i="2" r="BK241"/>
  <c i="3" r="J111"/>
  <c i="2" r="BK1571"/>
  <c r="J692"/>
  <c i="3" r="J126"/>
  <c i="2" r="BK1199"/>
  <c i="3" r="J110"/>
  <c i="2" r="J1707"/>
  <c r="BK1466"/>
  <c r="J1141"/>
  <c r="J100"/>
  <c i="3" r="BK94"/>
  <c i="4" r="J114"/>
  <c i="2" r="J1109"/>
  <c r="BK302"/>
  <c r="J1301"/>
  <c r="J234"/>
  <c r="J1676"/>
  <c r="J1445"/>
  <c r="J1223"/>
  <c r="J185"/>
  <c i="6" r="BK111"/>
  <c i="4" r="J153"/>
  <c r="BK107"/>
  <c i="2" r="J1723"/>
  <c r="J1376"/>
  <c r="BK331"/>
  <c i="4" r="J123"/>
  <c i="2" r="J1397"/>
  <c r="J713"/>
  <c r="J1765"/>
  <c r="BK1651"/>
  <c r="BK1445"/>
  <c r="BK1140"/>
  <c r="J219"/>
  <c i="3" r="BK92"/>
  <c i="2" r="BK708"/>
  <c i="4" r="BK153"/>
  <c i="3" r="BK132"/>
  <c i="2" r="J217"/>
  <c i="3" r="BK105"/>
  <c i="2" r="BK1444"/>
  <c r="J107"/>
  <c i="3" r="BK106"/>
  <c i="2" r="J1192"/>
  <c i="3" r="BK100"/>
  <c i="2" r="BK1701"/>
  <c r="BK1469"/>
  <c r="BK944"/>
  <c i="3" r="J134"/>
  <c i="2" r="J763"/>
  <c i="4" r="J141"/>
  <c i="3" r="BK115"/>
  <c i="2" r="BK412"/>
  <c i="3" r="BK128"/>
  <c i="2" r="J882"/>
  <c i="3" r="BK103"/>
  <c i="2" r="BK1438"/>
  <c r="J441"/>
  <c i="6" r="J111"/>
  <c r="BK88"/>
  <c i="4" r="BK131"/>
  <c i="3" r="BK113"/>
  <c i="2" r="J1694"/>
  <c r="J1411"/>
  <c r="BK350"/>
  <c i="4" r="BK133"/>
  <c r="BK111"/>
  <c i="2" r="J988"/>
  <c r="BK118"/>
  <c r="BK1658"/>
  <c r="J1481"/>
  <c r="J619"/>
  <c r="J203"/>
  <c r="BK909"/>
  <c i="6" r="J93"/>
  <c i="4" r="BK128"/>
  <c i="2" r="J629"/>
  <c r="J118"/>
  <c r="J1726"/>
  <c r="J1530"/>
  <c r="J436"/>
  <c r="J1280"/>
  <c r="BK654"/>
  <c r="BK1733"/>
  <c r="J1509"/>
  <c r="J1144"/>
  <c r="BK397"/>
  <c i="6" r="J115"/>
  <c r="BK97"/>
  <c i="4" r="J117"/>
  <c i="3" r="J106"/>
  <c i="2" r="BK1661"/>
  <c r="J1535"/>
  <c i="4" r="BK141"/>
  <c i="2" r="BK1404"/>
  <c r="BK882"/>
  <c i="3" r="BK125"/>
  <c i="2" r="J1688"/>
  <c r="J1466"/>
  <c r="J703"/>
  <c r="J412"/>
  <c i="3" r="J132"/>
  <c i="2" r="J586"/>
  <c i="6" r="J88"/>
  <c i="4" r="BK135"/>
  <c i="2" r="BK1346"/>
  <c i="3" r="BK126"/>
  <c i="2" r="J1668"/>
  <c r="J1342"/>
  <c r="BK718"/>
  <c i="4" r="BK95"/>
  <c i="2" r="J350"/>
  <c r="J1624"/>
  <c r="J1469"/>
  <c r="J1140"/>
  <c r="BK203"/>
  <c i="6" r="J101"/>
  <c i="5" r="J95"/>
  <c i="4" r="J147"/>
  <c i="3" r="BK111"/>
  <c i="2" r="J1701"/>
  <c r="BK1640"/>
  <c r="BK1361"/>
  <c r="BK293"/>
  <c i="4" r="J100"/>
  <c i="2" r="BK840"/>
  <c r="BK496"/>
  <c r="BK1718"/>
  <c r="BK1592"/>
  <c r="BK1488"/>
  <c r="J1021"/>
  <c r="BK422"/>
  <c i="4" r="BK100"/>
  <c i="2" r="BK988"/>
  <c r="BK429"/>
  <c i="5" r="J102"/>
  <c i="4" r="J111"/>
  <c i="2" r="J302"/>
  <c i="4" r="J95"/>
  <c i="3" r="J104"/>
  <c i="2" r="J1592"/>
  <c r="BK1487"/>
  <c r="BK553"/>
  <c i="6" r="J124"/>
  <c i="3" r="J92"/>
  <c i="2" r="BK979"/>
  <c r="J115"/>
  <c r="J1640"/>
  <c r="J1488"/>
  <c r="BK1265"/>
  <c r="J909"/>
  <c i="3" r="J135"/>
  <c i="2" r="J1133"/>
  <c r="J389"/>
  <c i="3" r="J113"/>
  <c i="2" r="J1206"/>
  <c r="J501"/>
  <c r="BK1319"/>
  <c r="J897"/>
  <c r="BK219"/>
  <c r="BK1682"/>
  <c r="BK1530"/>
  <c r="J1404"/>
  <c r="J485"/>
  <c r="BK115"/>
  <c i="4" r="BK114"/>
  <c i="3" r="J105"/>
  <c i="2" r="J1599"/>
  <c r="BK1221"/>
  <c i="4" r="J135"/>
  <c r="BK116"/>
  <c i="2" r="J1383"/>
  <c r="BK629"/>
  <c r="BK1707"/>
  <c r="J1540"/>
  <c r="BK1213"/>
  <c r="BK436"/>
  <c i="4" r="J104"/>
  <c i="2" r="BK1109"/>
  <c r="BK185"/>
  <c i="4" r="BK147"/>
  <c i="3" r="BK129"/>
  <c i="4" r="J97"/>
  <c i="2" r="J1708"/>
  <c r="BK694"/>
  <c i="6" r="J130"/>
  <c i="2" r="J1273"/>
  <c r="J210"/>
  <c r="BK1713"/>
  <c r="J1578"/>
  <c r="J1294"/>
  <c r="J678"/>
  <c i="3" r="BK131"/>
  <c i="2" r="J645"/>
  <c i="4" r="BK129"/>
  <c i="3" r="BK134"/>
  <c i="2" r="BK781"/>
  <c r="BK217"/>
  <c r="BK1263"/>
  <c r="BK501"/>
  <c r="BK1585"/>
  <c r="J1235"/>
  <c r="J241"/>
  <c i="6" r="BK119"/>
  <c i="5" r="BK105"/>
  <c i="4" r="J116"/>
  <c i="2" r="BK1708"/>
  <c r="J1444"/>
  <c r="BK489"/>
  <c i="4" r="J131"/>
  <c i="2" r="BK1390"/>
  <c r="BK763"/>
  <c r="J1733"/>
  <c r="J1571"/>
  <c r="J1190"/>
  <c r="BK234"/>
  <c r="BK1133"/>
  <c r="BK703"/>
  <c i="4" r="J133"/>
  <c i="2" r="BK315"/>
  <c i="3" r="J128"/>
  <c r="J98"/>
  <c i="2" r="BK1558"/>
  <c r="J370"/>
  <c r="J1230"/>
  <c r="BK645"/>
  <c i="3" r="J95"/>
  <c i="2" r="BK1676"/>
  <c r="J1475"/>
  <c r="J979"/>
  <c i="3" r="J138"/>
  <c i="2" r="J1265"/>
  <c r="J397"/>
  <c i="3" r="BK122"/>
  <c i="2" r="J944"/>
  <c i="1" r="AS56"/>
  <c i="2" r="BK1578"/>
  <c r="BK1342"/>
  <c r="J265"/>
  <c i="3" r="BK110"/>
  <c i="6" r="BK130"/>
  <c i="4" r="J144"/>
  <c i="2" r="BK1343"/>
  <c i="3" r="J122"/>
  <c i="2" r="BK1688"/>
  <c r="BK1280"/>
  <c i="6" r="BK124"/>
  <c i="2" r="J1221"/>
  <c i="3" r="J108"/>
  <c i="2" r="BK1624"/>
  <c r="J1346"/>
  <c r="J331"/>
  <c i="3" r="J100"/>
  <c i="2" r="J489"/>
  <c r="BK1397"/>
  <c r="J487"/>
  <c i="3" r="BK121"/>
  <c i="2" r="J280"/>
  <c i="3" r="BK98"/>
  <c i="2" r="BK1475"/>
  <c r="BK1141"/>
  <c r="BK210"/>
  <c i="6" r="J119"/>
  <c i="5" r="BK102"/>
  <c i="4" r="BK120"/>
  <c i="3" r="BK135"/>
  <c i="2" r="J1713"/>
  <c r="BK1540"/>
  <c r="J694"/>
  <c i="4" r="BK137"/>
  <c i="3" r="BK120"/>
  <c i="2" r="BK897"/>
  <c r="BK1765"/>
  <c r="BK1668"/>
  <c r="BK1411"/>
  <c r="J494"/>
  <c i="4" r="BK103"/>
  <c i="2" r="J986"/>
  <c r="BK370"/>
  <c i="4" r="J129"/>
  <c i="2" r="J322"/>
  <c i="3" r="J121"/>
  <c i="2" r="J1682"/>
  <c r="BK1067"/>
  <c r="BK151"/>
  <c i="3" r="J102"/>
  <c i="2" r="J660"/>
  <c r="BK1740"/>
  <c r="BK1535"/>
  <c r="J1343"/>
  <c i="3" r="J129"/>
  <c i="2" r="BK492"/>
  <c i="4" r="J107"/>
  <c i="2" r="BK1301"/>
  <c r="J840"/>
  <c r="J293"/>
  <c i="3" r="J118"/>
  <c i="2" r="J529"/>
  <c r="BK107"/>
  <c r="J1651"/>
  <c r="J1487"/>
  <c r="J718"/>
  <c r="BK100"/>
  <c i="5" l="1" r="P92"/>
  <c i="1" r="AU59"/>
  <c i="5" r="R100"/>
  <c r="R92"/>
  <c i="2" r="P504"/>
  <c r="T1529"/>
  <c r="BK1725"/>
  <c r="J1725"/>
  <c r="J76"/>
  <c r="T106"/>
  <c r="P292"/>
  <c r="P484"/>
  <c r="T1345"/>
  <c r="R1474"/>
  <c r="BK117"/>
  <c r="J117"/>
  <c r="J63"/>
  <c r="T1143"/>
  <c i="3" r="BK117"/>
  <c r="J117"/>
  <c r="J67"/>
  <c i="4" r="BK94"/>
  <c r="J94"/>
  <c r="J65"/>
  <c r="T94"/>
  <c r="T93"/>
  <c r="T99"/>
  <c r="T98"/>
  <c r="R122"/>
  <c r="P132"/>
  <c i="6" r="BK92"/>
  <c r="J92"/>
  <c r="J62"/>
  <c r="R92"/>
  <c r="P110"/>
  <c i="2" r="T117"/>
  <c r="BK1143"/>
  <c r="J1143"/>
  <c r="J69"/>
  <c r="BK1474"/>
  <c r="J1474"/>
  <c r="J72"/>
  <c r="R1490"/>
  <c r="R1660"/>
  <c i="3" r="T91"/>
  <c r="T90"/>
  <c i="2" r="BK504"/>
  <c r="R1529"/>
  <c r="R1725"/>
  <c i="6" r="BK110"/>
  <c r="J110"/>
  <c r="J63"/>
  <c i="2" r="R117"/>
  <c r="P1143"/>
  <c r="P1490"/>
  <c r="P1660"/>
  <c i="3" r="R117"/>
  <c r="R116"/>
  <c i="2" r="T504"/>
  <c r="P1529"/>
  <c r="T1725"/>
  <c i="3" r="P91"/>
  <c r="P90"/>
  <c i="2" r="P106"/>
  <c r="BK292"/>
  <c r="J292"/>
  <c r="J64"/>
  <c r="BK484"/>
  <c r="J484"/>
  <c r="J65"/>
  <c r="BK1345"/>
  <c r="J1345"/>
  <c r="J70"/>
  <c r="T1490"/>
  <c i="3" r="T117"/>
  <c r="T116"/>
  <c i="4" r="P94"/>
  <c r="P93"/>
  <c r="R99"/>
  <c r="R98"/>
  <c r="P122"/>
  <c r="P121"/>
  <c r="T122"/>
  <c r="R132"/>
  <c i="2" r="P117"/>
  <c r="R1143"/>
  <c r="BK1490"/>
  <c r="J1490"/>
  <c r="J73"/>
  <c r="BK1660"/>
  <c r="J1660"/>
  <c r="J75"/>
  <c i="3" r="BK91"/>
  <c r="J91"/>
  <c r="J65"/>
  <c i="6" r="P92"/>
  <c r="P86"/>
  <c r="P85"/>
  <c i="1" r="AU60"/>
  <c i="6" r="T92"/>
  <c i="2" r="R106"/>
  <c r="T292"/>
  <c r="T484"/>
  <c r="P1345"/>
  <c i="3" r="P117"/>
  <c r="P116"/>
  <c i="6" r="T110"/>
  <c i="2" r="BK106"/>
  <c r="J106"/>
  <c r="J62"/>
  <c r="R292"/>
  <c r="R484"/>
  <c r="R1345"/>
  <c r="P1474"/>
  <c r="T1474"/>
  <c r="T1660"/>
  <c i="4" r="BK99"/>
  <c r="J99"/>
  <c r="J67"/>
  <c i="2" r="R504"/>
  <c r="BK1529"/>
  <c r="J1529"/>
  <c r="J74"/>
  <c r="P1725"/>
  <c i="3" r="R91"/>
  <c r="R90"/>
  <c r="R89"/>
  <c i="4" r="R94"/>
  <c r="R93"/>
  <c r="P99"/>
  <c r="P98"/>
  <c r="BK122"/>
  <c r="BK132"/>
  <c r="J132"/>
  <c r="J70"/>
  <c r="T132"/>
  <c i="6" r="R110"/>
  <c i="2" r="BE118"/>
  <c r="BE350"/>
  <c r="BE496"/>
  <c r="BE619"/>
  <c r="BE654"/>
  <c r="BE694"/>
  <c r="BE708"/>
  <c r="BE1199"/>
  <c r="BE1265"/>
  <c r="BE1280"/>
  <c r="BE1411"/>
  <c r="BE1444"/>
  <c r="BE1466"/>
  <c r="BE1540"/>
  <c r="BE1592"/>
  <c r="BE1606"/>
  <c r="BE1640"/>
  <c r="BE1674"/>
  <c r="BE1701"/>
  <c r="BE1713"/>
  <c i="3" r="BE106"/>
  <c r="BE107"/>
  <c r="BE111"/>
  <c r="BE122"/>
  <c i="2" r="BE241"/>
  <c r="BE293"/>
  <c r="BE322"/>
  <c r="BE692"/>
  <c r="BE988"/>
  <c r="BE1140"/>
  <c r="BE1213"/>
  <c i="3" r="BE113"/>
  <c i="2" r="BE115"/>
  <c r="BE151"/>
  <c r="BE397"/>
  <c r="BE629"/>
  <c r="BE1168"/>
  <c r="BE1361"/>
  <c i="3" r="BE126"/>
  <c r="BE132"/>
  <c r="BE135"/>
  <c i="4" r="BE120"/>
  <c r="BE123"/>
  <c r="BE128"/>
  <c r="BE137"/>
  <c r="BE141"/>
  <c r="BE144"/>
  <c i="2" r="F94"/>
  <c r="BE217"/>
  <c r="BE429"/>
  <c r="BE553"/>
  <c r="BE660"/>
  <c r="BE781"/>
  <c r="BE1273"/>
  <c r="BK1764"/>
  <c r="J1764"/>
  <c r="J77"/>
  <c i="3" r="F59"/>
  <c i="4" r="J56"/>
  <c i="2" r="BE210"/>
  <c r="BE227"/>
  <c r="BE280"/>
  <c r="BE422"/>
  <c r="BE494"/>
  <c r="BE586"/>
  <c r="BE882"/>
  <c r="BE986"/>
  <c r="BE1223"/>
  <c r="BE1235"/>
  <c r="BE1301"/>
  <c r="BE1445"/>
  <c r="BE1487"/>
  <c r="BE1491"/>
  <c r="BE1571"/>
  <c r="BE1631"/>
  <c r="BE1658"/>
  <c r="BE1668"/>
  <c r="BE1694"/>
  <c r="BE1740"/>
  <c i="3" r="BE98"/>
  <c r="BE118"/>
  <c r="BE125"/>
  <c r="BE128"/>
  <c r="BE131"/>
  <c i="2" r="BE234"/>
  <c r="BE265"/>
  <c r="BE331"/>
  <c r="BE389"/>
  <c r="BE412"/>
  <c r="BE1206"/>
  <c r="BE1376"/>
  <c r="BE1404"/>
  <c i="3" r="BE110"/>
  <c r="BE112"/>
  <c r="BE120"/>
  <c i="2" r="BE185"/>
  <c r="BE315"/>
  <c r="BE441"/>
  <c r="BE713"/>
  <c r="BE763"/>
  <c r="BE897"/>
  <c r="BE1109"/>
  <c r="BE1141"/>
  <c r="BE1144"/>
  <c r="BE1294"/>
  <c r="BE1343"/>
  <c r="BE1481"/>
  <c r="BE1509"/>
  <c r="BE1527"/>
  <c r="BE1599"/>
  <c r="BE1661"/>
  <c r="BE1676"/>
  <c r="BE1707"/>
  <c i="3" r="E50"/>
  <c r="BE129"/>
  <c r="BE134"/>
  <c r="BE138"/>
  <c i="4" r="E80"/>
  <c r="BE113"/>
  <c i="6" r="BK129"/>
  <c r="J129"/>
  <c r="J65"/>
  <c i="2" r="E87"/>
  <c r="BE979"/>
  <c r="BE1133"/>
  <c r="BE1192"/>
  <c r="BE1383"/>
  <c r="BK500"/>
  <c r="J500"/>
  <c r="J66"/>
  <c i="4" r="BE100"/>
  <c r="BE104"/>
  <c r="BE108"/>
  <c r="BE116"/>
  <c r="BE117"/>
  <c r="BE131"/>
  <c i="5" r="E50"/>
  <c r="J86"/>
  <c r="BE95"/>
  <c r="BE105"/>
  <c r="BK94"/>
  <c r="J94"/>
  <c r="J65"/>
  <c i="6" r="E48"/>
  <c r="J52"/>
  <c r="BE124"/>
  <c i="2" r="BE203"/>
  <c r="BE487"/>
  <c r="BE492"/>
  <c r="BE501"/>
  <c r="BE645"/>
  <c r="BE718"/>
  <c r="BE840"/>
  <c r="BE944"/>
  <c r="BE1021"/>
  <c r="BE1263"/>
  <c r="BK1468"/>
  <c r="J1468"/>
  <c r="J71"/>
  <c i="3" r="BE96"/>
  <c r="BE100"/>
  <c r="BE103"/>
  <c r="BE104"/>
  <c r="BE115"/>
  <c r="BE136"/>
  <c i="4" r="BE97"/>
  <c i="2" r="J52"/>
  <c r="BE100"/>
  <c r="BE489"/>
  <c r="BE498"/>
  <c r="BE678"/>
  <c r="BE1067"/>
  <c r="BE1221"/>
  <c r="BE1319"/>
  <c r="BE1346"/>
  <c r="BE1390"/>
  <c r="BE1397"/>
  <c r="BE1469"/>
  <c r="BE1535"/>
  <c r="BE1558"/>
  <c r="BE1578"/>
  <c r="BE1585"/>
  <c r="BE1682"/>
  <c r="BE1695"/>
  <c r="BE1708"/>
  <c r="BE1723"/>
  <c r="BE1733"/>
  <c r="BE1747"/>
  <c r="BE1765"/>
  <c i="3" r="BE121"/>
  <c i="4" r="BE95"/>
  <c i="6" r="BE130"/>
  <c i="2" r="BE107"/>
  <c r="BE370"/>
  <c r="BE485"/>
  <c r="BE505"/>
  <c r="BE909"/>
  <c r="BE1190"/>
  <c r="BE1342"/>
  <c r="BK99"/>
  <c r="J99"/>
  <c r="J61"/>
  <c i="3" r="J83"/>
  <c r="BE92"/>
  <c r="BE94"/>
  <c r="BE95"/>
  <c r="BE102"/>
  <c r="BE105"/>
  <c r="BE108"/>
  <c i="4" r="F59"/>
  <c r="BE107"/>
  <c r="BE114"/>
  <c r="BE125"/>
  <c r="BE126"/>
  <c r="BE147"/>
  <c r="BE153"/>
  <c i="6" r="BK123"/>
  <c r="J123"/>
  <c r="J64"/>
  <c i="2" r="BE219"/>
  <c r="BE302"/>
  <c r="BE402"/>
  <c r="BE436"/>
  <c r="BE529"/>
  <c r="BE703"/>
  <c r="BE1230"/>
  <c r="BE1337"/>
  <c r="BE1418"/>
  <c r="BE1438"/>
  <c r="BE1475"/>
  <c r="BE1488"/>
  <c r="BE1530"/>
  <c r="BE1624"/>
  <c r="BE1651"/>
  <c r="BE1688"/>
  <c r="BE1718"/>
  <c r="BE1726"/>
  <c i="3" r="BE114"/>
  <c i="4" r="BE103"/>
  <c r="BE111"/>
  <c r="BE129"/>
  <c r="BE133"/>
  <c r="BE135"/>
  <c r="BE139"/>
  <c r="BE150"/>
  <c i="5" r="F59"/>
  <c r="BE99"/>
  <c r="BE102"/>
  <c r="BK98"/>
  <c r="J98"/>
  <c r="J67"/>
  <c r="BK101"/>
  <c r="BK100"/>
  <c r="J100"/>
  <c r="J68"/>
  <c r="BK104"/>
  <c r="J104"/>
  <c r="J70"/>
  <c i="6" r="F55"/>
  <c r="BE88"/>
  <c r="BE93"/>
  <c r="BE97"/>
  <c r="BE101"/>
  <c r="BE105"/>
  <c r="BE111"/>
  <c r="BE115"/>
  <c r="BE119"/>
  <c r="BK87"/>
  <c r="J87"/>
  <c r="J61"/>
  <c i="3" r="F38"/>
  <c i="1" r="BC57"/>
  <c i="5" r="F36"/>
  <c i="1" r="BA59"/>
  <c i="2" r="F37"/>
  <c i="1" r="BD55"/>
  <c i="2" r="F35"/>
  <c i="1" r="BB55"/>
  <c i="3" r="J36"/>
  <c i="1" r="AW57"/>
  <c i="4" r="F36"/>
  <c i="1" r="BA58"/>
  <c i="2" r="J34"/>
  <c i="1" r="AW55"/>
  <c i="4" r="F37"/>
  <c i="1" r="BB58"/>
  <c i="6" r="F35"/>
  <c i="1" r="BB60"/>
  <c i="2" r="F36"/>
  <c i="1" r="BC55"/>
  <c i="5" r="F39"/>
  <c i="1" r="BD59"/>
  <c i="6" r="F37"/>
  <c i="1" r="BD60"/>
  <c i="5" r="F38"/>
  <c i="1" r="BC59"/>
  <c i="3" r="F36"/>
  <c i="1" r="BA57"/>
  <c i="5" r="J36"/>
  <c i="1" r="AW59"/>
  <c i="4" r="F39"/>
  <c i="1" r="BD58"/>
  <c i="6" r="F36"/>
  <c i="1" r="BC60"/>
  <c i="4" r="J36"/>
  <c i="1" r="AW58"/>
  <c i="4" r="F38"/>
  <c i="1" r="BC58"/>
  <c i="3" r="F37"/>
  <c i="1" r="BB57"/>
  <c i="5" r="F37"/>
  <c i="1" r="BB59"/>
  <c i="2" r="F34"/>
  <c i="1" r="BA55"/>
  <c i="3" r="F39"/>
  <c i="1" r="BD57"/>
  <c i="6" r="F34"/>
  <c i="1" r="BA60"/>
  <c r="AS54"/>
  <c i="6" r="J34"/>
  <c i="1" r="AW60"/>
  <c i="6" l="1" r="T86"/>
  <c r="T85"/>
  <c i="2" r="P98"/>
  <c i="6" r="R86"/>
  <c r="R85"/>
  <c i="2" r="T98"/>
  <c r="R98"/>
  <c r="BK503"/>
  <c r="J503"/>
  <c r="J67"/>
  <c i="3" r="T89"/>
  <c i="4" r="R121"/>
  <c i="2" r="T503"/>
  <c r="T97"/>
  <c i="4" r="BK121"/>
  <c r="J121"/>
  <c r="J68"/>
  <c r="R92"/>
  <c r="T121"/>
  <c r="T92"/>
  <c r="P92"/>
  <c i="1" r="AU58"/>
  <c i="2" r="R503"/>
  <c r="R97"/>
  <c i="3" r="P89"/>
  <c i="1" r="AU57"/>
  <c i="2" r="P503"/>
  <c r="P97"/>
  <c i="1" r="AU55"/>
  <c i="2" r="BK98"/>
  <c r="J98"/>
  <c r="J60"/>
  <c i="3" r="BK90"/>
  <c r="J90"/>
  <c r="J64"/>
  <c r="BK116"/>
  <c r="J116"/>
  <c r="J66"/>
  <c i="4" r="J122"/>
  <c r="J69"/>
  <c i="2" r="J504"/>
  <c r="J68"/>
  <c i="4" r="BK93"/>
  <c r="J93"/>
  <c r="J64"/>
  <c r="BK98"/>
  <c r="J98"/>
  <c r="J66"/>
  <c i="5" r="BK93"/>
  <c r="J93"/>
  <c r="J64"/>
  <c r="BK97"/>
  <c r="J97"/>
  <c r="J66"/>
  <c r="J101"/>
  <c r="J69"/>
  <c i="6" r="BK86"/>
  <c r="J86"/>
  <c r="J60"/>
  <c i="4" r="J35"/>
  <c i="1" r="AV58"/>
  <c r="AT58"/>
  <c i="6" r="J33"/>
  <c i="1" r="AV60"/>
  <c r="AT60"/>
  <c i="5" r="F35"/>
  <c i="1" r="AZ59"/>
  <c i="2" r="J33"/>
  <c i="1" r="AV55"/>
  <c r="AT55"/>
  <c i="3" r="J35"/>
  <c i="1" r="AV57"/>
  <c r="AT57"/>
  <c i="5" r="J35"/>
  <c i="1" r="AV59"/>
  <c r="AT59"/>
  <c r="BA56"/>
  <c r="AW56"/>
  <c i="2" r="F33"/>
  <c i="1" r="AZ55"/>
  <c r="BD56"/>
  <c r="BB56"/>
  <c r="AX56"/>
  <c i="4" r="F35"/>
  <c i="1" r="AZ58"/>
  <c r="BC56"/>
  <c r="AY56"/>
  <c i="3" r="F35"/>
  <c i="1" r="AZ57"/>
  <c i="6" r="F33"/>
  <c i="1" r="AZ60"/>
  <c i="4" l="1" r="BK92"/>
  <c r="J92"/>
  <c r="J63"/>
  <c i="3" r="BK89"/>
  <c r="J89"/>
  <c i="2" r="BK97"/>
  <c r="J97"/>
  <c i="5" r="BK92"/>
  <c r="J92"/>
  <c r="J63"/>
  <c i="6" r="BK85"/>
  <c r="J85"/>
  <c r="J59"/>
  <c i="1" r="BD54"/>
  <c r="W33"/>
  <c i="3" r="J32"/>
  <c i="1" r="AG57"/>
  <c r="AN57"/>
  <c r="BB54"/>
  <c r="W31"/>
  <c r="BC54"/>
  <c r="AY54"/>
  <c r="AU56"/>
  <c r="BA54"/>
  <c r="AW54"/>
  <c r="AK30"/>
  <c i="2" r="J30"/>
  <c i="1" r="AG55"/>
  <c r="AZ56"/>
  <c r="AV56"/>
  <c r="AT56"/>
  <c i="2" l="1" r="J39"/>
  <c i="1" r="AN55"/>
  <c i="3" r="J63"/>
  <c i="2" r="J59"/>
  <c i="3" r="J41"/>
  <c i="1" r="AU54"/>
  <c i="4" r="J32"/>
  <c i="1" r="AG58"/>
  <c r="AN58"/>
  <c i="6" r="J30"/>
  <c i="1" r="AG60"/>
  <c r="AN60"/>
  <c r="AZ54"/>
  <c r="AV54"/>
  <c r="AK29"/>
  <c r="AX54"/>
  <c i="5" r="J32"/>
  <c i="1" r="AG59"/>
  <c r="AN59"/>
  <c r="W32"/>
  <c r="W30"/>
  <c i="4" l="1" r="J41"/>
  <c i="5" r="J41"/>
  <c i="6" r="J39"/>
  <c i="1" r="W29"/>
  <c r="AG56"/>
  <c r="AN56"/>
  <c r="AT54"/>
  <c l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<sst xmlns="http://schemas.openxmlformats.org/spreadsheetml/2006/main">
  <si>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</si>
  <si>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</si>
  <si>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</si>
  <si>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</si>
  <si>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</si>
  <si>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{43a01157-35d3-4398-bcbe-b6c01d32f08a}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</si>
  <si>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</si>
  <si>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</si>
  <si>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</si>
  <si>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</si>
  <si>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</si>
  <si>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</si>
  <si>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</si>
  <si>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</si>
  <si>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2601-03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</si>
  <si>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</si>
  <si>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</si>
  <si>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Mateřská škola Žižkova 4019 Kroměříž</t>
  </si>
  <si>
    <t>KSO:</t>
  </si>
  <si>
    <t>801 31</t>
  </si>
  <si>
    <t>CC-CZ:</t>
  </si>
  <si>
    <t/>
  </si>
  <si>
    <t>Místo:</t>
  </si>
  <si>
    <t>Kroměříž</t>
  </si>
  <si>
    <t>Datum:</t>
  </si>
  <si>
    <t>6. 3. 2026</t>
  </si>
  <si>
    <t>Zadavatel:</t>
  </si>
  <si>
    <t>IČ:</t>
  </si>
  <si>
    <t>Mateřská škola, Kroměříž, Žižkova 4019 p.o.</t>
  </si>
  <si>
    <t>DIČ:</t>
  </si>
  <si>
    <t>Účastník:</t>
  </si>
  <si>
    <t>Vyplň údaj</t>
  </si>
  <si>
    <t>Projektant:</t>
  </si>
  <si>
    <t>JURÁŇ PROJEKT s.r.o.</t>
  </si>
  <si>
    <t>True</t>
  </si>
  <si>
    <t>Zpracovatel:</t>
  </si>
  <si>
    <t>Ing. Petr Přehnal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</si>
  <si>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</si>
  <si>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</si>
  <si>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</si>
  <si>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</si>
  <si>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</si>
  <si>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</si>
  <si>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</si>
  <si>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</si>
  <si>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</si>
  <si>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</si>
  <si>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</si>
  <si>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</si>
  <si>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</si>
  <si>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</si>
  <si>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</si>
  <si>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</si>
  <si>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</si>
  <si>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</si>
  <si>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</si>
  <si>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</si>
  <si>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</si>
  <si>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</si>
  <si>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</si>
  <si>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</si>
  <si>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</si>
  <si>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</si>
  <si>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</si>
  <si>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</si>
  <si>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</si>
  <si>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</si>
  <si>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</si>
  <si>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</si>
  <si>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</si>
  <si>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</si>
  <si>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</si>
  <si>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</si>
  <si>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</si>
  <si>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</si>
  <si>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</si>
  <si>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</si>
  <si>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</si>
  <si>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</si>
  <si>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Rekonstrukce zastřešení</t>
  </si>
  <si>
    <t>STA</t>
  </si>
  <si>
    <t>1</t>
  </si>
  <si>
    <t>{0c89cd71-3479-4fd0-94bd-f6a225dc4e02}</t>
  </si>
  <si>
    <t>2</t>
  </si>
  <si>
    <t>SO 02</t>
  </si>
  <si>
    <t>Hromosvod</t>
  </si>
  <si>
    <t>{022217f8-dddf-451e-a34d-b22437fb327f}</t>
  </si>
  <si>
    <t>01</t>
  </si>
  <si>
    <t>Soupis</t>
  </si>
  <si>
    <t>{23991711-b60c-4595-bbce-9086331ccf17}</t>
  </si>
  <si>
    <t>02</t>
  </si>
  <si>
    <t>Uzemnění</t>
  </si>
  <si>
    <t>{653a3694-cf8d-4122-919a-77afa75f0087}</t>
  </si>
  <si>
    <t>03</t>
  </si>
  <si>
    <t>Ostatní a vedlejší náklady</t>
  </si>
  <si>
    <t>{5f4436ba-200b-4736-b86f-fee0dd32bdfb}</t>
  </si>
  <si>
    <t>VRN</t>
  </si>
  <si>
    <t>Vedlejší rozpočtové náklady</t>
  </si>
  <si>
    <t>{7d3327e0-a456-4c56-904a-8ddce6efa7d3}</t>
  </si>
  <si>
    <t>S1</t>
  </si>
  <si>
    <t>Stávající skladba S1</t>
  </si>
  <si>
    <t>m2</t>
  </si>
  <si>
    <t>247,8</t>
  </si>
  <si>
    <t>3</t>
  </si>
  <si>
    <t>S2</t>
  </si>
  <si>
    <t>Stávající skladba S2</t>
  </si>
  <si>
    <t>36,588</t>
  </si>
  <si>
    <t>KRYCÍ LIST SOUPISU PRACÍ</t>
  </si>
  <si>
    <t>S3</t>
  </si>
  <si>
    <t>Stávající skladba S3</t>
  </si>
  <si>
    <t>26,225</t>
  </si>
  <si>
    <t>A</t>
  </si>
  <si>
    <t>Detail A</t>
  </si>
  <si>
    <t>m</t>
  </si>
  <si>
    <t>64,6</t>
  </si>
  <si>
    <t>B</t>
  </si>
  <si>
    <t>Detail B</t>
  </si>
  <si>
    <t>kus</t>
  </si>
  <si>
    <t>C</t>
  </si>
  <si>
    <t>Detail C</t>
  </si>
  <si>
    <t>Objekt:</t>
  </si>
  <si>
    <t>Detail D</t>
  </si>
  <si>
    <t>SO 01 - Rekonstrukce zastřešení</t>
  </si>
  <si>
    <t>E</t>
  </si>
  <si>
    <t>Detail E</t>
  </si>
  <si>
    <t>22,71</t>
  </si>
  <si>
    <t>F</t>
  </si>
  <si>
    <t>Detail F</t>
  </si>
  <si>
    <t>10,05</t>
  </si>
  <si>
    <t>S1N</t>
  </si>
  <si>
    <t>Nová skladba S1N</t>
  </si>
  <si>
    <t>240,12</t>
  </si>
  <si>
    <t>S2N</t>
  </si>
  <si>
    <t>Nová skladba S2N</t>
  </si>
  <si>
    <t>60,557</t>
  </si>
  <si>
    <t>G</t>
  </si>
  <si>
    <t>Detail G</t>
  </si>
  <si>
    <t>1,9</t>
  </si>
  <si>
    <t>H</t>
  </si>
  <si>
    <t>Detail H</t>
  </si>
  <si>
    <t>18,94</t>
  </si>
  <si>
    <t>I</t>
  </si>
  <si>
    <t>Detail I</t>
  </si>
  <si>
    <t>2,7</t>
  </si>
  <si>
    <t>J</t>
  </si>
  <si>
    <t>Detail J</t>
  </si>
  <si>
    <t>L</t>
  </si>
  <si>
    <t>Lešení</t>
  </si>
  <si>
    <t>55,68</t>
  </si>
  <si>
    <t>LM</t>
  </si>
  <si>
    <t>Lešení - počet měsíců pronájmu</t>
  </si>
  <si>
    <t>měs.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</si>
  <si>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</si>
  <si>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</si>
  <si>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</si>
  <si>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</si>
  <si>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</si>
  <si>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</si>
  <si>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</si>
  <si>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</si>
  <si>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</si>
  <si>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</si>
  <si>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</si>
  <si>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</si>
  <si>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</si>
  <si>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</si>
  <si>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</si>
  <si>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</si>
  <si>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</si>
  <si>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</si>
  <si>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</si>
  <si>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</si>
  <si>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</si>
  <si>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</si>
  <si>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</si>
  <si>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</si>
  <si>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</si>
  <si>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</si>
  <si>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</si>
  <si>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</si>
  <si>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</si>
  <si>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</si>
  <si>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</si>
  <si>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</si>
  <si>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</si>
  <si>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</si>
  <si>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</si>
  <si>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</si>
  <si>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</si>
  <si>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</si>
  <si>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</si>
  <si>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</si>
  <si>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</si>
  <si>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</si>
  <si>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CS ÚRS 2026 01</t>
  </si>
  <si>
    <t>4</t>
  </si>
  <si>
    <t>200721172</t>
  </si>
  <si>
    <t>Online PSC</t>
  </si>
  <si>
    <t>https://podminky.urs.cz/item/CS_URS_2026_01/113106121</t>
  </si>
  <si>
    <t>VV</t>
  </si>
  <si>
    <t>Dle projektové dokumentace a technické zprávy</t>
  </si>
  <si>
    <t>dlažba na ploché střeše cca 100 ks</t>
  </si>
  <si>
    <t>100*0,5*0,5</t>
  </si>
  <si>
    <t>Součet</t>
  </si>
  <si>
    <t>5</t>
  </si>
  <si>
    <t>Komunikace pozemní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</si>
  <si>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</si>
  <si>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</si>
  <si>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1150843197</t>
  </si>
  <si>
    <t>https://podminky.urs.cz/item/CS_URS_2026_01/596811311</t>
  </si>
  <si>
    <t>FIG</t>
  </si>
  <si>
    <t>Rozpad figury: S2N</t>
  </si>
  <si>
    <t>1,01*14,45</t>
  </si>
  <si>
    <t>6,86*6,7</t>
  </si>
  <si>
    <t>M</t>
  </si>
  <si>
    <t>59761268</t>
  </si>
  <si>
    <t>dlažba keramická slinutá mrazuvzdorná R11 tl přes 15 do 20mm přes 2 do 4 ks/m2</t>
  </si>
  <si>
    <t>8</t>
  </si>
  <si>
    <t>-278509488</t>
  </si>
  <si>
    <t>60,557*1,03 'Přepočtené koeficientem množství</t>
  </si>
  <si>
    <t>6</t>
  </si>
  <si>
    <t>Úpravy povrchů, podlahy a osazování výplní</t>
  </si>
  <si>
    <t>622135001</t>
  </si>
  <si>
    <t>Vyrovnání nerovností podkladu vnějších omítaných ploch maltou, tl. do 10 mm vápenocementovou stěn</t>
  </si>
  <si>
    <t>-1195959431</t>
  </si>
  <si>
    <t>https://podminky.urs.cz/item/CS_URS_2026_01/622135001</t>
  </si>
  <si>
    <t>A*(0,75)</t>
  </si>
  <si>
    <t>E*(0,36)</t>
  </si>
  <si>
    <t>F*(0,75)</t>
  </si>
  <si>
    <t>G*(0,15)</t>
  </si>
  <si>
    <t>H*(0,34)</t>
  </si>
  <si>
    <t>I*(0,22)</t>
  </si>
  <si>
    <t>Rozpad figury: A</t>
  </si>
  <si>
    <t>18,5*2+13,8*2</t>
  </si>
  <si>
    <t>Rozpad figury: E</t>
  </si>
  <si>
    <t>21,7+1,01</t>
  </si>
  <si>
    <t>Rozpad figury: F</t>
  </si>
  <si>
    <t>5,25+4,8</t>
  </si>
  <si>
    <t>Rozpad figury: G</t>
  </si>
  <si>
    <t>Rozpad figury: H</t>
  </si>
  <si>
    <t>14,45+6,09+1,1-I</t>
  </si>
  <si>
    <t>Rozpad figury: I</t>
  </si>
  <si>
    <t>0,9*3</t>
  </si>
  <si>
    <t>622135091</t>
  </si>
  <si>
    <t>Vyrovnání nerovností podkladu vnějších omítaných ploch Příplatek k ceně za každých dalších 5 mm tloušťky podkladní vrstvy přes 10 mm maltou vápenocementovou stěn</t>
  </si>
  <si>
    <t>-2063072243</t>
  </si>
  <si>
    <t>https://podminky.urs.cz/item/CS_URS_2026_01/622135091</t>
  </si>
  <si>
    <t>71,483*2 'Přepočtené koeficientem množství</t>
  </si>
  <si>
    <t>622142001</t>
  </si>
  <si>
    <t>Pletivo vnějších ploch v ploše nebo pruzích, na plném podkladu sklovláknité vtlačené do tmelu stěn</t>
  </si>
  <si>
    <t>-1784382837</t>
  </si>
  <si>
    <t>https://podminky.urs.cz/item/CS_URS_2026_01/622142001</t>
  </si>
  <si>
    <t>A*0,1</t>
  </si>
  <si>
    <t>E*0,1</t>
  </si>
  <si>
    <t>F*0,1</t>
  </si>
  <si>
    <t>7</t>
  </si>
  <si>
    <t>622215133</t>
  </si>
  <si>
    <t>Oprava kontaktního zateplení z polystyrenových desek jednotlivých malých ploch tloušťky přes 120 do 160 mm stěn, plochy jednotlivě přes 0,25 do 0,5 m2</t>
  </si>
  <si>
    <t>1890155784</t>
  </si>
  <si>
    <t>https://podminky.urs.cz/item/CS_URS_2026_01/622215133</t>
  </si>
  <si>
    <t>Rozpad figury: B</t>
  </si>
  <si>
    <t>622252001</t>
  </si>
  <si>
    <t>Montáž profilů kontaktního zateplení zakládacích soklových připevněných hmoždinkami</t>
  </si>
  <si>
    <t>287505723</t>
  </si>
  <si>
    <t>https://podminky.urs.cz/item/CS_URS_2026_01/622252001</t>
  </si>
  <si>
    <t>9</t>
  </si>
  <si>
    <t>28342211</t>
  </si>
  <si>
    <t>profil zakládací PVC s výztužnou tkaninou pro izolant tl 100-140mm včetně okapnice</t>
  </si>
  <si>
    <t>1630857699</t>
  </si>
  <si>
    <t>18,94*1,05 'Přepočtené koeficientem množství</t>
  </si>
  <si>
    <t>10</t>
  </si>
  <si>
    <t>622326456</t>
  </si>
  <si>
    <t>Oprava vápenocementové omítky s celoplošným přeštukováním vnějších ploch stupně členitosti 3, v rozsahu opravované plochy přes 40 do 50%</t>
  </si>
  <si>
    <t>-1573546434</t>
  </si>
  <si>
    <t>https://podminky.urs.cz/item/CS_URS_2026_01/622326456</t>
  </si>
  <si>
    <t>E*1</t>
  </si>
  <si>
    <t>11</t>
  </si>
  <si>
    <t>622525103</t>
  </si>
  <si>
    <t>Omítka tenkovrstvá jednotlivých malých ploch silikátová, akrylátová, silikonová nebo silikonsilikátová stěn, plochy jednotlivě přes 0,25 do 0,5 m2</t>
  </si>
  <si>
    <t>1994229615</t>
  </si>
  <si>
    <t>https://podminky.urs.cz/item/CS_URS_2026_01/622525103</t>
  </si>
  <si>
    <t>622525203</t>
  </si>
  <si>
    <t>Oprava tenkovrstvé omítky vnějších ploch silikátové, akrylátové, silikonové nebo silikonsilikátové stěn, v rozsahu opravované plochy přes 30 do 50%</t>
  </si>
  <si>
    <t>-4767165</t>
  </si>
  <si>
    <t>https://podminky.urs.cz/item/CS_URS_2026_01/622525203</t>
  </si>
  <si>
    <t>H*0,5</t>
  </si>
  <si>
    <t>13</t>
  </si>
  <si>
    <t>632450121</t>
  </si>
  <si>
    <t>Potěr cementový vyrovnávací ze suchých směsí v pásu o průměrné (střední) tl. od 10 do 20 mm</t>
  </si>
  <si>
    <t>-153801302</t>
  </si>
  <si>
    <t>https://podminky.urs.cz/item/CS_URS_2026_01/632450121</t>
  </si>
  <si>
    <t>vyrovnání atik</t>
  </si>
  <si>
    <t>A*0,3</t>
  </si>
  <si>
    <t>E*0,3</t>
  </si>
  <si>
    <t>F*0,3</t>
  </si>
  <si>
    <t>G*0,16</t>
  </si>
  <si>
    <t>14</t>
  </si>
  <si>
    <t>632450131</t>
  </si>
  <si>
    <t>Potěr cementový vyrovnávací ze suchých směsí v ploše o průměrné (střední) tl. od 10 do 20 mm</t>
  </si>
  <si>
    <t>1989329769</t>
  </si>
  <si>
    <t>https://podminky.urs.cz/item/CS_URS_2026_01/632450131</t>
  </si>
  <si>
    <t>vyrovnání povrchu</t>
  </si>
  <si>
    <t>Rozpad figury: S1N</t>
  </si>
  <si>
    <t>13,8*17,4</t>
  </si>
  <si>
    <t>15</t>
  </si>
  <si>
    <t>635111141</t>
  </si>
  <si>
    <t>Násyp ze štěrkopísku, písku nebo kameniva pod podlahy s udusáním a urovnáním povrchu z kameniva hrubého 8-16</t>
  </si>
  <si>
    <t>m3</t>
  </si>
  <si>
    <t>-2069930543</t>
  </si>
  <si>
    <t>https://podminky.urs.cz/item/CS_URS_2026_01/635111141</t>
  </si>
  <si>
    <t>DK 4-8 mm tl. 30 mm</t>
  </si>
  <si>
    <t>S2N*0,03</t>
  </si>
  <si>
    <t>DK 4-16 mm tl. 20-60 mm</t>
  </si>
  <si>
    <t>S2N*0,04</t>
  </si>
  <si>
    <t>Ostatní konstrukce a práce, bourání</t>
  </si>
  <si>
    <t>16</t>
  </si>
  <si>
    <t>941111111</t>
  </si>
  <si>
    <t>Lešení řadové trubkové lehké pracovní s podlahami s provozním zatížením tř. 3 do 200 kg/m2 šířky tř. W06 od 0,6 do 0,9 m výšky do 10 m montáž</t>
  </si>
  <si>
    <t>1224158193</t>
  </si>
  <si>
    <t>https://podminky.urs.cz/item/CS_URS_2026_01/941111111</t>
  </si>
  <si>
    <t>Rozpad figury: L</t>
  </si>
  <si>
    <t>lešení pouze pro přístup na střechu a pro osazení chrličů</t>
  </si>
  <si>
    <t>3*4,54</t>
  </si>
  <si>
    <t>2*3*7,01</t>
  </si>
  <si>
    <t>17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</si>
  <si>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</si>
  <si>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</si>
  <si>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798241393</t>
  </si>
  <si>
    <t>https://podminky.urs.cz/item/CS_URS_2026_01/941111211</t>
  </si>
  <si>
    <t>L*LM*31</t>
  </si>
  <si>
    <t>Rozpad figury: LM</t>
  </si>
  <si>
    <t>18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</si>
  <si>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</si>
  <si>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</si>
  <si>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-1109109381</t>
  </si>
  <si>
    <t>https://podminky.urs.cz/item/CS_URS_2026_01/941111311</t>
  </si>
  <si>
    <t>19</t>
  </si>
  <si>
    <t>941111811</t>
  </si>
  <si>
    <t>Lešení řadové trubkové lehké pracovní s podlahami s provozním zatížením tř. 3 do 200 kg/m2 šířky tř. W06 od 0,6 do 0,9 m výšky do 10 m demontáž</t>
  </si>
  <si>
    <t>2146883731</t>
  </si>
  <si>
    <t>https://podminky.urs.cz/item/CS_URS_2026_01/941111811</t>
  </si>
  <si>
    <t>20</t>
  </si>
  <si>
    <t>944121111</t>
  </si>
  <si>
    <t>Zábradlí ochranné dílcové na vnějších volných stranách objektů odkloněné od svislice do 15° montáž</t>
  </si>
  <si>
    <t>1550202854</t>
  </si>
  <si>
    <t>https://podminky.urs.cz/item/CS_URS_2026_01/944121111</t>
  </si>
  <si>
    <t>A+E+F+G</t>
  </si>
  <si>
    <t>944121211</t>
  </si>
  <si>
    <t>Zábradlí ochranné dílcové na vnějších volných stranách objektů odkloněné od svislice do 15° příplatek k ceně za každý den použití</t>
  </si>
  <si>
    <t>475548665</t>
  </si>
  <si>
    <t>https://podminky.urs.cz/item/CS_URS_2026_01/944121211</t>
  </si>
  <si>
    <t>99,26*90 'Přepočtené koeficientem množství</t>
  </si>
  <si>
    <t>22</t>
  </si>
  <si>
    <t>944121811</t>
  </si>
  <si>
    <t>Zábradlí ochranné dílcové na vnějších volných stranách objektů odkloněné od svislice do 15° demontáž</t>
  </si>
  <si>
    <t>-571461808</t>
  </si>
  <si>
    <t>https://podminky.urs.cz/item/CS_URS_2026_01/944121811</t>
  </si>
  <si>
    <t>23</t>
  </si>
  <si>
    <t>962042320</t>
  </si>
  <si>
    <t>Bourání zdiva z betonu prostého nadzákladového objemu do 1 m3</t>
  </si>
  <si>
    <t>363014687</t>
  </si>
  <si>
    <t>https://podminky.urs.cz/item/CS_URS_2026_01/962042320</t>
  </si>
  <si>
    <t>demontáž antény</t>
  </si>
  <si>
    <t>3*(0,5*0,5*0,5)</t>
  </si>
  <si>
    <t>bourání betonových truhlíků</t>
  </si>
  <si>
    <t>4*(1,5*0,5*0,5)</t>
  </si>
  <si>
    <t>24</t>
  </si>
  <si>
    <t>962052210</t>
  </si>
  <si>
    <t>Bourání zdiva železobetonového nadzákladového, objemu do 1 m3</t>
  </si>
  <si>
    <t>954702367</t>
  </si>
  <si>
    <t>https://podminky.urs.cz/item/CS_URS_2026_01/962052210</t>
  </si>
  <si>
    <t>bourání atiky mezi střechami</t>
  </si>
  <si>
    <t>0,28*0,41*6,75</t>
  </si>
  <si>
    <t>25</t>
  </si>
  <si>
    <t>965043341</t>
  </si>
  <si>
    <t>Bourání mazanin betonových s potěrem nebo teracem tl. do 100 mm, plochy přes 4 m2</t>
  </si>
  <si>
    <t>625283461</t>
  </si>
  <si>
    <t>https://podminky.urs.cz/item/CS_URS_2026_01/965043341</t>
  </si>
  <si>
    <t>mazanina tl.30 mm</t>
  </si>
  <si>
    <t>S3*0,03</t>
  </si>
  <si>
    <t>Rozpad figury: S3</t>
  </si>
  <si>
    <t>1,15*14,57</t>
  </si>
  <si>
    <t>1,28*6,8</t>
  </si>
  <si>
    <t>0,85*0,3*3</t>
  </si>
  <si>
    <t>26</t>
  </si>
  <si>
    <t>965081213</t>
  </si>
  <si>
    <t>Bourání podlah z dlaždic bez podkladního lože nebo mazaniny, s jakoukoliv výplní spár keramických nebo xylolitových tl. do 10 mm, plochy přes 1 m2</t>
  </si>
  <si>
    <t>-1971861077</t>
  </si>
  <si>
    <t>https://podminky.urs.cz/item/CS_URS_2026_01/965081213</t>
  </si>
  <si>
    <t>keramická dlažba</t>
  </si>
  <si>
    <t>27</t>
  </si>
  <si>
    <t>966080105</t>
  </si>
  <si>
    <t>Bourání kontaktního zateplení včetně povrchové úpravy omítkou nebo nátěrem z polystyrénových desek, tloušťky přes 120 do 180 mm</t>
  </si>
  <si>
    <t>236561271</t>
  </si>
  <si>
    <t>https://podminky.urs.cz/item/CS_URS_2026_01/966080105</t>
  </si>
  <si>
    <t>H*0,35</t>
  </si>
  <si>
    <t>28</t>
  </si>
  <si>
    <t>971033451</t>
  </si>
  <si>
    <t>Vybourání otvorů ve zdivu a příčkách z cihel, tvárnic, lehkých betonů z cihel pálených na maltu vápennou nebo vápenocementovou plochy do 0,25 m2, tl. do 450 mm</t>
  </si>
  <si>
    <t>1302620904</t>
  </si>
  <si>
    <t>https://podminky.urs.cz/item/CS_URS_2026_01/971033451</t>
  </si>
  <si>
    <t>29</t>
  </si>
  <si>
    <t>978059641</t>
  </si>
  <si>
    <t>Odsekání obkladů stěn včetně otlučení podkladní omítky až na zdivo z obkládaček vnějších, z jakýchkoliv materiálů, plochy přes 1 m2</t>
  </si>
  <si>
    <t>924436744</t>
  </si>
  <si>
    <t>https://podminky.urs.cz/item/CS_URS_2026_01/978059641</t>
  </si>
  <si>
    <t>odstranění obkladů atiky mezi střechami</t>
  </si>
  <si>
    <t>(2*0,28+0,41)*6,75</t>
  </si>
  <si>
    <t>30</t>
  </si>
  <si>
    <t>R98513131</t>
  </si>
  <si>
    <t>Ruční dočištění ocelovými kartáči</t>
  </si>
  <si>
    <t>R - položka</t>
  </si>
  <si>
    <t>-1890339951</t>
  </si>
  <si>
    <t>A*(0,75+0,32)</t>
  </si>
  <si>
    <t>F*(0,75+0,32)</t>
  </si>
  <si>
    <t>G*(0,15+0,15)</t>
  </si>
  <si>
    <t>997</t>
  </si>
  <si>
    <t>Doprava suti a vybouraných hmot</t>
  </si>
  <si>
    <t>31</t>
  </si>
  <si>
    <t>997013112</t>
  </si>
  <si>
    <t>Vnitrostaveništní doprava suti a vybouraných hmot vodorovně do 50 m s naložením základní pro budovy a haly výšky přes 6 do 9 m</t>
  </si>
  <si>
    <t>t</t>
  </si>
  <si>
    <t>-383476582</t>
  </si>
  <si>
    <t>https://podminky.urs.cz/item/CS_URS_2026_01/997013112</t>
  </si>
  <si>
    <t>32</t>
  </si>
  <si>
    <t>997013501</t>
  </si>
  <si>
    <t>Odvoz suti a vybouraných hmot na skládku nebo meziskládku se složením, na vzdálenost do 1 km</t>
  </si>
  <si>
    <t>-402121360</t>
  </si>
  <si>
    <t>https://podminky.urs.cz/item/CS_URS_2026_01/997013501</t>
  </si>
  <si>
    <t>33</t>
  </si>
  <si>
    <t>997013509</t>
  </si>
  <si>
    <t>Odvoz suti a vybouraných hmot na skládku nebo meziskládku se složením, na vzdálenost Příplatek k ceně za každý další započatý 1 km přes 1 km</t>
  </si>
  <si>
    <t>2096135756</t>
  </si>
  <si>
    <t>https://podminky.urs.cz/item/CS_URS_2026_01/997013509</t>
  </si>
  <si>
    <t>155,353*19 'Přepočtené koeficientem množství</t>
  </si>
  <si>
    <t>34</t>
  </si>
  <si>
    <t>997013814</t>
  </si>
  <si>
    <t>Poplatek za uložení stavebního odpadu na skládce (skládkovné) z izolačních materiálů zatříděného do Katalogu odpadů pod kódem 17 06 04</t>
  </si>
  <si>
    <t>-1039637903</t>
  </si>
  <si>
    <t>https://podminky.urs.cz/item/CS_URS_2026_01/997013814</t>
  </si>
  <si>
    <t>35</t>
  </si>
  <si>
    <t>997013869</t>
  </si>
  <si>
    <t>Poplatek za předání stavebního odpadu recyklačnímu zařízení ze směsí nebo oddělených frakcí betonu, cihel a keramických výrobků zatříděného do Katalogu odpadů pod kódem 17 01 07</t>
  </si>
  <si>
    <t>-148787886</t>
  </si>
  <si>
    <t>https://podminky.urs.cz/item/CS_URS_2026_01/997013869</t>
  </si>
  <si>
    <t>36</t>
  </si>
  <si>
    <t>997013871</t>
  </si>
  <si>
    <t>Poplatek za předání stavebního odpadu recyklačnímu zařízení směsného stavebního a demoličního zatříděného do Katalogu odpadů pod kódem 17 09 04</t>
  </si>
  <si>
    <t>884112781</t>
  </si>
  <si>
    <t>https://podminky.urs.cz/item/CS_URS_2026_01/997013871</t>
  </si>
  <si>
    <t>37</t>
  </si>
  <si>
    <t>997013873</t>
  </si>
  <si>
    <t>Poplatek za předání stavebního odpadu recyklačnímu zařízení zeminy a kamení zatříděného do Katalogu odpadů pod kódem 17 05 04</t>
  </si>
  <si>
    <t>-29347701</t>
  </si>
  <si>
    <t>https://podminky.urs.cz/item/CS_URS_2026_01/997013873</t>
  </si>
  <si>
    <t>998</t>
  </si>
  <si>
    <t>Přesun hmot</t>
  </si>
  <si>
    <t>38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</si>
  <si>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</si>
  <si>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</si>
  <si>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515864753</t>
  </si>
  <si>
    <t>https://podminky.urs.cz/item/CS_URS_2026_01/998011002</t>
  </si>
  <si>
    <t>PSV</t>
  </si>
  <si>
    <t>Práce a dodávky PSV</t>
  </si>
  <si>
    <t>712</t>
  </si>
  <si>
    <t>Povlakové krytiny</t>
  </si>
  <si>
    <t>39</t>
  </si>
  <si>
    <t>712340833</t>
  </si>
  <si>
    <t>Odstranění povlakové krytiny střech plochých do 10° z přitavených pásů NAIP v plné ploše třívrstvé</t>
  </si>
  <si>
    <t>-1174391916</t>
  </si>
  <si>
    <t>https://podminky.urs.cz/item/CS_URS_2026_01/712340833</t>
  </si>
  <si>
    <t>tl.24 mm</t>
  </si>
  <si>
    <t>tl.21 mm</t>
  </si>
  <si>
    <t>tl.30 mm</t>
  </si>
  <si>
    <t>Rozpad figury: S1</t>
  </si>
  <si>
    <t>17,7*14</t>
  </si>
  <si>
    <t>Rozpad figury: S2</t>
  </si>
  <si>
    <t>6,75*5,35</t>
  </si>
  <si>
    <t>0,25*1,9</t>
  </si>
  <si>
    <t>40</t>
  </si>
  <si>
    <t>712340834</t>
  </si>
  <si>
    <t>Odstranění povlakové krytiny střech plochých do 10° z přitavených pásů NAIP v plné ploše Příplatek k ceně - 0833 za každou další vrstvu</t>
  </si>
  <si>
    <t>1883410934</t>
  </si>
  <si>
    <t>https://podminky.urs.cz/item/CS_URS_2026_01/712340834</t>
  </si>
  <si>
    <t>S1*3</t>
  </si>
  <si>
    <t>S2*2</t>
  </si>
  <si>
    <t>S3*5</t>
  </si>
  <si>
    <t>41</t>
  </si>
  <si>
    <t>712840863</t>
  </si>
  <si>
    <t>Odstranění povlakové krytiny ze svislých ploch z přitavených pásů na konstrukcích převyšující úroveň střechy NAIP v plné ploše třívrstvá</t>
  </si>
  <si>
    <t>1964593365</t>
  </si>
  <si>
    <t>https://podminky.urs.cz/item/CS_URS_2026_01/712840863</t>
  </si>
  <si>
    <t>42</t>
  </si>
  <si>
    <t>712840864</t>
  </si>
  <si>
    <t>Odstranění povlakové krytiny ze svislých ploch z přitavených pásů na konstrukcích převyšující úroveň střechy NAIP v plné ploše Příplatek k ceně - 0863 za každou další vrstvu</t>
  </si>
  <si>
    <t>397047809</t>
  </si>
  <si>
    <t>https://podminky.urs.cz/item/CS_URS_2026_01/712840864</t>
  </si>
  <si>
    <t>43</t>
  </si>
  <si>
    <t>712990812</t>
  </si>
  <si>
    <t>Odstranění násypu nebo nánosu ze střech násypu nebo nánosu do 10°, tl. do 50 mm</t>
  </si>
  <si>
    <t>-1150486777</t>
  </si>
  <si>
    <t>https://podminky.urs.cz/item/CS_URS_2026_01/712990812</t>
  </si>
  <si>
    <t>písek</t>
  </si>
  <si>
    <t>44</t>
  </si>
  <si>
    <t>712990813</t>
  </si>
  <si>
    <t>Odstranění násypu nebo nánosu ze střech násypu nebo nánosu do 10°, tl. přes 50 do 100 mm</t>
  </si>
  <si>
    <t>-716852972</t>
  </si>
  <si>
    <t>https://podminky.urs.cz/item/CS_URS_2026_01/712990813</t>
  </si>
  <si>
    <t>keramzit tl. 75 - 340 mm</t>
  </si>
  <si>
    <t>keramzit tl. 0 - 100 mm</t>
  </si>
  <si>
    <t>45</t>
  </si>
  <si>
    <t>712990816</t>
  </si>
  <si>
    <t>Odstranění násypu nebo nánosu ze střech násypu nebo nánosu do 10°, tl. Příplatek k ceně - 0813 za každých dalších 50 mm tl.</t>
  </si>
  <si>
    <t>925704474</t>
  </si>
  <si>
    <t>https://podminky.urs.cz/item/CS_URS_2026_01/712990816</t>
  </si>
  <si>
    <t>46</t>
  </si>
  <si>
    <t>712300845</t>
  </si>
  <si>
    <t>Ostatní práce při odstranění povlakové krytiny střech plochých do 10° doplňků ventilační hlavice</t>
  </si>
  <si>
    <t>770189797</t>
  </si>
  <si>
    <t>https://podminky.urs.cz/item/CS_URS_2026_01/712300845</t>
  </si>
  <si>
    <t>OKK</t>
  </si>
  <si>
    <t>47</t>
  </si>
  <si>
    <t>712300851</t>
  </si>
  <si>
    <t>Ostatní práce při odstranění povlakové krytiny střech plochých do 10° ukončení izolace střechy profily přímými</t>
  </si>
  <si>
    <t>1671536680</t>
  </si>
  <si>
    <t>https://podminky.urs.cz/item/CS_URS_2026_01/712300851</t>
  </si>
  <si>
    <t>48</t>
  </si>
  <si>
    <t>712311111</t>
  </si>
  <si>
    <t>Provedení povlakové krytiny střech plochých do 10° natěradly a tmely za studena nátěrem suspenzí asfaltovou</t>
  </si>
  <si>
    <t>1116541828</t>
  </si>
  <si>
    <t>https://podminky.urs.cz/item/CS_URS_2026_01/712311111</t>
  </si>
  <si>
    <t>49</t>
  </si>
  <si>
    <t>11163153</t>
  </si>
  <si>
    <t>emulze asfaltová penetrační</t>
  </si>
  <si>
    <t>litr</t>
  </si>
  <si>
    <t>-916665595</t>
  </si>
  <si>
    <t>396,333*0,4 'Přepočtené koeficientem množství</t>
  </si>
  <si>
    <t>50</t>
  </si>
  <si>
    <t>712331111</t>
  </si>
  <si>
    <t>Provedení povlakové krytiny střech plochých do 10° pásy na sucho podkladní samolepící asfaltový pás</t>
  </si>
  <si>
    <t>1704555197</t>
  </si>
  <si>
    <t>https://podminky.urs.cz/item/CS_URS_2026_01/712331111</t>
  </si>
  <si>
    <t>51</t>
  </si>
  <si>
    <t>712334501</t>
  </si>
  <si>
    <t>Provedení povlakové krytiny střech plochých do 10° z mechanicky kotvených asfaltových pásů včetně položení asfaltového pásu a natavení v přesahu, kotvené do betonu přes tepelnou izolaci tl. přes 240 mm v počtu kotev do 4 kusů/m2</t>
  </si>
  <si>
    <t>-444677759</t>
  </si>
  <si>
    <t>https://podminky.urs.cz/item/CS_URS_2026_01/712334501</t>
  </si>
  <si>
    <t>C 4ks/m2</t>
  </si>
  <si>
    <t>10,8*14,4</t>
  </si>
  <si>
    <t>52</t>
  </si>
  <si>
    <t>712334502</t>
  </si>
  <si>
    <t>Provedení povlakové krytiny střech plochých do 10° z mechanicky kotvených asfaltových pásů včetně položení asfaltového pásu a natavení v přesahu, kotvené do betonu přes tepelnou izolaci tl. přes 240 mm v počtu kotev přes 4 do 5 kusů/m2</t>
  </si>
  <si>
    <t>-1636396799</t>
  </si>
  <si>
    <t>https://podminky.urs.cz/item/CS_URS_2026_01/712334502</t>
  </si>
  <si>
    <t>B 5ks/m2</t>
  </si>
  <si>
    <t>2*(11*1,5+7,4*1,5)</t>
  </si>
  <si>
    <t>53</t>
  </si>
  <si>
    <t>712334503</t>
  </si>
  <si>
    <t>Provedení povlakové krytiny střech plochých do 10° z mechanicky kotvených asfaltových pásů včetně položení asfaltového pásu a natavení v přesahu, kotvené do betonu přes tepelnou izolaci tl. přes 240 mm v počtu kotev přes 5 do 6 kusů/m2</t>
  </si>
  <si>
    <t>-1670894875</t>
  </si>
  <si>
    <t>https://podminky.urs.cz/item/CS_URS_2026_01/712334503</t>
  </si>
  <si>
    <t>A 6 ks/m2</t>
  </si>
  <si>
    <t>4*(1,5*(3,2+1,7))</t>
  </si>
  <si>
    <t>54</t>
  </si>
  <si>
    <t>62866281</t>
  </si>
  <si>
    <t>pás asfaltový samolepicí modifikovaný SBS s vložkou ze skleněné tkaniny se spalitelnou fólií nebo jemnozrnným minerálním posypem nebo textilií na horním povrchu tl 3,0mm</t>
  </si>
  <si>
    <t>-725587319</t>
  </si>
  <si>
    <t>detaily</t>
  </si>
  <si>
    <t>A*(0,55+0,85)</t>
  </si>
  <si>
    <t>E*(0,25)</t>
  </si>
  <si>
    <t>F*(0,65+0,85)</t>
  </si>
  <si>
    <t>H*(0,25)</t>
  </si>
  <si>
    <t>I*(0,15)</t>
  </si>
  <si>
    <t>417,295*1,1655 'Přepočtené koeficientem množství</t>
  </si>
  <si>
    <t>55</t>
  </si>
  <si>
    <t>712341559</t>
  </si>
  <si>
    <t>Provedení povlakové krytiny střech plochých do 10° pásy přitavením NAIP v plné ploše</t>
  </si>
  <si>
    <t>830802639</t>
  </si>
  <si>
    <t>https://podminky.urs.cz/item/CS_URS_2026_01/712341559</t>
  </si>
  <si>
    <t>parozabrana</t>
  </si>
  <si>
    <t>krytina</t>
  </si>
  <si>
    <t>56</t>
  </si>
  <si>
    <t>62856011</t>
  </si>
  <si>
    <t>pás asfaltový natavitelný modifikovaný SBS s vložkou z hliníkové fólie s textilií a spalitelnou PE fólií nebo jemnozrnným minerálním posypem na horním povrchu tl 4,0mm</t>
  </si>
  <si>
    <t>1846075824</t>
  </si>
  <si>
    <t>kominek</t>
  </si>
  <si>
    <t>D*0,5</t>
  </si>
  <si>
    <t>VZT</t>
  </si>
  <si>
    <t>3*0,5</t>
  </si>
  <si>
    <t>nerezový komín</t>
  </si>
  <si>
    <t>1*0,5</t>
  </si>
  <si>
    <t>záchytný systém</t>
  </si>
  <si>
    <t>4*0,5</t>
  </si>
  <si>
    <t>Rozpad figury: D</t>
  </si>
  <si>
    <t>401,833*1,1655 'Přepočtené koeficientem množství</t>
  </si>
  <si>
    <t>57</t>
  </si>
  <si>
    <t>62855021</t>
  </si>
  <si>
    <t>pás asfaltový natavitelný modifikovaný SBS s vložkou z polyesterové rohože s odolností proti prorůstání kořínků a hrubozrnným břidličným posypem na horním povrchu tl 5,2mm</t>
  </si>
  <si>
    <t>128</t>
  </si>
  <si>
    <t>-489680587</t>
  </si>
  <si>
    <t>F*(0,65+0,55)</t>
  </si>
  <si>
    <t>87,72*1,1655 'Přepočtené koeficientem množství</t>
  </si>
  <si>
    <t>58</t>
  </si>
  <si>
    <t>R1010201547</t>
  </si>
  <si>
    <t>pás z SBS modifikovaného asfaltu, obsahuje retardéry hoření, nosná vložka z polyesterové rohože, horní povrch břidličný posyp, spodní povrch spalitelná PE fólie, barva modrozelená</t>
  </si>
  <si>
    <t>1053051669</t>
  </si>
  <si>
    <t>P</t>
  </si>
  <si>
    <t>Poznámka k položce:_x000d_
ohebnost za nízkých teplot -25 °C, tloušťka 4,5 mm, 7,5 m2/role</t>
  </si>
  <si>
    <t>A*(0,55+0,45)</t>
  </si>
  <si>
    <t>304,72*1,1655 'Přepočtené koeficientem množství</t>
  </si>
  <si>
    <t>59</t>
  </si>
  <si>
    <t>712391172</t>
  </si>
  <si>
    <t>Provedení povlakové krytiny střech plochých do 10° -ostatní práce provedení vrstvy textilní ochranné</t>
  </si>
  <si>
    <t>1262205097</t>
  </si>
  <si>
    <t>https://podminky.urs.cz/item/CS_URS_2026_01/712391172</t>
  </si>
  <si>
    <t>netkaná textilie</t>
  </si>
  <si>
    <t>rohož z PE vláken</t>
  </si>
  <si>
    <t>60</t>
  </si>
  <si>
    <t>69311175</t>
  </si>
  <si>
    <t>geotextilie PP s ÚV stabilizací 500g/m2</t>
  </si>
  <si>
    <t>1871431001</t>
  </si>
  <si>
    <t>E*(0,15)</t>
  </si>
  <si>
    <t>F*(0,15)</t>
  </si>
  <si>
    <t>H*(0,15)</t>
  </si>
  <si>
    <t>69,003*1,155 'Přepočtené koeficientem množství</t>
  </si>
  <si>
    <t>61</t>
  </si>
  <si>
    <t>69331044</t>
  </si>
  <si>
    <t>rohož drenážní PE nelaminovaná 900g/m2</t>
  </si>
  <si>
    <t>-104825901</t>
  </si>
  <si>
    <t>62</t>
  </si>
  <si>
    <t>712771613</t>
  </si>
  <si>
    <t>Provedení ochranných pásů vegetační střechy osazení ochranné kačírkové lišty navařením na hydroizolaci</t>
  </si>
  <si>
    <t>709919392</t>
  </si>
  <si>
    <t>https://podminky.urs.cz/item/CS_URS_2026_01/712771613</t>
  </si>
  <si>
    <t>viz.výpis klempířských prvků</t>
  </si>
  <si>
    <t>K8</t>
  </si>
  <si>
    <t>63</t>
  </si>
  <si>
    <t>69334031</t>
  </si>
  <si>
    <t>lišta kačírková nerez výška 80mm</t>
  </si>
  <si>
    <t>-1972405382</t>
  </si>
  <si>
    <t>2*1,02 'Přepočtené koeficientem množství</t>
  </si>
  <si>
    <t>64</t>
  </si>
  <si>
    <t>712811111</t>
  </si>
  <si>
    <t>Provedení povlakové krytiny střech samostatným vytažením izolačního povlaku za studena na konstrukce převyšující úroveň střechy, nátěrem suspenzí asfaltovou</t>
  </si>
  <si>
    <t>-1964878543</t>
  </si>
  <si>
    <t>https://podminky.urs.cz/item/CS_URS_2026_01/712811111</t>
  </si>
  <si>
    <t>65</t>
  </si>
  <si>
    <t>712831101</t>
  </si>
  <si>
    <t>Provedení povlakové krytiny střech samostatným vytažením izolačního povlaku pásy na sucho na konstrukce převyšující úroveň střechy, AIP, NAIP nebo tkaninou</t>
  </si>
  <si>
    <t>140171326</t>
  </si>
  <si>
    <t>https://podminky.urs.cz/item/CS_URS_2026_01/712831101</t>
  </si>
  <si>
    <t>podkladní samolepící pás</t>
  </si>
  <si>
    <t>66</t>
  </si>
  <si>
    <t>712841559</t>
  </si>
  <si>
    <t>Provedení povlakové krytiny střech samostatným vytažením izolačního povlaku pásy přitavením na konstrukce převyšující úroveň střechy, NAIP</t>
  </si>
  <si>
    <t>1920835891</t>
  </si>
  <si>
    <t>https://podminky.urs.cz/item/CS_URS_2026_01/712841559</t>
  </si>
  <si>
    <t>parozábrana</t>
  </si>
  <si>
    <t>krytina s kombinovanou vložkou</t>
  </si>
  <si>
    <t>krytina s aditivy proti prorůstání</t>
  </si>
  <si>
    <t>67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</si>
  <si>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</si>
  <si>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</si>
  <si>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1032212141</t>
  </si>
  <si>
    <t>https://podminky.urs.cz/item/CS_URS_2026_01/712341715</t>
  </si>
  <si>
    <t>68</t>
  </si>
  <si>
    <t>712998202</t>
  </si>
  <si>
    <t>Provedení povlakové krytiny střech - ostatní práce montáž odvodňovacího prvku nouzového atikového přepadu z PVC na dešťovou vodu DN 125</t>
  </si>
  <si>
    <t>1967506578</t>
  </si>
  <si>
    <t>https://podminky.urs.cz/item/CS_URS_2026_01/712998202</t>
  </si>
  <si>
    <t>viz.výpis prvků psv</t>
  </si>
  <si>
    <t>chrl</t>
  </si>
  <si>
    <t>69</t>
  </si>
  <si>
    <t>56231129</t>
  </si>
  <si>
    <t>pojistný přepad ploché střechy s manžetou pro asfaltovou hydroizolaci DN 50, DN 75, DN 110, DN 125</t>
  </si>
  <si>
    <t>667390631</t>
  </si>
  <si>
    <t>70</t>
  </si>
  <si>
    <t>998712102</t>
  </si>
  <si>
    <t>Přesun hmot pro povlakové krytiny stanovený z hmotnosti přesunovaného materiálu vodorovná dopravní vzdálenost do 50 m základní v objektech výšky přes 6 do 12 m</t>
  </si>
  <si>
    <t>1686056238</t>
  </si>
  <si>
    <t>https://podminky.urs.cz/item/CS_URS_2026_01/998712102</t>
  </si>
  <si>
    <t>713</t>
  </si>
  <si>
    <t>Izolace tepelné</t>
  </si>
  <si>
    <t>71</t>
  </si>
  <si>
    <t>713140812</t>
  </si>
  <si>
    <t>Odstranění tepelné izolace střech plochých z rohoží, pásů, dílců, desek, bloků nadstřešních izolací volně položených z vláknitých materiálů nasáklých vodou, tloušťka izolace do 100 mm</t>
  </si>
  <si>
    <t>855659065</t>
  </si>
  <si>
    <t>https://podminky.urs.cz/item/CS_URS_2026_01/713140812</t>
  </si>
  <si>
    <t>tvrzená minerální vata tl. 50 mm</t>
  </si>
  <si>
    <t>tvrzená minerální vata tl. 30 mm</t>
  </si>
  <si>
    <t>tvrzená minerální vata tl. 15 mm</t>
  </si>
  <si>
    <t>72</t>
  </si>
  <si>
    <t>713140822</t>
  </si>
  <si>
    <t>Odstranění tepelné izolace střech plochých z rohoží, pásů, dílců, desek, bloků nadstřešních izolací volně položených z polystyrenu nasáklého vodou, tloušťka izolace do 100 mm</t>
  </si>
  <si>
    <t>-951730201</t>
  </si>
  <si>
    <t>https://podminky.urs.cz/item/CS_URS_2026_01/713140822</t>
  </si>
  <si>
    <t>polsid</t>
  </si>
  <si>
    <t>73</t>
  </si>
  <si>
    <t>713131241</t>
  </si>
  <si>
    <t>Montáž tepelné izolace stěn rohožemi, pásy, deskami, dílci, bloky (izolační materiál ve specifikaci) lepením celoplošně s mechanickým kotvením, tloušťky izolace do 100 mm</t>
  </si>
  <si>
    <t>2062564715</t>
  </si>
  <si>
    <t>https://podminky.urs.cz/item/CS_URS_2026_01/713131241</t>
  </si>
  <si>
    <t>74</t>
  </si>
  <si>
    <t>28372305</t>
  </si>
  <si>
    <t>deska EPS 100 pro konstrukce s běžným zatížením λ=0,037 tl 50mm</t>
  </si>
  <si>
    <t>552435323</t>
  </si>
  <si>
    <t>F*0,76</t>
  </si>
  <si>
    <t>7,638*1,05 'Přepočtené koeficientem množství</t>
  </si>
  <si>
    <t>75</t>
  </si>
  <si>
    <t>28372308</t>
  </si>
  <si>
    <t>deska EPS 100 pro konstrukce s běžným zatížením λ=0,037 tl 80mm</t>
  </si>
  <si>
    <t>1010441662</t>
  </si>
  <si>
    <t>A*0,76</t>
  </si>
  <si>
    <t>49,096*1,05 'Přepočtené koeficientem množství</t>
  </si>
  <si>
    <t>76</t>
  </si>
  <si>
    <t>28375914</t>
  </si>
  <si>
    <t>deska EPS 150 pro konstrukce s vysokým zatížením λ=0,035 tl 100mm</t>
  </si>
  <si>
    <t>1072513005</t>
  </si>
  <si>
    <t>6,629*1,05 'Přepočtené koeficientem množství</t>
  </si>
  <si>
    <t>77</t>
  </si>
  <si>
    <t>713141151</t>
  </si>
  <si>
    <t>Montáž tepelné izolace střech plochých rohožemi, pásy, deskami, dílci, bloky (izolační materiál ve specifikaci) kladenými volně jednovrstvá</t>
  </si>
  <si>
    <t>15360953</t>
  </si>
  <si>
    <t>https://podminky.urs.cz/item/CS_URS_2026_01/713141151</t>
  </si>
  <si>
    <t>78</t>
  </si>
  <si>
    <t>28376511</t>
  </si>
  <si>
    <t>deska izolační PIR s oboustrannou kompozitní fólií s Al vložkou pro ploché střechy λ=0,022-0,023 tl 60mm</t>
  </si>
  <si>
    <t>-1072118871</t>
  </si>
  <si>
    <t>60,557*1,05 'Přepočtené koeficientem množství</t>
  </si>
  <si>
    <t>79</t>
  </si>
  <si>
    <t>713141152</t>
  </si>
  <si>
    <t>Montáž tepelné izolace střech plochých rohožemi, pásy, deskami, dílci, bloky (izolační materiál ve specifikaci) kladenými volně dvouvrstvá</t>
  </si>
  <si>
    <t>-2048641132</t>
  </si>
  <si>
    <t>https://podminky.urs.cz/item/CS_URS_2026_01/713141152</t>
  </si>
  <si>
    <t>80</t>
  </si>
  <si>
    <t>28372326</t>
  </si>
  <si>
    <t>deska EPS 150 pro konstrukce s vysokým zatížením λ=0,035</t>
  </si>
  <si>
    <t>856853497</t>
  </si>
  <si>
    <t>"S1N"</t>
  </si>
  <si>
    <t>53,1</t>
  </si>
  <si>
    <t>53,1*1,05 'Přepočtené koeficientem množství</t>
  </si>
  <si>
    <t>81</t>
  </si>
  <si>
    <t>713141211</t>
  </si>
  <si>
    <t>Montáž tepelné izolace střech plochých atikovými klíny kladenými volně</t>
  </si>
  <si>
    <t>290979494</t>
  </si>
  <si>
    <t>https://podminky.urs.cz/item/CS_URS_2026_01/713141211</t>
  </si>
  <si>
    <t>82</t>
  </si>
  <si>
    <t>63152005</t>
  </si>
  <si>
    <t>klín atikový přechodný minerální plochých střech tl 50x50mm</t>
  </si>
  <si>
    <t>253954892</t>
  </si>
  <si>
    <t>119*1,05 'Přepočtené koeficientem množství</t>
  </si>
  <si>
    <t>83</t>
  </si>
  <si>
    <t>713141233</t>
  </si>
  <si>
    <t>Montáž tepelné izolace střech plochých mechanické přikotvení šrouby včetně dodávky šroubů, bez položení tepelné izolace tl. izolace přes 100 do 140 mm do betonu</t>
  </si>
  <si>
    <t>1232372656</t>
  </si>
  <si>
    <t>https://podminky.urs.cz/item/CS_URS_2026_01/713141233</t>
  </si>
  <si>
    <t>84</t>
  </si>
  <si>
    <t>713141263</t>
  </si>
  <si>
    <t>Montáž tepelné izolace střech plochých mechanické přikotvení šrouby včetně dodávky šroubů, bez položení tepelné izolace tl. izolace přes 240 mm do betonu</t>
  </si>
  <si>
    <t>785132499</t>
  </si>
  <si>
    <t>https://podminky.urs.cz/item/CS_URS_2026_01/713141263</t>
  </si>
  <si>
    <t>85</t>
  </si>
  <si>
    <t>713141311</t>
  </si>
  <si>
    <t>Montáž tepelné izolace střech plochých spádovými klíny v ploše kladenými volně</t>
  </si>
  <si>
    <t>-925157533</t>
  </si>
  <si>
    <t>https://podminky.urs.cz/item/CS_URS_2026_01/713141311</t>
  </si>
  <si>
    <t>86</t>
  </si>
  <si>
    <t>28376142</t>
  </si>
  <si>
    <t>klín izolační spád do 5% EPS 150</t>
  </si>
  <si>
    <t>-1469287635</t>
  </si>
  <si>
    <t>"S1N</t>
  </si>
  <si>
    <t>24,59</t>
  </si>
  <si>
    <t>"S2N"</t>
  </si>
  <si>
    <t>3,92</t>
  </si>
  <si>
    <t>28,51*1,05 'Přepočtené koeficientem množství</t>
  </si>
  <si>
    <t>87</t>
  </si>
  <si>
    <t>713141358</t>
  </si>
  <si>
    <t>Montáž tepelné izolace střech plochých spádovými klíny na zhlaví atiky šířky do 500 mm mechanicky ukotvenými šrouby</t>
  </si>
  <si>
    <t>-155538635</t>
  </si>
  <si>
    <t>https://podminky.urs.cz/item/CS_URS_2026_01/713141358</t>
  </si>
  <si>
    <t>88</t>
  </si>
  <si>
    <t>-153443720</t>
  </si>
  <si>
    <t>A*(0,54*0,08)</t>
  </si>
  <si>
    <t>E*(0,45*0,08)</t>
  </si>
  <si>
    <t>F*(0,47*0,06)</t>
  </si>
  <si>
    <t>3,892*1,05 'Přepočtené koeficientem množství</t>
  </si>
  <si>
    <t>89</t>
  </si>
  <si>
    <t>713592121</t>
  </si>
  <si>
    <t>Montáž komínového prostupu stropem nebo střechou parotěsného jednovrstvého, komínu kulatého nerezového, vnějšího průměru do 200 mm</t>
  </si>
  <si>
    <t>-1218224849</t>
  </si>
  <si>
    <t>https://podminky.urs.cz/item/CS_URS_2026_01/713592121</t>
  </si>
  <si>
    <t>nerezový komín - prostup střechou</t>
  </si>
  <si>
    <t>90</t>
  </si>
  <si>
    <t>63482064</t>
  </si>
  <si>
    <t>prostup parotěsný kruhový tl 50mm hořlavou konstrukcí pro nerezový komín průměru do 200mm dl 300mm</t>
  </si>
  <si>
    <t>1999443831</t>
  </si>
  <si>
    <t>91</t>
  </si>
  <si>
    <t>998713102</t>
  </si>
  <si>
    <t>Přesun hmot pro izolace tepelné stanovený z hmotnosti přesunovaného materiálu vodorovná dopravní vzdálenost do 50 m s užitím mechanizace v objektech výšky přes 6 m do 12 m</t>
  </si>
  <si>
    <t>1974059910</t>
  </si>
  <si>
    <t>https://podminky.urs.cz/item/CS_URS_2026_01/998713102</t>
  </si>
  <si>
    <t>721</t>
  </si>
  <si>
    <t>Zdravotechnika - vnitřní kanalizace</t>
  </si>
  <si>
    <t>92</t>
  </si>
  <si>
    <t>721210823</t>
  </si>
  <si>
    <t>Demontáž kanalizačního příslušenství střešních vtoků DN 125</t>
  </si>
  <si>
    <t>-462903123</t>
  </si>
  <si>
    <t>https://podminky.urs.cz/item/CS_URS_2026_01/721210823</t>
  </si>
  <si>
    <t>Rozpad figury: C</t>
  </si>
  <si>
    <t>VP1</t>
  </si>
  <si>
    <t>Rozpad figury: J</t>
  </si>
  <si>
    <t>VP2</t>
  </si>
  <si>
    <t>93</t>
  </si>
  <si>
    <t>721239114</t>
  </si>
  <si>
    <t>Střešní vtoky (vpusti) montáž střešních vtoků ostatních typů se svislým odtokem do DN 160</t>
  </si>
  <si>
    <t>-1151728580</t>
  </si>
  <si>
    <t>https://podminky.urs.cz/item/CS_URS_2026_01/721239114</t>
  </si>
  <si>
    <t>94</t>
  </si>
  <si>
    <t>28656001</t>
  </si>
  <si>
    <t>nástavec střešní vpusti s integrovanou bitumenovou manžetou pro výšku TI do 300mm</t>
  </si>
  <si>
    <t>-1827567436</t>
  </si>
  <si>
    <t>95</t>
  </si>
  <si>
    <t>56231155</t>
  </si>
  <si>
    <t>vtok střešní svislý s asfaltovou manžetou pro asfaltové hydroizolační pásy DN 110</t>
  </si>
  <si>
    <t>-444696122</t>
  </si>
  <si>
    <t>96</t>
  </si>
  <si>
    <t>RTWT.TWT110BITS</t>
  </si>
  <si>
    <t>vpust terasová DN 100 svislá s bitumenovou manžetou</t>
  </si>
  <si>
    <t>-716181512</t>
  </si>
  <si>
    <t>97</t>
  </si>
  <si>
    <t>RTWT.TWTER</t>
  </si>
  <si>
    <t>nástavec terasový 0-100 mm nad izolaci s bitumenovou manžetou</t>
  </si>
  <si>
    <t>433312587</t>
  </si>
  <si>
    <t>98</t>
  </si>
  <si>
    <t>RTWT.TWZUKL</t>
  </si>
  <si>
    <t>klapka mechanická zápachová</t>
  </si>
  <si>
    <t>-1179399306</t>
  </si>
  <si>
    <t>99</t>
  </si>
  <si>
    <t>RTWT.TWODK</t>
  </si>
  <si>
    <t>kroužek odvodňovací +33 mm nad izolaci</t>
  </si>
  <si>
    <t>-1542257865</t>
  </si>
  <si>
    <t>100</t>
  </si>
  <si>
    <t>RTWT.TWNSANTES</t>
  </si>
  <si>
    <t>dvoustupňové sanační tesnění</t>
  </si>
  <si>
    <t>1156792792</t>
  </si>
  <si>
    <t>101</t>
  </si>
  <si>
    <t>721279153</t>
  </si>
  <si>
    <t>Ventilační hlavice montáž ventilační hlavice z polypropylenu (PP) ostatních typů DN 110</t>
  </si>
  <si>
    <t>-437197275</t>
  </si>
  <si>
    <t>https://podminky.urs.cz/item/CS_URS_2026_01/721279153</t>
  </si>
  <si>
    <t>102</t>
  </si>
  <si>
    <t>62851027</t>
  </si>
  <si>
    <t>odvětrání kanalizace ploché střechy s integrovanou manžetou z modifikovaného asfaltového pásu DN 100</t>
  </si>
  <si>
    <t>1909235923</t>
  </si>
  <si>
    <t>103</t>
  </si>
  <si>
    <t>721910912</t>
  </si>
  <si>
    <t>Pročištění svislých odpadů v jednom podlaží do DN 200</t>
  </si>
  <si>
    <t>2001103451</t>
  </si>
  <si>
    <t>https://podminky.urs.cz/item/CS_URS_2026_01/721910912</t>
  </si>
  <si>
    <t>104</t>
  </si>
  <si>
    <t>998721102</t>
  </si>
  <si>
    <t>Přesun hmot pro vnitřní kanalizaci stanovený z hmotnosti přesunovaného materiálu vodorovná dopravní vzdálenost do 50 m základní v objektech výšky přes 6 do 12 m</t>
  </si>
  <si>
    <t>-505380871</t>
  </si>
  <si>
    <t>https://podminky.urs.cz/item/CS_URS_2026_01/998721102</t>
  </si>
  <si>
    <t>742</t>
  </si>
  <si>
    <t>Elektroinstalace - slaboproud</t>
  </si>
  <si>
    <t>105</t>
  </si>
  <si>
    <t>742420821</t>
  </si>
  <si>
    <t>Demontáž společné televizní antény anténního stožáru</t>
  </si>
  <si>
    <t>-255413442</t>
  </si>
  <si>
    <t>https://podminky.urs.cz/item/CS_URS_2026_01/742420821</t>
  </si>
  <si>
    <t>751</t>
  </si>
  <si>
    <t>Vzduchotechnika</t>
  </si>
  <si>
    <t>106</t>
  </si>
  <si>
    <t>751513860</t>
  </si>
  <si>
    <t>Demontáž protidešťové stříšky nebo výfukové hlavice z plechového potrubí kruhové s přírubou nebo bez příruby, průměru přes 200 do 500 mm</t>
  </si>
  <si>
    <t>1846329736</t>
  </si>
  <si>
    <t>https://podminky.urs.cz/item/CS_URS_2026_01/751513860</t>
  </si>
  <si>
    <t>107</t>
  </si>
  <si>
    <t>751514763</t>
  </si>
  <si>
    <t>Montáž protidešťové stříšky nebo výfukové hlavice do plechového potrubí kruhové s přírubou, průměru přes 200 do 300 mm</t>
  </si>
  <si>
    <t>-563486658</t>
  </si>
  <si>
    <t>https://podminky.urs.cz/item/CS_URS_2026_01/751514763</t>
  </si>
  <si>
    <t>108</t>
  </si>
  <si>
    <t>42974011</t>
  </si>
  <si>
    <t>stříška protidešťová s lemem Pz D 315mm</t>
  </si>
  <si>
    <t>-669226892</t>
  </si>
  <si>
    <t>109</t>
  </si>
  <si>
    <t>998751101</t>
  </si>
  <si>
    <t>Přesun hmot pro vzduchotechniku stanovený z hmotnosti přesunovaného materiálu vodorovná dopravní vzdálenost do 100 m základní v objektech výšky do 12 m</t>
  </si>
  <si>
    <t>1787949650</t>
  </si>
  <si>
    <t>https://podminky.urs.cz/item/CS_URS_2026_01/998751101</t>
  </si>
  <si>
    <t>762</t>
  </si>
  <si>
    <t>Konstrukce tesařské</t>
  </si>
  <si>
    <t>110</t>
  </si>
  <si>
    <t>762361332</t>
  </si>
  <si>
    <t>Konstrukční vrstva pod klempířské prvky pro oplechování horních ploch zdí a nadezdívek (atik) z vodovzdorné překližky šroubovaných do podkladu, tloušťky desky 21 mm</t>
  </si>
  <si>
    <t>-1781111106</t>
  </si>
  <si>
    <t>https://podminky.urs.cz/item/CS_URS_2026_01/762361332</t>
  </si>
  <si>
    <t>A*(0,54)</t>
  </si>
  <si>
    <t>E*(0,45)</t>
  </si>
  <si>
    <t>F*(0,47)</t>
  </si>
  <si>
    <t>111</t>
  </si>
  <si>
    <t>762395000</t>
  </si>
  <si>
    <t>Spojovací prostředky krovů, bednění a laťování, nadstřešních konstrukcí svorníky, prkna, hřebíky, pásová ocel, vruty</t>
  </si>
  <si>
    <t>-540517592</t>
  </si>
  <si>
    <t>https://podminky.urs.cz/item/CS_URS_2026_01/762395000</t>
  </si>
  <si>
    <t>A*(0,54)*0,021</t>
  </si>
  <si>
    <t>E*(0,45)*0,021</t>
  </si>
  <si>
    <t>F*(0,47)*0,021</t>
  </si>
  <si>
    <t>112</t>
  </si>
  <si>
    <t>998762102</t>
  </si>
  <si>
    <t>Přesun hmot pro konstrukce tesařské stanovený z hmotnosti přesunovaného materiálu vodorovná dopravní vzdálenost do 50 m základní v objektech výšky přes 6 do 12 m</t>
  </si>
  <si>
    <t>-808270118</t>
  </si>
  <si>
    <t>https://podminky.urs.cz/item/CS_URS_2026_01/998762102</t>
  </si>
  <si>
    <t>764</t>
  </si>
  <si>
    <t>Konstrukce klempířské</t>
  </si>
  <si>
    <t>113</t>
  </si>
  <si>
    <t>764002841</t>
  </si>
  <si>
    <t>Demontáž klempířských konstrukcí oplechování horních ploch zdí a nadezdívek do suti</t>
  </si>
  <si>
    <t>1219021525</t>
  </si>
  <si>
    <t>https://podminky.urs.cz/item/CS_URS_2026_01/764002841</t>
  </si>
  <si>
    <t>23,6+77,5</t>
  </si>
  <si>
    <t>114</t>
  </si>
  <si>
    <t>764002851</t>
  </si>
  <si>
    <t>Demontáž klempířských konstrukcí oplechování parapetů do suti</t>
  </si>
  <si>
    <t>-1896875506</t>
  </si>
  <si>
    <t>https://podminky.urs.cz/item/CS_URS_2026_01/764002851</t>
  </si>
  <si>
    <t>115</t>
  </si>
  <si>
    <t>764002871</t>
  </si>
  <si>
    <t>Demontáž klempířských konstrukcí lemování zdí do suti</t>
  </si>
  <si>
    <t>-1130319471</t>
  </si>
  <si>
    <t>https://podminky.urs.cz/item/CS_URS_2026_01/764002871</t>
  </si>
  <si>
    <t>116</t>
  </si>
  <si>
    <t>764003801</t>
  </si>
  <si>
    <t>Demontáž klempířských konstrukcí lemování trub, konzol, držáků, ventilačních nástavců a ostatních kusových prvků do suti</t>
  </si>
  <si>
    <t>-2032507672</t>
  </si>
  <si>
    <t>https://podminky.urs.cz/item/CS_URS_2026_01/764003801</t>
  </si>
  <si>
    <t>117</t>
  </si>
  <si>
    <t>764011401</t>
  </si>
  <si>
    <t>Podkladní plech z pozinkovaného plechu tloušťky 0,55 mm rš 150 mm</t>
  </si>
  <si>
    <t>-364743122</t>
  </si>
  <si>
    <t>https://podminky.urs.cz/item/CS_URS_2026_01/764011401</t>
  </si>
  <si>
    <t>K5</t>
  </si>
  <si>
    <t>118</t>
  </si>
  <si>
    <t>764011404</t>
  </si>
  <si>
    <t>Podkladní plech z pozinkovaného plechu tloušťky 0,55 mm rš 330 mm</t>
  </si>
  <si>
    <t>1713426571</t>
  </si>
  <si>
    <t>https://podminky.urs.cz/item/CS_URS_2026_01/764011404</t>
  </si>
  <si>
    <t>K6</t>
  </si>
  <si>
    <t>119</t>
  </si>
  <si>
    <t>764011420</t>
  </si>
  <si>
    <t>Dilatační lišta z pozinkovaného plechu připojovací, včetně tmelení rš 80 mm</t>
  </si>
  <si>
    <t>797721698</t>
  </si>
  <si>
    <t>https://podminky.urs.cz/item/CS_URS_2026_01/764011420</t>
  </si>
  <si>
    <t>K7</t>
  </si>
  <si>
    <t>120</t>
  </si>
  <si>
    <t>764011622</t>
  </si>
  <si>
    <t>Dilatační lišta z pozinkovaného plechu s povrchovou úpravou připojovací, včetně tmelení rš 120 mm</t>
  </si>
  <si>
    <t>-209963981</t>
  </si>
  <si>
    <t>https://podminky.urs.cz/item/CS_URS_2026_01/764011622</t>
  </si>
  <si>
    <t>K9</t>
  </si>
  <si>
    <t>121</t>
  </si>
  <si>
    <t>764011624</t>
  </si>
  <si>
    <t>Dilatační lišta z pozinkovaného plechu s povrchovou úpravou připojovací, včetně tmelení rš 200 mm</t>
  </si>
  <si>
    <t>1451940398</t>
  </si>
  <si>
    <t>https://podminky.urs.cz/item/CS_URS_2026_01/764011624</t>
  </si>
  <si>
    <t>K10</t>
  </si>
  <si>
    <t>122</t>
  </si>
  <si>
    <t>764042414</t>
  </si>
  <si>
    <t>Strukturovaná odddělovací rohož s integrovanou pojistnou hydroizolací rš přes 300 do 500 mm</t>
  </si>
  <si>
    <t>1622697393</t>
  </si>
  <si>
    <t>https://podminky.urs.cz/item/CS_URS_2026_01/764042414</t>
  </si>
  <si>
    <t>123</t>
  </si>
  <si>
    <t>764214608</t>
  </si>
  <si>
    <t>Oplechování horních ploch zdí a nadezdívek (atik) z pozinkovaného plechu s povrchovou úpravou mechanicky kotvené rš 750 mm</t>
  </si>
  <si>
    <t>-939473072</t>
  </si>
  <si>
    <t>https://podminky.urs.cz/item/CS_URS_2026_01/764214608</t>
  </si>
  <si>
    <t>K3</t>
  </si>
  <si>
    <t>23,6</t>
  </si>
  <si>
    <t>124</t>
  </si>
  <si>
    <t>764214609</t>
  </si>
  <si>
    <t>Oplechování horních ploch zdí a nadezdívek (atik) z pozinkovaného plechu s povrchovou úpravou mechanicky kotvené rš 800 mm</t>
  </si>
  <si>
    <t>204968849</t>
  </si>
  <si>
    <t>https://podminky.urs.cz/item/CS_URS_2026_01/764214609</t>
  </si>
  <si>
    <t>K1</t>
  </si>
  <si>
    <t>K2</t>
  </si>
  <si>
    <t>10,5</t>
  </si>
  <si>
    <t>125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</si>
  <si>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</si>
  <si>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</si>
  <si>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-1012921641</t>
  </si>
  <si>
    <t>https://podminky.urs.cz/item/CS_URS_2026_01/764215646</t>
  </si>
  <si>
    <t>126</t>
  </si>
  <si>
    <t>764216603</t>
  </si>
  <si>
    <t>Oplechování parapetů z pozinkovaného plechu s povrchovou úpravou rovných mechanicky kotvené, bez rohů rš 250 mm</t>
  </si>
  <si>
    <t>1395850619</t>
  </si>
  <si>
    <t>https://podminky.urs.cz/item/CS_URS_2026_01/764216603</t>
  </si>
  <si>
    <t>K4</t>
  </si>
  <si>
    <t>127</t>
  </si>
  <si>
    <t>998764102</t>
  </si>
  <si>
    <t>Přesun hmot pro konstrukce klempířské stanovený z hmotnosti přesunovaného materiálu vodorovná dopravní vzdálenost do 50 m základní v objektech výšky přes 6 do 12 m</t>
  </si>
  <si>
    <t>-26179698</t>
  </si>
  <si>
    <t>https://podminky.urs.cz/item/CS_URS_2026_01/998764102</t>
  </si>
  <si>
    <t>767</t>
  </si>
  <si>
    <t>Konstrukce zámečnické</t>
  </si>
  <si>
    <t>767161813</t>
  </si>
  <si>
    <t>Demontáž zábradlí do suti rovného nerozebíratelný spoj hmotnosti 1 m zábradlí do 20 kg</t>
  </si>
  <si>
    <t>-1725107409</t>
  </si>
  <si>
    <t>https://podminky.urs.cz/item/CS_URS_2026_01/767161813</t>
  </si>
  <si>
    <t>129</t>
  </si>
  <si>
    <t>767832802</t>
  </si>
  <si>
    <t>Demontáž venkovních požárních žebříků bez ochranného koše</t>
  </si>
  <si>
    <t>100443748</t>
  </si>
  <si>
    <t>https://podminky.urs.cz/item/CS_URS_2026_01/767832802</t>
  </si>
  <si>
    <t>demontáž žebříku</t>
  </si>
  <si>
    <t>3,5</t>
  </si>
  <si>
    <t>130</t>
  </si>
  <si>
    <t>767163122</t>
  </si>
  <si>
    <t>Montáž zábradlí přímého v exteriéru v rovině (na rovné ploše) kotveného do betonu</t>
  </si>
  <si>
    <t>149446458</t>
  </si>
  <si>
    <t>https://podminky.urs.cz/item/CS_URS_2026_01/767163122</t>
  </si>
  <si>
    <t>131</t>
  </si>
  <si>
    <t>R5342287</t>
  </si>
  <si>
    <t>zábradlí z Pz oceli - madlo na sloupcích, boční kotvení</t>
  </si>
  <si>
    <t>430189487</t>
  </si>
  <si>
    <t>Poznámka k položce:_x000d_
včetně spojovacího a kotvícího materiálu a chemických kotev</t>
  </si>
  <si>
    <t>D2</t>
  </si>
  <si>
    <t>4,7+4,75</t>
  </si>
  <si>
    <t>132</t>
  </si>
  <si>
    <t>R5342281</t>
  </si>
  <si>
    <t>zábradlí s madlem a výplní z Pz oceli</t>
  </si>
  <si>
    <t>1253412518</t>
  </si>
  <si>
    <t>D3</t>
  </si>
  <si>
    <t>133</t>
  </si>
  <si>
    <t>767832102</t>
  </si>
  <si>
    <t>Montáž venkovních požárních žebříků do zdiva bez suchovodu</t>
  </si>
  <si>
    <t>1337155448</t>
  </si>
  <si>
    <t>https://podminky.urs.cz/item/CS_URS_2026_01/767832102</t>
  </si>
  <si>
    <t>D1</t>
  </si>
  <si>
    <t>4,8</t>
  </si>
  <si>
    <t>134</t>
  </si>
  <si>
    <t>R4983040</t>
  </si>
  <si>
    <t>žebřík venkovní s přímým výstupem a ochranným košem bez suchovodu z eloxovaného hliníku celkem do dl 6m, samozavírací branka, výlezová plošina, uzamikatelný poklop</t>
  </si>
  <si>
    <t>-917609940</t>
  </si>
  <si>
    <t>135</t>
  </si>
  <si>
    <t>767834111</t>
  </si>
  <si>
    <t>Montáž venkovních požárních žebříků Příplatek k cenám za montáž ochranného koše, připevněného šroubováním</t>
  </si>
  <si>
    <t>1547585976</t>
  </si>
  <si>
    <t>https://podminky.urs.cz/item/CS_URS_2026_01/767834111</t>
  </si>
  <si>
    <t>136</t>
  </si>
  <si>
    <t>767881112</t>
  </si>
  <si>
    <t>Montáž záchytného systému proti pádu bodů samostatných nebo v systému s poddajným kotvícím vedením do železobetonu chemickou kotvou</t>
  </si>
  <si>
    <t>-453992394</t>
  </si>
  <si>
    <t>https://podminky.urs.cz/item/CS_URS_2026_01/767881112</t>
  </si>
  <si>
    <t>137</t>
  </si>
  <si>
    <t>70921330</t>
  </si>
  <si>
    <t>bod kotvicí pro betonové konstrukce pomocí rozpěrné kotvy nebo chemické kotvy dl 600mm</t>
  </si>
  <si>
    <t>1501193857</t>
  </si>
  <si>
    <t>138</t>
  </si>
  <si>
    <t>RTWT.TS111</t>
  </si>
  <si>
    <t>Skříňka pro uložení OOPP</t>
  </si>
  <si>
    <t>319637859</t>
  </si>
  <si>
    <t>139</t>
  </si>
  <si>
    <t>RTWT.TSML23</t>
  </si>
  <si>
    <t>montážní lano dl. 23 m.</t>
  </si>
  <si>
    <t>-124151740</t>
  </si>
  <si>
    <t>140</t>
  </si>
  <si>
    <t>RTWT.TSM43</t>
  </si>
  <si>
    <t>set pro údržbu střechy 5 m</t>
  </si>
  <si>
    <t>-1516673455</t>
  </si>
  <si>
    <t>141</t>
  </si>
  <si>
    <t>998767102</t>
  </si>
  <si>
    <t>Přesun hmot pro zámečnické konstrukce stanovený z hmotnosti přesunovaného materiálu vodorovná dopravní vzdálenost do 50 m základní v objektech výšky přes 6 do 12 m</t>
  </si>
  <si>
    <t>-866479626</t>
  </si>
  <si>
    <t>https://podminky.urs.cz/item/CS_URS_2026_01/998767102</t>
  </si>
  <si>
    <t>783</t>
  </si>
  <si>
    <t>Dokončovací práce - nátěry</t>
  </si>
  <si>
    <t>142</t>
  </si>
  <si>
    <t>783801403</t>
  </si>
  <si>
    <t>Příprava podkladu omítek před provedením nátěru oprášení</t>
  </si>
  <si>
    <t>-1379000927</t>
  </si>
  <si>
    <t>https://podminky.urs.cz/item/CS_URS_2026_01/783801403</t>
  </si>
  <si>
    <t>143</t>
  </si>
  <si>
    <t>783823163</t>
  </si>
  <si>
    <t>Penetrační nátěr omítek hladkých omítek hladkých, zrnitých tenkovrstvých nebo štukových stupně členitosti 3 silikátový</t>
  </si>
  <si>
    <t>2092406423</t>
  </si>
  <si>
    <t>https://podminky.urs.cz/item/CS_URS_2026_01/783823163</t>
  </si>
  <si>
    <t>144</t>
  </si>
  <si>
    <t>783827143</t>
  </si>
  <si>
    <t>Krycí (ochranný) nátěr omítek jednonásobný hladkých omítek hladkých, zrnitých tenkovrstvých nebo štukových stupně členitosti 3 silikátový</t>
  </si>
  <si>
    <t>1751160658</t>
  </si>
  <si>
    <t>https://podminky.urs.cz/item/CS_URS_2026_01/783827143</t>
  </si>
  <si>
    <t>145</t>
  </si>
  <si>
    <t>R78321991</t>
  </si>
  <si>
    <t>Voděodolný nátěr hran</t>
  </si>
  <si>
    <t>1126144590</t>
  </si>
  <si>
    <t>A*(0,021*2)</t>
  </si>
  <si>
    <t>E*(0,021*2)</t>
  </si>
  <si>
    <t>F*(0,021*2)</t>
  </si>
  <si>
    <t>HZS</t>
  </si>
  <si>
    <t>Hodinové zúčtovací sazby</t>
  </si>
  <si>
    <t>146</t>
  </si>
  <si>
    <t>HZS2232</t>
  </si>
  <si>
    <t>Hodinové zúčtovací sazby profesí PSV provádění stavebních instalací elektrikář odborný</t>
  </si>
  <si>
    <t>hod</t>
  </si>
  <si>
    <t>512</t>
  </si>
  <si>
    <t>-1319361550</t>
  </si>
  <si>
    <t>https://podminky.urs.cz/item/CS_URS_2026_01/HZS2232</t>
  </si>
  <si>
    <t>demontáž hromosvodu a elektroinstalace na střeše</t>
  </si>
  <si>
    <t>SO 02 - Hromosvod</t>
  </si>
  <si>
    <t>Soupis:</t>
  </si>
  <si>
    <t>01 - Hromosvod</t>
  </si>
  <si>
    <t xml:space="preserve">    741 - Elektroinstalace - silnoproud</t>
  </si>
  <si>
    <t>M - Práce a dodávky M</t>
  </si>
  <si>
    <t xml:space="preserve">    21-M - Elektromontáže</t>
  </si>
  <si>
    <t>741</t>
  </si>
  <si>
    <t>Elektroinstalace - silnoproud</t>
  </si>
  <si>
    <t>741420001</t>
  </si>
  <si>
    <t>Montáž hromosvodného vedení svodových drátů nebo lan s podpěrami, Ø do 10 mm</t>
  </si>
  <si>
    <t>-793284231</t>
  </si>
  <si>
    <t>https://podminky.urs.cz/item/CS_URS_2026_01/741420001</t>
  </si>
  <si>
    <t>35442270</t>
  </si>
  <si>
    <t>podpěra vedení na ploché střechy pr. 140mm, plastový zámek, výška vedení 100mm, plast s betonem, 1 kg</t>
  </si>
  <si>
    <t>1580072998</t>
  </si>
  <si>
    <t>35441077</t>
  </si>
  <si>
    <t>drát D 8mm AlMgSi</t>
  </si>
  <si>
    <t>kg</t>
  </si>
  <si>
    <t>1896745706</t>
  </si>
  <si>
    <t>741420021</t>
  </si>
  <si>
    <t>Montáž hromosvodného vedení svorek se 2 šrouby</t>
  </si>
  <si>
    <t>-189956245</t>
  </si>
  <si>
    <t>https://podminky.urs.cz/item/CS_URS_2026_01/741420021</t>
  </si>
  <si>
    <t>35442033</t>
  </si>
  <si>
    <t>svorka uzemnění nerez spojovací</t>
  </si>
  <si>
    <t>-744083836</t>
  </si>
  <si>
    <t>Poznámka k položce:_x000d_
Univerzální svorka nerez - připevnění vedení k oplechování atiky</t>
  </si>
  <si>
    <t>741430005</t>
  </si>
  <si>
    <t>Montáž jímacích tyčí délky do 3 m, na stojan</t>
  </si>
  <si>
    <t>-100464657</t>
  </si>
  <si>
    <t>https://podminky.urs.cz/item/CS_URS_2026_01/741430005</t>
  </si>
  <si>
    <t>35442164</t>
  </si>
  <si>
    <t>tyč jímací s rovným koncem 18/10 2500 (1500/1000)mm AlMgSi - trubka</t>
  </si>
  <si>
    <t>1517177732</t>
  </si>
  <si>
    <t>35442176</t>
  </si>
  <si>
    <t>objímka jímací tyče FeZn</t>
  </si>
  <si>
    <t>85596124</t>
  </si>
  <si>
    <t>35442171</t>
  </si>
  <si>
    <t>stojan FeZn pro jímací tyč bez podstavců</t>
  </si>
  <si>
    <t>1016236893</t>
  </si>
  <si>
    <t>35442172</t>
  </si>
  <si>
    <t>podstavec betonový 9 kg</t>
  </si>
  <si>
    <t>1471801290</t>
  </si>
  <si>
    <t>35442180</t>
  </si>
  <si>
    <t>tyč spojovací FeZn pro zdvojení podstavce betonového</t>
  </si>
  <si>
    <t>1542027238</t>
  </si>
  <si>
    <t>35442173</t>
  </si>
  <si>
    <t>podložka pod betonový podstavec 9 kg</t>
  </si>
  <si>
    <t>-9020606</t>
  </si>
  <si>
    <t>741430012</t>
  </si>
  <si>
    <t>Montáž jímacích tyčí délky přes 3 m, na stojan</t>
  </si>
  <si>
    <t>47310400</t>
  </si>
  <si>
    <t>https://podminky.urs.cz/item/CS_URS_2026_01/741430012</t>
  </si>
  <si>
    <t>35442159</t>
  </si>
  <si>
    <t>tyč jímací s rovným koncem 18/10 3000 (2000/1000)mm AlMgSi</t>
  </si>
  <si>
    <t>-918372679</t>
  </si>
  <si>
    <t>-1621231170</t>
  </si>
  <si>
    <t>-336504502</t>
  </si>
  <si>
    <t>-127343263</t>
  </si>
  <si>
    <t>-763484975</t>
  </si>
  <si>
    <t>1550880752</t>
  </si>
  <si>
    <t>Práce a dodávky M</t>
  </si>
  <si>
    <t>21-M</t>
  </si>
  <si>
    <t>Elektromontáže</t>
  </si>
  <si>
    <t>210220101</t>
  </si>
  <si>
    <t>Montáž hromosvodného vedení svodových vodičů s podpěrami, průměru do 10 mm</t>
  </si>
  <si>
    <t>1035404216</t>
  </si>
  <si>
    <t>https://podminky.urs.cz/item/CS_URS_2026_01/210220101</t>
  </si>
  <si>
    <t>35442141</t>
  </si>
  <si>
    <t>drát D 8mm AlMgSi polotvrdý</t>
  </si>
  <si>
    <t>1345480893</t>
  </si>
  <si>
    <t>RMAT0001</t>
  </si>
  <si>
    <t>podpěra vedení plast l=10mm do zateplení, hmoždinka do zateplení, vrut</t>
  </si>
  <si>
    <t>12219695</t>
  </si>
  <si>
    <t>210220300</t>
  </si>
  <si>
    <t>Montáž hromosvodného vedení svorek s jedním šroubem</t>
  </si>
  <si>
    <t>-125721019</t>
  </si>
  <si>
    <t>https://podminky.urs.cz/item/CS_URS_2026_01/210220300</t>
  </si>
  <si>
    <t>Poznámka k položce:_x000d_
Pro připevnění vodiče AlMgSi na oplechování atiky</t>
  </si>
  <si>
    <t>35442030</t>
  </si>
  <si>
    <t>svorka uzemnění nerez univerzální s 1 příložkou</t>
  </si>
  <si>
    <t>836068289</t>
  </si>
  <si>
    <t>210220301</t>
  </si>
  <si>
    <t>889950912</t>
  </si>
  <si>
    <t>https://podminky.urs.cz/item/CS_URS_2026_01/210220301</t>
  </si>
  <si>
    <t>35442036</t>
  </si>
  <si>
    <t>svorka uzemnění nerez připojovací</t>
  </si>
  <si>
    <t>-1049884657</t>
  </si>
  <si>
    <t>210220302</t>
  </si>
  <si>
    <t>Montáž hromosvodného vedení svorek se 3 a více šrouby</t>
  </si>
  <si>
    <t>989167585</t>
  </si>
  <si>
    <t>https://podminky.urs.cz/item/CS_URS_2026_01/210220302</t>
  </si>
  <si>
    <t>35431015</t>
  </si>
  <si>
    <t>svorka uzemnění FeZn zkušební, spoj hromosvod/uzemnění</t>
  </si>
  <si>
    <t>428436424</t>
  </si>
  <si>
    <t>210220372</t>
  </si>
  <si>
    <t>Montáž hromosvodného vedení ochranných prvků a doplňků úhelníků nebo trubek s držáky do zdiva</t>
  </si>
  <si>
    <t>945803114</t>
  </si>
  <si>
    <t>https://podminky.urs.cz/item/CS_URS_2026_01/210220372</t>
  </si>
  <si>
    <t>35441832</t>
  </si>
  <si>
    <t>trubka ochranná na ochranu svodu - 1700mm, FeZn</t>
  </si>
  <si>
    <t>-1840968161</t>
  </si>
  <si>
    <t>35441836</t>
  </si>
  <si>
    <t>držák ochranného úhelníku do zdiva, FeZn</t>
  </si>
  <si>
    <t>-778345897</t>
  </si>
  <si>
    <t>210220401</t>
  </si>
  <si>
    <t>Montáž hromosvodného vedení ochranných prvků a doplňků štítků k označení svodů</t>
  </si>
  <si>
    <t>-2035958359</t>
  </si>
  <si>
    <t>https://podminky.urs.cz/item/CS_URS_2026_01/210220401</t>
  </si>
  <si>
    <t>35442110</t>
  </si>
  <si>
    <t>štítek plastový - čísla svodů</t>
  </si>
  <si>
    <t>1819886148</t>
  </si>
  <si>
    <t>02 - Uzemnění</t>
  </si>
  <si>
    <t xml:space="preserve">    46-M - Zemní práce při extr.mont.pracích</t>
  </si>
  <si>
    <t>181411131</t>
  </si>
  <si>
    <t>Založení trávníku na půdě předem připravené plochy do 1000 m2 výsevem včetně utažení parkového v rovině nebo na svahu do 1:5</t>
  </si>
  <si>
    <t>635601737</t>
  </si>
  <si>
    <t>https://podminky.urs.cz/item/CS_URS_2026_01/181411131</t>
  </si>
  <si>
    <t>00572410</t>
  </si>
  <si>
    <t>osivo směs travní parková</t>
  </si>
  <si>
    <t>-1346515787</t>
  </si>
  <si>
    <t>741112302</t>
  </si>
  <si>
    <t>Montáž krabic pancéřových bez napojení na trubky a lišty a demontáže a montáže víčka rozvodek se zapojením vodičů na svorkovnici plastových čtyřhranných, vel. 167x167 mm</t>
  </si>
  <si>
    <t>-463716909</t>
  </si>
  <si>
    <t>https://podminky.urs.cz/item/CS_URS_2026_01/741112302</t>
  </si>
  <si>
    <t>Poznámka k položce:_x000d_
Příprava pro vnitřní ochranu před bleskem</t>
  </si>
  <si>
    <t>34571484</t>
  </si>
  <si>
    <t>krabice v uzavřeném provedení PVC s krytím IP 54 čtvercová 170x170mm</t>
  </si>
  <si>
    <t>246309283</t>
  </si>
  <si>
    <t>741120003</t>
  </si>
  <si>
    <t>Montáž vodičů izolovaných měděných bez ukončení uložených pod omítku plných a laněných (např. CY), průřezu žíly 10 až 16 mm2</t>
  </si>
  <si>
    <t>-1153514385</t>
  </si>
  <si>
    <t>https://podminky.urs.cz/item/CS_URS_2026_01/741120003</t>
  </si>
  <si>
    <t>34141029</t>
  </si>
  <si>
    <t>vodič propojovací flexibilní jádro Cu lanované izolace PVC 450/750V (H07V-K) 1x16mm2</t>
  </si>
  <si>
    <t>-389563111</t>
  </si>
  <si>
    <t>741130006</t>
  </si>
  <si>
    <t>Ukončení vodičů izolovaných s označením a zapojením v rozváděči nebo na přístroji, průřezu žíly do 16 mm2</t>
  </si>
  <si>
    <t>1919945434</t>
  </si>
  <si>
    <t>https://podminky.urs.cz/item/CS_URS_2026_01/741130006</t>
  </si>
  <si>
    <t>741410002</t>
  </si>
  <si>
    <t>Montáž uzemňovacího vedení s upevněním, propojením a připojením pomocí svorek na povrchu pásku průřezu do 300 mm2</t>
  </si>
  <si>
    <t>683666233</t>
  </si>
  <si>
    <t>https://podminky.urs.cz/item/CS_URS_2026_01/741410002</t>
  </si>
  <si>
    <t>35442062</t>
  </si>
  <si>
    <t>pás zemnící 30x4mm FeZn</t>
  </si>
  <si>
    <t>734419309</t>
  </si>
  <si>
    <t>741440031</t>
  </si>
  <si>
    <t>Montáž zemnicích desek a tyčí s připojením na svodové nebo uzemňovací vedení bez příslušenství tyčí, délky do 2 m</t>
  </si>
  <si>
    <t>656351013</t>
  </si>
  <si>
    <t>https://podminky.urs.cz/item/CS_URS_2026_01/741440031</t>
  </si>
  <si>
    <t>35442092</t>
  </si>
  <si>
    <t>tyč zemnící 1,5m FeZn</t>
  </si>
  <si>
    <t>-632343420</t>
  </si>
  <si>
    <t>741450002</t>
  </si>
  <si>
    <t>Montáž prvků pro vyrovnání potenciálu svorkovnice ekvipotenciálního pospojení</t>
  </si>
  <si>
    <t>2007609736</t>
  </si>
  <si>
    <t>https://podminky.urs.cz/item/CS_URS_2026_01/741450002</t>
  </si>
  <si>
    <t>34565001</t>
  </si>
  <si>
    <t>svorkovnice ekvipotenciální 160x60mm</t>
  </si>
  <si>
    <t>880599997</t>
  </si>
  <si>
    <t>210220002</t>
  </si>
  <si>
    <t>Montáž uzemňovacího vedení s upevněním, propojením a připojením pomocí svorek na povrchu vodičů FeZn drátem nebo lanem průměru do 10 mm</t>
  </si>
  <si>
    <t>-1743116242</t>
  </si>
  <si>
    <t>https://podminky.urs.cz/item/CS_URS_2026_01/210220002</t>
  </si>
  <si>
    <t>35441073</t>
  </si>
  <si>
    <t>drát D 10mm FeZn</t>
  </si>
  <si>
    <t>-1478486041</t>
  </si>
  <si>
    <t>210220022</t>
  </si>
  <si>
    <t>Montáž uzemňovacího vedení s upevněním, propojením a připojením pomocí svorek v zemi s izolací spojů vodičů FeZn drátem nebo lanem průměru do 10 mm v městské zástavbě</t>
  </si>
  <si>
    <t>-539212386</t>
  </si>
  <si>
    <t>https://podminky.urs.cz/item/CS_URS_2026_01/210220022</t>
  </si>
  <si>
    <t>1417916329</t>
  </si>
  <si>
    <t>628479548</t>
  </si>
  <si>
    <t>35431024</t>
  </si>
  <si>
    <t>svorka uzemnění FeZn křížová pro vodič D 6- 10mm s mezideskou</t>
  </si>
  <si>
    <t>-843384239</t>
  </si>
  <si>
    <t>46-M</t>
  </si>
  <si>
    <t>Zemní práce při extr.mont.pracích</t>
  </si>
  <si>
    <t>460131114</t>
  </si>
  <si>
    <t>Hloubení jam ručně včetně urovnání dna s přemístěním výkopku do vzdálenosti 3 m od okraje jámy nebo s naložením na dopravní prostředek v hornině třídy těžitelnosti II skupiny 4</t>
  </si>
  <si>
    <t>2106960795</t>
  </si>
  <si>
    <t>https://podminky.urs.cz/item/CS_URS_2026_01/460131114</t>
  </si>
  <si>
    <t>460161173</t>
  </si>
  <si>
    <t>Hloubení kabelových rýh ručně včetně urovnání dna s přemístěním výkopku do vzdálenosti 3 m od okraje jámy nebo s naložením na dopravní prostředek šířky 35 cm hloubky 80 cm v hornině třídy těžitelnosti II skupiny 4</t>
  </si>
  <si>
    <t>-52335741</t>
  </si>
  <si>
    <t>https://podminky.urs.cz/item/CS_URS_2026_01/460161173</t>
  </si>
  <si>
    <t>460391124</t>
  </si>
  <si>
    <t>Zásyp jam ručně s uložením výkopku ve vrstvách a úpravou povrchu s přemístění sypaniny ze vzdálenosti do 10 m se zhutněním z horniny třídy těžitelnosti II skupiny 4</t>
  </si>
  <si>
    <t>1671832712</t>
  </si>
  <si>
    <t>https://podminky.urs.cz/item/CS_URS_2026_01/460391124</t>
  </si>
  <si>
    <t>460431183</t>
  </si>
  <si>
    <t>Zásyp kabelových rýh ručně s přemístění sypaniny ze vzdálenosti do 10 m, s uložením výkopku ve vrstvách včetně zhutnění a úpravy povrchu šířky 35 cm hloubky 80 cm z horniny třídy těžitelnosti II skupiny 4</t>
  </si>
  <si>
    <t>-1166713893</t>
  </si>
  <si>
    <t>https://podminky.urs.cz/item/CS_URS_2026_01/460431183</t>
  </si>
  <si>
    <t>460941211</t>
  </si>
  <si>
    <t>Vyplnění rýh vyplnění a omítnutí rýh ve stěnách hloubky do 3 cm a šířky do 3 cm</t>
  </si>
  <si>
    <t>1775142553</t>
  </si>
  <si>
    <t>https://podminky.urs.cz/item/CS_URS_2026_01/460941211</t>
  </si>
  <si>
    <t>460952112</t>
  </si>
  <si>
    <t>Vyplnění otvorů zazdívka otvorů ve zdivu cihlami pálenými plochy do 0,0225 m2 a tloušťky přes 15 do 30 cm</t>
  </si>
  <si>
    <t>-780949849</t>
  </si>
  <si>
    <t>https://podminky.urs.cz/item/CS_URS_2026_01/460952112</t>
  </si>
  <si>
    <t>468081412</t>
  </si>
  <si>
    <t>Vybourání otvorů ve zdivu betonovém plochy do 0,0225 m2 a tloušťky přes 15 do 30 cm</t>
  </si>
  <si>
    <t>-1754769102</t>
  </si>
  <si>
    <t>https://podminky.urs.cz/item/CS_URS_2026_01/468081412</t>
  </si>
  <si>
    <t>468091232</t>
  </si>
  <si>
    <t>Vysekání kapes nebo výklenků ve zdivu pro osazení kotevních prvků nebo elektroinstalačního zařízení betonovém nebo kamenném, velikosti plochy přes 0,10 do 0,16 m2 a hloubky přes 15 do 30 cm</t>
  </si>
  <si>
    <t>-914138151</t>
  </si>
  <si>
    <t>https://podminky.urs.cz/item/CS_URS_2026_01/468091232</t>
  </si>
  <si>
    <t>468101111</t>
  </si>
  <si>
    <t>Vysekání rýh pro montáž trubek a kabelů v kamenných nebo betonových zdech hloubky do 3 cm a šířky do 3 cm</t>
  </si>
  <si>
    <t>-1314039448</t>
  </si>
  <si>
    <t>https://podminky.urs.cz/item/CS_URS_2026_01/468101111</t>
  </si>
  <si>
    <t>03 - Ostatní a vedlejší náklady</t>
  </si>
  <si>
    <t>N00 - Nepojmenované práce</t>
  </si>
  <si>
    <t xml:space="preserve">    N01 - Nepojmenovaný díl</t>
  </si>
  <si>
    <t>VRN - Vedlejší rozpočtové náklady</t>
  </si>
  <si>
    <t xml:space="preserve">    VRN1 - Průzkumné, zeměměřičské a projektové práce</t>
  </si>
  <si>
    <t xml:space="preserve">    VRN9 - Ostatní náklady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</si>
  <si>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</si>
  <si>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</si>
  <si>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-833596918</t>
  </si>
  <si>
    <t>https://podminky.urs.cz/item/CS_URS_2026_01/210280002</t>
  </si>
  <si>
    <t>N00</t>
  </si>
  <si>
    <t>Nepojmenované práce</t>
  </si>
  <si>
    <t>N01</t>
  </si>
  <si>
    <t>Nepojmenovaný díl</t>
  </si>
  <si>
    <t>R0001</t>
  </si>
  <si>
    <t>Drobný instalační a montážní materiál</t>
  </si>
  <si>
    <t>Soubor</t>
  </si>
  <si>
    <t>-1266921323</t>
  </si>
  <si>
    <t>VRN1</t>
  </si>
  <si>
    <t>Průzkumné, zeměměřičské a projektové práce</t>
  </si>
  <si>
    <t>013254000</t>
  </si>
  <si>
    <t>Dokumentace skutečného provedení stavby</t>
  </si>
  <si>
    <t>…</t>
  </si>
  <si>
    <t>1024</t>
  </si>
  <si>
    <t>-1765369907</t>
  </si>
  <si>
    <t>https://podminky.urs.cz/item/CS_URS_2026_01/013254000</t>
  </si>
  <si>
    <t>VRN9</t>
  </si>
  <si>
    <t>Ostatní náklady</t>
  </si>
  <si>
    <t>094103000</t>
  </si>
  <si>
    <t>Náklady na vyklizení objektu</t>
  </si>
  <si>
    <t>-1179912841</t>
  </si>
  <si>
    <t>https://podminky.urs.cz/item/CS_URS_2026_01/094103000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</si>
  <si>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</si>
  <si>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</si>
  <si>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</si>
  <si>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</si>
  <si>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</si>
  <si>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Průzkumné, geodetické a projektové práce</t>
  </si>
  <si>
    <t>011514000</t>
  </si>
  <si>
    <t>Stavebně-technický průzkum</t>
  </si>
  <si>
    <t>1631928706</t>
  </si>
  <si>
    <t>https://podminky.urs.cz/item/CS_URS_2026_01/011514000</t>
  </si>
  <si>
    <t xml:space="preserve">prohlídka autorizovaným statikem </t>
  </si>
  <si>
    <t>VRN3</t>
  </si>
  <si>
    <t>Zařízení staveniště</t>
  </si>
  <si>
    <t>031002000</t>
  </si>
  <si>
    <t>Související (přípravné) práce pro zařízení staveniště</t>
  </si>
  <si>
    <t>12256137</t>
  </si>
  <si>
    <t>https://podminky.urs.cz/item/CS_URS_2026_01/031002000</t>
  </si>
  <si>
    <t>Související práce pro zařízení staveniště (odstranění překážející vegetace, příprava terénu pro zařízení staveniště atd.)</t>
  </si>
  <si>
    <t>032002000</t>
  </si>
  <si>
    <t>Vybavení staveniště</t>
  </si>
  <si>
    <t>593884613</t>
  </si>
  <si>
    <t>https://podminky.urs.cz/item/CS_URS_2026_01/032002000</t>
  </si>
  <si>
    <t>034002000</t>
  </si>
  <si>
    <t>Zabezpečení staveniště</t>
  </si>
  <si>
    <t>-1928906519</t>
  </si>
  <si>
    <t>https://podminky.urs.cz/item/CS_URS_2026_01/034002000</t>
  </si>
  <si>
    <t>Zabezpečení staveniště (např. mobilní oplocení)</t>
  </si>
  <si>
    <t>039002000</t>
  </si>
  <si>
    <t>Zrušení zařízení staveniště</t>
  </si>
  <si>
    <t>-1096995176</t>
  </si>
  <si>
    <t>https://podminky.urs.cz/item/CS_URS_2026_01/039002000</t>
  </si>
  <si>
    <t>Zrušení zařízení staveniště včetně nákladů na uvedení staveniště a stavbou nedotčených konstrukcí do původního stavu (např. zapravení ETICS po výtahu)</t>
  </si>
  <si>
    <t>(např. zapravení ETICS po výtahu, urovnání terénu, ohumusování a osetí)</t>
  </si>
  <si>
    <t>VRN4</t>
  </si>
  <si>
    <t>Inženýrská činnost</t>
  </si>
  <si>
    <t>043002000</t>
  </si>
  <si>
    <t>Zkoušky a ostatní měření</t>
  </si>
  <si>
    <t>1285839601</t>
  </si>
  <si>
    <t>https://podminky.urs.cz/item/CS_URS_2026_01/043002000</t>
  </si>
  <si>
    <t>výtažné zkoušky</t>
  </si>
  <si>
    <t>043194000</t>
  </si>
  <si>
    <t>Zkoušky ostatní</t>
  </si>
  <si>
    <t>-1997146742</t>
  </si>
  <si>
    <t>https://podminky.urs.cz/item/CS_URS_2026_01/043194000</t>
  </si>
  <si>
    <t>revize záchytný systém</t>
  </si>
  <si>
    <t>043224000</t>
  </si>
  <si>
    <t>Monitoring celkem</t>
  </si>
  <si>
    <t>-1493015457</t>
  </si>
  <si>
    <t>https://podminky.urs.cz/item/CS_URS_2026_01/043224000</t>
  </si>
  <si>
    <t>kontrola funkčnosti stávajících sítí (dešťová kanalizace)</t>
  </si>
  <si>
    <t>VRN6</t>
  </si>
  <si>
    <t>Územní vlivy</t>
  </si>
  <si>
    <t>061002000</t>
  </si>
  <si>
    <t>Vliv klimatických podmínek</t>
  </si>
  <si>
    <t>-1803541494</t>
  </si>
  <si>
    <t>https://podminky.urs.cz/item/CS_URS_2026_01/061002000</t>
  </si>
  <si>
    <t>Vliv klimatických podmínek - ochrana před vniknutím srážkové vody do objektu</t>
  </si>
  <si>
    <t>pozn.konkrétní opatření bude upřesněno s dodavatelem a schváleno projektantem v rámci dozoru</t>
  </si>
  <si>
    <t>VRN7</t>
  </si>
  <si>
    <t>Provozní vlivy</t>
  </si>
  <si>
    <t>071103000</t>
  </si>
  <si>
    <t>Provoz investora</t>
  </si>
  <si>
    <t>-379876015</t>
  </si>
  <si>
    <t>https://podminky.urs.cz/item/CS_URS_2026_01/071103000</t>
  </si>
  <si>
    <t>zajištění bezpečného průchodu do objektu a zajištění přístupu k sítím po dobu rekonstrukce - stříšky z lešení, ohrazení, lávky přes výkopy atd.</t>
  </si>
  <si>
    <t>SEZNAM FIGUR</t>
  </si>
  <si>
    <t>Výměra</t>
  </si>
  <si>
    <t>Použití figury:</t>
  </si>
  <si>
    <t>Vyrovnání podkladu vnějších stěn maltou vápenocementovou tl do 10 mm</t>
  </si>
  <si>
    <t>Příplatek k vyrovnání vnějších stěn maltou vápenocementovou za každých dalších 5 mm tloušťky</t>
  </si>
  <si>
    <t>Sklovláknité pletivo vnějších stěn vtlačené do tmelu</t>
  </si>
  <si>
    <t>Vyrovnávací cementový potěr tl přes 10 do 20 mm ze suchých směsí provedený v pásu</t>
  </si>
  <si>
    <t>Demontáž ukončujícího kovového profilu přímého</t>
  </si>
  <si>
    <t>Provedení povlakové krytiny vytažením na konstrukce za studena suspenzí asfaltovou</t>
  </si>
  <si>
    <t>Provedení povlakové krytiny vytažením na konstrukce pásy na sucho AIP, NAIP nebo tkaninou</t>
  </si>
  <si>
    <t>Odstranění povlakové krytiny ze svislých ploch z pásů NAIP přitavených v plné ploše třívrstvé</t>
  </si>
  <si>
    <t>Příplatek k odstranění povlakové krytiny ze svislých ploch z pásů NAIP přitavených v plné ploše ZKD vrstvu</t>
  </si>
  <si>
    <t>Provedení povlakové krytiny vytažením na konstrukce pásy přitavením NAIP</t>
  </si>
  <si>
    <t>Montáž izolace tepelné střech plochých volně položené atikový klín</t>
  </si>
  <si>
    <t>Montáž spádové izolace na zhlaví atiky š do 500 mm ukotvené šrouby</t>
  </si>
  <si>
    <t>Konstrukční a vyrovnávací vrstva pod klempířské prvky (atiky) z vodovzdorné překližky tl 21 mm</t>
  </si>
  <si>
    <t>Spojovací prostředky krovů, bednění, laťování, nadstřešních konstrukcí</t>
  </si>
  <si>
    <t>Strukturovaná oddělovací rohož s integrovanou pojistnou hydroizolací rš přes 300 do 500 mm</t>
  </si>
  <si>
    <t>Montáž ochranného zábradlí dílcového na vnějších stranách objektů odkloněného od svislice do 15°</t>
  </si>
  <si>
    <t>Příplatek k ochrannému zábradlí dílcovému na vnějších stranách objektů za každý den použití</t>
  </si>
  <si>
    <t>Demontáž ochranného zábradlí dílcového na vnějších stranách objektů odkloněného od svislice do 15°</t>
  </si>
  <si>
    <t>Oprava kontaktního zateplení stěn z polystyrenových desek tl přes 120 do 160 mm pl přes 0,25 do 0,5 m2</t>
  </si>
  <si>
    <t>Tenkovrstvá omítka malých ploch přes 0,25 do 0,5 m2 na stěnách</t>
  </si>
  <si>
    <t>Vybourání otvorů ve zdivu cihelném pl do 0,25 m2 na MVC nebo MV tl do 450 mm</t>
  </si>
  <si>
    <t>Demontáž vpustí střešních DN 125</t>
  </si>
  <si>
    <t>Montáž střešního vtoku svislý odtok do DN 160 ostatní typ</t>
  </si>
  <si>
    <t>Pročištění odpadů svislých v jednom podlaží DN do 200</t>
  </si>
  <si>
    <t>Provedení povlakové krytiny střech do 10° pásy NAIP přitavením zaizolování prostupů kruhového průřezu D do 300 mm</t>
  </si>
  <si>
    <t>Demontáž lemování trub, konzol, držáků, ventilačních nástavců a jiných kusových prvků do suti</t>
  </si>
  <si>
    <t>Oprava vnější vápenocementové omítky s celoplošným přeštukováním členitosti 3 v rozsahu přes 40 do 50 %</t>
  </si>
  <si>
    <t>Demontáž zábradlí rovného nerozebíratelného hmotnosti 1 m zábradlí do 20 kg do suti</t>
  </si>
  <si>
    <t>Oprášení omítek před provedením nátěru</t>
  </si>
  <si>
    <t>Penetrační silikátový nátěr omítek stupně členitosti 3</t>
  </si>
  <si>
    <t>Krycí jednonásobný silikátový nátěr omítek stupně členitosti 3</t>
  </si>
  <si>
    <t>Demontáž lemování zdí do suti</t>
  </si>
  <si>
    <t>Montáž profilů kontaktního zateplení připevněných mechanicky</t>
  </si>
  <si>
    <t>Oprava tenkovrstvé omítky stěn v rozsahu přes 30 do 50 %</t>
  </si>
  <si>
    <t>Bourání kontaktního zateplení z polystyrenových desek tl přes 120 do 180 mm</t>
  </si>
  <si>
    <t>Montáž lešení řadového trubkového lehkého s podlahami zatížení do 200 kg/m2 š od 0,6 do 0,9 m v do 10 m</t>
  </si>
  <si>
    <t>Příplatek k lešení řadovému trubkovému lehkému s podlahami do 200 kg/m2 š od 0,6 do 0,9 m v do 10 m za každý den použití</t>
  </si>
  <si>
    <t>Demontáž lešení řadového trubkového lehkého s podlahami zatížení do 200 kg/m2 š od 0,6 do 0,9 m v do 10 m</t>
  </si>
  <si>
    <t>Odborná prohlídka lešení řadového trubkového lehkého s podlahami zatížení do 200 kg/m2 š od 0,6 do 1,5 m v do 25 m pl do 500 m2 nezakrytého</t>
  </si>
  <si>
    <t>Odstranění povlakové krytiny střech do 10° z pásů NAIP přitavených v plné ploše třívrstvé</t>
  </si>
  <si>
    <t>Příplatek k odstranění povlakové krytiny střech do 10° z pásů NAIP přitavených v plné ploše ZKD vrstvu</t>
  </si>
  <si>
    <t>Odstranění povlakové krytiny střech do 10° násypu nebo nánosu tl přes 50 do 100 mm</t>
  </si>
  <si>
    <t>Příplatek k odstranění násypu nebo nánosu do 10° povlakové krytiny za každých dalších 50 mm tloušťky</t>
  </si>
  <si>
    <t>Odstranění tepelné izolace střech nadstřešní volně kladené z vláknitých materiálů nasáklých vodou tl do 100 mm</t>
  </si>
  <si>
    <t>Odstranění tepelné izolace střech nadstřešní volně kladené z polystyrenu nasáklého vodou tl do 100 mm</t>
  </si>
  <si>
    <t>Vyrovnávací cementový potěr tl přes 10 do 20 mm ze suchých směsí provedený v ploše</t>
  </si>
  <si>
    <t>Provedení povlakové krytiny střech do 10° za studena suspenzí asfaltovou</t>
  </si>
  <si>
    <t>Provedení povlakové krytiny střech do 10° pásy NAIP přitavením v plné ploše</t>
  </si>
  <si>
    <t>Montáž izolace tepelné střech plochých kladené volně 2 vrstvy rohoží, pásů, dílců, desek</t>
  </si>
  <si>
    <t>Přikotvení tepelné izolace šrouby do betonu pro izolaci tl přes 240 mm</t>
  </si>
  <si>
    <t>Montáž izolace tepelné střech plochých kladené volně, spádová vrstva</t>
  </si>
  <si>
    <t>Kladení velkoformátové betonové dlažby tl do 100 mm velikosti do 0,5 m2 pl do 300 m2</t>
  </si>
  <si>
    <t>Násyp pod podlahy z hrubého kameniva 8-16 s udusáním</t>
  </si>
  <si>
    <t>Provedení povlakové krytiny střech do 10° podkladní vrstvy pásy na sucho samolepící</t>
  </si>
  <si>
    <t>Provedení povlakové krytiny střech do 10° ochranné textilní vrstvy</t>
  </si>
  <si>
    <t>Montáž izolace tepelné střech plochých kladené volně 1 vrstva rohoží, pásů, dílců, desek</t>
  </si>
  <si>
    <t>Přikotvení tepelné izolace šrouby do betonu pro izolaci tl přes 100 do 140 mm</t>
  </si>
  <si>
    <t>Odstranění povlakové krytiny střech do 10° násypu nebo nánosu tl do 50 mm</t>
  </si>
  <si>
    <t>Bourání podkladů pod dlažby betonových s potěrem nebo teracem tl do 100 mm pl přes 4 m2</t>
  </si>
  <si>
    <t>Bourání podlah z dlaždic keramických nebo xylolitových tl do 10 mm plochy přes 1 m2</t>
  </si>
  <si>
    <t>ZAB</t>
  </si>
  <si>
    <t>Zábradlí</t>
  </si>
  <si>
    <t>1,14+21,38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</si>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</sst>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21" TargetMode="External" /><Relationship Id="rId2" Type="http://schemas.openxmlformats.org/officeDocument/2006/relationships/hyperlink" Target="https://podminky.urs.cz/item/CS_URS_2026_01/596811311" TargetMode="External" /><Relationship Id="rId3" Type="http://schemas.openxmlformats.org/officeDocument/2006/relationships/hyperlink" Target="https://podminky.urs.cz/item/CS_URS_2026_01/622135001" TargetMode="External" /><Relationship Id="rId4" Type="http://schemas.openxmlformats.org/officeDocument/2006/relationships/hyperlink" Target="https://podminky.urs.cz/item/CS_URS_2026_01/622135091" TargetMode="External" /><Relationship Id="rId5" Type="http://schemas.openxmlformats.org/officeDocument/2006/relationships/hyperlink" Target="https://podminky.urs.cz/item/CS_URS_2026_01/622142001" TargetMode="External" /><Relationship Id="rId6" Type="http://schemas.openxmlformats.org/officeDocument/2006/relationships/hyperlink" Target="https://podminky.urs.cz/item/CS_URS_2026_01/622215133" TargetMode="External" /><Relationship Id="rId7" Type="http://schemas.openxmlformats.org/officeDocument/2006/relationships/hyperlink" Target="https://podminky.urs.cz/item/CS_URS_2026_01/622252001" TargetMode="External" /><Relationship Id="rId8" Type="http://schemas.openxmlformats.org/officeDocument/2006/relationships/hyperlink" Target="https://podminky.urs.cz/item/CS_URS_2026_01/622326456" TargetMode="External" /><Relationship Id="rId9" Type="http://schemas.openxmlformats.org/officeDocument/2006/relationships/hyperlink" Target="https://podminky.urs.cz/item/CS_URS_2026_01/622525103" TargetMode="External" /><Relationship Id="rId10" Type="http://schemas.openxmlformats.org/officeDocument/2006/relationships/hyperlink" Target="https://podminky.urs.cz/item/CS_URS_2026_01/622525203" TargetMode="External" /><Relationship Id="rId11" Type="http://schemas.openxmlformats.org/officeDocument/2006/relationships/hyperlink" Target="https://podminky.urs.cz/item/CS_URS_2026_01/632450121" TargetMode="External" /><Relationship Id="rId12" Type="http://schemas.openxmlformats.org/officeDocument/2006/relationships/hyperlink" Target="https://podminky.urs.cz/item/CS_URS_2026_01/632450131" TargetMode="External" /><Relationship Id="rId13" Type="http://schemas.openxmlformats.org/officeDocument/2006/relationships/hyperlink" Target="https://podminky.urs.cz/item/CS_URS_2026_01/635111141" TargetMode="External" /><Relationship Id="rId14" Type="http://schemas.openxmlformats.org/officeDocument/2006/relationships/hyperlink" Target="https://podminky.urs.cz/item/CS_URS_2026_01/941111111" TargetMode="External" /><Relationship Id="rId15" Type="http://schemas.openxmlformats.org/officeDocument/2006/relationships/hyperlink" Target="https://podminky.urs.cz/item/CS_URS_2026_01/941111211" TargetMode="External" /><Relationship Id="rId16" Type="http://schemas.openxmlformats.org/officeDocument/2006/relationships/hyperlink" Target="https://podminky.urs.cz/item/CS_URS_2026_01/941111311" TargetMode="External" /><Relationship Id="rId17" Type="http://schemas.openxmlformats.org/officeDocument/2006/relationships/hyperlink" Target="https://podminky.urs.cz/item/CS_URS_2026_01/941111811" TargetMode="External" /><Relationship Id="rId18" Type="http://schemas.openxmlformats.org/officeDocument/2006/relationships/hyperlink" Target="https://podminky.urs.cz/item/CS_URS_2026_01/944121111" TargetMode="External" /><Relationship Id="rId19" Type="http://schemas.openxmlformats.org/officeDocument/2006/relationships/hyperlink" Target="https://podminky.urs.cz/item/CS_URS_2026_01/944121211" TargetMode="External" /><Relationship Id="rId20" Type="http://schemas.openxmlformats.org/officeDocument/2006/relationships/hyperlink" Target="https://podminky.urs.cz/item/CS_URS_2026_01/944121811" TargetMode="External" /><Relationship Id="rId21" Type="http://schemas.openxmlformats.org/officeDocument/2006/relationships/hyperlink" Target="https://podminky.urs.cz/item/CS_URS_2026_01/962042320" TargetMode="External" /><Relationship Id="rId22" Type="http://schemas.openxmlformats.org/officeDocument/2006/relationships/hyperlink" Target="https://podminky.urs.cz/item/CS_URS_2026_01/962052210" TargetMode="External" /><Relationship Id="rId23" Type="http://schemas.openxmlformats.org/officeDocument/2006/relationships/hyperlink" Target="https://podminky.urs.cz/item/CS_URS_2026_01/965043341" TargetMode="External" /><Relationship Id="rId24" Type="http://schemas.openxmlformats.org/officeDocument/2006/relationships/hyperlink" Target="https://podminky.urs.cz/item/CS_URS_2026_01/965081213" TargetMode="External" /><Relationship Id="rId25" Type="http://schemas.openxmlformats.org/officeDocument/2006/relationships/hyperlink" Target="https://podminky.urs.cz/item/CS_URS_2026_01/966080105" TargetMode="External" /><Relationship Id="rId26" Type="http://schemas.openxmlformats.org/officeDocument/2006/relationships/hyperlink" Target="https://podminky.urs.cz/item/CS_URS_2026_01/971033451" TargetMode="External" /><Relationship Id="rId27" Type="http://schemas.openxmlformats.org/officeDocument/2006/relationships/hyperlink" Target="https://podminky.urs.cz/item/CS_URS_2026_01/978059641" TargetMode="External" /><Relationship Id="rId28" Type="http://schemas.openxmlformats.org/officeDocument/2006/relationships/hyperlink" Target="https://podminky.urs.cz/item/CS_URS_2026_01/997013112" TargetMode="External" /><Relationship Id="rId29" Type="http://schemas.openxmlformats.org/officeDocument/2006/relationships/hyperlink" Target="https://podminky.urs.cz/item/CS_URS_2026_01/997013501" TargetMode="External" /><Relationship Id="rId30" Type="http://schemas.openxmlformats.org/officeDocument/2006/relationships/hyperlink" Target="https://podminky.urs.cz/item/CS_URS_2026_01/997013509" TargetMode="External" /><Relationship Id="rId31" Type="http://schemas.openxmlformats.org/officeDocument/2006/relationships/hyperlink" Target="https://podminky.urs.cz/item/CS_URS_2026_01/997013814" TargetMode="External" /><Relationship Id="rId32" Type="http://schemas.openxmlformats.org/officeDocument/2006/relationships/hyperlink" Target="https://podminky.urs.cz/item/CS_URS_2026_01/997013869" TargetMode="External" /><Relationship Id="rId33" Type="http://schemas.openxmlformats.org/officeDocument/2006/relationships/hyperlink" Target="https://podminky.urs.cz/item/CS_URS_2026_01/997013871" TargetMode="External" /><Relationship Id="rId34" Type="http://schemas.openxmlformats.org/officeDocument/2006/relationships/hyperlink" Target="https://podminky.urs.cz/item/CS_URS_2026_01/997013873" TargetMode="External" /><Relationship Id="rId35" Type="http://schemas.openxmlformats.org/officeDocument/2006/relationships/hyperlink" Target="https://podminky.urs.cz/item/CS_URS_2026_01/998011002" TargetMode="External" /><Relationship Id="rId36" Type="http://schemas.openxmlformats.org/officeDocument/2006/relationships/hyperlink" Target="https://podminky.urs.cz/item/CS_URS_2026_01/712340833" TargetMode="External" /><Relationship Id="rId37" Type="http://schemas.openxmlformats.org/officeDocument/2006/relationships/hyperlink" Target="https://podminky.urs.cz/item/CS_URS_2026_01/712340834" TargetMode="External" /><Relationship Id="rId38" Type="http://schemas.openxmlformats.org/officeDocument/2006/relationships/hyperlink" Target="https://podminky.urs.cz/item/CS_URS_2026_01/712840863" TargetMode="External" /><Relationship Id="rId39" Type="http://schemas.openxmlformats.org/officeDocument/2006/relationships/hyperlink" Target="https://podminky.urs.cz/item/CS_URS_2026_01/712840864" TargetMode="External" /><Relationship Id="rId40" Type="http://schemas.openxmlformats.org/officeDocument/2006/relationships/hyperlink" Target="https://podminky.urs.cz/item/CS_URS_2026_01/712990812" TargetMode="External" /><Relationship Id="rId41" Type="http://schemas.openxmlformats.org/officeDocument/2006/relationships/hyperlink" Target="https://podminky.urs.cz/item/CS_URS_2026_01/712990813" TargetMode="External" /><Relationship Id="rId42" Type="http://schemas.openxmlformats.org/officeDocument/2006/relationships/hyperlink" Target="https://podminky.urs.cz/item/CS_URS_2026_01/712990816" TargetMode="External" /><Relationship Id="rId43" Type="http://schemas.openxmlformats.org/officeDocument/2006/relationships/hyperlink" Target="https://podminky.urs.cz/item/CS_URS_2026_01/712300845" TargetMode="External" /><Relationship Id="rId44" Type="http://schemas.openxmlformats.org/officeDocument/2006/relationships/hyperlink" Target="https://podminky.urs.cz/item/CS_URS_2026_01/712300851" TargetMode="External" /><Relationship Id="rId45" Type="http://schemas.openxmlformats.org/officeDocument/2006/relationships/hyperlink" Target="https://podminky.urs.cz/item/CS_URS_2026_01/712311111" TargetMode="External" /><Relationship Id="rId46" Type="http://schemas.openxmlformats.org/officeDocument/2006/relationships/hyperlink" Target="https://podminky.urs.cz/item/CS_URS_2026_01/712331111" TargetMode="External" /><Relationship Id="rId47" Type="http://schemas.openxmlformats.org/officeDocument/2006/relationships/hyperlink" Target="https://podminky.urs.cz/item/CS_URS_2026_01/712334501" TargetMode="External" /><Relationship Id="rId48" Type="http://schemas.openxmlformats.org/officeDocument/2006/relationships/hyperlink" Target="https://podminky.urs.cz/item/CS_URS_2026_01/712334502" TargetMode="External" /><Relationship Id="rId49" Type="http://schemas.openxmlformats.org/officeDocument/2006/relationships/hyperlink" Target="https://podminky.urs.cz/item/CS_URS_2026_01/712334503" TargetMode="External" /><Relationship Id="rId50" Type="http://schemas.openxmlformats.org/officeDocument/2006/relationships/hyperlink" Target="https://podminky.urs.cz/item/CS_URS_2026_01/712341559" TargetMode="External" /><Relationship Id="rId51" Type="http://schemas.openxmlformats.org/officeDocument/2006/relationships/hyperlink" Target="https://podminky.urs.cz/item/CS_URS_2026_01/712391172" TargetMode="External" /><Relationship Id="rId52" Type="http://schemas.openxmlformats.org/officeDocument/2006/relationships/hyperlink" Target="https://podminky.urs.cz/item/CS_URS_2026_01/712771613" TargetMode="External" /><Relationship Id="rId53" Type="http://schemas.openxmlformats.org/officeDocument/2006/relationships/hyperlink" Target="https://podminky.urs.cz/item/CS_URS_2026_01/712811111" TargetMode="External" /><Relationship Id="rId54" Type="http://schemas.openxmlformats.org/officeDocument/2006/relationships/hyperlink" Target="https://podminky.urs.cz/item/CS_URS_2026_01/712831101" TargetMode="External" /><Relationship Id="rId55" Type="http://schemas.openxmlformats.org/officeDocument/2006/relationships/hyperlink" Target="https://podminky.urs.cz/item/CS_URS_2026_01/712841559" TargetMode="External" /><Relationship Id="rId56" Type="http://schemas.openxmlformats.org/officeDocument/2006/relationships/hyperlink" Target="https://podminky.urs.cz/item/CS_URS_2026_01/712341715" TargetMode="External" /><Relationship Id="rId57" Type="http://schemas.openxmlformats.org/officeDocument/2006/relationships/hyperlink" Target="https://podminky.urs.cz/item/CS_URS_2026_01/712998202" TargetMode="External" /><Relationship Id="rId58" Type="http://schemas.openxmlformats.org/officeDocument/2006/relationships/hyperlink" Target="https://podminky.urs.cz/item/CS_URS_2026_01/998712102" TargetMode="External" /><Relationship Id="rId59" Type="http://schemas.openxmlformats.org/officeDocument/2006/relationships/hyperlink" Target="https://podminky.urs.cz/item/CS_URS_2026_01/713140812" TargetMode="External" /><Relationship Id="rId60" Type="http://schemas.openxmlformats.org/officeDocument/2006/relationships/hyperlink" Target="https://podminky.urs.cz/item/CS_URS_2026_01/713140822" TargetMode="External" /><Relationship Id="rId61" Type="http://schemas.openxmlformats.org/officeDocument/2006/relationships/hyperlink" Target="https://podminky.urs.cz/item/CS_URS_2026_01/713131241" TargetMode="External" /><Relationship Id="rId62" Type="http://schemas.openxmlformats.org/officeDocument/2006/relationships/hyperlink" Target="https://podminky.urs.cz/item/CS_URS_2026_01/713141151" TargetMode="External" /><Relationship Id="rId63" Type="http://schemas.openxmlformats.org/officeDocument/2006/relationships/hyperlink" Target="https://podminky.urs.cz/item/CS_URS_2026_01/713141152" TargetMode="External" /><Relationship Id="rId64" Type="http://schemas.openxmlformats.org/officeDocument/2006/relationships/hyperlink" Target="https://podminky.urs.cz/item/CS_URS_2026_01/713141211" TargetMode="External" /><Relationship Id="rId65" Type="http://schemas.openxmlformats.org/officeDocument/2006/relationships/hyperlink" Target="https://podminky.urs.cz/item/CS_URS_2026_01/713141233" TargetMode="External" /><Relationship Id="rId66" Type="http://schemas.openxmlformats.org/officeDocument/2006/relationships/hyperlink" Target="https://podminky.urs.cz/item/CS_URS_2026_01/713141263" TargetMode="External" /><Relationship Id="rId67" Type="http://schemas.openxmlformats.org/officeDocument/2006/relationships/hyperlink" Target="https://podminky.urs.cz/item/CS_URS_2026_01/713141311" TargetMode="External" /><Relationship Id="rId68" Type="http://schemas.openxmlformats.org/officeDocument/2006/relationships/hyperlink" Target="https://podminky.urs.cz/item/CS_URS_2026_01/713141358" TargetMode="External" /><Relationship Id="rId69" Type="http://schemas.openxmlformats.org/officeDocument/2006/relationships/hyperlink" Target="https://podminky.urs.cz/item/CS_URS_2026_01/713592121" TargetMode="External" /><Relationship Id="rId70" Type="http://schemas.openxmlformats.org/officeDocument/2006/relationships/hyperlink" Target="https://podminky.urs.cz/item/CS_URS_2026_01/998713102" TargetMode="External" /><Relationship Id="rId71" Type="http://schemas.openxmlformats.org/officeDocument/2006/relationships/hyperlink" Target="https://podminky.urs.cz/item/CS_URS_2026_01/721210823" TargetMode="External" /><Relationship Id="rId72" Type="http://schemas.openxmlformats.org/officeDocument/2006/relationships/hyperlink" Target="https://podminky.urs.cz/item/CS_URS_2026_01/721239114" TargetMode="External" /><Relationship Id="rId73" Type="http://schemas.openxmlformats.org/officeDocument/2006/relationships/hyperlink" Target="https://podminky.urs.cz/item/CS_URS_2026_01/721279153" TargetMode="External" /><Relationship Id="rId74" Type="http://schemas.openxmlformats.org/officeDocument/2006/relationships/hyperlink" Target="https://podminky.urs.cz/item/CS_URS_2026_01/721910912" TargetMode="External" /><Relationship Id="rId75" Type="http://schemas.openxmlformats.org/officeDocument/2006/relationships/hyperlink" Target="https://podminky.urs.cz/item/CS_URS_2026_01/998721102" TargetMode="External" /><Relationship Id="rId76" Type="http://schemas.openxmlformats.org/officeDocument/2006/relationships/hyperlink" Target="https://podminky.urs.cz/item/CS_URS_2026_01/742420821" TargetMode="External" /><Relationship Id="rId77" Type="http://schemas.openxmlformats.org/officeDocument/2006/relationships/hyperlink" Target="https://podminky.urs.cz/item/CS_URS_2026_01/751513860" TargetMode="External" /><Relationship Id="rId78" Type="http://schemas.openxmlformats.org/officeDocument/2006/relationships/hyperlink" Target="https://podminky.urs.cz/item/CS_URS_2026_01/751514763" TargetMode="External" /><Relationship Id="rId79" Type="http://schemas.openxmlformats.org/officeDocument/2006/relationships/hyperlink" Target="https://podminky.urs.cz/item/CS_URS_2026_01/998751101" TargetMode="External" /><Relationship Id="rId80" Type="http://schemas.openxmlformats.org/officeDocument/2006/relationships/hyperlink" Target="https://podminky.urs.cz/item/CS_URS_2026_01/762361332" TargetMode="External" /><Relationship Id="rId81" Type="http://schemas.openxmlformats.org/officeDocument/2006/relationships/hyperlink" Target="https://podminky.urs.cz/item/CS_URS_2026_01/762395000" TargetMode="External" /><Relationship Id="rId82" Type="http://schemas.openxmlformats.org/officeDocument/2006/relationships/hyperlink" Target="https://podminky.urs.cz/item/CS_URS_2026_01/998762102" TargetMode="External" /><Relationship Id="rId83" Type="http://schemas.openxmlformats.org/officeDocument/2006/relationships/hyperlink" Target="https://podminky.urs.cz/item/CS_URS_2026_01/764002841" TargetMode="External" /><Relationship Id="rId84" Type="http://schemas.openxmlformats.org/officeDocument/2006/relationships/hyperlink" Target="https://podminky.urs.cz/item/CS_URS_2026_01/764002851" TargetMode="External" /><Relationship Id="rId85" Type="http://schemas.openxmlformats.org/officeDocument/2006/relationships/hyperlink" Target="https://podminky.urs.cz/item/CS_URS_2026_01/764002871" TargetMode="External" /><Relationship Id="rId86" Type="http://schemas.openxmlformats.org/officeDocument/2006/relationships/hyperlink" Target="https://podminky.urs.cz/item/CS_URS_2026_01/764003801" TargetMode="External" /><Relationship Id="rId87" Type="http://schemas.openxmlformats.org/officeDocument/2006/relationships/hyperlink" Target="https://podminky.urs.cz/item/CS_URS_2026_01/764011401" TargetMode="External" /><Relationship Id="rId88" Type="http://schemas.openxmlformats.org/officeDocument/2006/relationships/hyperlink" Target="https://podminky.urs.cz/item/CS_URS_2026_01/764011404" TargetMode="External" /><Relationship Id="rId89" Type="http://schemas.openxmlformats.org/officeDocument/2006/relationships/hyperlink" Target="https://podminky.urs.cz/item/CS_URS_2026_01/764011420" TargetMode="External" /><Relationship Id="rId90" Type="http://schemas.openxmlformats.org/officeDocument/2006/relationships/hyperlink" Target="https://podminky.urs.cz/item/CS_URS_2026_01/764011622" TargetMode="External" /><Relationship Id="rId91" Type="http://schemas.openxmlformats.org/officeDocument/2006/relationships/hyperlink" Target="https://podminky.urs.cz/item/CS_URS_2026_01/764011624" TargetMode="External" /><Relationship Id="rId92" Type="http://schemas.openxmlformats.org/officeDocument/2006/relationships/hyperlink" Target="https://podminky.urs.cz/item/CS_URS_2026_01/764042414" TargetMode="External" /><Relationship Id="rId93" Type="http://schemas.openxmlformats.org/officeDocument/2006/relationships/hyperlink" Target="https://podminky.urs.cz/item/CS_URS_2026_01/764214608" TargetMode="External" /><Relationship Id="rId94" Type="http://schemas.openxmlformats.org/officeDocument/2006/relationships/hyperlink" Target="https://podminky.urs.cz/item/CS_URS_2026_01/764214609" TargetMode="External" /><Relationship Id="rId95" Type="http://schemas.openxmlformats.org/officeDocument/2006/relationships/hyperlink" Target="https://podminky.urs.cz/item/CS_URS_2026_01/764215646" TargetMode="External" /><Relationship Id="rId96" Type="http://schemas.openxmlformats.org/officeDocument/2006/relationships/hyperlink" Target="https://podminky.urs.cz/item/CS_URS_2026_01/764216603" TargetMode="External" /><Relationship Id="rId97" Type="http://schemas.openxmlformats.org/officeDocument/2006/relationships/hyperlink" Target="https://podminky.urs.cz/item/CS_URS_2026_01/998764102" TargetMode="External" /><Relationship Id="rId98" Type="http://schemas.openxmlformats.org/officeDocument/2006/relationships/hyperlink" Target="https://podminky.urs.cz/item/CS_URS_2026_01/767161813" TargetMode="External" /><Relationship Id="rId99" Type="http://schemas.openxmlformats.org/officeDocument/2006/relationships/hyperlink" Target="https://podminky.urs.cz/item/CS_URS_2026_01/767832802" TargetMode="External" /><Relationship Id="rId100" Type="http://schemas.openxmlformats.org/officeDocument/2006/relationships/hyperlink" Target="https://podminky.urs.cz/item/CS_URS_2026_01/767163122" TargetMode="External" /><Relationship Id="rId101" Type="http://schemas.openxmlformats.org/officeDocument/2006/relationships/hyperlink" Target="https://podminky.urs.cz/item/CS_URS_2026_01/767832102" TargetMode="External" /><Relationship Id="rId102" Type="http://schemas.openxmlformats.org/officeDocument/2006/relationships/hyperlink" Target="https://podminky.urs.cz/item/CS_URS_2026_01/767834111" TargetMode="External" /><Relationship Id="rId103" Type="http://schemas.openxmlformats.org/officeDocument/2006/relationships/hyperlink" Target="https://podminky.urs.cz/item/CS_URS_2026_01/767881112" TargetMode="External" /><Relationship Id="rId104" Type="http://schemas.openxmlformats.org/officeDocument/2006/relationships/hyperlink" Target="https://podminky.urs.cz/item/CS_URS_2026_01/998767102" TargetMode="External" /><Relationship Id="rId105" Type="http://schemas.openxmlformats.org/officeDocument/2006/relationships/hyperlink" Target="https://podminky.urs.cz/item/CS_URS_2026_01/783801403" TargetMode="External" /><Relationship Id="rId106" Type="http://schemas.openxmlformats.org/officeDocument/2006/relationships/hyperlink" Target="https://podminky.urs.cz/item/CS_URS_2026_01/783823163" TargetMode="External" /><Relationship Id="rId107" Type="http://schemas.openxmlformats.org/officeDocument/2006/relationships/hyperlink" Target="https://podminky.urs.cz/item/CS_URS_2026_01/783827143" TargetMode="External" /><Relationship Id="rId108" Type="http://schemas.openxmlformats.org/officeDocument/2006/relationships/hyperlink" Target="https://podminky.urs.cz/item/CS_URS_2026_01/HZS2232" TargetMode="External" /><Relationship Id="rId10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420001" TargetMode="External" /><Relationship Id="rId2" Type="http://schemas.openxmlformats.org/officeDocument/2006/relationships/hyperlink" Target="https://podminky.urs.cz/item/CS_URS_2026_01/741420021" TargetMode="External" /><Relationship Id="rId3" Type="http://schemas.openxmlformats.org/officeDocument/2006/relationships/hyperlink" Target="https://podminky.urs.cz/item/CS_URS_2026_01/741430005" TargetMode="External" /><Relationship Id="rId4" Type="http://schemas.openxmlformats.org/officeDocument/2006/relationships/hyperlink" Target="https://podminky.urs.cz/item/CS_URS_2026_01/741430012" TargetMode="External" /><Relationship Id="rId5" Type="http://schemas.openxmlformats.org/officeDocument/2006/relationships/hyperlink" Target="https://podminky.urs.cz/item/CS_URS_2026_01/210220101" TargetMode="External" /><Relationship Id="rId6" Type="http://schemas.openxmlformats.org/officeDocument/2006/relationships/hyperlink" Target="https://podminky.urs.cz/item/CS_URS_2026_01/210220300" TargetMode="External" /><Relationship Id="rId7" Type="http://schemas.openxmlformats.org/officeDocument/2006/relationships/hyperlink" Target="https://podminky.urs.cz/item/CS_URS_2026_01/210220301" TargetMode="External" /><Relationship Id="rId8" Type="http://schemas.openxmlformats.org/officeDocument/2006/relationships/hyperlink" Target="https://podminky.urs.cz/item/CS_URS_2026_01/210220302" TargetMode="External" /><Relationship Id="rId9" Type="http://schemas.openxmlformats.org/officeDocument/2006/relationships/hyperlink" Target="https://podminky.urs.cz/item/CS_URS_2026_01/210220372" TargetMode="External" /><Relationship Id="rId10" Type="http://schemas.openxmlformats.org/officeDocument/2006/relationships/hyperlink" Target="https://podminky.urs.cz/item/CS_URS_2026_01/210220401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81411131" TargetMode="External" /><Relationship Id="rId2" Type="http://schemas.openxmlformats.org/officeDocument/2006/relationships/hyperlink" Target="https://podminky.urs.cz/item/CS_URS_2026_01/741112302" TargetMode="External" /><Relationship Id="rId3" Type="http://schemas.openxmlformats.org/officeDocument/2006/relationships/hyperlink" Target="https://podminky.urs.cz/item/CS_URS_2026_01/741120003" TargetMode="External" /><Relationship Id="rId4" Type="http://schemas.openxmlformats.org/officeDocument/2006/relationships/hyperlink" Target="https://podminky.urs.cz/item/CS_URS_2026_01/741130006" TargetMode="External" /><Relationship Id="rId5" Type="http://schemas.openxmlformats.org/officeDocument/2006/relationships/hyperlink" Target="https://podminky.urs.cz/item/CS_URS_2026_01/741410002" TargetMode="External" /><Relationship Id="rId6" Type="http://schemas.openxmlformats.org/officeDocument/2006/relationships/hyperlink" Target="https://podminky.urs.cz/item/CS_URS_2026_01/741440031" TargetMode="External" /><Relationship Id="rId7" Type="http://schemas.openxmlformats.org/officeDocument/2006/relationships/hyperlink" Target="https://podminky.urs.cz/item/CS_URS_2026_01/741450002" TargetMode="External" /><Relationship Id="rId8" Type="http://schemas.openxmlformats.org/officeDocument/2006/relationships/hyperlink" Target="https://podminky.urs.cz/item/CS_URS_2026_01/210220002" TargetMode="External" /><Relationship Id="rId9" Type="http://schemas.openxmlformats.org/officeDocument/2006/relationships/hyperlink" Target="https://podminky.urs.cz/item/CS_URS_2026_01/210220022" TargetMode="External" /><Relationship Id="rId10" Type="http://schemas.openxmlformats.org/officeDocument/2006/relationships/hyperlink" Target="https://podminky.urs.cz/item/CS_URS_2026_01/210220302" TargetMode="External" /><Relationship Id="rId11" Type="http://schemas.openxmlformats.org/officeDocument/2006/relationships/hyperlink" Target="https://podminky.urs.cz/item/CS_URS_2026_01/460131114" TargetMode="External" /><Relationship Id="rId12" Type="http://schemas.openxmlformats.org/officeDocument/2006/relationships/hyperlink" Target="https://podminky.urs.cz/item/CS_URS_2026_01/460161173" TargetMode="External" /><Relationship Id="rId13" Type="http://schemas.openxmlformats.org/officeDocument/2006/relationships/hyperlink" Target="https://podminky.urs.cz/item/CS_URS_2026_01/460391124" TargetMode="External" /><Relationship Id="rId14" Type="http://schemas.openxmlformats.org/officeDocument/2006/relationships/hyperlink" Target="https://podminky.urs.cz/item/CS_URS_2026_01/460431183" TargetMode="External" /><Relationship Id="rId15" Type="http://schemas.openxmlformats.org/officeDocument/2006/relationships/hyperlink" Target="https://podminky.urs.cz/item/CS_URS_2026_01/460941211" TargetMode="External" /><Relationship Id="rId16" Type="http://schemas.openxmlformats.org/officeDocument/2006/relationships/hyperlink" Target="https://podminky.urs.cz/item/CS_URS_2026_01/460952112" TargetMode="External" /><Relationship Id="rId17" Type="http://schemas.openxmlformats.org/officeDocument/2006/relationships/hyperlink" Target="https://podminky.urs.cz/item/CS_URS_2026_01/468081412" TargetMode="External" /><Relationship Id="rId18" Type="http://schemas.openxmlformats.org/officeDocument/2006/relationships/hyperlink" Target="https://podminky.urs.cz/item/CS_URS_2026_01/468091232" TargetMode="External" /><Relationship Id="rId19" Type="http://schemas.openxmlformats.org/officeDocument/2006/relationships/hyperlink" Target="https://podminky.urs.cz/item/CS_URS_2026_01/46810111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210280002" TargetMode="External" /><Relationship Id="rId2" Type="http://schemas.openxmlformats.org/officeDocument/2006/relationships/hyperlink" Target="https://podminky.urs.cz/item/CS_URS_2026_01/013254000" TargetMode="External" /><Relationship Id="rId3" Type="http://schemas.openxmlformats.org/officeDocument/2006/relationships/hyperlink" Target="https://podminky.urs.cz/item/CS_URS_2026_01/094103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1514000" TargetMode="External" /><Relationship Id="rId2" Type="http://schemas.openxmlformats.org/officeDocument/2006/relationships/hyperlink" Target="https://podminky.urs.cz/item/CS_URS_2026_01/031002000" TargetMode="External" /><Relationship Id="rId3" Type="http://schemas.openxmlformats.org/officeDocument/2006/relationships/hyperlink" Target="https://podminky.urs.cz/item/CS_URS_2026_01/032002000" TargetMode="External" /><Relationship Id="rId4" Type="http://schemas.openxmlformats.org/officeDocument/2006/relationships/hyperlink" Target="https://podminky.urs.cz/item/CS_URS_2026_01/034002000" TargetMode="External" /><Relationship Id="rId5" Type="http://schemas.openxmlformats.org/officeDocument/2006/relationships/hyperlink" Target="https://podminky.urs.cz/item/CS_URS_2026_01/039002000" TargetMode="External" /><Relationship Id="rId6" Type="http://schemas.openxmlformats.org/officeDocument/2006/relationships/hyperlink" Target="https://podminky.urs.cz/item/CS_URS_2026_01/043002000" TargetMode="External" /><Relationship Id="rId7" Type="http://schemas.openxmlformats.org/officeDocument/2006/relationships/hyperlink" Target="https://podminky.urs.cz/item/CS_URS_2026_01/043194000" TargetMode="External" /><Relationship Id="rId8" Type="http://schemas.openxmlformats.org/officeDocument/2006/relationships/hyperlink" Target="https://podminky.urs.cz/item/CS_URS_2026_01/043224000" TargetMode="External" /><Relationship Id="rId9" Type="http://schemas.openxmlformats.org/officeDocument/2006/relationships/hyperlink" Target="https://podminky.urs.cz/item/CS_URS_2026_01/061002000" TargetMode="External" /><Relationship Id="rId10" Type="http://schemas.openxmlformats.org/officeDocument/2006/relationships/hyperlink" Target="https://podminky.urs.cz/item/CS_URS_2026_01/071103000" TargetMode="External" /><Relationship Id="rId1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2601-03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Mateřská škola Žižkova 4019 Kroměříž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Kroměříž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6. 3. 2026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Mateřská škola, Kroměříž, Žižkova 4019 p.o.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JURÁŇ PROJEKT s.r.o.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Ing. Petr Přehnal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ROUND(AG55+AG56+AG60,2)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ROUND(AS55+AS56+AS60,2)</f>
        <v>0</v>
      </c>
      <c r="AT54" s="108">
        <f>ROUND(SUM(AV54:AW54),2)</f>
        <v>0</v>
      </c>
      <c r="AU54" s="109">
        <f>ROUND(AU55+AU56+AU60,5)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ROUND(AZ55+AZ56+AZ60,2)</f>
        <v>0</v>
      </c>
      <c r="BA54" s="108">
        <f>ROUND(BA55+BA56+BA60,2)</f>
        <v>0</v>
      </c>
      <c r="BB54" s="108">
        <f>ROUND(BB55+BB56+BB60,2)</f>
        <v>0</v>
      </c>
      <c r="BC54" s="108">
        <f>ROUND(BC55+BC56+BC60,2)</f>
        <v>0</v>
      </c>
      <c r="BD54" s="110">
        <f>ROUND(BD55+BD56+BD60,2)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Rekonstrukce zast...'!J30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'SO 01 - Rekonstrukce zast...'!P97</f>
        <v>0</v>
      </c>
      <c r="AV55" s="122">
        <f>'SO 01 - Rekonstrukce zast...'!J33</f>
        <v>0</v>
      </c>
      <c r="AW55" s="122">
        <f>'SO 01 - Rekonstrukce zast...'!J34</f>
        <v>0</v>
      </c>
      <c r="AX55" s="122">
        <f>'SO 01 - Rekonstrukce zast...'!J35</f>
        <v>0</v>
      </c>
      <c r="AY55" s="122">
        <f>'SO 01 - Rekonstrukce zast...'!J36</f>
        <v>0</v>
      </c>
      <c r="AZ55" s="122">
        <f>'SO 01 - Rekonstrukce zast...'!F33</f>
        <v>0</v>
      </c>
      <c r="BA55" s="122">
        <f>'SO 01 - Rekonstrukce zast...'!F34</f>
        <v>0</v>
      </c>
      <c r="BB55" s="122">
        <f>'SO 01 - Rekonstrukce zast...'!F35</f>
        <v>0</v>
      </c>
      <c r="BC55" s="122">
        <f>'SO 01 - Rekonstrukce zast...'!F36</f>
        <v>0</v>
      </c>
      <c r="BD55" s="124">
        <f>'SO 01 - Rekonstrukce zast...'!F37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21</v>
      </c>
      <c r="CM55" s="125" t="s">
        <v>83</v>
      </c>
    </row>
    <row r="56" s="7" customFormat="1" ht="16.5" customHeight="1">
      <c r="A56" s="7"/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26">
        <f>ROUND(SUM(AG57:AG59),2)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f>ROUND(SUM(AS57:AS59),2)</f>
        <v>0</v>
      </c>
      <c r="AT56" s="122">
        <f>ROUND(SUM(AV56:AW56),2)</f>
        <v>0</v>
      </c>
      <c r="AU56" s="123">
        <f>ROUND(SUM(AU57:AU59),5)</f>
        <v>0</v>
      </c>
      <c r="AV56" s="122">
        <f>ROUND(AZ56*L29,2)</f>
        <v>0</v>
      </c>
      <c r="AW56" s="122">
        <f>ROUND(BA56*L30,2)</f>
        <v>0</v>
      </c>
      <c r="AX56" s="122">
        <f>ROUND(BB56*L29,2)</f>
        <v>0</v>
      </c>
      <c r="AY56" s="122">
        <f>ROUND(BC56*L30,2)</f>
        <v>0</v>
      </c>
      <c r="AZ56" s="122">
        <f>ROUND(SUM(AZ57:AZ59),2)</f>
        <v>0</v>
      </c>
      <c r="BA56" s="122">
        <f>ROUND(SUM(BA57:BA59),2)</f>
        <v>0</v>
      </c>
      <c r="BB56" s="122">
        <f>ROUND(SUM(BB57:BB59),2)</f>
        <v>0</v>
      </c>
      <c r="BC56" s="122">
        <f>ROUND(SUM(BC57:BC59),2)</f>
        <v>0</v>
      </c>
      <c r="BD56" s="124">
        <f>ROUND(SUM(BD57:BD59),2)</f>
        <v>0</v>
      </c>
      <c r="BE56" s="7"/>
      <c r="BS56" s="125" t="s">
        <v>72</v>
      </c>
      <c r="BT56" s="125" t="s">
        <v>81</v>
      </c>
      <c r="BU56" s="125" t="s">
        <v>74</v>
      </c>
      <c r="BV56" s="125" t="s">
        <v>75</v>
      </c>
      <c r="BW56" s="125" t="s">
        <v>86</v>
      </c>
      <c r="BX56" s="125" t="s">
        <v>5</v>
      </c>
      <c r="CL56" s="125" t="s">
        <v>21</v>
      </c>
      <c r="CM56" s="125" t="s">
        <v>83</v>
      </c>
    </row>
    <row r="57" s="4" customFormat="1" ht="16.5" customHeight="1">
      <c r="A57" s="113" t="s">
        <v>77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85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'01 - Hromosvod'!J32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88</v>
      </c>
      <c r="AR57" s="67"/>
      <c r="AS57" s="131">
        <v>0</v>
      </c>
      <c r="AT57" s="132">
        <f>ROUND(SUM(AV57:AW57),2)</f>
        <v>0</v>
      </c>
      <c r="AU57" s="133">
        <f>'01 - Hromosvod'!P89</f>
        <v>0</v>
      </c>
      <c r="AV57" s="132">
        <f>'01 - Hromosvod'!J35</f>
        <v>0</v>
      </c>
      <c r="AW57" s="132">
        <f>'01 - Hromosvod'!J36</f>
        <v>0</v>
      </c>
      <c r="AX57" s="132">
        <f>'01 - Hromosvod'!J37</f>
        <v>0</v>
      </c>
      <c r="AY57" s="132">
        <f>'01 - Hromosvod'!J38</f>
        <v>0</v>
      </c>
      <c r="AZ57" s="132">
        <f>'01 - Hromosvod'!F35</f>
        <v>0</v>
      </c>
      <c r="BA57" s="132">
        <f>'01 - Hromosvod'!F36</f>
        <v>0</v>
      </c>
      <c r="BB57" s="132">
        <f>'01 - Hromosvod'!F37</f>
        <v>0</v>
      </c>
      <c r="BC57" s="132">
        <f>'01 - Hromosvod'!F38</f>
        <v>0</v>
      </c>
      <c r="BD57" s="134">
        <f>'01 - Hromosvod'!F39</f>
        <v>0</v>
      </c>
      <c r="BE57" s="4"/>
      <c r="BT57" s="135" t="s">
        <v>83</v>
      </c>
      <c r="BV57" s="135" t="s">
        <v>75</v>
      </c>
      <c r="BW57" s="135" t="s">
        <v>89</v>
      </c>
      <c r="BX57" s="135" t="s">
        <v>86</v>
      </c>
      <c r="CL57" s="135" t="s">
        <v>21</v>
      </c>
    </row>
    <row r="58" s="4" customFormat="1" ht="16.5" customHeight="1">
      <c r="A58" s="113" t="s">
        <v>77</v>
      </c>
      <c r="B58" s="65"/>
      <c r="C58" s="127"/>
      <c r="D58" s="127"/>
      <c r="E58" s="128" t="s">
        <v>90</v>
      </c>
      <c r="F58" s="128"/>
      <c r="G58" s="128"/>
      <c r="H58" s="128"/>
      <c r="I58" s="128"/>
      <c r="J58" s="127"/>
      <c r="K58" s="128" t="s">
        <v>91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'02 - Uzemnění'!J32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88</v>
      </c>
      <c r="AR58" s="67"/>
      <c r="AS58" s="131">
        <v>0</v>
      </c>
      <c r="AT58" s="132">
        <f>ROUND(SUM(AV58:AW58),2)</f>
        <v>0</v>
      </c>
      <c r="AU58" s="133">
        <f>'02 - Uzemnění'!P92</f>
        <v>0</v>
      </c>
      <c r="AV58" s="132">
        <f>'02 - Uzemnění'!J35</f>
        <v>0</v>
      </c>
      <c r="AW58" s="132">
        <f>'02 - Uzemnění'!J36</f>
        <v>0</v>
      </c>
      <c r="AX58" s="132">
        <f>'02 - Uzemnění'!J37</f>
        <v>0</v>
      </c>
      <c r="AY58" s="132">
        <f>'02 - Uzemnění'!J38</f>
        <v>0</v>
      </c>
      <c r="AZ58" s="132">
        <f>'02 - Uzemnění'!F35</f>
        <v>0</v>
      </c>
      <c r="BA58" s="132">
        <f>'02 - Uzemnění'!F36</f>
        <v>0</v>
      </c>
      <c r="BB58" s="132">
        <f>'02 - Uzemnění'!F37</f>
        <v>0</v>
      </c>
      <c r="BC58" s="132">
        <f>'02 - Uzemnění'!F38</f>
        <v>0</v>
      </c>
      <c r="BD58" s="134">
        <f>'02 - Uzemnění'!F39</f>
        <v>0</v>
      </c>
      <c r="BE58" s="4"/>
      <c r="BT58" s="135" t="s">
        <v>83</v>
      </c>
      <c r="BV58" s="135" t="s">
        <v>75</v>
      </c>
      <c r="BW58" s="135" t="s">
        <v>92</v>
      </c>
      <c r="BX58" s="135" t="s">
        <v>86</v>
      </c>
      <c r="CL58" s="135" t="s">
        <v>21</v>
      </c>
    </row>
    <row r="59" s="4" customFormat="1" ht="16.5" customHeight="1">
      <c r="A59" s="113" t="s">
        <v>77</v>
      </c>
      <c r="B59" s="65"/>
      <c r="C59" s="127"/>
      <c r="D59" s="127"/>
      <c r="E59" s="128" t="s">
        <v>93</v>
      </c>
      <c r="F59" s="128"/>
      <c r="G59" s="128"/>
      <c r="H59" s="128"/>
      <c r="I59" s="128"/>
      <c r="J59" s="127"/>
      <c r="K59" s="128" t="s">
        <v>94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'03 - Ostatní a vedlejší n...'!J32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88</v>
      </c>
      <c r="AR59" s="67"/>
      <c r="AS59" s="131">
        <v>0</v>
      </c>
      <c r="AT59" s="132">
        <f>ROUND(SUM(AV59:AW59),2)</f>
        <v>0</v>
      </c>
      <c r="AU59" s="133">
        <f>'03 - Ostatní a vedlejší n...'!P92</f>
        <v>0</v>
      </c>
      <c r="AV59" s="132">
        <f>'03 - Ostatní a vedlejší n...'!J35</f>
        <v>0</v>
      </c>
      <c r="AW59" s="132">
        <f>'03 - Ostatní a vedlejší n...'!J36</f>
        <v>0</v>
      </c>
      <c r="AX59" s="132">
        <f>'03 - Ostatní a vedlejší n...'!J37</f>
        <v>0</v>
      </c>
      <c r="AY59" s="132">
        <f>'03 - Ostatní a vedlejší n...'!J38</f>
        <v>0</v>
      </c>
      <c r="AZ59" s="132">
        <f>'03 - Ostatní a vedlejší n...'!F35</f>
        <v>0</v>
      </c>
      <c r="BA59" s="132">
        <f>'03 - Ostatní a vedlejší n...'!F36</f>
        <v>0</v>
      </c>
      <c r="BB59" s="132">
        <f>'03 - Ostatní a vedlejší n...'!F37</f>
        <v>0</v>
      </c>
      <c r="BC59" s="132">
        <f>'03 - Ostatní a vedlejší n...'!F38</f>
        <v>0</v>
      </c>
      <c r="BD59" s="134">
        <f>'03 - Ostatní a vedlejší n...'!F39</f>
        <v>0</v>
      </c>
      <c r="BE59" s="4"/>
      <c r="BT59" s="135" t="s">
        <v>83</v>
      </c>
      <c r="BV59" s="135" t="s">
        <v>75</v>
      </c>
      <c r="BW59" s="135" t="s">
        <v>95</v>
      </c>
      <c r="BX59" s="135" t="s">
        <v>86</v>
      </c>
      <c r="CL59" s="135" t="s">
        <v>21</v>
      </c>
    </row>
    <row r="60" s="7" customFormat="1" ht="16.5" customHeight="1">
      <c r="A60" s="113" t="s">
        <v>77</v>
      </c>
      <c r="B60" s="114"/>
      <c r="C60" s="115"/>
      <c r="D60" s="116" t="s">
        <v>96</v>
      </c>
      <c r="E60" s="116"/>
      <c r="F60" s="116"/>
      <c r="G60" s="116"/>
      <c r="H60" s="116"/>
      <c r="I60" s="117"/>
      <c r="J60" s="116" t="s">
        <v>97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'VRN - Vedlejší rozpočtové...'!J30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80</v>
      </c>
      <c r="AR60" s="120"/>
      <c r="AS60" s="136">
        <v>0</v>
      </c>
      <c r="AT60" s="137">
        <f>ROUND(SUM(AV60:AW60),2)</f>
        <v>0</v>
      </c>
      <c r="AU60" s="138">
        <f>'VRN - Vedlejší rozpočtové...'!P85</f>
        <v>0</v>
      </c>
      <c r="AV60" s="137">
        <f>'VRN - Vedlejší rozpočtové...'!J33</f>
        <v>0</v>
      </c>
      <c r="AW60" s="137">
        <f>'VRN - Vedlejší rozpočtové...'!J34</f>
        <v>0</v>
      </c>
      <c r="AX60" s="137">
        <f>'VRN - Vedlejší rozpočtové...'!J35</f>
        <v>0</v>
      </c>
      <c r="AY60" s="137">
        <f>'VRN - Vedlejší rozpočtové...'!J36</f>
        <v>0</v>
      </c>
      <c r="AZ60" s="137">
        <f>'VRN - Vedlejší rozpočtové...'!F33</f>
        <v>0</v>
      </c>
      <c r="BA60" s="137">
        <f>'VRN - Vedlejší rozpočtové...'!F34</f>
        <v>0</v>
      </c>
      <c r="BB60" s="137">
        <f>'VRN - Vedlejší rozpočtové...'!F35</f>
        <v>0</v>
      </c>
      <c r="BC60" s="137">
        <f>'VRN - Vedlejší rozpočtové...'!F36</f>
        <v>0</v>
      </c>
      <c r="BD60" s="139">
        <f>'VRN - Vedlejší rozpočtové...'!F37</f>
        <v>0</v>
      </c>
      <c r="BE60" s="7"/>
      <c r="BT60" s="125" t="s">
        <v>81</v>
      </c>
      <c r="BV60" s="125" t="s">
        <v>75</v>
      </c>
      <c r="BW60" s="125" t="s">
        <v>98</v>
      </c>
      <c r="BX60" s="125" t="s">
        <v>5</v>
      </c>
      <c r="CL60" s="125" t="s">
        <v>21</v>
      </c>
      <c r="CM60" s="125" t="s">
        <v>83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B2x+t+1L6qnDN8URgzLEfuHWTuIsDaQFMsqKa/JhoUI+fYHpyJ34sGmgWAgfV+IvoBfeFAwpvf/22DPH2r4tww==" hashValue="rnSQqX1D/fXy9ShaHvO6PT/KljxfCBLnuCKzomMo+FkYMR+3ZcJhYAcQWKYHxxLK9iQQl6I4btMBMbeUkpM3m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SO 01 - Rekonstrukce zast...'!C2" display="/"/>
    <hyperlink ref="A57" location="'01 - Hromosvod'!C2" display="/"/>
    <hyperlink ref="A58" location="'02 - Uzemnění'!C2" display="/"/>
    <hyperlink ref="A59" location="'03 - Ostatní a vedlejší n...'!C2" display="/"/>
    <hyperlink ref="A6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  <c r="AZ2" s="140" t="s">
        <v>99</v>
      </c>
      <c r="BA2" s="140" t="s">
        <v>100</v>
      </c>
      <c r="BB2" s="140" t="s">
        <v>101</v>
      </c>
      <c r="BC2" s="140" t="s">
        <v>102</v>
      </c>
      <c r="BD2" s="14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104</v>
      </c>
      <c r="BA3" s="140" t="s">
        <v>105</v>
      </c>
      <c r="BB3" s="140" t="s">
        <v>101</v>
      </c>
      <c r="BC3" s="140" t="s">
        <v>106</v>
      </c>
      <c r="BD3" s="140" t="s">
        <v>103</v>
      </c>
    </row>
    <row r="4" s="1" customFormat="1" ht="24.96" customHeight="1">
      <c r="B4" s="22"/>
      <c r="D4" s="143" t="s">
        <v>107</v>
      </c>
      <c r="L4" s="22"/>
      <c r="M4" s="144" t="s">
        <v>10</v>
      </c>
      <c r="AT4" s="19" t="s">
        <v>4</v>
      </c>
      <c r="AZ4" s="140" t="s">
        <v>108</v>
      </c>
      <c r="BA4" s="140" t="s">
        <v>109</v>
      </c>
      <c r="BB4" s="140" t="s">
        <v>101</v>
      </c>
      <c r="BC4" s="140" t="s">
        <v>110</v>
      </c>
      <c r="BD4" s="140" t="s">
        <v>103</v>
      </c>
    </row>
    <row r="5" s="1" customFormat="1" ht="6.96" customHeight="1">
      <c r="B5" s="22"/>
      <c r="L5" s="22"/>
      <c r="AZ5" s="140" t="s">
        <v>111</v>
      </c>
      <c r="BA5" s="140" t="s">
        <v>112</v>
      </c>
      <c r="BB5" s="140" t="s">
        <v>113</v>
      </c>
      <c r="BC5" s="140" t="s">
        <v>114</v>
      </c>
      <c r="BD5" s="140" t="s">
        <v>103</v>
      </c>
    </row>
    <row r="6" s="1" customFormat="1" ht="12" customHeight="1">
      <c r="B6" s="22"/>
      <c r="D6" s="145" t="s">
        <v>16</v>
      </c>
      <c r="L6" s="22"/>
      <c r="AZ6" s="140" t="s">
        <v>115</v>
      </c>
      <c r="BA6" s="140" t="s">
        <v>116</v>
      </c>
      <c r="BB6" s="140" t="s">
        <v>117</v>
      </c>
      <c r="BC6" s="140" t="s">
        <v>83</v>
      </c>
      <c r="BD6" s="140" t="s">
        <v>103</v>
      </c>
    </row>
    <row r="7" s="1" customFormat="1" ht="16.5" customHeight="1">
      <c r="B7" s="22"/>
      <c r="E7" s="146" t="str">
        <f>'Rekapitulace stavby'!K6</f>
        <v>Mateřská škola Žižkova 4019 Kroměříž</v>
      </c>
      <c r="F7" s="145"/>
      <c r="G7" s="145"/>
      <c r="H7" s="145"/>
      <c r="L7" s="22"/>
      <c r="AZ7" s="140" t="s">
        <v>118</v>
      </c>
      <c r="BA7" s="140" t="s">
        <v>119</v>
      </c>
      <c r="BB7" s="140" t="s">
        <v>117</v>
      </c>
      <c r="BC7" s="140" t="s">
        <v>81</v>
      </c>
      <c r="BD7" s="140" t="s">
        <v>103</v>
      </c>
    </row>
    <row r="8" s="2" customFormat="1" ht="12" customHeight="1">
      <c r="A8" s="40"/>
      <c r="B8" s="46"/>
      <c r="C8" s="40"/>
      <c r="D8" s="145" t="s">
        <v>120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40" t="s">
        <v>72</v>
      </c>
      <c r="BA8" s="140" t="s">
        <v>121</v>
      </c>
      <c r="BB8" s="140" t="s">
        <v>117</v>
      </c>
      <c r="BC8" s="140" t="s">
        <v>103</v>
      </c>
      <c r="BD8" s="140" t="s">
        <v>103</v>
      </c>
    </row>
    <row r="9" s="2" customFormat="1" ht="16.5" customHeight="1">
      <c r="A9" s="40"/>
      <c r="B9" s="46"/>
      <c r="C9" s="40"/>
      <c r="D9" s="40"/>
      <c r="E9" s="148" t="s">
        <v>122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0" t="s">
        <v>123</v>
      </c>
      <c r="BA9" s="140" t="s">
        <v>124</v>
      </c>
      <c r="BB9" s="140" t="s">
        <v>113</v>
      </c>
      <c r="BC9" s="140" t="s">
        <v>125</v>
      </c>
      <c r="BD9" s="140" t="s">
        <v>103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0" t="s">
        <v>126</v>
      </c>
      <c r="BA10" s="140" t="s">
        <v>127</v>
      </c>
      <c r="BB10" s="140" t="s">
        <v>113</v>
      </c>
      <c r="BC10" s="140" t="s">
        <v>128</v>
      </c>
      <c r="BD10" s="140" t="s">
        <v>103</v>
      </c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21</v>
      </c>
      <c r="G11" s="40"/>
      <c r="H11" s="40"/>
      <c r="I11" s="145" t="s">
        <v>20</v>
      </c>
      <c r="J11" s="135" t="s">
        <v>21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0" t="s">
        <v>129</v>
      </c>
      <c r="BA11" s="140" t="s">
        <v>130</v>
      </c>
      <c r="BB11" s="140" t="s">
        <v>101</v>
      </c>
      <c r="BC11" s="140" t="s">
        <v>131</v>
      </c>
      <c r="BD11" s="140" t="s">
        <v>103</v>
      </c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6. 3. 2026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0" t="s">
        <v>132</v>
      </c>
      <c r="BA12" s="140" t="s">
        <v>133</v>
      </c>
      <c r="BB12" s="140" t="s">
        <v>101</v>
      </c>
      <c r="BC12" s="140" t="s">
        <v>134</v>
      </c>
      <c r="BD12" s="140" t="s">
        <v>103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0" t="s">
        <v>135</v>
      </c>
      <c r="BA13" s="140" t="s">
        <v>136</v>
      </c>
      <c r="BB13" s="140" t="s">
        <v>113</v>
      </c>
      <c r="BC13" s="140" t="s">
        <v>137</v>
      </c>
      <c r="BD13" s="140" t="s">
        <v>103</v>
      </c>
    </row>
    <row r="14" s="2" customFormat="1" ht="12" customHeight="1">
      <c r="A14" s="40"/>
      <c r="B14" s="46"/>
      <c r="C14" s="40"/>
      <c r="D14" s="145" t="s">
        <v>26</v>
      </c>
      <c r="E14" s="40"/>
      <c r="F14" s="40"/>
      <c r="G14" s="40"/>
      <c r="H14" s="40"/>
      <c r="I14" s="145" t="s">
        <v>27</v>
      </c>
      <c r="J14" s="135" t="s">
        <v>21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40" t="s">
        <v>138</v>
      </c>
      <c r="BA14" s="140" t="s">
        <v>139</v>
      </c>
      <c r="BB14" s="140" t="s">
        <v>113</v>
      </c>
      <c r="BC14" s="140" t="s">
        <v>140</v>
      </c>
      <c r="BD14" s="140" t="s">
        <v>103</v>
      </c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5" t="s">
        <v>29</v>
      </c>
      <c r="J15" s="135" t="s">
        <v>21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40" t="s">
        <v>141</v>
      </c>
      <c r="BA15" s="140" t="s">
        <v>142</v>
      </c>
      <c r="BB15" s="140" t="s">
        <v>113</v>
      </c>
      <c r="BC15" s="140" t="s">
        <v>143</v>
      </c>
      <c r="BD15" s="140" t="s">
        <v>103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40" t="s">
        <v>144</v>
      </c>
      <c r="BA16" s="140" t="s">
        <v>145</v>
      </c>
      <c r="BB16" s="140" t="s">
        <v>117</v>
      </c>
      <c r="BC16" s="140" t="s">
        <v>103</v>
      </c>
      <c r="BD16" s="140" t="s">
        <v>103</v>
      </c>
    </row>
    <row r="17" s="2" customFormat="1" ht="12" customHeight="1">
      <c r="A17" s="40"/>
      <c r="B17" s="46"/>
      <c r="C17" s="40"/>
      <c r="D17" s="145" t="s">
        <v>30</v>
      </c>
      <c r="E17" s="40"/>
      <c r="F17" s="40"/>
      <c r="G17" s="40"/>
      <c r="H17" s="40"/>
      <c r="I17" s="145" t="s">
        <v>27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40" t="s">
        <v>146</v>
      </c>
      <c r="BA17" s="140" t="s">
        <v>147</v>
      </c>
      <c r="BB17" s="140" t="s">
        <v>101</v>
      </c>
      <c r="BC17" s="140" t="s">
        <v>148</v>
      </c>
      <c r="BD17" s="140" t="s">
        <v>103</v>
      </c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29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40" t="s">
        <v>149</v>
      </c>
      <c r="BA18" s="140" t="s">
        <v>150</v>
      </c>
      <c r="BB18" s="140" t="s">
        <v>151</v>
      </c>
      <c r="BC18" s="140" t="s">
        <v>83</v>
      </c>
      <c r="BD18" s="140" t="s">
        <v>103</v>
      </c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32</v>
      </c>
      <c r="E20" s="40"/>
      <c r="F20" s="40"/>
      <c r="G20" s="40"/>
      <c r="H20" s="40"/>
      <c r="I20" s="145" t="s">
        <v>27</v>
      </c>
      <c r="J20" s="135" t="s">
        <v>21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29</v>
      </c>
      <c r="J21" s="135" t="s">
        <v>21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35</v>
      </c>
      <c r="E23" s="40"/>
      <c r="F23" s="40"/>
      <c r="G23" s="40"/>
      <c r="H23" s="40"/>
      <c r="I23" s="145" t="s">
        <v>27</v>
      </c>
      <c r="J23" s="135" t="s">
        <v>21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5" t="s">
        <v>29</v>
      </c>
      <c r="J24" s="135" t="s">
        <v>21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37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38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39</v>
      </c>
      <c r="E30" s="40"/>
      <c r="F30" s="40"/>
      <c r="G30" s="40"/>
      <c r="H30" s="40"/>
      <c r="I30" s="40"/>
      <c r="J30" s="156">
        <f>ROUND(J97,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41</v>
      </c>
      <c r="G32" s="40"/>
      <c r="H32" s="40"/>
      <c r="I32" s="157" t="s">
        <v>40</v>
      </c>
      <c r="J32" s="157" t="s">
        <v>42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43</v>
      </c>
      <c r="E33" s="145" t="s">
        <v>44</v>
      </c>
      <c r="F33" s="159">
        <f>ROUND((SUM(BE97:BE1768)),  2)</f>
        <v>0</v>
      </c>
      <c r="G33" s="40"/>
      <c r="H33" s="40"/>
      <c r="I33" s="160">
        <v>0.20999999999999999</v>
      </c>
      <c r="J33" s="159">
        <f>ROUND(((SUM(BE97:BE1768))*I33),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45</v>
      </c>
      <c r="F34" s="159">
        <f>ROUND((SUM(BF97:BF1768)),  2)</f>
        <v>0</v>
      </c>
      <c r="G34" s="40"/>
      <c r="H34" s="40"/>
      <c r="I34" s="160">
        <v>0.12</v>
      </c>
      <c r="J34" s="159">
        <f>ROUND(((SUM(BF97:BF1768))*I34),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46</v>
      </c>
      <c r="F35" s="159">
        <f>ROUND((SUM(BG97:BG1768)),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47</v>
      </c>
      <c r="F36" s="159">
        <f>ROUND((SUM(BH97:BH1768)),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48</v>
      </c>
      <c r="F37" s="159">
        <f>ROUND((SUM(BI97:BI1768)),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49</v>
      </c>
      <c r="E39" s="163"/>
      <c r="F39" s="163"/>
      <c r="G39" s="164" t="s">
        <v>50</v>
      </c>
      <c r="H39" s="165" t="s">
        <v>51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152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Mateřská škola Žižkova 4019 Kroměříž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Rekonstrukce zastřešení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Kroměříž</v>
      </c>
      <c r="G52" s="42"/>
      <c r="H52" s="42"/>
      <c r="I52" s="34" t="s">
        <v>24</v>
      </c>
      <c r="J52" s="74" t="str">
        <f>IF(J12="","",J12)</f>
        <v>6. 3. 2026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Mateřská škola, Kroměříž, Žižkova 4019 p.o.</v>
      </c>
      <c r="G54" s="42"/>
      <c r="H54" s="42"/>
      <c r="I54" s="34" t="s">
        <v>32</v>
      </c>
      <c r="J54" s="38" t="str">
        <f>E21</f>
        <v>JURÁŇ PROJEKT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Ing. Petr Přehnal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153</v>
      </c>
      <c r="D57" s="174"/>
      <c r="E57" s="174"/>
      <c r="F57" s="174"/>
      <c r="G57" s="174"/>
      <c r="H57" s="174"/>
      <c r="I57" s="174"/>
      <c r="J57" s="175" t="s">
        <v>154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71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155</v>
      </c>
    </row>
    <row r="60" s="9" customFormat="1" ht="24.96" customHeight="1">
      <c r="A60" s="9"/>
      <c r="B60" s="177"/>
      <c r="C60" s="178"/>
      <c r="D60" s="179" t="s">
        <v>156</v>
      </c>
      <c r="E60" s="180"/>
      <c r="F60" s="180"/>
      <c r="G60" s="180"/>
      <c r="H60" s="180"/>
      <c r="I60" s="180"/>
      <c r="J60" s="181">
        <f>J98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157</v>
      </c>
      <c r="E61" s="185"/>
      <c r="F61" s="185"/>
      <c r="G61" s="185"/>
      <c r="H61" s="185"/>
      <c r="I61" s="185"/>
      <c r="J61" s="186">
        <f>J99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158</v>
      </c>
      <c r="E62" s="185"/>
      <c r="F62" s="185"/>
      <c r="G62" s="185"/>
      <c r="H62" s="185"/>
      <c r="I62" s="185"/>
      <c r="J62" s="186">
        <f>J106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159</v>
      </c>
      <c r="E63" s="185"/>
      <c r="F63" s="185"/>
      <c r="G63" s="185"/>
      <c r="H63" s="185"/>
      <c r="I63" s="185"/>
      <c r="J63" s="186">
        <f>J117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160</v>
      </c>
      <c r="E64" s="185"/>
      <c r="F64" s="185"/>
      <c r="G64" s="185"/>
      <c r="H64" s="185"/>
      <c r="I64" s="185"/>
      <c r="J64" s="186">
        <f>J292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161</v>
      </c>
      <c r="E65" s="185"/>
      <c r="F65" s="185"/>
      <c r="G65" s="185"/>
      <c r="H65" s="185"/>
      <c r="I65" s="185"/>
      <c r="J65" s="186">
        <f>J484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162</v>
      </c>
      <c r="E66" s="185"/>
      <c r="F66" s="185"/>
      <c r="G66" s="185"/>
      <c r="H66" s="185"/>
      <c r="I66" s="185"/>
      <c r="J66" s="186">
        <f>J500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163</v>
      </c>
      <c r="E67" s="180"/>
      <c r="F67" s="180"/>
      <c r="G67" s="180"/>
      <c r="H67" s="180"/>
      <c r="I67" s="180"/>
      <c r="J67" s="181">
        <f>J503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7"/>
      <c r="D68" s="184" t="s">
        <v>164</v>
      </c>
      <c r="E68" s="185"/>
      <c r="F68" s="185"/>
      <c r="G68" s="185"/>
      <c r="H68" s="185"/>
      <c r="I68" s="185"/>
      <c r="J68" s="186">
        <f>J504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165</v>
      </c>
      <c r="E69" s="185"/>
      <c r="F69" s="185"/>
      <c r="G69" s="185"/>
      <c r="H69" s="185"/>
      <c r="I69" s="185"/>
      <c r="J69" s="186">
        <f>J1143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166</v>
      </c>
      <c r="E70" s="185"/>
      <c r="F70" s="185"/>
      <c r="G70" s="185"/>
      <c r="H70" s="185"/>
      <c r="I70" s="185"/>
      <c r="J70" s="186">
        <f>J1345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167</v>
      </c>
      <c r="E71" s="185"/>
      <c r="F71" s="185"/>
      <c r="G71" s="185"/>
      <c r="H71" s="185"/>
      <c r="I71" s="185"/>
      <c r="J71" s="186">
        <f>J1468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168</v>
      </c>
      <c r="E72" s="185"/>
      <c r="F72" s="185"/>
      <c r="G72" s="185"/>
      <c r="H72" s="185"/>
      <c r="I72" s="185"/>
      <c r="J72" s="186">
        <f>J1474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7"/>
      <c r="D73" s="184" t="s">
        <v>169</v>
      </c>
      <c r="E73" s="185"/>
      <c r="F73" s="185"/>
      <c r="G73" s="185"/>
      <c r="H73" s="185"/>
      <c r="I73" s="185"/>
      <c r="J73" s="186">
        <f>J1490</f>
        <v>0</v>
      </c>
      <c r="K73" s="127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7"/>
      <c r="D74" s="184" t="s">
        <v>170</v>
      </c>
      <c r="E74" s="185"/>
      <c r="F74" s="185"/>
      <c r="G74" s="185"/>
      <c r="H74" s="185"/>
      <c r="I74" s="185"/>
      <c r="J74" s="186">
        <f>J1529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7"/>
      <c r="D75" s="184" t="s">
        <v>171</v>
      </c>
      <c r="E75" s="185"/>
      <c r="F75" s="185"/>
      <c r="G75" s="185"/>
      <c r="H75" s="185"/>
      <c r="I75" s="185"/>
      <c r="J75" s="186">
        <f>J1660</f>
        <v>0</v>
      </c>
      <c r="K75" s="127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7"/>
      <c r="D76" s="184" t="s">
        <v>172</v>
      </c>
      <c r="E76" s="185"/>
      <c r="F76" s="185"/>
      <c r="G76" s="185"/>
      <c r="H76" s="185"/>
      <c r="I76" s="185"/>
      <c r="J76" s="186">
        <f>J1725</f>
        <v>0</v>
      </c>
      <c r="K76" s="127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7"/>
      <c r="C77" s="178"/>
      <c r="D77" s="179" t="s">
        <v>173</v>
      </c>
      <c r="E77" s="180"/>
      <c r="F77" s="180"/>
      <c r="G77" s="180"/>
      <c r="H77" s="180"/>
      <c r="I77" s="180"/>
      <c r="J77" s="181">
        <f>J1764</f>
        <v>0</v>
      </c>
      <c r="K77" s="178"/>
      <c r="L77" s="18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174</v>
      </c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72" t="str">
        <f>E7</f>
        <v>Mateřská škola Žižkova 4019 Kroměříž</v>
      </c>
      <c r="F87" s="34"/>
      <c r="G87" s="34"/>
      <c r="H87" s="34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120</v>
      </c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SO 01 - Rekonstrukce zastřešení</v>
      </c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22</v>
      </c>
      <c r="D91" s="42"/>
      <c r="E91" s="42"/>
      <c r="F91" s="29" t="str">
        <f>F12</f>
        <v>Kroměříž</v>
      </c>
      <c r="G91" s="42"/>
      <c r="H91" s="42"/>
      <c r="I91" s="34" t="s">
        <v>24</v>
      </c>
      <c r="J91" s="74" t="str">
        <f>IF(J12="","",J12)</f>
        <v>6. 3. 2026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26</v>
      </c>
      <c r="D93" s="42"/>
      <c r="E93" s="42"/>
      <c r="F93" s="29" t="str">
        <f>E15</f>
        <v>Mateřská škola, Kroměříž, Žižkova 4019 p.o.</v>
      </c>
      <c r="G93" s="42"/>
      <c r="H93" s="42"/>
      <c r="I93" s="34" t="s">
        <v>32</v>
      </c>
      <c r="J93" s="38" t="str">
        <f>E21</f>
        <v>JURÁŇ PROJEKT s.r.o.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IF(E18="","",E18)</f>
        <v>Vyplň údaj</v>
      </c>
      <c r="G94" s="42"/>
      <c r="H94" s="42"/>
      <c r="I94" s="34" t="s">
        <v>35</v>
      </c>
      <c r="J94" s="38" t="str">
        <f>E24</f>
        <v>Ing. Petr Přehnal</v>
      </c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8"/>
      <c r="B96" s="189"/>
      <c r="C96" s="190" t="s">
        <v>175</v>
      </c>
      <c r="D96" s="191" t="s">
        <v>58</v>
      </c>
      <c r="E96" s="191" t="s">
        <v>54</v>
      </c>
      <c r="F96" s="191" t="s">
        <v>55</v>
      </c>
      <c r="G96" s="191" t="s">
        <v>176</v>
      </c>
      <c r="H96" s="191" t="s">
        <v>177</v>
      </c>
      <c r="I96" s="191" t="s">
        <v>178</v>
      </c>
      <c r="J96" s="191" t="s">
        <v>154</v>
      </c>
      <c r="K96" s="192" t="s">
        <v>179</v>
      </c>
      <c r="L96" s="193"/>
      <c r="M96" s="94" t="s">
        <v>21</v>
      </c>
      <c r="N96" s="95" t="s">
        <v>43</v>
      </c>
      <c r="O96" s="95" t="s">
        <v>180</v>
      </c>
      <c r="P96" s="95" t="s">
        <v>181</v>
      </c>
      <c r="Q96" s="95" t="s">
        <v>182</v>
      </c>
      <c r="R96" s="95" t="s">
        <v>183</v>
      </c>
      <c r="S96" s="95" t="s">
        <v>184</v>
      </c>
      <c r="T96" s="96" t="s">
        <v>185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0"/>
      <c r="B97" s="41"/>
      <c r="C97" s="101" t="s">
        <v>186</v>
      </c>
      <c r="D97" s="42"/>
      <c r="E97" s="42"/>
      <c r="F97" s="42"/>
      <c r="G97" s="42"/>
      <c r="H97" s="42"/>
      <c r="I97" s="42"/>
      <c r="J97" s="194">
        <f>BK97</f>
        <v>0</v>
      </c>
      <c r="K97" s="42"/>
      <c r="L97" s="46"/>
      <c r="M97" s="97"/>
      <c r="N97" s="195"/>
      <c r="O97" s="98"/>
      <c r="P97" s="196">
        <f>P98+P503+P1764</f>
        <v>0</v>
      </c>
      <c r="Q97" s="98"/>
      <c r="R97" s="196">
        <f>R98+R503+R1764</f>
        <v>46.847806120000001</v>
      </c>
      <c r="S97" s="98"/>
      <c r="T97" s="197">
        <f>T98+T503+T1764</f>
        <v>155.35308999999998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72</v>
      </c>
      <c r="AU97" s="19" t="s">
        <v>155</v>
      </c>
      <c r="BK97" s="198">
        <f>BK98+BK503+BK1764</f>
        <v>0</v>
      </c>
    </row>
    <row r="98" s="12" customFormat="1" ht="25.92" customHeight="1">
      <c r="A98" s="12"/>
      <c r="B98" s="199"/>
      <c r="C98" s="200"/>
      <c r="D98" s="201" t="s">
        <v>72</v>
      </c>
      <c r="E98" s="202" t="s">
        <v>187</v>
      </c>
      <c r="F98" s="202" t="s">
        <v>188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P99+P106+P117+P292+P484+P500</f>
        <v>0</v>
      </c>
      <c r="Q98" s="207"/>
      <c r="R98" s="208">
        <f>R99+R106+R117+R292+R484+R500</f>
        <v>33.435185959999998</v>
      </c>
      <c r="S98" s="207"/>
      <c r="T98" s="209">
        <f>T99+T106+T117+T292+T484+T500</f>
        <v>16.105482000000002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81</v>
      </c>
      <c r="AT98" s="211" t="s">
        <v>72</v>
      </c>
      <c r="AU98" s="211" t="s">
        <v>73</v>
      </c>
      <c r="AY98" s="210" t="s">
        <v>189</v>
      </c>
      <c r="BK98" s="212">
        <f>BK99+BK106+BK117+BK292+BK484+BK500</f>
        <v>0</v>
      </c>
    </row>
    <row r="99" s="12" customFormat="1" ht="22.8" customHeight="1">
      <c r="A99" s="12"/>
      <c r="B99" s="199"/>
      <c r="C99" s="200"/>
      <c r="D99" s="201" t="s">
        <v>72</v>
      </c>
      <c r="E99" s="213" t="s">
        <v>81</v>
      </c>
      <c r="F99" s="213" t="s">
        <v>190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SUM(P100:P105)</f>
        <v>0</v>
      </c>
      <c r="Q99" s="207"/>
      <c r="R99" s="208">
        <f>SUM(R100:R105)</f>
        <v>0</v>
      </c>
      <c r="S99" s="207"/>
      <c r="T99" s="209">
        <f>SUM(T100:T105)</f>
        <v>6.375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81</v>
      </c>
      <c r="AT99" s="211" t="s">
        <v>72</v>
      </c>
      <c r="AU99" s="211" t="s">
        <v>81</v>
      </c>
      <c r="AY99" s="210" t="s">
        <v>189</v>
      </c>
      <c r="BK99" s="212">
        <f>SUM(BK100:BK105)</f>
        <v>0</v>
      </c>
    </row>
    <row r="100" s="2" customFormat="1" ht="76.35" customHeight="1">
      <c r="A100" s="40"/>
      <c r="B100" s="41"/>
      <c r="C100" s="215" t="s">
        <v>81</v>
      </c>
      <c r="D100" s="215" t="s">
        <v>191</v>
      </c>
      <c r="E100" s="216" t="s">
        <v>192</v>
      </c>
      <c r="F100" s="217" t="s">
        <v>193</v>
      </c>
      <c r="G100" s="218" t="s">
        <v>101</v>
      </c>
      <c r="H100" s="219">
        <v>25</v>
      </c>
      <c r="I100" s="220"/>
      <c r="J100" s="221">
        <f>ROUND(I100*H100,2)</f>
        <v>0</v>
      </c>
      <c r="K100" s="217" t="s">
        <v>194</v>
      </c>
      <c r="L100" s="46"/>
      <c r="M100" s="222" t="s">
        <v>21</v>
      </c>
      <c r="N100" s="223" t="s">
        <v>44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0.255</v>
      </c>
      <c r="T100" s="225">
        <f>S100*H100</f>
        <v>6.375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195</v>
      </c>
      <c r="AT100" s="226" t="s">
        <v>191</v>
      </c>
      <c r="AU100" s="226" t="s">
        <v>83</v>
      </c>
      <c r="AY100" s="19" t="s">
        <v>189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195</v>
      </c>
      <c r="BM100" s="226" t="s">
        <v>196</v>
      </c>
    </row>
    <row r="101" s="2" customFormat="1">
      <c r="A101" s="40"/>
      <c r="B101" s="41"/>
      <c r="C101" s="42"/>
      <c r="D101" s="228" t="s">
        <v>197</v>
      </c>
      <c r="E101" s="42"/>
      <c r="F101" s="229" t="s">
        <v>198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197</v>
      </c>
      <c r="AU101" s="19" t="s">
        <v>83</v>
      </c>
    </row>
    <row r="102" s="13" customFormat="1">
      <c r="A102" s="13"/>
      <c r="B102" s="233"/>
      <c r="C102" s="234"/>
      <c r="D102" s="235" t="s">
        <v>199</v>
      </c>
      <c r="E102" s="236" t="s">
        <v>21</v>
      </c>
      <c r="F102" s="237" t="s">
        <v>200</v>
      </c>
      <c r="G102" s="234"/>
      <c r="H102" s="236" t="s">
        <v>21</v>
      </c>
      <c r="I102" s="238"/>
      <c r="J102" s="234"/>
      <c r="K102" s="234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199</v>
      </c>
      <c r="AU102" s="243" t="s">
        <v>83</v>
      </c>
      <c r="AV102" s="13" t="s">
        <v>81</v>
      </c>
      <c r="AW102" s="13" t="s">
        <v>34</v>
      </c>
      <c r="AX102" s="13" t="s">
        <v>73</v>
      </c>
      <c r="AY102" s="243" t="s">
        <v>189</v>
      </c>
    </row>
    <row r="103" s="13" customFormat="1">
      <c r="A103" s="13"/>
      <c r="B103" s="233"/>
      <c r="C103" s="234"/>
      <c r="D103" s="235" t="s">
        <v>199</v>
      </c>
      <c r="E103" s="236" t="s">
        <v>21</v>
      </c>
      <c r="F103" s="237" t="s">
        <v>201</v>
      </c>
      <c r="G103" s="234"/>
      <c r="H103" s="236" t="s">
        <v>21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199</v>
      </c>
      <c r="AU103" s="243" t="s">
        <v>83</v>
      </c>
      <c r="AV103" s="13" t="s">
        <v>81</v>
      </c>
      <c r="AW103" s="13" t="s">
        <v>34</v>
      </c>
      <c r="AX103" s="13" t="s">
        <v>73</v>
      </c>
      <c r="AY103" s="243" t="s">
        <v>189</v>
      </c>
    </row>
    <row r="104" s="14" customFormat="1">
      <c r="A104" s="14"/>
      <c r="B104" s="244"/>
      <c r="C104" s="245"/>
      <c r="D104" s="235" t="s">
        <v>199</v>
      </c>
      <c r="E104" s="246" t="s">
        <v>21</v>
      </c>
      <c r="F104" s="247" t="s">
        <v>202</v>
      </c>
      <c r="G104" s="245"/>
      <c r="H104" s="248">
        <v>25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199</v>
      </c>
      <c r="AU104" s="254" t="s">
        <v>83</v>
      </c>
      <c r="AV104" s="14" t="s">
        <v>83</v>
      </c>
      <c r="AW104" s="14" t="s">
        <v>34</v>
      </c>
      <c r="AX104" s="14" t="s">
        <v>73</v>
      </c>
      <c r="AY104" s="254" t="s">
        <v>189</v>
      </c>
    </row>
    <row r="105" s="15" customFormat="1">
      <c r="A105" s="15"/>
      <c r="B105" s="255"/>
      <c r="C105" s="256"/>
      <c r="D105" s="235" t="s">
        <v>199</v>
      </c>
      <c r="E105" s="257" t="s">
        <v>21</v>
      </c>
      <c r="F105" s="258" t="s">
        <v>203</v>
      </c>
      <c r="G105" s="256"/>
      <c r="H105" s="259">
        <v>25</v>
      </c>
      <c r="I105" s="260"/>
      <c r="J105" s="256"/>
      <c r="K105" s="256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199</v>
      </c>
      <c r="AU105" s="265" t="s">
        <v>83</v>
      </c>
      <c r="AV105" s="15" t="s">
        <v>195</v>
      </c>
      <c r="AW105" s="15" t="s">
        <v>34</v>
      </c>
      <c r="AX105" s="15" t="s">
        <v>81</v>
      </c>
      <c r="AY105" s="265" t="s">
        <v>189</v>
      </c>
    </row>
    <row r="106" s="12" customFormat="1" ht="22.8" customHeight="1">
      <c r="A106" s="12"/>
      <c r="B106" s="199"/>
      <c r="C106" s="200"/>
      <c r="D106" s="201" t="s">
        <v>72</v>
      </c>
      <c r="E106" s="213" t="s">
        <v>204</v>
      </c>
      <c r="F106" s="213" t="s">
        <v>205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SUM(P107:P116)</f>
        <v>0</v>
      </c>
      <c r="Q106" s="207"/>
      <c r="R106" s="208">
        <f>SUM(R107:R116)</f>
        <v>8.3090396000000002</v>
      </c>
      <c r="S106" s="207"/>
      <c r="T106" s="209">
        <f>SUM(T107:T116)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81</v>
      </c>
      <c r="AT106" s="211" t="s">
        <v>72</v>
      </c>
      <c r="AU106" s="211" t="s">
        <v>81</v>
      </c>
      <c r="AY106" s="210" t="s">
        <v>189</v>
      </c>
      <c r="BK106" s="212">
        <f>SUM(BK107:BK116)</f>
        <v>0</v>
      </c>
    </row>
    <row r="107" s="2" customFormat="1" ht="66.75" customHeight="1">
      <c r="A107" s="40"/>
      <c r="B107" s="41"/>
      <c r="C107" s="215" t="s">
        <v>83</v>
      </c>
      <c r="D107" s="215" t="s">
        <v>191</v>
      </c>
      <c r="E107" s="216" t="s">
        <v>206</v>
      </c>
      <c r="F107" s="217" t="s">
        <v>207</v>
      </c>
      <c r="G107" s="218" t="s">
        <v>101</v>
      </c>
      <c r="H107" s="219">
        <v>60.557000000000002</v>
      </c>
      <c r="I107" s="220"/>
      <c r="J107" s="221">
        <f>ROUND(I107*H107,2)</f>
        <v>0</v>
      </c>
      <c r="K107" s="217" t="s">
        <v>194</v>
      </c>
      <c r="L107" s="46"/>
      <c r="M107" s="222" t="s">
        <v>21</v>
      </c>
      <c r="N107" s="223" t="s">
        <v>44</v>
      </c>
      <c r="O107" s="86"/>
      <c r="P107" s="224">
        <f>O107*H107</f>
        <v>0</v>
      </c>
      <c r="Q107" s="224">
        <v>0.088800000000000004</v>
      </c>
      <c r="R107" s="224">
        <f>Q107*H107</f>
        <v>5.3774616000000002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195</v>
      </c>
      <c r="AT107" s="226" t="s">
        <v>191</v>
      </c>
      <c r="AU107" s="226" t="s">
        <v>83</v>
      </c>
      <c r="AY107" s="19" t="s">
        <v>189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81</v>
      </c>
      <c r="BK107" s="227">
        <f>ROUND(I107*H107,2)</f>
        <v>0</v>
      </c>
      <c r="BL107" s="19" t="s">
        <v>195</v>
      </c>
      <c r="BM107" s="226" t="s">
        <v>208</v>
      </c>
    </row>
    <row r="108" s="2" customFormat="1">
      <c r="A108" s="40"/>
      <c r="B108" s="41"/>
      <c r="C108" s="42"/>
      <c r="D108" s="228" t="s">
        <v>197</v>
      </c>
      <c r="E108" s="42"/>
      <c r="F108" s="229" t="s">
        <v>209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197</v>
      </c>
      <c r="AU108" s="19" t="s">
        <v>83</v>
      </c>
    </row>
    <row r="109" s="14" customFormat="1">
      <c r="A109" s="14"/>
      <c r="B109" s="244"/>
      <c r="C109" s="245"/>
      <c r="D109" s="235" t="s">
        <v>199</v>
      </c>
      <c r="E109" s="246" t="s">
        <v>21</v>
      </c>
      <c r="F109" s="247" t="s">
        <v>132</v>
      </c>
      <c r="G109" s="245"/>
      <c r="H109" s="248">
        <v>60.557000000000002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199</v>
      </c>
      <c r="AU109" s="254" t="s">
        <v>83</v>
      </c>
      <c r="AV109" s="14" t="s">
        <v>83</v>
      </c>
      <c r="AW109" s="14" t="s">
        <v>34</v>
      </c>
      <c r="AX109" s="14" t="s">
        <v>81</v>
      </c>
      <c r="AY109" s="254" t="s">
        <v>189</v>
      </c>
    </row>
    <row r="110" s="2" customFormat="1">
      <c r="A110" s="40"/>
      <c r="B110" s="41"/>
      <c r="C110" s="42"/>
      <c r="D110" s="235" t="s">
        <v>210</v>
      </c>
      <c r="E110" s="42"/>
      <c r="F110" s="266" t="s">
        <v>211</v>
      </c>
      <c r="G110" s="42"/>
      <c r="H110" s="42"/>
      <c r="I110" s="42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U110" s="19" t="s">
        <v>83</v>
      </c>
    </row>
    <row r="111" s="2" customFormat="1">
      <c r="A111" s="40"/>
      <c r="B111" s="41"/>
      <c r="C111" s="42"/>
      <c r="D111" s="235" t="s">
        <v>210</v>
      </c>
      <c r="E111" s="42"/>
      <c r="F111" s="267" t="s">
        <v>200</v>
      </c>
      <c r="G111" s="42"/>
      <c r="H111" s="268">
        <v>0</v>
      </c>
      <c r="I111" s="42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U111" s="19" t="s">
        <v>83</v>
      </c>
    </row>
    <row r="112" s="2" customFormat="1">
      <c r="A112" s="40"/>
      <c r="B112" s="41"/>
      <c r="C112" s="42"/>
      <c r="D112" s="235" t="s">
        <v>210</v>
      </c>
      <c r="E112" s="42"/>
      <c r="F112" s="267" t="s">
        <v>212</v>
      </c>
      <c r="G112" s="42"/>
      <c r="H112" s="268">
        <v>14.595000000000001</v>
      </c>
      <c r="I112" s="42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U112" s="19" t="s">
        <v>83</v>
      </c>
    </row>
    <row r="113" s="2" customFormat="1">
      <c r="A113" s="40"/>
      <c r="B113" s="41"/>
      <c r="C113" s="42"/>
      <c r="D113" s="235" t="s">
        <v>210</v>
      </c>
      <c r="E113" s="42"/>
      <c r="F113" s="267" t="s">
        <v>213</v>
      </c>
      <c r="G113" s="42"/>
      <c r="H113" s="268">
        <v>45.962000000000003</v>
      </c>
      <c r="I113" s="42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U113" s="19" t="s">
        <v>83</v>
      </c>
    </row>
    <row r="114" s="2" customFormat="1">
      <c r="A114" s="40"/>
      <c r="B114" s="41"/>
      <c r="C114" s="42"/>
      <c r="D114" s="235" t="s">
        <v>210</v>
      </c>
      <c r="E114" s="42"/>
      <c r="F114" s="267" t="s">
        <v>203</v>
      </c>
      <c r="G114" s="42"/>
      <c r="H114" s="268">
        <v>60.557000000000002</v>
      </c>
      <c r="I114" s="42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U114" s="19" t="s">
        <v>83</v>
      </c>
    </row>
    <row r="115" s="2" customFormat="1" ht="24.15" customHeight="1">
      <c r="A115" s="40"/>
      <c r="B115" s="41"/>
      <c r="C115" s="269" t="s">
        <v>103</v>
      </c>
      <c r="D115" s="269" t="s">
        <v>214</v>
      </c>
      <c r="E115" s="270" t="s">
        <v>215</v>
      </c>
      <c r="F115" s="271" t="s">
        <v>216</v>
      </c>
      <c r="G115" s="272" t="s">
        <v>101</v>
      </c>
      <c r="H115" s="273">
        <v>62.374000000000002</v>
      </c>
      <c r="I115" s="274"/>
      <c r="J115" s="275">
        <f>ROUND(I115*H115,2)</f>
        <v>0</v>
      </c>
      <c r="K115" s="271" t="s">
        <v>194</v>
      </c>
      <c r="L115" s="276"/>
      <c r="M115" s="277" t="s">
        <v>21</v>
      </c>
      <c r="N115" s="278" t="s">
        <v>44</v>
      </c>
      <c r="O115" s="86"/>
      <c r="P115" s="224">
        <f>O115*H115</f>
        <v>0</v>
      </c>
      <c r="Q115" s="224">
        <v>0.047</v>
      </c>
      <c r="R115" s="224">
        <f>Q115*H115</f>
        <v>2.931578</v>
      </c>
      <c r="S115" s="224">
        <v>0</v>
      </c>
      <c r="T115" s="22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217</v>
      </c>
      <c r="AT115" s="226" t="s">
        <v>214</v>
      </c>
      <c r="AU115" s="226" t="s">
        <v>83</v>
      </c>
      <c r="AY115" s="19" t="s">
        <v>189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81</v>
      </c>
      <c r="BK115" s="227">
        <f>ROUND(I115*H115,2)</f>
        <v>0</v>
      </c>
      <c r="BL115" s="19" t="s">
        <v>195</v>
      </c>
      <c r="BM115" s="226" t="s">
        <v>218</v>
      </c>
    </row>
    <row r="116" s="14" customFormat="1">
      <c r="A116" s="14"/>
      <c r="B116" s="244"/>
      <c r="C116" s="245"/>
      <c r="D116" s="235" t="s">
        <v>199</v>
      </c>
      <c r="E116" s="245"/>
      <c r="F116" s="247" t="s">
        <v>219</v>
      </c>
      <c r="G116" s="245"/>
      <c r="H116" s="248">
        <v>62.374000000000002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199</v>
      </c>
      <c r="AU116" s="254" t="s">
        <v>83</v>
      </c>
      <c r="AV116" s="14" t="s">
        <v>83</v>
      </c>
      <c r="AW116" s="14" t="s">
        <v>4</v>
      </c>
      <c r="AX116" s="14" t="s">
        <v>81</v>
      </c>
      <c r="AY116" s="254" t="s">
        <v>189</v>
      </c>
    </row>
    <row r="117" s="12" customFormat="1" ht="22.8" customHeight="1">
      <c r="A117" s="12"/>
      <c r="B117" s="199"/>
      <c r="C117" s="200"/>
      <c r="D117" s="201" t="s">
        <v>72</v>
      </c>
      <c r="E117" s="213" t="s">
        <v>220</v>
      </c>
      <c r="F117" s="213" t="s">
        <v>221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SUM(P118:P291)</f>
        <v>0</v>
      </c>
      <c r="Q117" s="207"/>
      <c r="R117" s="208">
        <f>SUM(R118:R291)</f>
        <v>25.12614636</v>
      </c>
      <c r="S117" s="207"/>
      <c r="T117" s="209">
        <f>SUM(T118:T291)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81</v>
      </c>
      <c r="AT117" s="211" t="s">
        <v>72</v>
      </c>
      <c r="AU117" s="211" t="s">
        <v>81</v>
      </c>
      <c r="AY117" s="210" t="s">
        <v>189</v>
      </c>
      <c r="BK117" s="212">
        <f>SUM(BK118:BK291)</f>
        <v>0</v>
      </c>
    </row>
    <row r="118" s="2" customFormat="1" ht="33" customHeight="1">
      <c r="A118" s="40"/>
      <c r="B118" s="41"/>
      <c r="C118" s="215" t="s">
        <v>195</v>
      </c>
      <c r="D118" s="215" t="s">
        <v>191</v>
      </c>
      <c r="E118" s="216" t="s">
        <v>222</v>
      </c>
      <c r="F118" s="217" t="s">
        <v>223</v>
      </c>
      <c r="G118" s="218" t="s">
        <v>101</v>
      </c>
      <c r="H118" s="219">
        <v>71.483000000000004</v>
      </c>
      <c r="I118" s="220"/>
      <c r="J118" s="221">
        <f>ROUND(I118*H118,2)</f>
        <v>0</v>
      </c>
      <c r="K118" s="217" t="s">
        <v>194</v>
      </c>
      <c r="L118" s="46"/>
      <c r="M118" s="222" t="s">
        <v>21</v>
      </c>
      <c r="N118" s="223" t="s">
        <v>44</v>
      </c>
      <c r="O118" s="86"/>
      <c r="P118" s="224">
        <f>O118*H118</f>
        <v>0</v>
      </c>
      <c r="Q118" s="224">
        <v>0.020480000000000002</v>
      </c>
      <c r="R118" s="224">
        <f>Q118*H118</f>
        <v>1.4639718400000001</v>
      </c>
      <c r="S118" s="224">
        <v>0</v>
      </c>
      <c r="T118" s="22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195</v>
      </c>
      <c r="AT118" s="226" t="s">
        <v>191</v>
      </c>
      <c r="AU118" s="226" t="s">
        <v>83</v>
      </c>
      <c r="AY118" s="19" t="s">
        <v>189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81</v>
      </c>
      <c r="BK118" s="227">
        <f>ROUND(I118*H118,2)</f>
        <v>0</v>
      </c>
      <c r="BL118" s="19" t="s">
        <v>195</v>
      </c>
      <c r="BM118" s="226" t="s">
        <v>224</v>
      </c>
    </row>
    <row r="119" s="2" customFormat="1">
      <c r="A119" s="40"/>
      <c r="B119" s="41"/>
      <c r="C119" s="42"/>
      <c r="D119" s="228" t="s">
        <v>197</v>
      </c>
      <c r="E119" s="42"/>
      <c r="F119" s="229" t="s">
        <v>225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197</v>
      </c>
      <c r="AU119" s="19" t="s">
        <v>83</v>
      </c>
    </row>
    <row r="120" s="14" customFormat="1">
      <c r="A120" s="14"/>
      <c r="B120" s="244"/>
      <c r="C120" s="245"/>
      <c r="D120" s="235" t="s">
        <v>199</v>
      </c>
      <c r="E120" s="246" t="s">
        <v>21</v>
      </c>
      <c r="F120" s="247" t="s">
        <v>226</v>
      </c>
      <c r="G120" s="245"/>
      <c r="H120" s="248">
        <v>48.450000000000003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199</v>
      </c>
      <c r="AU120" s="254" t="s">
        <v>83</v>
      </c>
      <c r="AV120" s="14" t="s">
        <v>83</v>
      </c>
      <c r="AW120" s="14" t="s">
        <v>34</v>
      </c>
      <c r="AX120" s="14" t="s">
        <v>73</v>
      </c>
      <c r="AY120" s="254" t="s">
        <v>189</v>
      </c>
    </row>
    <row r="121" s="14" customFormat="1">
      <c r="A121" s="14"/>
      <c r="B121" s="244"/>
      <c r="C121" s="245"/>
      <c r="D121" s="235" t="s">
        <v>199</v>
      </c>
      <c r="E121" s="246" t="s">
        <v>21</v>
      </c>
      <c r="F121" s="247" t="s">
        <v>227</v>
      </c>
      <c r="G121" s="245"/>
      <c r="H121" s="248">
        <v>8.1760000000000002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199</v>
      </c>
      <c r="AU121" s="254" t="s">
        <v>83</v>
      </c>
      <c r="AV121" s="14" t="s">
        <v>83</v>
      </c>
      <c r="AW121" s="14" t="s">
        <v>34</v>
      </c>
      <c r="AX121" s="14" t="s">
        <v>73</v>
      </c>
      <c r="AY121" s="254" t="s">
        <v>189</v>
      </c>
    </row>
    <row r="122" s="14" customFormat="1">
      <c r="A122" s="14"/>
      <c r="B122" s="244"/>
      <c r="C122" s="245"/>
      <c r="D122" s="235" t="s">
        <v>199</v>
      </c>
      <c r="E122" s="246" t="s">
        <v>21</v>
      </c>
      <c r="F122" s="247" t="s">
        <v>228</v>
      </c>
      <c r="G122" s="245"/>
      <c r="H122" s="248">
        <v>7.5380000000000003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199</v>
      </c>
      <c r="AU122" s="254" t="s">
        <v>83</v>
      </c>
      <c r="AV122" s="14" t="s">
        <v>83</v>
      </c>
      <c r="AW122" s="14" t="s">
        <v>34</v>
      </c>
      <c r="AX122" s="14" t="s">
        <v>73</v>
      </c>
      <c r="AY122" s="254" t="s">
        <v>189</v>
      </c>
    </row>
    <row r="123" s="14" customFormat="1">
      <c r="A123" s="14"/>
      <c r="B123" s="244"/>
      <c r="C123" s="245"/>
      <c r="D123" s="235" t="s">
        <v>199</v>
      </c>
      <c r="E123" s="246" t="s">
        <v>21</v>
      </c>
      <c r="F123" s="247" t="s">
        <v>229</v>
      </c>
      <c r="G123" s="245"/>
      <c r="H123" s="248">
        <v>0.28499999999999998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199</v>
      </c>
      <c r="AU123" s="254" t="s">
        <v>83</v>
      </c>
      <c r="AV123" s="14" t="s">
        <v>83</v>
      </c>
      <c r="AW123" s="14" t="s">
        <v>34</v>
      </c>
      <c r="AX123" s="14" t="s">
        <v>73</v>
      </c>
      <c r="AY123" s="254" t="s">
        <v>189</v>
      </c>
    </row>
    <row r="124" s="14" customFormat="1">
      <c r="A124" s="14"/>
      <c r="B124" s="244"/>
      <c r="C124" s="245"/>
      <c r="D124" s="235" t="s">
        <v>199</v>
      </c>
      <c r="E124" s="246" t="s">
        <v>21</v>
      </c>
      <c r="F124" s="247" t="s">
        <v>230</v>
      </c>
      <c r="G124" s="245"/>
      <c r="H124" s="248">
        <v>6.4400000000000004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199</v>
      </c>
      <c r="AU124" s="254" t="s">
        <v>83</v>
      </c>
      <c r="AV124" s="14" t="s">
        <v>83</v>
      </c>
      <c r="AW124" s="14" t="s">
        <v>34</v>
      </c>
      <c r="AX124" s="14" t="s">
        <v>73</v>
      </c>
      <c r="AY124" s="254" t="s">
        <v>189</v>
      </c>
    </row>
    <row r="125" s="14" customFormat="1">
      <c r="A125" s="14"/>
      <c r="B125" s="244"/>
      <c r="C125" s="245"/>
      <c r="D125" s="235" t="s">
        <v>199</v>
      </c>
      <c r="E125" s="246" t="s">
        <v>21</v>
      </c>
      <c r="F125" s="247" t="s">
        <v>231</v>
      </c>
      <c r="G125" s="245"/>
      <c r="H125" s="248">
        <v>0.59399999999999997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199</v>
      </c>
      <c r="AU125" s="254" t="s">
        <v>83</v>
      </c>
      <c r="AV125" s="14" t="s">
        <v>83</v>
      </c>
      <c r="AW125" s="14" t="s">
        <v>34</v>
      </c>
      <c r="AX125" s="14" t="s">
        <v>73</v>
      </c>
      <c r="AY125" s="254" t="s">
        <v>189</v>
      </c>
    </row>
    <row r="126" s="15" customFormat="1">
      <c r="A126" s="15"/>
      <c r="B126" s="255"/>
      <c r="C126" s="256"/>
      <c r="D126" s="235" t="s">
        <v>199</v>
      </c>
      <c r="E126" s="257" t="s">
        <v>21</v>
      </c>
      <c r="F126" s="258" t="s">
        <v>203</v>
      </c>
      <c r="G126" s="256"/>
      <c r="H126" s="259">
        <v>71.483000000000004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5" t="s">
        <v>199</v>
      </c>
      <c r="AU126" s="265" t="s">
        <v>83</v>
      </c>
      <c r="AV126" s="15" t="s">
        <v>195</v>
      </c>
      <c r="AW126" s="15" t="s">
        <v>34</v>
      </c>
      <c r="AX126" s="15" t="s">
        <v>81</v>
      </c>
      <c r="AY126" s="265" t="s">
        <v>189</v>
      </c>
    </row>
    <row r="127" s="2" customFormat="1">
      <c r="A127" s="40"/>
      <c r="B127" s="41"/>
      <c r="C127" s="42"/>
      <c r="D127" s="235" t="s">
        <v>210</v>
      </c>
      <c r="E127" s="42"/>
      <c r="F127" s="266" t="s">
        <v>232</v>
      </c>
      <c r="G127" s="42"/>
      <c r="H127" s="42"/>
      <c r="I127" s="42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U127" s="19" t="s">
        <v>83</v>
      </c>
    </row>
    <row r="128" s="2" customFormat="1">
      <c r="A128" s="40"/>
      <c r="B128" s="41"/>
      <c r="C128" s="42"/>
      <c r="D128" s="235" t="s">
        <v>210</v>
      </c>
      <c r="E128" s="42"/>
      <c r="F128" s="267" t="s">
        <v>200</v>
      </c>
      <c r="G128" s="42"/>
      <c r="H128" s="268">
        <v>0</v>
      </c>
      <c r="I128" s="42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U128" s="19" t="s">
        <v>83</v>
      </c>
    </row>
    <row r="129" s="2" customFormat="1">
      <c r="A129" s="40"/>
      <c r="B129" s="41"/>
      <c r="C129" s="42"/>
      <c r="D129" s="235" t="s">
        <v>210</v>
      </c>
      <c r="E129" s="42"/>
      <c r="F129" s="267" t="s">
        <v>233</v>
      </c>
      <c r="G129" s="42"/>
      <c r="H129" s="268">
        <v>64.599999999999994</v>
      </c>
      <c r="I129" s="42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U129" s="19" t="s">
        <v>83</v>
      </c>
    </row>
    <row r="130" s="2" customFormat="1">
      <c r="A130" s="40"/>
      <c r="B130" s="41"/>
      <c r="C130" s="42"/>
      <c r="D130" s="235" t="s">
        <v>210</v>
      </c>
      <c r="E130" s="42"/>
      <c r="F130" s="267" t="s">
        <v>203</v>
      </c>
      <c r="G130" s="42"/>
      <c r="H130" s="268">
        <v>64.599999999999994</v>
      </c>
      <c r="I130" s="42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U130" s="19" t="s">
        <v>83</v>
      </c>
    </row>
    <row r="131" s="2" customFormat="1">
      <c r="A131" s="40"/>
      <c r="B131" s="41"/>
      <c r="C131" s="42"/>
      <c r="D131" s="235" t="s">
        <v>210</v>
      </c>
      <c r="E131" s="42"/>
      <c r="F131" s="266" t="s">
        <v>234</v>
      </c>
      <c r="G131" s="42"/>
      <c r="H131" s="42"/>
      <c r="I131" s="42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U131" s="19" t="s">
        <v>83</v>
      </c>
    </row>
    <row r="132" s="2" customFormat="1">
      <c r="A132" s="40"/>
      <c r="B132" s="41"/>
      <c r="C132" s="42"/>
      <c r="D132" s="235" t="s">
        <v>210</v>
      </c>
      <c r="E132" s="42"/>
      <c r="F132" s="267" t="s">
        <v>200</v>
      </c>
      <c r="G132" s="42"/>
      <c r="H132" s="268">
        <v>0</v>
      </c>
      <c r="I132" s="42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U132" s="19" t="s">
        <v>83</v>
      </c>
    </row>
    <row r="133" s="2" customFormat="1">
      <c r="A133" s="40"/>
      <c r="B133" s="41"/>
      <c r="C133" s="42"/>
      <c r="D133" s="235" t="s">
        <v>210</v>
      </c>
      <c r="E133" s="42"/>
      <c r="F133" s="267" t="s">
        <v>235</v>
      </c>
      <c r="G133" s="42"/>
      <c r="H133" s="268">
        <v>22.710000000000001</v>
      </c>
      <c r="I133" s="42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U133" s="19" t="s">
        <v>83</v>
      </c>
    </row>
    <row r="134" s="2" customFormat="1">
      <c r="A134" s="40"/>
      <c r="B134" s="41"/>
      <c r="C134" s="42"/>
      <c r="D134" s="235" t="s">
        <v>210</v>
      </c>
      <c r="E134" s="42"/>
      <c r="F134" s="267" t="s">
        <v>203</v>
      </c>
      <c r="G134" s="42"/>
      <c r="H134" s="268">
        <v>22.710000000000001</v>
      </c>
      <c r="I134" s="42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U134" s="19" t="s">
        <v>83</v>
      </c>
    </row>
    <row r="135" s="2" customFormat="1">
      <c r="A135" s="40"/>
      <c r="B135" s="41"/>
      <c r="C135" s="42"/>
      <c r="D135" s="235" t="s">
        <v>210</v>
      </c>
      <c r="E135" s="42"/>
      <c r="F135" s="266" t="s">
        <v>236</v>
      </c>
      <c r="G135" s="42"/>
      <c r="H135" s="42"/>
      <c r="I135" s="42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U135" s="19" t="s">
        <v>83</v>
      </c>
    </row>
    <row r="136" s="2" customFormat="1">
      <c r="A136" s="40"/>
      <c r="B136" s="41"/>
      <c r="C136" s="42"/>
      <c r="D136" s="235" t="s">
        <v>210</v>
      </c>
      <c r="E136" s="42"/>
      <c r="F136" s="267" t="s">
        <v>200</v>
      </c>
      <c r="G136" s="42"/>
      <c r="H136" s="268">
        <v>0</v>
      </c>
      <c r="I136" s="42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U136" s="19" t="s">
        <v>83</v>
      </c>
    </row>
    <row r="137" s="2" customFormat="1">
      <c r="A137" s="40"/>
      <c r="B137" s="41"/>
      <c r="C137" s="42"/>
      <c r="D137" s="235" t="s">
        <v>210</v>
      </c>
      <c r="E137" s="42"/>
      <c r="F137" s="267" t="s">
        <v>237</v>
      </c>
      <c r="G137" s="42"/>
      <c r="H137" s="268">
        <v>10.050000000000001</v>
      </c>
      <c r="I137" s="42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U137" s="19" t="s">
        <v>83</v>
      </c>
    </row>
    <row r="138" s="2" customFormat="1">
      <c r="A138" s="40"/>
      <c r="B138" s="41"/>
      <c r="C138" s="42"/>
      <c r="D138" s="235" t="s">
        <v>210</v>
      </c>
      <c r="E138" s="42"/>
      <c r="F138" s="267" t="s">
        <v>203</v>
      </c>
      <c r="G138" s="42"/>
      <c r="H138" s="268">
        <v>10.050000000000001</v>
      </c>
      <c r="I138" s="42"/>
      <c r="J138" s="42"/>
      <c r="K138" s="42"/>
      <c r="L138" s="46"/>
      <c r="M138" s="231"/>
      <c r="N138" s="23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U138" s="19" t="s">
        <v>83</v>
      </c>
    </row>
    <row r="139" s="2" customFormat="1">
      <c r="A139" s="40"/>
      <c r="B139" s="41"/>
      <c r="C139" s="42"/>
      <c r="D139" s="235" t="s">
        <v>210</v>
      </c>
      <c r="E139" s="42"/>
      <c r="F139" s="266" t="s">
        <v>238</v>
      </c>
      <c r="G139" s="42"/>
      <c r="H139" s="42"/>
      <c r="I139" s="42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U139" s="19" t="s">
        <v>83</v>
      </c>
    </row>
    <row r="140" s="2" customFormat="1">
      <c r="A140" s="40"/>
      <c r="B140" s="41"/>
      <c r="C140" s="42"/>
      <c r="D140" s="235" t="s">
        <v>210</v>
      </c>
      <c r="E140" s="42"/>
      <c r="F140" s="267" t="s">
        <v>200</v>
      </c>
      <c r="G140" s="42"/>
      <c r="H140" s="268">
        <v>0</v>
      </c>
      <c r="I140" s="42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U140" s="19" t="s">
        <v>83</v>
      </c>
    </row>
    <row r="141" s="2" customFormat="1">
      <c r="A141" s="40"/>
      <c r="B141" s="41"/>
      <c r="C141" s="42"/>
      <c r="D141" s="235" t="s">
        <v>210</v>
      </c>
      <c r="E141" s="42"/>
      <c r="F141" s="267" t="s">
        <v>137</v>
      </c>
      <c r="G141" s="42"/>
      <c r="H141" s="268">
        <v>1.8999999999999999</v>
      </c>
      <c r="I141" s="42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U141" s="19" t="s">
        <v>83</v>
      </c>
    </row>
    <row r="142" s="2" customFormat="1">
      <c r="A142" s="40"/>
      <c r="B142" s="41"/>
      <c r="C142" s="42"/>
      <c r="D142" s="235" t="s">
        <v>210</v>
      </c>
      <c r="E142" s="42"/>
      <c r="F142" s="267" t="s">
        <v>203</v>
      </c>
      <c r="G142" s="42"/>
      <c r="H142" s="268">
        <v>1.8999999999999999</v>
      </c>
      <c r="I142" s="42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U142" s="19" t="s">
        <v>83</v>
      </c>
    </row>
    <row r="143" s="2" customFormat="1">
      <c r="A143" s="40"/>
      <c r="B143" s="41"/>
      <c r="C143" s="42"/>
      <c r="D143" s="235" t="s">
        <v>210</v>
      </c>
      <c r="E143" s="42"/>
      <c r="F143" s="266" t="s">
        <v>239</v>
      </c>
      <c r="G143" s="42"/>
      <c r="H143" s="42"/>
      <c r="I143" s="42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U143" s="19" t="s">
        <v>83</v>
      </c>
    </row>
    <row r="144" s="2" customFormat="1">
      <c r="A144" s="40"/>
      <c r="B144" s="41"/>
      <c r="C144" s="42"/>
      <c r="D144" s="235" t="s">
        <v>210</v>
      </c>
      <c r="E144" s="42"/>
      <c r="F144" s="267" t="s">
        <v>200</v>
      </c>
      <c r="G144" s="42"/>
      <c r="H144" s="268">
        <v>0</v>
      </c>
      <c r="I144" s="42"/>
      <c r="J144" s="42"/>
      <c r="K144" s="42"/>
      <c r="L144" s="46"/>
      <c r="M144" s="231"/>
      <c r="N144" s="232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U144" s="19" t="s">
        <v>83</v>
      </c>
    </row>
    <row r="145" s="2" customFormat="1">
      <c r="A145" s="40"/>
      <c r="B145" s="41"/>
      <c r="C145" s="42"/>
      <c r="D145" s="235" t="s">
        <v>210</v>
      </c>
      <c r="E145" s="42"/>
      <c r="F145" s="267" t="s">
        <v>240</v>
      </c>
      <c r="G145" s="42"/>
      <c r="H145" s="268">
        <v>18.940000000000001</v>
      </c>
      <c r="I145" s="42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U145" s="19" t="s">
        <v>83</v>
      </c>
    </row>
    <row r="146" s="2" customFormat="1">
      <c r="A146" s="40"/>
      <c r="B146" s="41"/>
      <c r="C146" s="42"/>
      <c r="D146" s="235" t="s">
        <v>210</v>
      </c>
      <c r="E146" s="42"/>
      <c r="F146" s="267" t="s">
        <v>203</v>
      </c>
      <c r="G146" s="42"/>
      <c r="H146" s="268">
        <v>18.940000000000001</v>
      </c>
      <c r="I146" s="42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U146" s="19" t="s">
        <v>83</v>
      </c>
    </row>
    <row r="147" s="2" customFormat="1">
      <c r="A147" s="40"/>
      <c r="B147" s="41"/>
      <c r="C147" s="42"/>
      <c r="D147" s="235" t="s">
        <v>210</v>
      </c>
      <c r="E147" s="42"/>
      <c r="F147" s="266" t="s">
        <v>241</v>
      </c>
      <c r="G147" s="42"/>
      <c r="H147" s="42"/>
      <c r="I147" s="42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U147" s="19" t="s">
        <v>83</v>
      </c>
    </row>
    <row r="148" s="2" customFormat="1">
      <c r="A148" s="40"/>
      <c r="B148" s="41"/>
      <c r="C148" s="42"/>
      <c r="D148" s="235" t="s">
        <v>210</v>
      </c>
      <c r="E148" s="42"/>
      <c r="F148" s="267" t="s">
        <v>200</v>
      </c>
      <c r="G148" s="42"/>
      <c r="H148" s="268">
        <v>0</v>
      </c>
      <c r="I148" s="42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U148" s="19" t="s">
        <v>83</v>
      </c>
    </row>
    <row r="149" s="2" customFormat="1">
      <c r="A149" s="40"/>
      <c r="B149" s="41"/>
      <c r="C149" s="42"/>
      <c r="D149" s="235" t="s">
        <v>210</v>
      </c>
      <c r="E149" s="42"/>
      <c r="F149" s="267" t="s">
        <v>242</v>
      </c>
      <c r="G149" s="42"/>
      <c r="H149" s="268">
        <v>2.7000000000000002</v>
      </c>
      <c r="I149" s="42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U149" s="19" t="s">
        <v>83</v>
      </c>
    </row>
    <row r="150" s="2" customFormat="1">
      <c r="A150" s="40"/>
      <c r="B150" s="41"/>
      <c r="C150" s="42"/>
      <c r="D150" s="235" t="s">
        <v>210</v>
      </c>
      <c r="E150" s="42"/>
      <c r="F150" s="267" t="s">
        <v>203</v>
      </c>
      <c r="G150" s="42"/>
      <c r="H150" s="268">
        <v>2.7000000000000002</v>
      </c>
      <c r="I150" s="42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U150" s="19" t="s">
        <v>83</v>
      </c>
    </row>
    <row r="151" s="2" customFormat="1" ht="49.05" customHeight="1">
      <c r="A151" s="40"/>
      <c r="B151" s="41"/>
      <c r="C151" s="215" t="s">
        <v>204</v>
      </c>
      <c r="D151" s="215" t="s">
        <v>191</v>
      </c>
      <c r="E151" s="216" t="s">
        <v>243</v>
      </c>
      <c r="F151" s="217" t="s">
        <v>244</v>
      </c>
      <c r="G151" s="218" t="s">
        <v>101</v>
      </c>
      <c r="H151" s="219">
        <v>142.96600000000001</v>
      </c>
      <c r="I151" s="220"/>
      <c r="J151" s="221">
        <f>ROUND(I151*H151,2)</f>
        <v>0</v>
      </c>
      <c r="K151" s="217" t="s">
        <v>194</v>
      </c>
      <c r="L151" s="46"/>
      <c r="M151" s="222" t="s">
        <v>21</v>
      </c>
      <c r="N151" s="223" t="s">
        <v>44</v>
      </c>
      <c r="O151" s="86"/>
      <c r="P151" s="224">
        <f>O151*H151</f>
        <v>0</v>
      </c>
      <c r="Q151" s="224">
        <v>0.0079000000000000008</v>
      </c>
      <c r="R151" s="224">
        <f>Q151*H151</f>
        <v>1.1294314000000001</v>
      </c>
      <c r="S151" s="224">
        <v>0</v>
      </c>
      <c r="T151" s="22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195</v>
      </c>
      <c r="AT151" s="226" t="s">
        <v>191</v>
      </c>
      <c r="AU151" s="226" t="s">
        <v>83</v>
      </c>
      <c r="AY151" s="19" t="s">
        <v>189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81</v>
      </c>
      <c r="BK151" s="227">
        <f>ROUND(I151*H151,2)</f>
        <v>0</v>
      </c>
      <c r="BL151" s="19" t="s">
        <v>195</v>
      </c>
      <c r="BM151" s="226" t="s">
        <v>245</v>
      </c>
    </row>
    <row r="152" s="2" customFormat="1">
      <c r="A152" s="40"/>
      <c r="B152" s="41"/>
      <c r="C152" s="42"/>
      <c r="D152" s="228" t="s">
        <v>197</v>
      </c>
      <c r="E152" s="42"/>
      <c r="F152" s="229" t="s">
        <v>246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197</v>
      </c>
      <c r="AU152" s="19" t="s">
        <v>83</v>
      </c>
    </row>
    <row r="153" s="14" customFormat="1">
      <c r="A153" s="14"/>
      <c r="B153" s="244"/>
      <c r="C153" s="245"/>
      <c r="D153" s="235" t="s">
        <v>199</v>
      </c>
      <c r="E153" s="246" t="s">
        <v>21</v>
      </c>
      <c r="F153" s="247" t="s">
        <v>226</v>
      </c>
      <c r="G153" s="245"/>
      <c r="H153" s="248">
        <v>48.450000000000003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199</v>
      </c>
      <c r="AU153" s="254" t="s">
        <v>83</v>
      </c>
      <c r="AV153" s="14" t="s">
        <v>83</v>
      </c>
      <c r="AW153" s="14" t="s">
        <v>34</v>
      </c>
      <c r="AX153" s="14" t="s">
        <v>73</v>
      </c>
      <c r="AY153" s="254" t="s">
        <v>189</v>
      </c>
    </row>
    <row r="154" s="14" customFormat="1">
      <c r="A154" s="14"/>
      <c r="B154" s="244"/>
      <c r="C154" s="245"/>
      <c r="D154" s="235" t="s">
        <v>199</v>
      </c>
      <c r="E154" s="246" t="s">
        <v>21</v>
      </c>
      <c r="F154" s="247" t="s">
        <v>227</v>
      </c>
      <c r="G154" s="245"/>
      <c r="H154" s="248">
        <v>8.1760000000000002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199</v>
      </c>
      <c r="AU154" s="254" t="s">
        <v>83</v>
      </c>
      <c r="AV154" s="14" t="s">
        <v>83</v>
      </c>
      <c r="AW154" s="14" t="s">
        <v>34</v>
      </c>
      <c r="AX154" s="14" t="s">
        <v>73</v>
      </c>
      <c r="AY154" s="254" t="s">
        <v>189</v>
      </c>
    </row>
    <row r="155" s="14" customFormat="1">
      <c r="A155" s="14"/>
      <c r="B155" s="244"/>
      <c r="C155" s="245"/>
      <c r="D155" s="235" t="s">
        <v>199</v>
      </c>
      <c r="E155" s="246" t="s">
        <v>21</v>
      </c>
      <c r="F155" s="247" t="s">
        <v>228</v>
      </c>
      <c r="G155" s="245"/>
      <c r="H155" s="248">
        <v>7.5380000000000003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199</v>
      </c>
      <c r="AU155" s="254" t="s">
        <v>83</v>
      </c>
      <c r="AV155" s="14" t="s">
        <v>83</v>
      </c>
      <c r="AW155" s="14" t="s">
        <v>34</v>
      </c>
      <c r="AX155" s="14" t="s">
        <v>73</v>
      </c>
      <c r="AY155" s="254" t="s">
        <v>189</v>
      </c>
    </row>
    <row r="156" s="14" customFormat="1">
      <c r="A156" s="14"/>
      <c r="B156" s="244"/>
      <c r="C156" s="245"/>
      <c r="D156" s="235" t="s">
        <v>199</v>
      </c>
      <c r="E156" s="246" t="s">
        <v>21</v>
      </c>
      <c r="F156" s="247" t="s">
        <v>229</v>
      </c>
      <c r="G156" s="245"/>
      <c r="H156" s="248">
        <v>0.28499999999999998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199</v>
      </c>
      <c r="AU156" s="254" t="s">
        <v>83</v>
      </c>
      <c r="AV156" s="14" t="s">
        <v>83</v>
      </c>
      <c r="AW156" s="14" t="s">
        <v>34</v>
      </c>
      <c r="AX156" s="14" t="s">
        <v>73</v>
      </c>
      <c r="AY156" s="254" t="s">
        <v>189</v>
      </c>
    </row>
    <row r="157" s="14" customFormat="1">
      <c r="A157" s="14"/>
      <c r="B157" s="244"/>
      <c r="C157" s="245"/>
      <c r="D157" s="235" t="s">
        <v>199</v>
      </c>
      <c r="E157" s="246" t="s">
        <v>21</v>
      </c>
      <c r="F157" s="247" t="s">
        <v>230</v>
      </c>
      <c r="G157" s="245"/>
      <c r="H157" s="248">
        <v>6.4400000000000004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199</v>
      </c>
      <c r="AU157" s="254" t="s">
        <v>83</v>
      </c>
      <c r="AV157" s="14" t="s">
        <v>83</v>
      </c>
      <c r="AW157" s="14" t="s">
        <v>34</v>
      </c>
      <c r="AX157" s="14" t="s">
        <v>73</v>
      </c>
      <c r="AY157" s="254" t="s">
        <v>189</v>
      </c>
    </row>
    <row r="158" s="14" customFormat="1">
      <c r="A158" s="14"/>
      <c r="B158" s="244"/>
      <c r="C158" s="245"/>
      <c r="D158" s="235" t="s">
        <v>199</v>
      </c>
      <c r="E158" s="246" t="s">
        <v>21</v>
      </c>
      <c r="F158" s="247" t="s">
        <v>231</v>
      </c>
      <c r="G158" s="245"/>
      <c r="H158" s="248">
        <v>0.59399999999999997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199</v>
      </c>
      <c r="AU158" s="254" t="s">
        <v>83</v>
      </c>
      <c r="AV158" s="14" t="s">
        <v>83</v>
      </c>
      <c r="AW158" s="14" t="s">
        <v>34</v>
      </c>
      <c r="AX158" s="14" t="s">
        <v>73</v>
      </c>
      <c r="AY158" s="254" t="s">
        <v>189</v>
      </c>
    </row>
    <row r="159" s="15" customFormat="1">
      <c r="A159" s="15"/>
      <c r="B159" s="255"/>
      <c r="C159" s="256"/>
      <c r="D159" s="235" t="s">
        <v>199</v>
      </c>
      <c r="E159" s="257" t="s">
        <v>21</v>
      </c>
      <c r="F159" s="258" t="s">
        <v>203</v>
      </c>
      <c r="G159" s="256"/>
      <c r="H159" s="259">
        <v>71.483000000000004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199</v>
      </c>
      <c r="AU159" s="265" t="s">
        <v>83</v>
      </c>
      <c r="AV159" s="15" t="s">
        <v>195</v>
      </c>
      <c r="AW159" s="15" t="s">
        <v>34</v>
      </c>
      <c r="AX159" s="15" t="s">
        <v>81</v>
      </c>
      <c r="AY159" s="265" t="s">
        <v>189</v>
      </c>
    </row>
    <row r="160" s="2" customFormat="1">
      <c r="A160" s="40"/>
      <c r="B160" s="41"/>
      <c r="C160" s="42"/>
      <c r="D160" s="235" t="s">
        <v>210</v>
      </c>
      <c r="E160" s="42"/>
      <c r="F160" s="266" t="s">
        <v>232</v>
      </c>
      <c r="G160" s="42"/>
      <c r="H160" s="42"/>
      <c r="I160" s="42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U160" s="19" t="s">
        <v>83</v>
      </c>
    </row>
    <row r="161" s="2" customFormat="1">
      <c r="A161" s="40"/>
      <c r="B161" s="41"/>
      <c r="C161" s="42"/>
      <c r="D161" s="235" t="s">
        <v>210</v>
      </c>
      <c r="E161" s="42"/>
      <c r="F161" s="267" t="s">
        <v>200</v>
      </c>
      <c r="G161" s="42"/>
      <c r="H161" s="268">
        <v>0</v>
      </c>
      <c r="I161" s="42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U161" s="19" t="s">
        <v>83</v>
      </c>
    </row>
    <row r="162" s="2" customFormat="1">
      <c r="A162" s="40"/>
      <c r="B162" s="41"/>
      <c r="C162" s="42"/>
      <c r="D162" s="235" t="s">
        <v>210</v>
      </c>
      <c r="E162" s="42"/>
      <c r="F162" s="267" t="s">
        <v>233</v>
      </c>
      <c r="G162" s="42"/>
      <c r="H162" s="268">
        <v>64.599999999999994</v>
      </c>
      <c r="I162" s="42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U162" s="19" t="s">
        <v>83</v>
      </c>
    </row>
    <row r="163" s="2" customFormat="1">
      <c r="A163" s="40"/>
      <c r="B163" s="41"/>
      <c r="C163" s="42"/>
      <c r="D163" s="235" t="s">
        <v>210</v>
      </c>
      <c r="E163" s="42"/>
      <c r="F163" s="267" t="s">
        <v>203</v>
      </c>
      <c r="G163" s="42"/>
      <c r="H163" s="268">
        <v>64.599999999999994</v>
      </c>
      <c r="I163" s="42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U163" s="19" t="s">
        <v>83</v>
      </c>
    </row>
    <row r="164" s="2" customFormat="1">
      <c r="A164" s="40"/>
      <c r="B164" s="41"/>
      <c r="C164" s="42"/>
      <c r="D164" s="235" t="s">
        <v>210</v>
      </c>
      <c r="E164" s="42"/>
      <c r="F164" s="266" t="s">
        <v>234</v>
      </c>
      <c r="G164" s="42"/>
      <c r="H164" s="42"/>
      <c r="I164" s="42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U164" s="19" t="s">
        <v>83</v>
      </c>
    </row>
    <row r="165" s="2" customFormat="1">
      <c r="A165" s="40"/>
      <c r="B165" s="41"/>
      <c r="C165" s="42"/>
      <c r="D165" s="235" t="s">
        <v>210</v>
      </c>
      <c r="E165" s="42"/>
      <c r="F165" s="267" t="s">
        <v>200</v>
      </c>
      <c r="G165" s="42"/>
      <c r="H165" s="268">
        <v>0</v>
      </c>
      <c r="I165" s="42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U165" s="19" t="s">
        <v>83</v>
      </c>
    </row>
    <row r="166" s="2" customFormat="1">
      <c r="A166" s="40"/>
      <c r="B166" s="41"/>
      <c r="C166" s="42"/>
      <c r="D166" s="235" t="s">
        <v>210</v>
      </c>
      <c r="E166" s="42"/>
      <c r="F166" s="267" t="s">
        <v>235</v>
      </c>
      <c r="G166" s="42"/>
      <c r="H166" s="268">
        <v>22.710000000000001</v>
      </c>
      <c r="I166" s="42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U166" s="19" t="s">
        <v>83</v>
      </c>
    </row>
    <row r="167" s="2" customFormat="1">
      <c r="A167" s="40"/>
      <c r="B167" s="41"/>
      <c r="C167" s="42"/>
      <c r="D167" s="235" t="s">
        <v>210</v>
      </c>
      <c r="E167" s="42"/>
      <c r="F167" s="267" t="s">
        <v>203</v>
      </c>
      <c r="G167" s="42"/>
      <c r="H167" s="268">
        <v>22.710000000000001</v>
      </c>
      <c r="I167" s="42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U167" s="19" t="s">
        <v>83</v>
      </c>
    </row>
    <row r="168" s="2" customFormat="1">
      <c r="A168" s="40"/>
      <c r="B168" s="41"/>
      <c r="C168" s="42"/>
      <c r="D168" s="235" t="s">
        <v>210</v>
      </c>
      <c r="E168" s="42"/>
      <c r="F168" s="266" t="s">
        <v>236</v>
      </c>
      <c r="G168" s="42"/>
      <c r="H168" s="42"/>
      <c r="I168" s="42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U168" s="19" t="s">
        <v>83</v>
      </c>
    </row>
    <row r="169" s="2" customFormat="1">
      <c r="A169" s="40"/>
      <c r="B169" s="41"/>
      <c r="C169" s="42"/>
      <c r="D169" s="235" t="s">
        <v>210</v>
      </c>
      <c r="E169" s="42"/>
      <c r="F169" s="267" t="s">
        <v>200</v>
      </c>
      <c r="G169" s="42"/>
      <c r="H169" s="268">
        <v>0</v>
      </c>
      <c r="I169" s="42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U169" s="19" t="s">
        <v>83</v>
      </c>
    </row>
    <row r="170" s="2" customFormat="1">
      <c r="A170" s="40"/>
      <c r="B170" s="41"/>
      <c r="C170" s="42"/>
      <c r="D170" s="235" t="s">
        <v>210</v>
      </c>
      <c r="E170" s="42"/>
      <c r="F170" s="267" t="s">
        <v>237</v>
      </c>
      <c r="G170" s="42"/>
      <c r="H170" s="268">
        <v>10.050000000000001</v>
      </c>
      <c r="I170" s="42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U170" s="19" t="s">
        <v>83</v>
      </c>
    </row>
    <row r="171" s="2" customFormat="1">
      <c r="A171" s="40"/>
      <c r="B171" s="41"/>
      <c r="C171" s="42"/>
      <c r="D171" s="235" t="s">
        <v>210</v>
      </c>
      <c r="E171" s="42"/>
      <c r="F171" s="267" t="s">
        <v>203</v>
      </c>
      <c r="G171" s="42"/>
      <c r="H171" s="268">
        <v>10.050000000000001</v>
      </c>
      <c r="I171" s="42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U171" s="19" t="s">
        <v>83</v>
      </c>
    </row>
    <row r="172" s="2" customFormat="1">
      <c r="A172" s="40"/>
      <c r="B172" s="41"/>
      <c r="C172" s="42"/>
      <c r="D172" s="235" t="s">
        <v>210</v>
      </c>
      <c r="E172" s="42"/>
      <c r="F172" s="266" t="s">
        <v>238</v>
      </c>
      <c r="G172" s="42"/>
      <c r="H172" s="42"/>
      <c r="I172" s="42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U172" s="19" t="s">
        <v>83</v>
      </c>
    </row>
    <row r="173" s="2" customFormat="1">
      <c r="A173" s="40"/>
      <c r="B173" s="41"/>
      <c r="C173" s="42"/>
      <c r="D173" s="235" t="s">
        <v>210</v>
      </c>
      <c r="E173" s="42"/>
      <c r="F173" s="267" t="s">
        <v>200</v>
      </c>
      <c r="G173" s="42"/>
      <c r="H173" s="268">
        <v>0</v>
      </c>
      <c r="I173" s="42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U173" s="19" t="s">
        <v>83</v>
      </c>
    </row>
    <row r="174" s="2" customFormat="1">
      <c r="A174" s="40"/>
      <c r="B174" s="41"/>
      <c r="C174" s="42"/>
      <c r="D174" s="235" t="s">
        <v>210</v>
      </c>
      <c r="E174" s="42"/>
      <c r="F174" s="267" t="s">
        <v>137</v>
      </c>
      <c r="G174" s="42"/>
      <c r="H174" s="268">
        <v>1.8999999999999999</v>
      </c>
      <c r="I174" s="42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U174" s="19" t="s">
        <v>83</v>
      </c>
    </row>
    <row r="175" s="2" customFormat="1">
      <c r="A175" s="40"/>
      <c r="B175" s="41"/>
      <c r="C175" s="42"/>
      <c r="D175" s="235" t="s">
        <v>210</v>
      </c>
      <c r="E175" s="42"/>
      <c r="F175" s="267" t="s">
        <v>203</v>
      </c>
      <c r="G175" s="42"/>
      <c r="H175" s="268">
        <v>1.8999999999999999</v>
      </c>
      <c r="I175" s="42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U175" s="19" t="s">
        <v>83</v>
      </c>
    </row>
    <row r="176" s="2" customFormat="1">
      <c r="A176" s="40"/>
      <c r="B176" s="41"/>
      <c r="C176" s="42"/>
      <c r="D176" s="235" t="s">
        <v>210</v>
      </c>
      <c r="E176" s="42"/>
      <c r="F176" s="266" t="s">
        <v>239</v>
      </c>
      <c r="G176" s="42"/>
      <c r="H176" s="42"/>
      <c r="I176" s="42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U176" s="19" t="s">
        <v>83</v>
      </c>
    </row>
    <row r="177" s="2" customFormat="1">
      <c r="A177" s="40"/>
      <c r="B177" s="41"/>
      <c r="C177" s="42"/>
      <c r="D177" s="235" t="s">
        <v>210</v>
      </c>
      <c r="E177" s="42"/>
      <c r="F177" s="267" t="s">
        <v>200</v>
      </c>
      <c r="G177" s="42"/>
      <c r="H177" s="268">
        <v>0</v>
      </c>
      <c r="I177" s="42"/>
      <c r="J177" s="42"/>
      <c r="K177" s="42"/>
      <c r="L177" s="46"/>
      <c r="M177" s="231"/>
      <c r="N177" s="232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U177" s="19" t="s">
        <v>83</v>
      </c>
    </row>
    <row r="178" s="2" customFormat="1">
      <c r="A178" s="40"/>
      <c r="B178" s="41"/>
      <c r="C178" s="42"/>
      <c r="D178" s="235" t="s">
        <v>210</v>
      </c>
      <c r="E178" s="42"/>
      <c r="F178" s="267" t="s">
        <v>240</v>
      </c>
      <c r="G178" s="42"/>
      <c r="H178" s="268">
        <v>18.940000000000001</v>
      </c>
      <c r="I178" s="42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U178" s="19" t="s">
        <v>83</v>
      </c>
    </row>
    <row r="179" s="2" customFormat="1">
      <c r="A179" s="40"/>
      <c r="B179" s="41"/>
      <c r="C179" s="42"/>
      <c r="D179" s="235" t="s">
        <v>210</v>
      </c>
      <c r="E179" s="42"/>
      <c r="F179" s="267" t="s">
        <v>203</v>
      </c>
      <c r="G179" s="42"/>
      <c r="H179" s="268">
        <v>18.940000000000001</v>
      </c>
      <c r="I179" s="42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U179" s="19" t="s">
        <v>83</v>
      </c>
    </row>
    <row r="180" s="2" customFormat="1">
      <c r="A180" s="40"/>
      <c r="B180" s="41"/>
      <c r="C180" s="42"/>
      <c r="D180" s="235" t="s">
        <v>210</v>
      </c>
      <c r="E180" s="42"/>
      <c r="F180" s="266" t="s">
        <v>241</v>
      </c>
      <c r="G180" s="42"/>
      <c r="H180" s="42"/>
      <c r="I180" s="42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U180" s="19" t="s">
        <v>83</v>
      </c>
    </row>
    <row r="181" s="2" customFormat="1">
      <c r="A181" s="40"/>
      <c r="B181" s="41"/>
      <c r="C181" s="42"/>
      <c r="D181" s="235" t="s">
        <v>210</v>
      </c>
      <c r="E181" s="42"/>
      <c r="F181" s="267" t="s">
        <v>200</v>
      </c>
      <c r="G181" s="42"/>
      <c r="H181" s="268">
        <v>0</v>
      </c>
      <c r="I181" s="42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U181" s="19" t="s">
        <v>83</v>
      </c>
    </row>
    <row r="182" s="2" customFormat="1">
      <c r="A182" s="40"/>
      <c r="B182" s="41"/>
      <c r="C182" s="42"/>
      <c r="D182" s="235" t="s">
        <v>210</v>
      </c>
      <c r="E182" s="42"/>
      <c r="F182" s="267" t="s">
        <v>242</v>
      </c>
      <c r="G182" s="42"/>
      <c r="H182" s="268">
        <v>2.7000000000000002</v>
      </c>
      <c r="I182" s="42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U182" s="19" t="s">
        <v>83</v>
      </c>
    </row>
    <row r="183" s="2" customFormat="1">
      <c r="A183" s="40"/>
      <c r="B183" s="41"/>
      <c r="C183" s="42"/>
      <c r="D183" s="235" t="s">
        <v>210</v>
      </c>
      <c r="E183" s="42"/>
      <c r="F183" s="267" t="s">
        <v>203</v>
      </c>
      <c r="G183" s="42"/>
      <c r="H183" s="268">
        <v>2.7000000000000002</v>
      </c>
      <c r="I183" s="42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U183" s="19" t="s">
        <v>83</v>
      </c>
    </row>
    <row r="184" s="14" customFormat="1">
      <c r="A184" s="14"/>
      <c r="B184" s="244"/>
      <c r="C184" s="245"/>
      <c r="D184" s="235" t="s">
        <v>199</v>
      </c>
      <c r="E184" s="245"/>
      <c r="F184" s="247" t="s">
        <v>247</v>
      </c>
      <c r="G184" s="245"/>
      <c r="H184" s="248">
        <v>142.96600000000001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199</v>
      </c>
      <c r="AU184" s="254" t="s">
        <v>83</v>
      </c>
      <c r="AV184" s="14" t="s">
        <v>83</v>
      </c>
      <c r="AW184" s="14" t="s">
        <v>4</v>
      </c>
      <c r="AX184" s="14" t="s">
        <v>81</v>
      </c>
      <c r="AY184" s="254" t="s">
        <v>189</v>
      </c>
    </row>
    <row r="185" s="2" customFormat="1" ht="33" customHeight="1">
      <c r="A185" s="40"/>
      <c r="B185" s="41"/>
      <c r="C185" s="215" t="s">
        <v>220</v>
      </c>
      <c r="D185" s="215" t="s">
        <v>191</v>
      </c>
      <c r="E185" s="216" t="s">
        <v>248</v>
      </c>
      <c r="F185" s="217" t="s">
        <v>249</v>
      </c>
      <c r="G185" s="218" t="s">
        <v>101</v>
      </c>
      <c r="H185" s="219">
        <v>9.7360000000000007</v>
      </c>
      <c r="I185" s="220"/>
      <c r="J185" s="221">
        <f>ROUND(I185*H185,2)</f>
        <v>0</v>
      </c>
      <c r="K185" s="217" t="s">
        <v>194</v>
      </c>
      <c r="L185" s="46"/>
      <c r="M185" s="222" t="s">
        <v>21</v>
      </c>
      <c r="N185" s="223" t="s">
        <v>44</v>
      </c>
      <c r="O185" s="86"/>
      <c r="P185" s="224">
        <f>O185*H185</f>
        <v>0</v>
      </c>
      <c r="Q185" s="224">
        <v>0.0043800000000000002</v>
      </c>
      <c r="R185" s="224">
        <f>Q185*H185</f>
        <v>0.042643680000000003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195</v>
      </c>
      <c r="AT185" s="226" t="s">
        <v>191</v>
      </c>
      <c r="AU185" s="226" t="s">
        <v>83</v>
      </c>
      <c r="AY185" s="19" t="s">
        <v>189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81</v>
      </c>
      <c r="BK185" s="227">
        <f>ROUND(I185*H185,2)</f>
        <v>0</v>
      </c>
      <c r="BL185" s="19" t="s">
        <v>195</v>
      </c>
      <c r="BM185" s="226" t="s">
        <v>250</v>
      </c>
    </row>
    <row r="186" s="2" customFormat="1">
      <c r="A186" s="40"/>
      <c r="B186" s="41"/>
      <c r="C186" s="42"/>
      <c r="D186" s="228" t="s">
        <v>197</v>
      </c>
      <c r="E186" s="42"/>
      <c r="F186" s="229" t="s">
        <v>251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197</v>
      </c>
      <c r="AU186" s="19" t="s">
        <v>83</v>
      </c>
    </row>
    <row r="187" s="14" customFormat="1">
      <c r="A187" s="14"/>
      <c r="B187" s="244"/>
      <c r="C187" s="245"/>
      <c r="D187" s="235" t="s">
        <v>199</v>
      </c>
      <c r="E187" s="246" t="s">
        <v>21</v>
      </c>
      <c r="F187" s="247" t="s">
        <v>252</v>
      </c>
      <c r="G187" s="245"/>
      <c r="H187" s="248">
        <v>6.46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199</v>
      </c>
      <c r="AU187" s="254" t="s">
        <v>83</v>
      </c>
      <c r="AV187" s="14" t="s">
        <v>83</v>
      </c>
      <c r="AW187" s="14" t="s">
        <v>34</v>
      </c>
      <c r="AX187" s="14" t="s">
        <v>73</v>
      </c>
      <c r="AY187" s="254" t="s">
        <v>189</v>
      </c>
    </row>
    <row r="188" s="14" customFormat="1">
      <c r="A188" s="14"/>
      <c r="B188" s="244"/>
      <c r="C188" s="245"/>
      <c r="D188" s="235" t="s">
        <v>199</v>
      </c>
      <c r="E188" s="246" t="s">
        <v>21</v>
      </c>
      <c r="F188" s="247" t="s">
        <v>253</v>
      </c>
      <c r="G188" s="245"/>
      <c r="H188" s="248">
        <v>2.2709999999999999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199</v>
      </c>
      <c r="AU188" s="254" t="s">
        <v>83</v>
      </c>
      <c r="AV188" s="14" t="s">
        <v>83</v>
      </c>
      <c r="AW188" s="14" t="s">
        <v>34</v>
      </c>
      <c r="AX188" s="14" t="s">
        <v>73</v>
      </c>
      <c r="AY188" s="254" t="s">
        <v>189</v>
      </c>
    </row>
    <row r="189" s="14" customFormat="1">
      <c r="A189" s="14"/>
      <c r="B189" s="244"/>
      <c r="C189" s="245"/>
      <c r="D189" s="235" t="s">
        <v>199</v>
      </c>
      <c r="E189" s="246" t="s">
        <v>21</v>
      </c>
      <c r="F189" s="247" t="s">
        <v>254</v>
      </c>
      <c r="G189" s="245"/>
      <c r="H189" s="248">
        <v>1.0049999999999999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199</v>
      </c>
      <c r="AU189" s="254" t="s">
        <v>83</v>
      </c>
      <c r="AV189" s="14" t="s">
        <v>83</v>
      </c>
      <c r="AW189" s="14" t="s">
        <v>34</v>
      </c>
      <c r="AX189" s="14" t="s">
        <v>73</v>
      </c>
      <c r="AY189" s="254" t="s">
        <v>189</v>
      </c>
    </row>
    <row r="190" s="15" customFormat="1">
      <c r="A190" s="15"/>
      <c r="B190" s="255"/>
      <c r="C190" s="256"/>
      <c r="D190" s="235" t="s">
        <v>199</v>
      </c>
      <c r="E190" s="257" t="s">
        <v>21</v>
      </c>
      <c r="F190" s="258" t="s">
        <v>203</v>
      </c>
      <c r="G190" s="256"/>
      <c r="H190" s="259">
        <v>9.7360000000000007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199</v>
      </c>
      <c r="AU190" s="265" t="s">
        <v>83</v>
      </c>
      <c r="AV190" s="15" t="s">
        <v>195</v>
      </c>
      <c r="AW190" s="15" t="s">
        <v>34</v>
      </c>
      <c r="AX190" s="15" t="s">
        <v>81</v>
      </c>
      <c r="AY190" s="265" t="s">
        <v>189</v>
      </c>
    </row>
    <row r="191" s="2" customFormat="1">
      <c r="A191" s="40"/>
      <c r="B191" s="41"/>
      <c r="C191" s="42"/>
      <c r="D191" s="235" t="s">
        <v>210</v>
      </c>
      <c r="E191" s="42"/>
      <c r="F191" s="266" t="s">
        <v>232</v>
      </c>
      <c r="G191" s="42"/>
      <c r="H191" s="42"/>
      <c r="I191" s="42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U191" s="19" t="s">
        <v>83</v>
      </c>
    </row>
    <row r="192" s="2" customFormat="1">
      <c r="A192" s="40"/>
      <c r="B192" s="41"/>
      <c r="C192" s="42"/>
      <c r="D192" s="235" t="s">
        <v>210</v>
      </c>
      <c r="E192" s="42"/>
      <c r="F192" s="267" t="s">
        <v>200</v>
      </c>
      <c r="G192" s="42"/>
      <c r="H192" s="268">
        <v>0</v>
      </c>
      <c r="I192" s="42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U192" s="19" t="s">
        <v>83</v>
      </c>
    </row>
    <row r="193" s="2" customFormat="1">
      <c r="A193" s="40"/>
      <c r="B193" s="41"/>
      <c r="C193" s="42"/>
      <c r="D193" s="235" t="s">
        <v>210</v>
      </c>
      <c r="E193" s="42"/>
      <c r="F193" s="267" t="s">
        <v>233</v>
      </c>
      <c r="G193" s="42"/>
      <c r="H193" s="268">
        <v>64.599999999999994</v>
      </c>
      <c r="I193" s="42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U193" s="19" t="s">
        <v>83</v>
      </c>
    </row>
    <row r="194" s="2" customFormat="1">
      <c r="A194" s="40"/>
      <c r="B194" s="41"/>
      <c r="C194" s="42"/>
      <c r="D194" s="235" t="s">
        <v>210</v>
      </c>
      <c r="E194" s="42"/>
      <c r="F194" s="267" t="s">
        <v>203</v>
      </c>
      <c r="G194" s="42"/>
      <c r="H194" s="268">
        <v>64.599999999999994</v>
      </c>
      <c r="I194" s="42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U194" s="19" t="s">
        <v>83</v>
      </c>
    </row>
    <row r="195" s="2" customFormat="1">
      <c r="A195" s="40"/>
      <c r="B195" s="41"/>
      <c r="C195" s="42"/>
      <c r="D195" s="235" t="s">
        <v>210</v>
      </c>
      <c r="E195" s="42"/>
      <c r="F195" s="266" t="s">
        <v>234</v>
      </c>
      <c r="G195" s="42"/>
      <c r="H195" s="42"/>
      <c r="I195" s="42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U195" s="19" t="s">
        <v>83</v>
      </c>
    </row>
    <row r="196" s="2" customFormat="1">
      <c r="A196" s="40"/>
      <c r="B196" s="41"/>
      <c r="C196" s="42"/>
      <c r="D196" s="235" t="s">
        <v>210</v>
      </c>
      <c r="E196" s="42"/>
      <c r="F196" s="267" t="s">
        <v>200</v>
      </c>
      <c r="G196" s="42"/>
      <c r="H196" s="268">
        <v>0</v>
      </c>
      <c r="I196" s="42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U196" s="19" t="s">
        <v>83</v>
      </c>
    </row>
    <row r="197" s="2" customFormat="1">
      <c r="A197" s="40"/>
      <c r="B197" s="41"/>
      <c r="C197" s="42"/>
      <c r="D197" s="235" t="s">
        <v>210</v>
      </c>
      <c r="E197" s="42"/>
      <c r="F197" s="267" t="s">
        <v>235</v>
      </c>
      <c r="G197" s="42"/>
      <c r="H197" s="268">
        <v>22.710000000000001</v>
      </c>
      <c r="I197" s="42"/>
      <c r="J197" s="42"/>
      <c r="K197" s="42"/>
      <c r="L197" s="46"/>
      <c r="M197" s="231"/>
      <c r="N197" s="232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U197" s="19" t="s">
        <v>83</v>
      </c>
    </row>
    <row r="198" s="2" customFormat="1">
      <c r="A198" s="40"/>
      <c r="B198" s="41"/>
      <c r="C198" s="42"/>
      <c r="D198" s="235" t="s">
        <v>210</v>
      </c>
      <c r="E198" s="42"/>
      <c r="F198" s="267" t="s">
        <v>203</v>
      </c>
      <c r="G198" s="42"/>
      <c r="H198" s="268">
        <v>22.710000000000001</v>
      </c>
      <c r="I198" s="42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U198" s="19" t="s">
        <v>83</v>
      </c>
    </row>
    <row r="199" s="2" customFormat="1">
      <c r="A199" s="40"/>
      <c r="B199" s="41"/>
      <c r="C199" s="42"/>
      <c r="D199" s="235" t="s">
        <v>210</v>
      </c>
      <c r="E199" s="42"/>
      <c r="F199" s="266" t="s">
        <v>236</v>
      </c>
      <c r="G199" s="42"/>
      <c r="H199" s="42"/>
      <c r="I199" s="42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U199" s="19" t="s">
        <v>83</v>
      </c>
    </row>
    <row r="200" s="2" customFormat="1">
      <c r="A200" s="40"/>
      <c r="B200" s="41"/>
      <c r="C200" s="42"/>
      <c r="D200" s="235" t="s">
        <v>210</v>
      </c>
      <c r="E200" s="42"/>
      <c r="F200" s="267" t="s">
        <v>200</v>
      </c>
      <c r="G200" s="42"/>
      <c r="H200" s="268">
        <v>0</v>
      </c>
      <c r="I200" s="42"/>
      <c r="J200" s="42"/>
      <c r="K200" s="42"/>
      <c r="L200" s="46"/>
      <c r="M200" s="231"/>
      <c r="N200" s="232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U200" s="19" t="s">
        <v>83</v>
      </c>
    </row>
    <row r="201" s="2" customFormat="1">
      <c r="A201" s="40"/>
      <c r="B201" s="41"/>
      <c r="C201" s="42"/>
      <c r="D201" s="235" t="s">
        <v>210</v>
      </c>
      <c r="E201" s="42"/>
      <c r="F201" s="267" t="s">
        <v>237</v>
      </c>
      <c r="G201" s="42"/>
      <c r="H201" s="268">
        <v>10.050000000000001</v>
      </c>
      <c r="I201" s="42"/>
      <c r="J201" s="42"/>
      <c r="K201" s="42"/>
      <c r="L201" s="46"/>
      <c r="M201" s="231"/>
      <c r="N201" s="232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U201" s="19" t="s">
        <v>83</v>
      </c>
    </row>
    <row r="202" s="2" customFormat="1">
      <c r="A202" s="40"/>
      <c r="B202" s="41"/>
      <c r="C202" s="42"/>
      <c r="D202" s="235" t="s">
        <v>210</v>
      </c>
      <c r="E202" s="42"/>
      <c r="F202" s="267" t="s">
        <v>203</v>
      </c>
      <c r="G202" s="42"/>
      <c r="H202" s="268">
        <v>10.050000000000001</v>
      </c>
      <c r="I202" s="42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U202" s="19" t="s">
        <v>83</v>
      </c>
    </row>
    <row r="203" s="2" customFormat="1" ht="44.25" customHeight="1">
      <c r="A203" s="40"/>
      <c r="B203" s="41"/>
      <c r="C203" s="215" t="s">
        <v>255</v>
      </c>
      <c r="D203" s="215" t="s">
        <v>191</v>
      </c>
      <c r="E203" s="216" t="s">
        <v>256</v>
      </c>
      <c r="F203" s="217" t="s">
        <v>257</v>
      </c>
      <c r="G203" s="218" t="s">
        <v>117</v>
      </c>
      <c r="H203" s="219">
        <v>2</v>
      </c>
      <c r="I203" s="220"/>
      <c r="J203" s="221">
        <f>ROUND(I203*H203,2)</f>
        <v>0</v>
      </c>
      <c r="K203" s="217" t="s">
        <v>194</v>
      </c>
      <c r="L203" s="46"/>
      <c r="M203" s="222" t="s">
        <v>21</v>
      </c>
      <c r="N203" s="223" t="s">
        <v>44</v>
      </c>
      <c r="O203" s="86"/>
      <c r="P203" s="224">
        <f>O203*H203</f>
        <v>0</v>
      </c>
      <c r="Q203" s="224">
        <v>0.0064999999999999997</v>
      </c>
      <c r="R203" s="224">
        <f>Q203*H203</f>
        <v>0.012999999999999999</v>
      </c>
      <c r="S203" s="224">
        <v>0</v>
      </c>
      <c r="T203" s="22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6" t="s">
        <v>195</v>
      </c>
      <c r="AT203" s="226" t="s">
        <v>191</v>
      </c>
      <c r="AU203" s="226" t="s">
        <v>83</v>
      </c>
      <c r="AY203" s="19" t="s">
        <v>189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9" t="s">
        <v>81</v>
      </c>
      <c r="BK203" s="227">
        <f>ROUND(I203*H203,2)</f>
        <v>0</v>
      </c>
      <c r="BL203" s="19" t="s">
        <v>195</v>
      </c>
      <c r="BM203" s="226" t="s">
        <v>258</v>
      </c>
    </row>
    <row r="204" s="2" customFormat="1">
      <c r="A204" s="40"/>
      <c r="B204" s="41"/>
      <c r="C204" s="42"/>
      <c r="D204" s="228" t="s">
        <v>197</v>
      </c>
      <c r="E204" s="42"/>
      <c r="F204" s="229" t="s">
        <v>259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197</v>
      </c>
      <c r="AU204" s="19" t="s">
        <v>83</v>
      </c>
    </row>
    <row r="205" s="14" customFormat="1">
      <c r="A205" s="14"/>
      <c r="B205" s="244"/>
      <c r="C205" s="245"/>
      <c r="D205" s="235" t="s">
        <v>199</v>
      </c>
      <c r="E205" s="246" t="s">
        <v>21</v>
      </c>
      <c r="F205" s="247" t="s">
        <v>115</v>
      </c>
      <c r="G205" s="245"/>
      <c r="H205" s="248">
        <v>2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199</v>
      </c>
      <c r="AU205" s="254" t="s">
        <v>83</v>
      </c>
      <c r="AV205" s="14" t="s">
        <v>83</v>
      </c>
      <c r="AW205" s="14" t="s">
        <v>34</v>
      </c>
      <c r="AX205" s="14" t="s">
        <v>81</v>
      </c>
      <c r="AY205" s="254" t="s">
        <v>189</v>
      </c>
    </row>
    <row r="206" s="2" customFormat="1">
      <c r="A206" s="40"/>
      <c r="B206" s="41"/>
      <c r="C206" s="42"/>
      <c r="D206" s="235" t="s">
        <v>210</v>
      </c>
      <c r="E206" s="42"/>
      <c r="F206" s="266" t="s">
        <v>260</v>
      </c>
      <c r="G206" s="42"/>
      <c r="H206" s="42"/>
      <c r="I206" s="42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U206" s="19" t="s">
        <v>83</v>
      </c>
    </row>
    <row r="207" s="2" customFormat="1">
      <c r="A207" s="40"/>
      <c r="B207" s="41"/>
      <c r="C207" s="42"/>
      <c r="D207" s="235" t="s">
        <v>210</v>
      </c>
      <c r="E207" s="42"/>
      <c r="F207" s="267" t="s">
        <v>200</v>
      </c>
      <c r="G207" s="42"/>
      <c r="H207" s="268">
        <v>0</v>
      </c>
      <c r="I207" s="42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U207" s="19" t="s">
        <v>83</v>
      </c>
    </row>
    <row r="208" s="2" customFormat="1">
      <c r="A208" s="40"/>
      <c r="B208" s="41"/>
      <c r="C208" s="42"/>
      <c r="D208" s="235" t="s">
        <v>210</v>
      </c>
      <c r="E208" s="42"/>
      <c r="F208" s="267" t="s">
        <v>83</v>
      </c>
      <c r="G208" s="42"/>
      <c r="H208" s="268">
        <v>2</v>
      </c>
      <c r="I208" s="42"/>
      <c r="J208" s="42"/>
      <c r="K208" s="42"/>
      <c r="L208" s="46"/>
      <c r="M208" s="231"/>
      <c r="N208" s="232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U208" s="19" t="s">
        <v>83</v>
      </c>
    </row>
    <row r="209" s="2" customFormat="1">
      <c r="A209" s="40"/>
      <c r="B209" s="41"/>
      <c r="C209" s="42"/>
      <c r="D209" s="235" t="s">
        <v>210</v>
      </c>
      <c r="E209" s="42"/>
      <c r="F209" s="267" t="s">
        <v>203</v>
      </c>
      <c r="G209" s="42"/>
      <c r="H209" s="268">
        <v>2</v>
      </c>
      <c r="I209" s="42"/>
      <c r="J209" s="42"/>
      <c r="K209" s="42"/>
      <c r="L209" s="46"/>
      <c r="M209" s="231"/>
      <c r="N209" s="232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U209" s="19" t="s">
        <v>83</v>
      </c>
    </row>
    <row r="210" s="2" customFormat="1" ht="24.15" customHeight="1">
      <c r="A210" s="40"/>
      <c r="B210" s="41"/>
      <c r="C210" s="215" t="s">
        <v>217</v>
      </c>
      <c r="D210" s="215" t="s">
        <v>191</v>
      </c>
      <c r="E210" s="216" t="s">
        <v>261</v>
      </c>
      <c r="F210" s="217" t="s">
        <v>262</v>
      </c>
      <c r="G210" s="218" t="s">
        <v>113</v>
      </c>
      <c r="H210" s="219">
        <v>18.940000000000001</v>
      </c>
      <c r="I210" s="220"/>
      <c r="J210" s="221">
        <f>ROUND(I210*H210,2)</f>
        <v>0</v>
      </c>
      <c r="K210" s="217" t="s">
        <v>194</v>
      </c>
      <c r="L210" s="46"/>
      <c r="M210" s="222" t="s">
        <v>21</v>
      </c>
      <c r="N210" s="223" t="s">
        <v>44</v>
      </c>
      <c r="O210" s="86"/>
      <c r="P210" s="224">
        <f>O210*H210</f>
        <v>0</v>
      </c>
      <c r="Q210" s="224">
        <v>0.00010000000000000001</v>
      </c>
      <c r="R210" s="224">
        <f>Q210*H210</f>
        <v>0.0018940000000000003</v>
      </c>
      <c r="S210" s="224">
        <v>0</v>
      </c>
      <c r="T210" s="22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6" t="s">
        <v>195</v>
      </c>
      <c r="AT210" s="226" t="s">
        <v>191</v>
      </c>
      <c r="AU210" s="226" t="s">
        <v>83</v>
      </c>
      <c r="AY210" s="19" t="s">
        <v>189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9" t="s">
        <v>81</v>
      </c>
      <c r="BK210" s="227">
        <f>ROUND(I210*H210,2)</f>
        <v>0</v>
      </c>
      <c r="BL210" s="19" t="s">
        <v>195</v>
      </c>
      <c r="BM210" s="226" t="s">
        <v>263</v>
      </c>
    </row>
    <row r="211" s="2" customFormat="1">
      <c r="A211" s="40"/>
      <c r="B211" s="41"/>
      <c r="C211" s="42"/>
      <c r="D211" s="228" t="s">
        <v>197</v>
      </c>
      <c r="E211" s="42"/>
      <c r="F211" s="229" t="s">
        <v>264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197</v>
      </c>
      <c r="AU211" s="19" t="s">
        <v>83</v>
      </c>
    </row>
    <row r="212" s="14" customFormat="1">
      <c r="A212" s="14"/>
      <c r="B212" s="244"/>
      <c r="C212" s="245"/>
      <c r="D212" s="235" t="s">
        <v>199</v>
      </c>
      <c r="E212" s="246" t="s">
        <v>21</v>
      </c>
      <c r="F212" s="247" t="s">
        <v>138</v>
      </c>
      <c r="G212" s="245"/>
      <c r="H212" s="248">
        <v>18.940000000000001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199</v>
      </c>
      <c r="AU212" s="254" t="s">
        <v>83</v>
      </c>
      <c r="AV212" s="14" t="s">
        <v>83</v>
      </c>
      <c r="AW212" s="14" t="s">
        <v>34</v>
      </c>
      <c r="AX212" s="14" t="s">
        <v>81</v>
      </c>
      <c r="AY212" s="254" t="s">
        <v>189</v>
      </c>
    </row>
    <row r="213" s="2" customFormat="1">
      <c r="A213" s="40"/>
      <c r="B213" s="41"/>
      <c r="C213" s="42"/>
      <c r="D213" s="235" t="s">
        <v>210</v>
      </c>
      <c r="E213" s="42"/>
      <c r="F213" s="266" t="s">
        <v>239</v>
      </c>
      <c r="G213" s="42"/>
      <c r="H213" s="42"/>
      <c r="I213" s="42"/>
      <c r="J213" s="42"/>
      <c r="K213" s="42"/>
      <c r="L213" s="46"/>
      <c r="M213" s="231"/>
      <c r="N213" s="232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U213" s="19" t="s">
        <v>83</v>
      </c>
    </row>
    <row r="214" s="2" customFormat="1">
      <c r="A214" s="40"/>
      <c r="B214" s="41"/>
      <c r="C214" s="42"/>
      <c r="D214" s="235" t="s">
        <v>210</v>
      </c>
      <c r="E214" s="42"/>
      <c r="F214" s="267" t="s">
        <v>200</v>
      </c>
      <c r="G214" s="42"/>
      <c r="H214" s="268">
        <v>0</v>
      </c>
      <c r="I214" s="42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U214" s="19" t="s">
        <v>83</v>
      </c>
    </row>
    <row r="215" s="2" customFormat="1">
      <c r="A215" s="40"/>
      <c r="B215" s="41"/>
      <c r="C215" s="42"/>
      <c r="D215" s="235" t="s">
        <v>210</v>
      </c>
      <c r="E215" s="42"/>
      <c r="F215" s="267" t="s">
        <v>240</v>
      </c>
      <c r="G215" s="42"/>
      <c r="H215" s="268">
        <v>18.940000000000001</v>
      </c>
      <c r="I215" s="42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U215" s="19" t="s">
        <v>83</v>
      </c>
    </row>
    <row r="216" s="2" customFormat="1">
      <c r="A216" s="40"/>
      <c r="B216" s="41"/>
      <c r="C216" s="42"/>
      <c r="D216" s="235" t="s">
        <v>210</v>
      </c>
      <c r="E216" s="42"/>
      <c r="F216" s="267" t="s">
        <v>203</v>
      </c>
      <c r="G216" s="42"/>
      <c r="H216" s="268">
        <v>18.940000000000001</v>
      </c>
      <c r="I216" s="42"/>
      <c r="J216" s="42"/>
      <c r="K216" s="42"/>
      <c r="L216" s="46"/>
      <c r="M216" s="231"/>
      <c r="N216" s="232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U216" s="19" t="s">
        <v>83</v>
      </c>
    </row>
    <row r="217" s="2" customFormat="1" ht="24.15" customHeight="1">
      <c r="A217" s="40"/>
      <c r="B217" s="41"/>
      <c r="C217" s="269" t="s">
        <v>265</v>
      </c>
      <c r="D217" s="269" t="s">
        <v>214</v>
      </c>
      <c r="E217" s="270" t="s">
        <v>266</v>
      </c>
      <c r="F217" s="271" t="s">
        <v>267</v>
      </c>
      <c r="G217" s="272" t="s">
        <v>113</v>
      </c>
      <c r="H217" s="273">
        <v>19.887</v>
      </c>
      <c r="I217" s="274"/>
      <c r="J217" s="275">
        <f>ROUND(I217*H217,2)</f>
        <v>0</v>
      </c>
      <c r="K217" s="271" t="s">
        <v>194</v>
      </c>
      <c r="L217" s="276"/>
      <c r="M217" s="277" t="s">
        <v>21</v>
      </c>
      <c r="N217" s="278" t="s">
        <v>44</v>
      </c>
      <c r="O217" s="86"/>
      <c r="P217" s="224">
        <f>O217*H217</f>
        <v>0</v>
      </c>
      <c r="Q217" s="224">
        <v>0.00042000000000000002</v>
      </c>
      <c r="R217" s="224">
        <f>Q217*H217</f>
        <v>0.0083525400000000003</v>
      </c>
      <c r="S217" s="224">
        <v>0</v>
      </c>
      <c r="T217" s="22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6" t="s">
        <v>217</v>
      </c>
      <c r="AT217" s="226" t="s">
        <v>214</v>
      </c>
      <c r="AU217" s="226" t="s">
        <v>83</v>
      </c>
      <c r="AY217" s="19" t="s">
        <v>189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9" t="s">
        <v>81</v>
      </c>
      <c r="BK217" s="227">
        <f>ROUND(I217*H217,2)</f>
        <v>0</v>
      </c>
      <c r="BL217" s="19" t="s">
        <v>195</v>
      </c>
      <c r="BM217" s="226" t="s">
        <v>268</v>
      </c>
    </row>
    <row r="218" s="14" customFormat="1">
      <c r="A218" s="14"/>
      <c r="B218" s="244"/>
      <c r="C218" s="245"/>
      <c r="D218" s="235" t="s">
        <v>199</v>
      </c>
      <c r="E218" s="245"/>
      <c r="F218" s="247" t="s">
        <v>269</v>
      </c>
      <c r="G218" s="245"/>
      <c r="H218" s="248">
        <v>19.887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199</v>
      </c>
      <c r="AU218" s="254" t="s">
        <v>83</v>
      </c>
      <c r="AV218" s="14" t="s">
        <v>83</v>
      </c>
      <c r="AW218" s="14" t="s">
        <v>4</v>
      </c>
      <c r="AX218" s="14" t="s">
        <v>81</v>
      </c>
      <c r="AY218" s="254" t="s">
        <v>189</v>
      </c>
    </row>
    <row r="219" s="2" customFormat="1" ht="37.8" customHeight="1">
      <c r="A219" s="40"/>
      <c r="B219" s="41"/>
      <c r="C219" s="215" t="s">
        <v>270</v>
      </c>
      <c r="D219" s="215" t="s">
        <v>191</v>
      </c>
      <c r="E219" s="216" t="s">
        <v>271</v>
      </c>
      <c r="F219" s="217" t="s">
        <v>272</v>
      </c>
      <c r="G219" s="218" t="s">
        <v>101</v>
      </c>
      <c r="H219" s="219">
        <v>22.710000000000001</v>
      </c>
      <c r="I219" s="220"/>
      <c r="J219" s="221">
        <f>ROUND(I219*H219,2)</f>
        <v>0</v>
      </c>
      <c r="K219" s="217" t="s">
        <v>194</v>
      </c>
      <c r="L219" s="46"/>
      <c r="M219" s="222" t="s">
        <v>21</v>
      </c>
      <c r="N219" s="223" t="s">
        <v>44</v>
      </c>
      <c r="O219" s="86"/>
      <c r="P219" s="224">
        <f>O219*H219</f>
        <v>0</v>
      </c>
      <c r="Q219" s="224">
        <v>0.03474</v>
      </c>
      <c r="R219" s="224">
        <f>Q219*H219</f>
        <v>0.78894540000000002</v>
      </c>
      <c r="S219" s="224">
        <v>0</v>
      </c>
      <c r="T219" s="225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6" t="s">
        <v>195</v>
      </c>
      <c r="AT219" s="226" t="s">
        <v>191</v>
      </c>
      <c r="AU219" s="226" t="s">
        <v>83</v>
      </c>
      <c r="AY219" s="19" t="s">
        <v>189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9" t="s">
        <v>81</v>
      </c>
      <c r="BK219" s="227">
        <f>ROUND(I219*H219,2)</f>
        <v>0</v>
      </c>
      <c r="BL219" s="19" t="s">
        <v>195</v>
      </c>
      <c r="BM219" s="226" t="s">
        <v>273</v>
      </c>
    </row>
    <row r="220" s="2" customFormat="1">
      <c r="A220" s="40"/>
      <c r="B220" s="41"/>
      <c r="C220" s="42"/>
      <c r="D220" s="228" t="s">
        <v>197</v>
      </c>
      <c r="E220" s="42"/>
      <c r="F220" s="229" t="s">
        <v>274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197</v>
      </c>
      <c r="AU220" s="19" t="s">
        <v>83</v>
      </c>
    </row>
    <row r="221" s="14" customFormat="1">
      <c r="A221" s="14"/>
      <c r="B221" s="244"/>
      <c r="C221" s="245"/>
      <c r="D221" s="235" t="s">
        <v>199</v>
      </c>
      <c r="E221" s="246" t="s">
        <v>21</v>
      </c>
      <c r="F221" s="247" t="s">
        <v>275</v>
      </c>
      <c r="G221" s="245"/>
      <c r="H221" s="248">
        <v>22.710000000000001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199</v>
      </c>
      <c r="AU221" s="254" t="s">
        <v>83</v>
      </c>
      <c r="AV221" s="14" t="s">
        <v>83</v>
      </c>
      <c r="AW221" s="14" t="s">
        <v>34</v>
      </c>
      <c r="AX221" s="14" t="s">
        <v>73</v>
      </c>
      <c r="AY221" s="254" t="s">
        <v>189</v>
      </c>
    </row>
    <row r="222" s="15" customFormat="1">
      <c r="A222" s="15"/>
      <c r="B222" s="255"/>
      <c r="C222" s="256"/>
      <c r="D222" s="235" t="s">
        <v>199</v>
      </c>
      <c r="E222" s="257" t="s">
        <v>21</v>
      </c>
      <c r="F222" s="258" t="s">
        <v>203</v>
      </c>
      <c r="G222" s="256"/>
      <c r="H222" s="259">
        <v>22.710000000000001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199</v>
      </c>
      <c r="AU222" s="265" t="s">
        <v>83</v>
      </c>
      <c r="AV222" s="15" t="s">
        <v>195</v>
      </c>
      <c r="AW222" s="15" t="s">
        <v>34</v>
      </c>
      <c r="AX222" s="15" t="s">
        <v>81</v>
      </c>
      <c r="AY222" s="265" t="s">
        <v>189</v>
      </c>
    </row>
    <row r="223" s="2" customFormat="1">
      <c r="A223" s="40"/>
      <c r="B223" s="41"/>
      <c r="C223" s="42"/>
      <c r="D223" s="235" t="s">
        <v>210</v>
      </c>
      <c r="E223" s="42"/>
      <c r="F223" s="266" t="s">
        <v>234</v>
      </c>
      <c r="G223" s="42"/>
      <c r="H223" s="42"/>
      <c r="I223" s="42"/>
      <c r="J223" s="42"/>
      <c r="K223" s="42"/>
      <c r="L223" s="46"/>
      <c r="M223" s="231"/>
      <c r="N223" s="23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U223" s="19" t="s">
        <v>83</v>
      </c>
    </row>
    <row r="224" s="2" customFormat="1">
      <c r="A224" s="40"/>
      <c r="B224" s="41"/>
      <c r="C224" s="42"/>
      <c r="D224" s="235" t="s">
        <v>210</v>
      </c>
      <c r="E224" s="42"/>
      <c r="F224" s="267" t="s">
        <v>200</v>
      </c>
      <c r="G224" s="42"/>
      <c r="H224" s="268">
        <v>0</v>
      </c>
      <c r="I224" s="42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U224" s="19" t="s">
        <v>83</v>
      </c>
    </row>
    <row r="225" s="2" customFormat="1">
      <c r="A225" s="40"/>
      <c r="B225" s="41"/>
      <c r="C225" s="42"/>
      <c r="D225" s="235" t="s">
        <v>210</v>
      </c>
      <c r="E225" s="42"/>
      <c r="F225" s="267" t="s">
        <v>235</v>
      </c>
      <c r="G225" s="42"/>
      <c r="H225" s="268">
        <v>22.710000000000001</v>
      </c>
      <c r="I225" s="42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U225" s="19" t="s">
        <v>83</v>
      </c>
    </row>
    <row r="226" s="2" customFormat="1">
      <c r="A226" s="40"/>
      <c r="B226" s="41"/>
      <c r="C226" s="42"/>
      <c r="D226" s="235" t="s">
        <v>210</v>
      </c>
      <c r="E226" s="42"/>
      <c r="F226" s="267" t="s">
        <v>203</v>
      </c>
      <c r="G226" s="42"/>
      <c r="H226" s="268">
        <v>22.710000000000001</v>
      </c>
      <c r="I226" s="42"/>
      <c r="J226" s="42"/>
      <c r="K226" s="42"/>
      <c r="L226" s="46"/>
      <c r="M226" s="231"/>
      <c r="N226" s="232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U226" s="19" t="s">
        <v>83</v>
      </c>
    </row>
    <row r="227" s="2" customFormat="1" ht="44.25" customHeight="1">
      <c r="A227" s="40"/>
      <c r="B227" s="41"/>
      <c r="C227" s="215" t="s">
        <v>276</v>
      </c>
      <c r="D227" s="215" t="s">
        <v>191</v>
      </c>
      <c r="E227" s="216" t="s">
        <v>277</v>
      </c>
      <c r="F227" s="217" t="s">
        <v>278</v>
      </c>
      <c r="G227" s="218" t="s">
        <v>117</v>
      </c>
      <c r="H227" s="219">
        <v>2</v>
      </c>
      <c r="I227" s="220"/>
      <c r="J227" s="221">
        <f>ROUND(I227*H227,2)</f>
        <v>0</v>
      </c>
      <c r="K227" s="217" t="s">
        <v>194</v>
      </c>
      <c r="L227" s="46"/>
      <c r="M227" s="222" t="s">
        <v>21</v>
      </c>
      <c r="N227" s="223" t="s">
        <v>44</v>
      </c>
      <c r="O227" s="86"/>
      <c r="P227" s="224">
        <f>O227*H227</f>
        <v>0</v>
      </c>
      <c r="Q227" s="224">
        <v>0.0022300000000000002</v>
      </c>
      <c r="R227" s="224">
        <f>Q227*H227</f>
        <v>0.0044600000000000004</v>
      </c>
      <c r="S227" s="224">
        <v>0</v>
      </c>
      <c r="T227" s="22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6" t="s">
        <v>195</v>
      </c>
      <c r="AT227" s="226" t="s">
        <v>191</v>
      </c>
      <c r="AU227" s="226" t="s">
        <v>83</v>
      </c>
      <c r="AY227" s="19" t="s">
        <v>189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9" t="s">
        <v>81</v>
      </c>
      <c r="BK227" s="227">
        <f>ROUND(I227*H227,2)</f>
        <v>0</v>
      </c>
      <c r="BL227" s="19" t="s">
        <v>195</v>
      </c>
      <c r="BM227" s="226" t="s">
        <v>279</v>
      </c>
    </row>
    <row r="228" s="2" customFormat="1">
      <c r="A228" s="40"/>
      <c r="B228" s="41"/>
      <c r="C228" s="42"/>
      <c r="D228" s="228" t="s">
        <v>197</v>
      </c>
      <c r="E228" s="42"/>
      <c r="F228" s="229" t="s">
        <v>280</v>
      </c>
      <c r="G228" s="42"/>
      <c r="H228" s="42"/>
      <c r="I228" s="230"/>
      <c r="J228" s="42"/>
      <c r="K228" s="42"/>
      <c r="L228" s="46"/>
      <c r="M228" s="231"/>
      <c r="N228" s="232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197</v>
      </c>
      <c r="AU228" s="19" t="s">
        <v>83</v>
      </c>
    </row>
    <row r="229" s="14" customFormat="1">
      <c r="A229" s="14"/>
      <c r="B229" s="244"/>
      <c r="C229" s="245"/>
      <c r="D229" s="235" t="s">
        <v>199</v>
      </c>
      <c r="E229" s="246" t="s">
        <v>21</v>
      </c>
      <c r="F229" s="247" t="s">
        <v>115</v>
      </c>
      <c r="G229" s="245"/>
      <c r="H229" s="248">
        <v>2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199</v>
      </c>
      <c r="AU229" s="254" t="s">
        <v>83</v>
      </c>
      <c r="AV229" s="14" t="s">
        <v>83</v>
      </c>
      <c r="AW229" s="14" t="s">
        <v>34</v>
      </c>
      <c r="AX229" s="14" t="s">
        <v>81</v>
      </c>
      <c r="AY229" s="254" t="s">
        <v>189</v>
      </c>
    </row>
    <row r="230" s="2" customFormat="1">
      <c r="A230" s="40"/>
      <c r="B230" s="41"/>
      <c r="C230" s="42"/>
      <c r="D230" s="235" t="s">
        <v>210</v>
      </c>
      <c r="E230" s="42"/>
      <c r="F230" s="266" t="s">
        <v>260</v>
      </c>
      <c r="G230" s="42"/>
      <c r="H230" s="42"/>
      <c r="I230" s="42"/>
      <c r="J230" s="42"/>
      <c r="K230" s="42"/>
      <c r="L230" s="46"/>
      <c r="M230" s="231"/>
      <c r="N230" s="232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U230" s="19" t="s">
        <v>83</v>
      </c>
    </row>
    <row r="231" s="2" customFormat="1">
      <c r="A231" s="40"/>
      <c r="B231" s="41"/>
      <c r="C231" s="42"/>
      <c r="D231" s="235" t="s">
        <v>210</v>
      </c>
      <c r="E231" s="42"/>
      <c r="F231" s="267" t="s">
        <v>200</v>
      </c>
      <c r="G231" s="42"/>
      <c r="H231" s="268">
        <v>0</v>
      </c>
      <c r="I231" s="42"/>
      <c r="J231" s="42"/>
      <c r="K231" s="42"/>
      <c r="L231" s="46"/>
      <c r="M231" s="231"/>
      <c r="N231" s="232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U231" s="19" t="s">
        <v>83</v>
      </c>
    </row>
    <row r="232" s="2" customFormat="1">
      <c r="A232" s="40"/>
      <c r="B232" s="41"/>
      <c r="C232" s="42"/>
      <c r="D232" s="235" t="s">
        <v>210</v>
      </c>
      <c r="E232" s="42"/>
      <c r="F232" s="267" t="s">
        <v>83</v>
      </c>
      <c r="G232" s="42"/>
      <c r="H232" s="268">
        <v>2</v>
      </c>
      <c r="I232" s="42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U232" s="19" t="s">
        <v>83</v>
      </c>
    </row>
    <row r="233" s="2" customFormat="1">
      <c r="A233" s="40"/>
      <c r="B233" s="41"/>
      <c r="C233" s="42"/>
      <c r="D233" s="235" t="s">
        <v>210</v>
      </c>
      <c r="E233" s="42"/>
      <c r="F233" s="267" t="s">
        <v>203</v>
      </c>
      <c r="G233" s="42"/>
      <c r="H233" s="268">
        <v>2</v>
      </c>
      <c r="I233" s="42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U233" s="19" t="s">
        <v>83</v>
      </c>
    </row>
    <row r="234" s="2" customFormat="1" ht="44.25" customHeight="1">
      <c r="A234" s="40"/>
      <c r="B234" s="41"/>
      <c r="C234" s="215" t="s">
        <v>8</v>
      </c>
      <c r="D234" s="215" t="s">
        <v>191</v>
      </c>
      <c r="E234" s="216" t="s">
        <v>281</v>
      </c>
      <c r="F234" s="217" t="s">
        <v>282</v>
      </c>
      <c r="G234" s="218" t="s">
        <v>101</v>
      </c>
      <c r="H234" s="219">
        <v>9.4700000000000006</v>
      </c>
      <c r="I234" s="220"/>
      <c r="J234" s="221">
        <f>ROUND(I234*H234,2)</f>
        <v>0</v>
      </c>
      <c r="K234" s="217" t="s">
        <v>194</v>
      </c>
      <c r="L234" s="46"/>
      <c r="M234" s="222" t="s">
        <v>21</v>
      </c>
      <c r="N234" s="223" t="s">
        <v>44</v>
      </c>
      <c r="O234" s="86"/>
      <c r="P234" s="224">
        <f>O234*H234</f>
        <v>0</v>
      </c>
      <c r="Q234" s="224">
        <v>0.0019499999999999999</v>
      </c>
      <c r="R234" s="224">
        <f>Q234*H234</f>
        <v>0.0184665</v>
      </c>
      <c r="S234" s="224">
        <v>0</v>
      </c>
      <c r="T234" s="225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6" t="s">
        <v>195</v>
      </c>
      <c r="AT234" s="226" t="s">
        <v>191</v>
      </c>
      <c r="AU234" s="226" t="s">
        <v>83</v>
      </c>
      <c r="AY234" s="19" t="s">
        <v>189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9" t="s">
        <v>81</v>
      </c>
      <c r="BK234" s="227">
        <f>ROUND(I234*H234,2)</f>
        <v>0</v>
      </c>
      <c r="BL234" s="19" t="s">
        <v>195</v>
      </c>
      <c r="BM234" s="226" t="s">
        <v>283</v>
      </c>
    </row>
    <row r="235" s="2" customFormat="1">
      <c r="A235" s="40"/>
      <c r="B235" s="41"/>
      <c r="C235" s="42"/>
      <c r="D235" s="228" t="s">
        <v>197</v>
      </c>
      <c r="E235" s="42"/>
      <c r="F235" s="229" t="s">
        <v>284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197</v>
      </c>
      <c r="AU235" s="19" t="s">
        <v>83</v>
      </c>
    </row>
    <row r="236" s="14" customFormat="1">
      <c r="A236" s="14"/>
      <c r="B236" s="244"/>
      <c r="C236" s="245"/>
      <c r="D236" s="235" t="s">
        <v>199</v>
      </c>
      <c r="E236" s="246" t="s">
        <v>21</v>
      </c>
      <c r="F236" s="247" t="s">
        <v>285</v>
      </c>
      <c r="G236" s="245"/>
      <c r="H236" s="248">
        <v>9.4700000000000006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199</v>
      </c>
      <c r="AU236" s="254" t="s">
        <v>83</v>
      </c>
      <c r="AV236" s="14" t="s">
        <v>83</v>
      </c>
      <c r="AW236" s="14" t="s">
        <v>34</v>
      </c>
      <c r="AX236" s="14" t="s">
        <v>81</v>
      </c>
      <c r="AY236" s="254" t="s">
        <v>189</v>
      </c>
    </row>
    <row r="237" s="2" customFormat="1">
      <c r="A237" s="40"/>
      <c r="B237" s="41"/>
      <c r="C237" s="42"/>
      <c r="D237" s="235" t="s">
        <v>210</v>
      </c>
      <c r="E237" s="42"/>
      <c r="F237" s="266" t="s">
        <v>239</v>
      </c>
      <c r="G237" s="42"/>
      <c r="H237" s="42"/>
      <c r="I237" s="42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U237" s="19" t="s">
        <v>83</v>
      </c>
    </row>
    <row r="238" s="2" customFormat="1">
      <c r="A238" s="40"/>
      <c r="B238" s="41"/>
      <c r="C238" s="42"/>
      <c r="D238" s="235" t="s">
        <v>210</v>
      </c>
      <c r="E238" s="42"/>
      <c r="F238" s="267" t="s">
        <v>200</v>
      </c>
      <c r="G238" s="42"/>
      <c r="H238" s="268">
        <v>0</v>
      </c>
      <c r="I238" s="42"/>
      <c r="J238" s="42"/>
      <c r="K238" s="42"/>
      <c r="L238" s="46"/>
      <c r="M238" s="231"/>
      <c r="N238" s="232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U238" s="19" t="s">
        <v>83</v>
      </c>
    </row>
    <row r="239" s="2" customFormat="1">
      <c r="A239" s="40"/>
      <c r="B239" s="41"/>
      <c r="C239" s="42"/>
      <c r="D239" s="235" t="s">
        <v>210</v>
      </c>
      <c r="E239" s="42"/>
      <c r="F239" s="267" t="s">
        <v>240</v>
      </c>
      <c r="G239" s="42"/>
      <c r="H239" s="268">
        <v>18.940000000000001</v>
      </c>
      <c r="I239" s="42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U239" s="19" t="s">
        <v>83</v>
      </c>
    </row>
    <row r="240" s="2" customFormat="1">
      <c r="A240" s="40"/>
      <c r="B240" s="41"/>
      <c r="C240" s="42"/>
      <c r="D240" s="235" t="s">
        <v>210</v>
      </c>
      <c r="E240" s="42"/>
      <c r="F240" s="267" t="s">
        <v>203</v>
      </c>
      <c r="G240" s="42"/>
      <c r="H240" s="268">
        <v>18.940000000000001</v>
      </c>
      <c r="I240" s="42"/>
      <c r="J240" s="42"/>
      <c r="K240" s="42"/>
      <c r="L240" s="46"/>
      <c r="M240" s="231"/>
      <c r="N240" s="232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U240" s="19" t="s">
        <v>83</v>
      </c>
    </row>
    <row r="241" s="2" customFormat="1" ht="33" customHeight="1">
      <c r="A241" s="40"/>
      <c r="B241" s="41"/>
      <c r="C241" s="215" t="s">
        <v>286</v>
      </c>
      <c r="D241" s="215" t="s">
        <v>191</v>
      </c>
      <c r="E241" s="216" t="s">
        <v>287</v>
      </c>
      <c r="F241" s="217" t="s">
        <v>288</v>
      </c>
      <c r="G241" s="218" t="s">
        <v>101</v>
      </c>
      <c r="H241" s="219">
        <v>29.512</v>
      </c>
      <c r="I241" s="220"/>
      <c r="J241" s="221">
        <f>ROUND(I241*H241,2)</f>
        <v>0</v>
      </c>
      <c r="K241" s="217" t="s">
        <v>194</v>
      </c>
      <c r="L241" s="46"/>
      <c r="M241" s="222" t="s">
        <v>21</v>
      </c>
      <c r="N241" s="223" t="s">
        <v>44</v>
      </c>
      <c r="O241" s="86"/>
      <c r="P241" s="224">
        <f>O241*H241</f>
        <v>0</v>
      </c>
      <c r="Q241" s="224">
        <v>0.042000000000000003</v>
      </c>
      <c r="R241" s="224">
        <f>Q241*H241</f>
        <v>1.2395040000000002</v>
      </c>
      <c r="S241" s="224">
        <v>0</v>
      </c>
      <c r="T241" s="22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195</v>
      </c>
      <c r="AT241" s="226" t="s">
        <v>191</v>
      </c>
      <c r="AU241" s="226" t="s">
        <v>83</v>
      </c>
      <c r="AY241" s="19" t="s">
        <v>189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81</v>
      </c>
      <c r="BK241" s="227">
        <f>ROUND(I241*H241,2)</f>
        <v>0</v>
      </c>
      <c r="BL241" s="19" t="s">
        <v>195</v>
      </c>
      <c r="BM241" s="226" t="s">
        <v>289</v>
      </c>
    </row>
    <row r="242" s="2" customFormat="1">
      <c r="A242" s="40"/>
      <c r="B242" s="41"/>
      <c r="C242" s="42"/>
      <c r="D242" s="228" t="s">
        <v>197</v>
      </c>
      <c r="E242" s="42"/>
      <c r="F242" s="229" t="s">
        <v>290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197</v>
      </c>
      <c r="AU242" s="19" t="s">
        <v>83</v>
      </c>
    </row>
    <row r="243" s="13" customFormat="1">
      <c r="A243" s="13"/>
      <c r="B243" s="233"/>
      <c r="C243" s="234"/>
      <c r="D243" s="235" t="s">
        <v>199</v>
      </c>
      <c r="E243" s="236" t="s">
        <v>21</v>
      </c>
      <c r="F243" s="237" t="s">
        <v>291</v>
      </c>
      <c r="G243" s="234"/>
      <c r="H243" s="236" t="s">
        <v>21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199</v>
      </c>
      <c r="AU243" s="243" t="s">
        <v>83</v>
      </c>
      <c r="AV243" s="13" t="s">
        <v>81</v>
      </c>
      <c r="AW243" s="13" t="s">
        <v>34</v>
      </c>
      <c r="AX243" s="13" t="s">
        <v>73</v>
      </c>
      <c r="AY243" s="243" t="s">
        <v>189</v>
      </c>
    </row>
    <row r="244" s="14" customFormat="1">
      <c r="A244" s="14"/>
      <c r="B244" s="244"/>
      <c r="C244" s="245"/>
      <c r="D244" s="235" t="s">
        <v>199</v>
      </c>
      <c r="E244" s="246" t="s">
        <v>21</v>
      </c>
      <c r="F244" s="247" t="s">
        <v>292</v>
      </c>
      <c r="G244" s="245"/>
      <c r="H244" s="248">
        <v>19.379999999999999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199</v>
      </c>
      <c r="AU244" s="254" t="s">
        <v>83</v>
      </c>
      <c r="AV244" s="14" t="s">
        <v>83</v>
      </c>
      <c r="AW244" s="14" t="s">
        <v>34</v>
      </c>
      <c r="AX244" s="14" t="s">
        <v>73</v>
      </c>
      <c r="AY244" s="254" t="s">
        <v>189</v>
      </c>
    </row>
    <row r="245" s="14" customFormat="1">
      <c r="A245" s="14"/>
      <c r="B245" s="244"/>
      <c r="C245" s="245"/>
      <c r="D245" s="235" t="s">
        <v>199</v>
      </c>
      <c r="E245" s="246" t="s">
        <v>21</v>
      </c>
      <c r="F245" s="247" t="s">
        <v>293</v>
      </c>
      <c r="G245" s="245"/>
      <c r="H245" s="248">
        <v>6.8129999999999997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199</v>
      </c>
      <c r="AU245" s="254" t="s">
        <v>83</v>
      </c>
      <c r="AV245" s="14" t="s">
        <v>83</v>
      </c>
      <c r="AW245" s="14" t="s">
        <v>34</v>
      </c>
      <c r="AX245" s="14" t="s">
        <v>73</v>
      </c>
      <c r="AY245" s="254" t="s">
        <v>189</v>
      </c>
    </row>
    <row r="246" s="14" customFormat="1">
      <c r="A246" s="14"/>
      <c r="B246" s="244"/>
      <c r="C246" s="245"/>
      <c r="D246" s="235" t="s">
        <v>199</v>
      </c>
      <c r="E246" s="246" t="s">
        <v>21</v>
      </c>
      <c r="F246" s="247" t="s">
        <v>294</v>
      </c>
      <c r="G246" s="245"/>
      <c r="H246" s="248">
        <v>3.0150000000000001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199</v>
      </c>
      <c r="AU246" s="254" t="s">
        <v>83</v>
      </c>
      <c r="AV246" s="14" t="s">
        <v>83</v>
      </c>
      <c r="AW246" s="14" t="s">
        <v>34</v>
      </c>
      <c r="AX246" s="14" t="s">
        <v>73</v>
      </c>
      <c r="AY246" s="254" t="s">
        <v>189</v>
      </c>
    </row>
    <row r="247" s="14" customFormat="1">
      <c r="A247" s="14"/>
      <c r="B247" s="244"/>
      <c r="C247" s="245"/>
      <c r="D247" s="235" t="s">
        <v>199</v>
      </c>
      <c r="E247" s="246" t="s">
        <v>21</v>
      </c>
      <c r="F247" s="247" t="s">
        <v>295</v>
      </c>
      <c r="G247" s="245"/>
      <c r="H247" s="248">
        <v>0.30399999999999999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199</v>
      </c>
      <c r="AU247" s="254" t="s">
        <v>83</v>
      </c>
      <c r="AV247" s="14" t="s">
        <v>83</v>
      </c>
      <c r="AW247" s="14" t="s">
        <v>34</v>
      </c>
      <c r="AX247" s="14" t="s">
        <v>73</v>
      </c>
      <c r="AY247" s="254" t="s">
        <v>189</v>
      </c>
    </row>
    <row r="248" s="15" customFormat="1">
      <c r="A248" s="15"/>
      <c r="B248" s="255"/>
      <c r="C248" s="256"/>
      <c r="D248" s="235" t="s">
        <v>199</v>
      </c>
      <c r="E248" s="257" t="s">
        <v>21</v>
      </c>
      <c r="F248" s="258" t="s">
        <v>203</v>
      </c>
      <c r="G248" s="256"/>
      <c r="H248" s="259">
        <v>29.512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199</v>
      </c>
      <c r="AU248" s="265" t="s">
        <v>83</v>
      </c>
      <c r="AV248" s="15" t="s">
        <v>195</v>
      </c>
      <c r="AW248" s="15" t="s">
        <v>34</v>
      </c>
      <c r="AX248" s="15" t="s">
        <v>81</v>
      </c>
      <c r="AY248" s="265" t="s">
        <v>189</v>
      </c>
    </row>
    <row r="249" s="2" customFormat="1">
      <c r="A249" s="40"/>
      <c r="B249" s="41"/>
      <c r="C249" s="42"/>
      <c r="D249" s="235" t="s">
        <v>210</v>
      </c>
      <c r="E249" s="42"/>
      <c r="F249" s="266" t="s">
        <v>232</v>
      </c>
      <c r="G249" s="42"/>
      <c r="H249" s="42"/>
      <c r="I249" s="42"/>
      <c r="J249" s="42"/>
      <c r="K249" s="42"/>
      <c r="L249" s="46"/>
      <c r="M249" s="231"/>
      <c r="N249" s="232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U249" s="19" t="s">
        <v>83</v>
      </c>
    </row>
    <row r="250" s="2" customFormat="1">
      <c r="A250" s="40"/>
      <c r="B250" s="41"/>
      <c r="C250" s="42"/>
      <c r="D250" s="235" t="s">
        <v>210</v>
      </c>
      <c r="E250" s="42"/>
      <c r="F250" s="267" t="s">
        <v>200</v>
      </c>
      <c r="G250" s="42"/>
      <c r="H250" s="268">
        <v>0</v>
      </c>
      <c r="I250" s="42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U250" s="19" t="s">
        <v>83</v>
      </c>
    </row>
    <row r="251" s="2" customFormat="1">
      <c r="A251" s="40"/>
      <c r="B251" s="41"/>
      <c r="C251" s="42"/>
      <c r="D251" s="235" t="s">
        <v>210</v>
      </c>
      <c r="E251" s="42"/>
      <c r="F251" s="267" t="s">
        <v>233</v>
      </c>
      <c r="G251" s="42"/>
      <c r="H251" s="268">
        <v>64.599999999999994</v>
      </c>
      <c r="I251" s="42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U251" s="19" t="s">
        <v>83</v>
      </c>
    </row>
    <row r="252" s="2" customFormat="1">
      <c r="A252" s="40"/>
      <c r="B252" s="41"/>
      <c r="C252" s="42"/>
      <c r="D252" s="235" t="s">
        <v>210</v>
      </c>
      <c r="E252" s="42"/>
      <c r="F252" s="267" t="s">
        <v>203</v>
      </c>
      <c r="G252" s="42"/>
      <c r="H252" s="268">
        <v>64.599999999999994</v>
      </c>
      <c r="I252" s="42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U252" s="19" t="s">
        <v>83</v>
      </c>
    </row>
    <row r="253" s="2" customFormat="1">
      <c r="A253" s="40"/>
      <c r="B253" s="41"/>
      <c r="C253" s="42"/>
      <c r="D253" s="235" t="s">
        <v>210</v>
      </c>
      <c r="E253" s="42"/>
      <c r="F253" s="266" t="s">
        <v>234</v>
      </c>
      <c r="G253" s="42"/>
      <c r="H253" s="42"/>
      <c r="I253" s="42"/>
      <c r="J253" s="42"/>
      <c r="K253" s="42"/>
      <c r="L253" s="46"/>
      <c r="M253" s="231"/>
      <c r="N253" s="232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U253" s="19" t="s">
        <v>83</v>
      </c>
    </row>
    <row r="254" s="2" customFormat="1">
      <c r="A254" s="40"/>
      <c r="B254" s="41"/>
      <c r="C254" s="42"/>
      <c r="D254" s="235" t="s">
        <v>210</v>
      </c>
      <c r="E254" s="42"/>
      <c r="F254" s="267" t="s">
        <v>200</v>
      </c>
      <c r="G254" s="42"/>
      <c r="H254" s="268">
        <v>0</v>
      </c>
      <c r="I254" s="42"/>
      <c r="J254" s="42"/>
      <c r="K254" s="42"/>
      <c r="L254" s="46"/>
      <c r="M254" s="231"/>
      <c r="N254" s="232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U254" s="19" t="s">
        <v>83</v>
      </c>
    </row>
    <row r="255" s="2" customFormat="1">
      <c r="A255" s="40"/>
      <c r="B255" s="41"/>
      <c r="C255" s="42"/>
      <c r="D255" s="235" t="s">
        <v>210</v>
      </c>
      <c r="E255" s="42"/>
      <c r="F255" s="267" t="s">
        <v>235</v>
      </c>
      <c r="G255" s="42"/>
      <c r="H255" s="268">
        <v>22.710000000000001</v>
      </c>
      <c r="I255" s="42"/>
      <c r="J255" s="42"/>
      <c r="K255" s="42"/>
      <c r="L255" s="46"/>
      <c r="M255" s="231"/>
      <c r="N255" s="232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U255" s="19" t="s">
        <v>83</v>
      </c>
    </row>
    <row r="256" s="2" customFormat="1">
      <c r="A256" s="40"/>
      <c r="B256" s="41"/>
      <c r="C256" s="42"/>
      <c r="D256" s="235" t="s">
        <v>210</v>
      </c>
      <c r="E256" s="42"/>
      <c r="F256" s="267" t="s">
        <v>203</v>
      </c>
      <c r="G256" s="42"/>
      <c r="H256" s="268">
        <v>22.710000000000001</v>
      </c>
      <c r="I256" s="42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U256" s="19" t="s">
        <v>83</v>
      </c>
    </row>
    <row r="257" s="2" customFormat="1">
      <c r="A257" s="40"/>
      <c r="B257" s="41"/>
      <c r="C257" s="42"/>
      <c r="D257" s="235" t="s">
        <v>210</v>
      </c>
      <c r="E257" s="42"/>
      <c r="F257" s="266" t="s">
        <v>236</v>
      </c>
      <c r="G257" s="42"/>
      <c r="H257" s="42"/>
      <c r="I257" s="42"/>
      <c r="J257" s="42"/>
      <c r="K257" s="42"/>
      <c r="L257" s="46"/>
      <c r="M257" s="231"/>
      <c r="N257" s="232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U257" s="19" t="s">
        <v>83</v>
      </c>
    </row>
    <row r="258" s="2" customFormat="1">
      <c r="A258" s="40"/>
      <c r="B258" s="41"/>
      <c r="C258" s="42"/>
      <c r="D258" s="235" t="s">
        <v>210</v>
      </c>
      <c r="E258" s="42"/>
      <c r="F258" s="267" t="s">
        <v>200</v>
      </c>
      <c r="G258" s="42"/>
      <c r="H258" s="268">
        <v>0</v>
      </c>
      <c r="I258" s="42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U258" s="19" t="s">
        <v>83</v>
      </c>
    </row>
    <row r="259" s="2" customFormat="1">
      <c r="A259" s="40"/>
      <c r="B259" s="41"/>
      <c r="C259" s="42"/>
      <c r="D259" s="235" t="s">
        <v>210</v>
      </c>
      <c r="E259" s="42"/>
      <c r="F259" s="267" t="s">
        <v>237</v>
      </c>
      <c r="G259" s="42"/>
      <c r="H259" s="268">
        <v>10.050000000000001</v>
      </c>
      <c r="I259" s="42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U259" s="19" t="s">
        <v>83</v>
      </c>
    </row>
    <row r="260" s="2" customFormat="1">
      <c r="A260" s="40"/>
      <c r="B260" s="41"/>
      <c r="C260" s="42"/>
      <c r="D260" s="235" t="s">
        <v>210</v>
      </c>
      <c r="E260" s="42"/>
      <c r="F260" s="267" t="s">
        <v>203</v>
      </c>
      <c r="G260" s="42"/>
      <c r="H260" s="268">
        <v>10.050000000000001</v>
      </c>
      <c r="I260" s="42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U260" s="19" t="s">
        <v>83</v>
      </c>
    </row>
    <row r="261" s="2" customFormat="1">
      <c r="A261" s="40"/>
      <c r="B261" s="41"/>
      <c r="C261" s="42"/>
      <c r="D261" s="235" t="s">
        <v>210</v>
      </c>
      <c r="E261" s="42"/>
      <c r="F261" s="266" t="s">
        <v>238</v>
      </c>
      <c r="G261" s="42"/>
      <c r="H261" s="42"/>
      <c r="I261" s="42"/>
      <c r="J261" s="42"/>
      <c r="K261" s="42"/>
      <c r="L261" s="46"/>
      <c r="M261" s="231"/>
      <c r="N261" s="232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U261" s="19" t="s">
        <v>83</v>
      </c>
    </row>
    <row r="262" s="2" customFormat="1">
      <c r="A262" s="40"/>
      <c r="B262" s="41"/>
      <c r="C262" s="42"/>
      <c r="D262" s="235" t="s">
        <v>210</v>
      </c>
      <c r="E262" s="42"/>
      <c r="F262" s="267" t="s">
        <v>200</v>
      </c>
      <c r="G262" s="42"/>
      <c r="H262" s="268">
        <v>0</v>
      </c>
      <c r="I262" s="42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U262" s="19" t="s">
        <v>83</v>
      </c>
    </row>
    <row r="263" s="2" customFormat="1">
      <c r="A263" s="40"/>
      <c r="B263" s="41"/>
      <c r="C263" s="42"/>
      <c r="D263" s="235" t="s">
        <v>210</v>
      </c>
      <c r="E263" s="42"/>
      <c r="F263" s="267" t="s">
        <v>137</v>
      </c>
      <c r="G263" s="42"/>
      <c r="H263" s="268">
        <v>1.8999999999999999</v>
      </c>
      <c r="I263" s="42"/>
      <c r="J263" s="42"/>
      <c r="K263" s="42"/>
      <c r="L263" s="46"/>
      <c r="M263" s="231"/>
      <c r="N263" s="232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U263" s="19" t="s">
        <v>83</v>
      </c>
    </row>
    <row r="264" s="2" customFormat="1">
      <c r="A264" s="40"/>
      <c r="B264" s="41"/>
      <c r="C264" s="42"/>
      <c r="D264" s="235" t="s">
        <v>210</v>
      </c>
      <c r="E264" s="42"/>
      <c r="F264" s="267" t="s">
        <v>203</v>
      </c>
      <c r="G264" s="42"/>
      <c r="H264" s="268">
        <v>1.8999999999999999</v>
      </c>
      <c r="I264" s="42"/>
      <c r="J264" s="42"/>
      <c r="K264" s="42"/>
      <c r="L264" s="46"/>
      <c r="M264" s="231"/>
      <c r="N264" s="232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U264" s="19" t="s">
        <v>83</v>
      </c>
    </row>
    <row r="265" s="2" customFormat="1" ht="33" customHeight="1">
      <c r="A265" s="40"/>
      <c r="B265" s="41"/>
      <c r="C265" s="215" t="s">
        <v>296</v>
      </c>
      <c r="D265" s="215" t="s">
        <v>191</v>
      </c>
      <c r="E265" s="216" t="s">
        <v>297</v>
      </c>
      <c r="F265" s="217" t="s">
        <v>298</v>
      </c>
      <c r="G265" s="218" t="s">
        <v>101</v>
      </c>
      <c r="H265" s="219">
        <v>300.67700000000002</v>
      </c>
      <c r="I265" s="220"/>
      <c r="J265" s="221">
        <f>ROUND(I265*H265,2)</f>
        <v>0</v>
      </c>
      <c r="K265" s="217" t="s">
        <v>194</v>
      </c>
      <c r="L265" s="46"/>
      <c r="M265" s="222" t="s">
        <v>21</v>
      </c>
      <c r="N265" s="223" t="s">
        <v>44</v>
      </c>
      <c r="O265" s="86"/>
      <c r="P265" s="224">
        <f>O265*H265</f>
        <v>0</v>
      </c>
      <c r="Q265" s="224">
        <v>0.042000000000000003</v>
      </c>
      <c r="R265" s="224">
        <f>Q265*H265</f>
        <v>12.628434000000002</v>
      </c>
      <c r="S265" s="224">
        <v>0</v>
      </c>
      <c r="T265" s="22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195</v>
      </c>
      <c r="AT265" s="226" t="s">
        <v>191</v>
      </c>
      <c r="AU265" s="226" t="s">
        <v>83</v>
      </c>
      <c r="AY265" s="19" t="s">
        <v>189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81</v>
      </c>
      <c r="BK265" s="227">
        <f>ROUND(I265*H265,2)</f>
        <v>0</v>
      </c>
      <c r="BL265" s="19" t="s">
        <v>195</v>
      </c>
      <c r="BM265" s="226" t="s">
        <v>299</v>
      </c>
    </row>
    <row r="266" s="2" customFormat="1">
      <c r="A266" s="40"/>
      <c r="B266" s="41"/>
      <c r="C266" s="42"/>
      <c r="D266" s="228" t="s">
        <v>197</v>
      </c>
      <c r="E266" s="42"/>
      <c r="F266" s="229" t="s">
        <v>300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197</v>
      </c>
      <c r="AU266" s="19" t="s">
        <v>83</v>
      </c>
    </row>
    <row r="267" s="13" customFormat="1">
      <c r="A267" s="13"/>
      <c r="B267" s="233"/>
      <c r="C267" s="234"/>
      <c r="D267" s="235" t="s">
        <v>199</v>
      </c>
      <c r="E267" s="236" t="s">
        <v>21</v>
      </c>
      <c r="F267" s="237" t="s">
        <v>301</v>
      </c>
      <c r="G267" s="234"/>
      <c r="H267" s="236" t="s">
        <v>21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199</v>
      </c>
      <c r="AU267" s="243" t="s">
        <v>83</v>
      </c>
      <c r="AV267" s="13" t="s">
        <v>81</v>
      </c>
      <c r="AW267" s="13" t="s">
        <v>34</v>
      </c>
      <c r="AX267" s="13" t="s">
        <v>73</v>
      </c>
      <c r="AY267" s="243" t="s">
        <v>189</v>
      </c>
    </row>
    <row r="268" s="14" customFormat="1">
      <c r="A268" s="14"/>
      <c r="B268" s="244"/>
      <c r="C268" s="245"/>
      <c r="D268" s="235" t="s">
        <v>199</v>
      </c>
      <c r="E268" s="246" t="s">
        <v>21</v>
      </c>
      <c r="F268" s="247" t="s">
        <v>129</v>
      </c>
      <c r="G268" s="245"/>
      <c r="H268" s="248">
        <v>240.12000000000001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199</v>
      </c>
      <c r="AU268" s="254" t="s">
        <v>83</v>
      </c>
      <c r="AV268" s="14" t="s">
        <v>83</v>
      </c>
      <c r="AW268" s="14" t="s">
        <v>34</v>
      </c>
      <c r="AX268" s="14" t="s">
        <v>73</v>
      </c>
      <c r="AY268" s="254" t="s">
        <v>189</v>
      </c>
    </row>
    <row r="269" s="14" customFormat="1">
      <c r="A269" s="14"/>
      <c r="B269" s="244"/>
      <c r="C269" s="245"/>
      <c r="D269" s="235" t="s">
        <v>199</v>
      </c>
      <c r="E269" s="246" t="s">
        <v>21</v>
      </c>
      <c r="F269" s="247" t="s">
        <v>132</v>
      </c>
      <c r="G269" s="245"/>
      <c r="H269" s="248">
        <v>60.557000000000002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199</v>
      </c>
      <c r="AU269" s="254" t="s">
        <v>83</v>
      </c>
      <c r="AV269" s="14" t="s">
        <v>83</v>
      </c>
      <c r="AW269" s="14" t="s">
        <v>34</v>
      </c>
      <c r="AX269" s="14" t="s">
        <v>73</v>
      </c>
      <c r="AY269" s="254" t="s">
        <v>189</v>
      </c>
    </row>
    <row r="270" s="15" customFormat="1">
      <c r="A270" s="15"/>
      <c r="B270" s="255"/>
      <c r="C270" s="256"/>
      <c r="D270" s="235" t="s">
        <v>199</v>
      </c>
      <c r="E270" s="257" t="s">
        <v>21</v>
      </c>
      <c r="F270" s="258" t="s">
        <v>203</v>
      </c>
      <c r="G270" s="256"/>
      <c r="H270" s="259">
        <v>300.67700000000002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199</v>
      </c>
      <c r="AU270" s="265" t="s">
        <v>83</v>
      </c>
      <c r="AV270" s="15" t="s">
        <v>195</v>
      </c>
      <c r="AW270" s="15" t="s">
        <v>34</v>
      </c>
      <c r="AX270" s="15" t="s">
        <v>81</v>
      </c>
      <c r="AY270" s="265" t="s">
        <v>189</v>
      </c>
    </row>
    <row r="271" s="2" customFormat="1">
      <c r="A271" s="40"/>
      <c r="B271" s="41"/>
      <c r="C271" s="42"/>
      <c r="D271" s="235" t="s">
        <v>210</v>
      </c>
      <c r="E271" s="42"/>
      <c r="F271" s="266" t="s">
        <v>302</v>
      </c>
      <c r="G271" s="42"/>
      <c r="H271" s="42"/>
      <c r="I271" s="42"/>
      <c r="J271" s="42"/>
      <c r="K271" s="42"/>
      <c r="L271" s="46"/>
      <c r="M271" s="231"/>
      <c r="N271" s="232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U271" s="19" t="s">
        <v>83</v>
      </c>
    </row>
    <row r="272" s="2" customFormat="1">
      <c r="A272" s="40"/>
      <c r="B272" s="41"/>
      <c r="C272" s="42"/>
      <c r="D272" s="235" t="s">
        <v>210</v>
      </c>
      <c r="E272" s="42"/>
      <c r="F272" s="267" t="s">
        <v>200</v>
      </c>
      <c r="G272" s="42"/>
      <c r="H272" s="268">
        <v>0</v>
      </c>
      <c r="I272" s="42"/>
      <c r="J272" s="42"/>
      <c r="K272" s="42"/>
      <c r="L272" s="46"/>
      <c r="M272" s="231"/>
      <c r="N272" s="232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U272" s="19" t="s">
        <v>83</v>
      </c>
    </row>
    <row r="273" s="2" customFormat="1">
      <c r="A273" s="40"/>
      <c r="B273" s="41"/>
      <c r="C273" s="42"/>
      <c r="D273" s="235" t="s">
        <v>210</v>
      </c>
      <c r="E273" s="42"/>
      <c r="F273" s="267" t="s">
        <v>303</v>
      </c>
      <c r="G273" s="42"/>
      <c r="H273" s="268">
        <v>240.12000000000001</v>
      </c>
      <c r="I273" s="42"/>
      <c r="J273" s="42"/>
      <c r="K273" s="42"/>
      <c r="L273" s="46"/>
      <c r="M273" s="231"/>
      <c r="N273" s="232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U273" s="19" t="s">
        <v>83</v>
      </c>
    </row>
    <row r="274" s="2" customFormat="1">
      <c r="A274" s="40"/>
      <c r="B274" s="41"/>
      <c r="C274" s="42"/>
      <c r="D274" s="235" t="s">
        <v>210</v>
      </c>
      <c r="E274" s="42"/>
      <c r="F274" s="267" t="s">
        <v>203</v>
      </c>
      <c r="G274" s="42"/>
      <c r="H274" s="268">
        <v>240.12000000000001</v>
      </c>
      <c r="I274" s="42"/>
      <c r="J274" s="42"/>
      <c r="K274" s="42"/>
      <c r="L274" s="46"/>
      <c r="M274" s="231"/>
      <c r="N274" s="232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U274" s="19" t="s">
        <v>83</v>
      </c>
    </row>
    <row r="275" s="2" customFormat="1">
      <c r="A275" s="40"/>
      <c r="B275" s="41"/>
      <c r="C275" s="42"/>
      <c r="D275" s="235" t="s">
        <v>210</v>
      </c>
      <c r="E275" s="42"/>
      <c r="F275" s="266" t="s">
        <v>211</v>
      </c>
      <c r="G275" s="42"/>
      <c r="H275" s="42"/>
      <c r="I275" s="42"/>
      <c r="J275" s="42"/>
      <c r="K275" s="42"/>
      <c r="L275" s="46"/>
      <c r="M275" s="231"/>
      <c r="N275" s="232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U275" s="19" t="s">
        <v>83</v>
      </c>
    </row>
    <row r="276" s="2" customFormat="1">
      <c r="A276" s="40"/>
      <c r="B276" s="41"/>
      <c r="C276" s="42"/>
      <c r="D276" s="235" t="s">
        <v>210</v>
      </c>
      <c r="E276" s="42"/>
      <c r="F276" s="267" t="s">
        <v>200</v>
      </c>
      <c r="G276" s="42"/>
      <c r="H276" s="268">
        <v>0</v>
      </c>
      <c r="I276" s="42"/>
      <c r="J276" s="42"/>
      <c r="K276" s="42"/>
      <c r="L276" s="46"/>
      <c r="M276" s="231"/>
      <c r="N276" s="232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U276" s="19" t="s">
        <v>83</v>
      </c>
    </row>
    <row r="277" s="2" customFormat="1">
      <c r="A277" s="40"/>
      <c r="B277" s="41"/>
      <c r="C277" s="42"/>
      <c r="D277" s="235" t="s">
        <v>210</v>
      </c>
      <c r="E277" s="42"/>
      <c r="F277" s="267" t="s">
        <v>212</v>
      </c>
      <c r="G277" s="42"/>
      <c r="H277" s="268">
        <v>14.595000000000001</v>
      </c>
      <c r="I277" s="42"/>
      <c r="J277" s="42"/>
      <c r="K277" s="42"/>
      <c r="L277" s="46"/>
      <c r="M277" s="231"/>
      <c r="N277" s="232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U277" s="19" t="s">
        <v>83</v>
      </c>
    </row>
    <row r="278" s="2" customFormat="1">
      <c r="A278" s="40"/>
      <c r="B278" s="41"/>
      <c r="C278" s="42"/>
      <c r="D278" s="235" t="s">
        <v>210</v>
      </c>
      <c r="E278" s="42"/>
      <c r="F278" s="267" t="s">
        <v>213</v>
      </c>
      <c r="G278" s="42"/>
      <c r="H278" s="268">
        <v>45.962000000000003</v>
      </c>
      <c r="I278" s="42"/>
      <c r="J278" s="42"/>
      <c r="K278" s="42"/>
      <c r="L278" s="46"/>
      <c r="M278" s="231"/>
      <c r="N278" s="232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U278" s="19" t="s">
        <v>83</v>
      </c>
    </row>
    <row r="279" s="2" customFormat="1">
      <c r="A279" s="40"/>
      <c r="B279" s="41"/>
      <c r="C279" s="42"/>
      <c r="D279" s="235" t="s">
        <v>210</v>
      </c>
      <c r="E279" s="42"/>
      <c r="F279" s="267" t="s">
        <v>203</v>
      </c>
      <c r="G279" s="42"/>
      <c r="H279" s="268">
        <v>60.557000000000002</v>
      </c>
      <c r="I279" s="42"/>
      <c r="J279" s="42"/>
      <c r="K279" s="42"/>
      <c r="L279" s="46"/>
      <c r="M279" s="231"/>
      <c r="N279" s="232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U279" s="19" t="s">
        <v>83</v>
      </c>
    </row>
    <row r="280" s="2" customFormat="1" ht="37.8" customHeight="1">
      <c r="A280" s="40"/>
      <c r="B280" s="41"/>
      <c r="C280" s="215" t="s">
        <v>304</v>
      </c>
      <c r="D280" s="215" t="s">
        <v>191</v>
      </c>
      <c r="E280" s="216" t="s">
        <v>305</v>
      </c>
      <c r="F280" s="217" t="s">
        <v>306</v>
      </c>
      <c r="G280" s="218" t="s">
        <v>307</v>
      </c>
      <c r="H280" s="219">
        <v>4.2389999999999999</v>
      </c>
      <c r="I280" s="220"/>
      <c r="J280" s="221">
        <f>ROUND(I280*H280,2)</f>
        <v>0</v>
      </c>
      <c r="K280" s="217" t="s">
        <v>194</v>
      </c>
      <c r="L280" s="46"/>
      <c r="M280" s="222" t="s">
        <v>21</v>
      </c>
      <c r="N280" s="223" t="s">
        <v>44</v>
      </c>
      <c r="O280" s="86"/>
      <c r="P280" s="224">
        <f>O280*H280</f>
        <v>0</v>
      </c>
      <c r="Q280" s="224">
        <v>1.837</v>
      </c>
      <c r="R280" s="224">
        <f>Q280*H280</f>
        <v>7.7870429999999997</v>
      </c>
      <c r="S280" s="224">
        <v>0</v>
      </c>
      <c r="T280" s="225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6" t="s">
        <v>195</v>
      </c>
      <c r="AT280" s="226" t="s">
        <v>191</v>
      </c>
      <c r="AU280" s="226" t="s">
        <v>83</v>
      </c>
      <c r="AY280" s="19" t="s">
        <v>189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9" t="s">
        <v>81</v>
      </c>
      <c r="BK280" s="227">
        <f>ROUND(I280*H280,2)</f>
        <v>0</v>
      </c>
      <c r="BL280" s="19" t="s">
        <v>195</v>
      </c>
      <c r="BM280" s="226" t="s">
        <v>308</v>
      </c>
    </row>
    <row r="281" s="2" customFormat="1">
      <c r="A281" s="40"/>
      <c r="B281" s="41"/>
      <c r="C281" s="42"/>
      <c r="D281" s="228" t="s">
        <v>197</v>
      </c>
      <c r="E281" s="42"/>
      <c r="F281" s="229" t="s">
        <v>309</v>
      </c>
      <c r="G281" s="42"/>
      <c r="H281" s="42"/>
      <c r="I281" s="230"/>
      <c r="J281" s="42"/>
      <c r="K281" s="42"/>
      <c r="L281" s="46"/>
      <c r="M281" s="231"/>
      <c r="N281" s="232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197</v>
      </c>
      <c r="AU281" s="19" t="s">
        <v>83</v>
      </c>
    </row>
    <row r="282" s="13" customFormat="1">
      <c r="A282" s="13"/>
      <c r="B282" s="233"/>
      <c r="C282" s="234"/>
      <c r="D282" s="235" t="s">
        <v>199</v>
      </c>
      <c r="E282" s="236" t="s">
        <v>21</v>
      </c>
      <c r="F282" s="237" t="s">
        <v>310</v>
      </c>
      <c r="G282" s="234"/>
      <c r="H282" s="236" t="s">
        <v>21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199</v>
      </c>
      <c r="AU282" s="243" t="s">
        <v>83</v>
      </c>
      <c r="AV282" s="13" t="s">
        <v>81</v>
      </c>
      <c r="AW282" s="13" t="s">
        <v>34</v>
      </c>
      <c r="AX282" s="13" t="s">
        <v>73</v>
      </c>
      <c r="AY282" s="243" t="s">
        <v>189</v>
      </c>
    </row>
    <row r="283" s="14" customFormat="1">
      <c r="A283" s="14"/>
      <c r="B283" s="244"/>
      <c r="C283" s="245"/>
      <c r="D283" s="235" t="s">
        <v>199</v>
      </c>
      <c r="E283" s="246" t="s">
        <v>21</v>
      </c>
      <c r="F283" s="247" t="s">
        <v>311</v>
      </c>
      <c r="G283" s="245"/>
      <c r="H283" s="248">
        <v>1.817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199</v>
      </c>
      <c r="AU283" s="254" t="s">
        <v>83</v>
      </c>
      <c r="AV283" s="14" t="s">
        <v>83</v>
      </c>
      <c r="AW283" s="14" t="s">
        <v>34</v>
      </c>
      <c r="AX283" s="14" t="s">
        <v>73</v>
      </c>
      <c r="AY283" s="254" t="s">
        <v>189</v>
      </c>
    </row>
    <row r="284" s="13" customFormat="1">
      <c r="A284" s="13"/>
      <c r="B284" s="233"/>
      <c r="C284" s="234"/>
      <c r="D284" s="235" t="s">
        <v>199</v>
      </c>
      <c r="E284" s="236" t="s">
        <v>21</v>
      </c>
      <c r="F284" s="237" t="s">
        <v>312</v>
      </c>
      <c r="G284" s="234"/>
      <c r="H284" s="236" t="s">
        <v>21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199</v>
      </c>
      <c r="AU284" s="243" t="s">
        <v>83</v>
      </c>
      <c r="AV284" s="13" t="s">
        <v>81</v>
      </c>
      <c r="AW284" s="13" t="s">
        <v>34</v>
      </c>
      <c r="AX284" s="13" t="s">
        <v>73</v>
      </c>
      <c r="AY284" s="243" t="s">
        <v>189</v>
      </c>
    </row>
    <row r="285" s="14" customFormat="1">
      <c r="A285" s="14"/>
      <c r="B285" s="244"/>
      <c r="C285" s="245"/>
      <c r="D285" s="235" t="s">
        <v>199</v>
      </c>
      <c r="E285" s="246" t="s">
        <v>21</v>
      </c>
      <c r="F285" s="247" t="s">
        <v>313</v>
      </c>
      <c r="G285" s="245"/>
      <c r="H285" s="248">
        <v>2.4220000000000002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199</v>
      </c>
      <c r="AU285" s="254" t="s">
        <v>83</v>
      </c>
      <c r="AV285" s="14" t="s">
        <v>83</v>
      </c>
      <c r="AW285" s="14" t="s">
        <v>34</v>
      </c>
      <c r="AX285" s="14" t="s">
        <v>73</v>
      </c>
      <c r="AY285" s="254" t="s">
        <v>189</v>
      </c>
    </row>
    <row r="286" s="15" customFormat="1">
      <c r="A286" s="15"/>
      <c r="B286" s="255"/>
      <c r="C286" s="256"/>
      <c r="D286" s="235" t="s">
        <v>199</v>
      </c>
      <c r="E286" s="257" t="s">
        <v>21</v>
      </c>
      <c r="F286" s="258" t="s">
        <v>203</v>
      </c>
      <c r="G286" s="256"/>
      <c r="H286" s="259">
        <v>4.2389999999999999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199</v>
      </c>
      <c r="AU286" s="265" t="s">
        <v>83</v>
      </c>
      <c r="AV286" s="15" t="s">
        <v>195</v>
      </c>
      <c r="AW286" s="15" t="s">
        <v>34</v>
      </c>
      <c r="AX286" s="15" t="s">
        <v>81</v>
      </c>
      <c r="AY286" s="265" t="s">
        <v>189</v>
      </c>
    </row>
    <row r="287" s="2" customFormat="1">
      <c r="A287" s="40"/>
      <c r="B287" s="41"/>
      <c r="C287" s="42"/>
      <c r="D287" s="235" t="s">
        <v>210</v>
      </c>
      <c r="E287" s="42"/>
      <c r="F287" s="266" t="s">
        <v>211</v>
      </c>
      <c r="G287" s="42"/>
      <c r="H287" s="42"/>
      <c r="I287" s="42"/>
      <c r="J287" s="42"/>
      <c r="K287" s="42"/>
      <c r="L287" s="46"/>
      <c r="M287" s="231"/>
      <c r="N287" s="232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U287" s="19" t="s">
        <v>83</v>
      </c>
    </row>
    <row r="288" s="2" customFormat="1">
      <c r="A288" s="40"/>
      <c r="B288" s="41"/>
      <c r="C288" s="42"/>
      <c r="D288" s="235" t="s">
        <v>210</v>
      </c>
      <c r="E288" s="42"/>
      <c r="F288" s="267" t="s">
        <v>200</v>
      </c>
      <c r="G288" s="42"/>
      <c r="H288" s="268">
        <v>0</v>
      </c>
      <c r="I288" s="42"/>
      <c r="J288" s="42"/>
      <c r="K288" s="42"/>
      <c r="L288" s="46"/>
      <c r="M288" s="231"/>
      <c r="N288" s="232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U288" s="19" t="s">
        <v>83</v>
      </c>
    </row>
    <row r="289" s="2" customFormat="1">
      <c r="A289" s="40"/>
      <c r="B289" s="41"/>
      <c r="C289" s="42"/>
      <c r="D289" s="235" t="s">
        <v>210</v>
      </c>
      <c r="E289" s="42"/>
      <c r="F289" s="267" t="s">
        <v>212</v>
      </c>
      <c r="G289" s="42"/>
      <c r="H289" s="268">
        <v>14.595000000000001</v>
      </c>
      <c r="I289" s="42"/>
      <c r="J289" s="42"/>
      <c r="K289" s="42"/>
      <c r="L289" s="46"/>
      <c r="M289" s="231"/>
      <c r="N289" s="232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U289" s="19" t="s">
        <v>83</v>
      </c>
    </row>
    <row r="290" s="2" customFormat="1">
      <c r="A290" s="40"/>
      <c r="B290" s="41"/>
      <c r="C290" s="42"/>
      <c r="D290" s="235" t="s">
        <v>210</v>
      </c>
      <c r="E290" s="42"/>
      <c r="F290" s="267" t="s">
        <v>213</v>
      </c>
      <c r="G290" s="42"/>
      <c r="H290" s="268">
        <v>45.962000000000003</v>
      </c>
      <c r="I290" s="42"/>
      <c r="J290" s="42"/>
      <c r="K290" s="42"/>
      <c r="L290" s="46"/>
      <c r="M290" s="231"/>
      <c r="N290" s="232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U290" s="19" t="s">
        <v>83</v>
      </c>
    </row>
    <row r="291" s="2" customFormat="1">
      <c r="A291" s="40"/>
      <c r="B291" s="41"/>
      <c r="C291" s="42"/>
      <c r="D291" s="235" t="s">
        <v>210</v>
      </c>
      <c r="E291" s="42"/>
      <c r="F291" s="267" t="s">
        <v>203</v>
      </c>
      <c r="G291" s="42"/>
      <c r="H291" s="268">
        <v>60.557000000000002</v>
      </c>
      <c r="I291" s="42"/>
      <c r="J291" s="42"/>
      <c r="K291" s="42"/>
      <c r="L291" s="46"/>
      <c r="M291" s="231"/>
      <c r="N291" s="232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U291" s="19" t="s">
        <v>83</v>
      </c>
    </row>
    <row r="292" s="12" customFormat="1" ht="22.8" customHeight="1">
      <c r="A292" s="12"/>
      <c r="B292" s="199"/>
      <c r="C292" s="200"/>
      <c r="D292" s="201" t="s">
        <v>72</v>
      </c>
      <c r="E292" s="213" t="s">
        <v>265</v>
      </c>
      <c r="F292" s="213" t="s">
        <v>314</v>
      </c>
      <c r="G292" s="200"/>
      <c r="H292" s="200"/>
      <c r="I292" s="203"/>
      <c r="J292" s="214">
        <f>BK292</f>
        <v>0</v>
      </c>
      <c r="K292" s="200"/>
      <c r="L292" s="205"/>
      <c r="M292" s="206"/>
      <c r="N292" s="207"/>
      <c r="O292" s="207"/>
      <c r="P292" s="208">
        <f>SUM(P293:P483)</f>
        <v>0</v>
      </c>
      <c r="Q292" s="207"/>
      <c r="R292" s="208">
        <f>SUM(R293:R483)</f>
        <v>0</v>
      </c>
      <c r="S292" s="207"/>
      <c r="T292" s="209">
        <f>SUM(T293:T483)</f>
        <v>9.7304820000000003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0" t="s">
        <v>81</v>
      </c>
      <c r="AT292" s="211" t="s">
        <v>72</v>
      </c>
      <c r="AU292" s="211" t="s">
        <v>81</v>
      </c>
      <c r="AY292" s="210" t="s">
        <v>189</v>
      </c>
      <c r="BK292" s="212">
        <f>SUM(BK293:BK483)</f>
        <v>0</v>
      </c>
    </row>
    <row r="293" s="2" customFormat="1" ht="44.25" customHeight="1">
      <c r="A293" s="40"/>
      <c r="B293" s="41"/>
      <c r="C293" s="215" t="s">
        <v>315</v>
      </c>
      <c r="D293" s="215" t="s">
        <v>191</v>
      </c>
      <c r="E293" s="216" t="s">
        <v>316</v>
      </c>
      <c r="F293" s="217" t="s">
        <v>317</v>
      </c>
      <c r="G293" s="218" t="s">
        <v>101</v>
      </c>
      <c r="H293" s="219">
        <v>55.68</v>
      </c>
      <c r="I293" s="220"/>
      <c r="J293" s="221">
        <f>ROUND(I293*H293,2)</f>
        <v>0</v>
      </c>
      <c r="K293" s="217" t="s">
        <v>194</v>
      </c>
      <c r="L293" s="46"/>
      <c r="M293" s="222" t="s">
        <v>21</v>
      </c>
      <c r="N293" s="223" t="s">
        <v>44</v>
      </c>
      <c r="O293" s="86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6" t="s">
        <v>195</v>
      </c>
      <c r="AT293" s="226" t="s">
        <v>191</v>
      </c>
      <c r="AU293" s="226" t="s">
        <v>83</v>
      </c>
      <c r="AY293" s="19" t="s">
        <v>189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9" t="s">
        <v>81</v>
      </c>
      <c r="BK293" s="227">
        <f>ROUND(I293*H293,2)</f>
        <v>0</v>
      </c>
      <c r="BL293" s="19" t="s">
        <v>195</v>
      </c>
      <c r="BM293" s="226" t="s">
        <v>318</v>
      </c>
    </row>
    <row r="294" s="2" customFormat="1">
      <c r="A294" s="40"/>
      <c r="B294" s="41"/>
      <c r="C294" s="42"/>
      <c r="D294" s="228" t="s">
        <v>197</v>
      </c>
      <c r="E294" s="42"/>
      <c r="F294" s="229" t="s">
        <v>319</v>
      </c>
      <c r="G294" s="42"/>
      <c r="H294" s="42"/>
      <c r="I294" s="230"/>
      <c r="J294" s="42"/>
      <c r="K294" s="42"/>
      <c r="L294" s="46"/>
      <c r="M294" s="231"/>
      <c r="N294" s="232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197</v>
      </c>
      <c r="AU294" s="19" t="s">
        <v>83</v>
      </c>
    </row>
    <row r="295" s="14" customFormat="1">
      <c r="A295" s="14"/>
      <c r="B295" s="244"/>
      <c r="C295" s="245"/>
      <c r="D295" s="235" t="s">
        <v>199</v>
      </c>
      <c r="E295" s="246" t="s">
        <v>21</v>
      </c>
      <c r="F295" s="247" t="s">
        <v>146</v>
      </c>
      <c r="G295" s="245"/>
      <c r="H295" s="248">
        <v>55.68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199</v>
      </c>
      <c r="AU295" s="254" t="s">
        <v>83</v>
      </c>
      <c r="AV295" s="14" t="s">
        <v>83</v>
      </c>
      <c r="AW295" s="14" t="s">
        <v>34</v>
      </c>
      <c r="AX295" s="14" t="s">
        <v>81</v>
      </c>
      <c r="AY295" s="254" t="s">
        <v>189</v>
      </c>
    </row>
    <row r="296" s="2" customFormat="1">
      <c r="A296" s="40"/>
      <c r="B296" s="41"/>
      <c r="C296" s="42"/>
      <c r="D296" s="235" t="s">
        <v>210</v>
      </c>
      <c r="E296" s="42"/>
      <c r="F296" s="266" t="s">
        <v>320</v>
      </c>
      <c r="G296" s="42"/>
      <c r="H296" s="42"/>
      <c r="I296" s="42"/>
      <c r="J296" s="42"/>
      <c r="K296" s="42"/>
      <c r="L296" s="46"/>
      <c r="M296" s="231"/>
      <c r="N296" s="232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U296" s="19" t="s">
        <v>83</v>
      </c>
    </row>
    <row r="297" s="2" customFormat="1">
      <c r="A297" s="40"/>
      <c r="B297" s="41"/>
      <c r="C297" s="42"/>
      <c r="D297" s="235" t="s">
        <v>210</v>
      </c>
      <c r="E297" s="42"/>
      <c r="F297" s="267" t="s">
        <v>200</v>
      </c>
      <c r="G297" s="42"/>
      <c r="H297" s="268">
        <v>0</v>
      </c>
      <c r="I297" s="42"/>
      <c r="J297" s="42"/>
      <c r="K297" s="42"/>
      <c r="L297" s="46"/>
      <c r="M297" s="231"/>
      <c r="N297" s="232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U297" s="19" t="s">
        <v>83</v>
      </c>
    </row>
    <row r="298" s="2" customFormat="1">
      <c r="A298" s="40"/>
      <c r="B298" s="41"/>
      <c r="C298" s="42"/>
      <c r="D298" s="235" t="s">
        <v>210</v>
      </c>
      <c r="E298" s="42"/>
      <c r="F298" s="267" t="s">
        <v>321</v>
      </c>
      <c r="G298" s="42"/>
      <c r="H298" s="268">
        <v>0</v>
      </c>
      <c r="I298" s="42"/>
      <c r="J298" s="42"/>
      <c r="K298" s="42"/>
      <c r="L298" s="46"/>
      <c r="M298" s="231"/>
      <c r="N298" s="232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U298" s="19" t="s">
        <v>83</v>
      </c>
    </row>
    <row r="299" s="2" customFormat="1">
      <c r="A299" s="40"/>
      <c r="B299" s="41"/>
      <c r="C299" s="42"/>
      <c r="D299" s="235" t="s">
        <v>210</v>
      </c>
      <c r="E299" s="42"/>
      <c r="F299" s="267" t="s">
        <v>322</v>
      </c>
      <c r="G299" s="42"/>
      <c r="H299" s="268">
        <v>13.619999999999999</v>
      </c>
      <c r="I299" s="42"/>
      <c r="J299" s="42"/>
      <c r="K299" s="42"/>
      <c r="L299" s="46"/>
      <c r="M299" s="231"/>
      <c r="N299" s="232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U299" s="19" t="s">
        <v>83</v>
      </c>
    </row>
    <row r="300" s="2" customFormat="1">
      <c r="A300" s="40"/>
      <c r="B300" s="41"/>
      <c r="C300" s="42"/>
      <c r="D300" s="235" t="s">
        <v>210</v>
      </c>
      <c r="E300" s="42"/>
      <c r="F300" s="267" t="s">
        <v>323</v>
      </c>
      <c r="G300" s="42"/>
      <c r="H300" s="268">
        <v>42.060000000000002</v>
      </c>
      <c r="I300" s="42"/>
      <c r="J300" s="42"/>
      <c r="K300" s="42"/>
      <c r="L300" s="46"/>
      <c r="M300" s="231"/>
      <c r="N300" s="232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U300" s="19" t="s">
        <v>83</v>
      </c>
    </row>
    <row r="301" s="2" customFormat="1">
      <c r="A301" s="40"/>
      <c r="B301" s="41"/>
      <c r="C301" s="42"/>
      <c r="D301" s="235" t="s">
        <v>210</v>
      </c>
      <c r="E301" s="42"/>
      <c r="F301" s="267" t="s">
        <v>203</v>
      </c>
      <c r="G301" s="42"/>
      <c r="H301" s="268">
        <v>55.68</v>
      </c>
      <c r="I301" s="42"/>
      <c r="J301" s="42"/>
      <c r="K301" s="42"/>
      <c r="L301" s="46"/>
      <c r="M301" s="231"/>
      <c r="N301" s="232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U301" s="19" t="s">
        <v>83</v>
      </c>
    </row>
    <row r="302" s="2" customFormat="1" ht="49.05" customHeight="1">
      <c r="A302" s="40"/>
      <c r="B302" s="41"/>
      <c r="C302" s="215" t="s">
        <v>324</v>
      </c>
      <c r="D302" s="215" t="s">
        <v>191</v>
      </c>
      <c r="E302" s="216" t="s">
        <v>325</v>
      </c>
      <c r="F302" s="217" t="s">
        <v>326</v>
      </c>
      <c r="G302" s="218" t="s">
        <v>101</v>
      </c>
      <c r="H302" s="219">
        <v>3452.1599999999999</v>
      </c>
      <c r="I302" s="220"/>
      <c r="J302" s="221">
        <f>ROUND(I302*H302,2)</f>
        <v>0</v>
      </c>
      <c r="K302" s="217" t="s">
        <v>194</v>
      </c>
      <c r="L302" s="46"/>
      <c r="M302" s="222" t="s">
        <v>21</v>
      </c>
      <c r="N302" s="223" t="s">
        <v>44</v>
      </c>
      <c r="O302" s="86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6" t="s">
        <v>195</v>
      </c>
      <c r="AT302" s="226" t="s">
        <v>191</v>
      </c>
      <c r="AU302" s="226" t="s">
        <v>83</v>
      </c>
      <c r="AY302" s="19" t="s">
        <v>189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9" t="s">
        <v>81</v>
      </c>
      <c r="BK302" s="227">
        <f>ROUND(I302*H302,2)</f>
        <v>0</v>
      </c>
      <c r="BL302" s="19" t="s">
        <v>195</v>
      </c>
      <c r="BM302" s="226" t="s">
        <v>327</v>
      </c>
    </row>
    <row r="303" s="2" customFormat="1">
      <c r="A303" s="40"/>
      <c r="B303" s="41"/>
      <c r="C303" s="42"/>
      <c r="D303" s="228" t="s">
        <v>197</v>
      </c>
      <c r="E303" s="42"/>
      <c r="F303" s="229" t="s">
        <v>328</v>
      </c>
      <c r="G303" s="42"/>
      <c r="H303" s="42"/>
      <c r="I303" s="230"/>
      <c r="J303" s="42"/>
      <c r="K303" s="42"/>
      <c r="L303" s="46"/>
      <c r="M303" s="231"/>
      <c r="N303" s="232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197</v>
      </c>
      <c r="AU303" s="19" t="s">
        <v>83</v>
      </c>
    </row>
    <row r="304" s="14" customFormat="1">
      <c r="A304" s="14"/>
      <c r="B304" s="244"/>
      <c r="C304" s="245"/>
      <c r="D304" s="235" t="s">
        <v>199</v>
      </c>
      <c r="E304" s="246" t="s">
        <v>21</v>
      </c>
      <c r="F304" s="247" t="s">
        <v>329</v>
      </c>
      <c r="G304" s="245"/>
      <c r="H304" s="248">
        <v>3452.1599999999999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199</v>
      </c>
      <c r="AU304" s="254" t="s">
        <v>83</v>
      </c>
      <c r="AV304" s="14" t="s">
        <v>83</v>
      </c>
      <c r="AW304" s="14" t="s">
        <v>34</v>
      </c>
      <c r="AX304" s="14" t="s">
        <v>81</v>
      </c>
      <c r="AY304" s="254" t="s">
        <v>189</v>
      </c>
    </row>
    <row r="305" s="2" customFormat="1">
      <c r="A305" s="40"/>
      <c r="B305" s="41"/>
      <c r="C305" s="42"/>
      <c r="D305" s="235" t="s">
        <v>210</v>
      </c>
      <c r="E305" s="42"/>
      <c r="F305" s="266" t="s">
        <v>320</v>
      </c>
      <c r="G305" s="42"/>
      <c r="H305" s="42"/>
      <c r="I305" s="42"/>
      <c r="J305" s="42"/>
      <c r="K305" s="42"/>
      <c r="L305" s="46"/>
      <c r="M305" s="231"/>
      <c r="N305" s="232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U305" s="19" t="s">
        <v>83</v>
      </c>
    </row>
    <row r="306" s="2" customFormat="1">
      <c r="A306" s="40"/>
      <c r="B306" s="41"/>
      <c r="C306" s="42"/>
      <c r="D306" s="235" t="s">
        <v>210</v>
      </c>
      <c r="E306" s="42"/>
      <c r="F306" s="267" t="s">
        <v>200</v>
      </c>
      <c r="G306" s="42"/>
      <c r="H306" s="268">
        <v>0</v>
      </c>
      <c r="I306" s="42"/>
      <c r="J306" s="42"/>
      <c r="K306" s="42"/>
      <c r="L306" s="46"/>
      <c r="M306" s="231"/>
      <c r="N306" s="232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U306" s="19" t="s">
        <v>83</v>
      </c>
    </row>
    <row r="307" s="2" customFormat="1">
      <c r="A307" s="40"/>
      <c r="B307" s="41"/>
      <c r="C307" s="42"/>
      <c r="D307" s="235" t="s">
        <v>210</v>
      </c>
      <c r="E307" s="42"/>
      <c r="F307" s="267" t="s">
        <v>321</v>
      </c>
      <c r="G307" s="42"/>
      <c r="H307" s="268">
        <v>0</v>
      </c>
      <c r="I307" s="42"/>
      <c r="J307" s="42"/>
      <c r="K307" s="42"/>
      <c r="L307" s="46"/>
      <c r="M307" s="231"/>
      <c r="N307" s="232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U307" s="19" t="s">
        <v>83</v>
      </c>
    </row>
    <row r="308" s="2" customFormat="1">
      <c r="A308" s="40"/>
      <c r="B308" s="41"/>
      <c r="C308" s="42"/>
      <c r="D308" s="235" t="s">
        <v>210</v>
      </c>
      <c r="E308" s="42"/>
      <c r="F308" s="267" t="s">
        <v>322</v>
      </c>
      <c r="G308" s="42"/>
      <c r="H308" s="268">
        <v>13.619999999999999</v>
      </c>
      <c r="I308" s="42"/>
      <c r="J308" s="42"/>
      <c r="K308" s="42"/>
      <c r="L308" s="46"/>
      <c r="M308" s="231"/>
      <c r="N308" s="232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U308" s="19" t="s">
        <v>83</v>
      </c>
    </row>
    <row r="309" s="2" customFormat="1">
      <c r="A309" s="40"/>
      <c r="B309" s="41"/>
      <c r="C309" s="42"/>
      <c r="D309" s="235" t="s">
        <v>210</v>
      </c>
      <c r="E309" s="42"/>
      <c r="F309" s="267" t="s">
        <v>323</v>
      </c>
      <c r="G309" s="42"/>
      <c r="H309" s="268">
        <v>42.060000000000002</v>
      </c>
      <c r="I309" s="42"/>
      <c r="J309" s="42"/>
      <c r="K309" s="42"/>
      <c r="L309" s="46"/>
      <c r="M309" s="231"/>
      <c r="N309" s="232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U309" s="19" t="s">
        <v>83</v>
      </c>
    </row>
    <row r="310" s="2" customFormat="1">
      <c r="A310" s="40"/>
      <c r="B310" s="41"/>
      <c r="C310" s="42"/>
      <c r="D310" s="235" t="s">
        <v>210</v>
      </c>
      <c r="E310" s="42"/>
      <c r="F310" s="267" t="s">
        <v>203</v>
      </c>
      <c r="G310" s="42"/>
      <c r="H310" s="268">
        <v>55.68</v>
      </c>
      <c r="I310" s="42"/>
      <c r="J310" s="42"/>
      <c r="K310" s="42"/>
      <c r="L310" s="46"/>
      <c r="M310" s="231"/>
      <c r="N310" s="232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U310" s="19" t="s">
        <v>83</v>
      </c>
    </row>
    <row r="311" s="2" customFormat="1">
      <c r="A311" s="40"/>
      <c r="B311" s="41"/>
      <c r="C311" s="42"/>
      <c r="D311" s="235" t="s">
        <v>210</v>
      </c>
      <c r="E311" s="42"/>
      <c r="F311" s="266" t="s">
        <v>330</v>
      </c>
      <c r="G311" s="42"/>
      <c r="H311" s="42"/>
      <c r="I311" s="42"/>
      <c r="J311" s="42"/>
      <c r="K311" s="42"/>
      <c r="L311" s="46"/>
      <c r="M311" s="231"/>
      <c r="N311" s="232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U311" s="19" t="s">
        <v>83</v>
      </c>
    </row>
    <row r="312" s="2" customFormat="1">
      <c r="A312" s="40"/>
      <c r="B312" s="41"/>
      <c r="C312" s="42"/>
      <c r="D312" s="235" t="s">
        <v>210</v>
      </c>
      <c r="E312" s="42"/>
      <c r="F312" s="267" t="s">
        <v>200</v>
      </c>
      <c r="G312" s="42"/>
      <c r="H312" s="268">
        <v>0</v>
      </c>
      <c r="I312" s="42"/>
      <c r="J312" s="42"/>
      <c r="K312" s="42"/>
      <c r="L312" s="46"/>
      <c r="M312" s="231"/>
      <c r="N312" s="232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U312" s="19" t="s">
        <v>83</v>
      </c>
    </row>
    <row r="313" s="2" customFormat="1">
      <c r="A313" s="40"/>
      <c r="B313" s="41"/>
      <c r="C313" s="42"/>
      <c r="D313" s="235" t="s">
        <v>210</v>
      </c>
      <c r="E313" s="42"/>
      <c r="F313" s="267" t="s">
        <v>83</v>
      </c>
      <c r="G313" s="42"/>
      <c r="H313" s="268">
        <v>2</v>
      </c>
      <c r="I313" s="42"/>
      <c r="J313" s="42"/>
      <c r="K313" s="42"/>
      <c r="L313" s="46"/>
      <c r="M313" s="231"/>
      <c r="N313" s="232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U313" s="19" t="s">
        <v>83</v>
      </c>
    </row>
    <row r="314" s="2" customFormat="1">
      <c r="A314" s="40"/>
      <c r="B314" s="41"/>
      <c r="C314" s="42"/>
      <c r="D314" s="235" t="s">
        <v>210</v>
      </c>
      <c r="E314" s="42"/>
      <c r="F314" s="267" t="s">
        <v>203</v>
      </c>
      <c r="G314" s="42"/>
      <c r="H314" s="268">
        <v>2</v>
      </c>
      <c r="I314" s="42"/>
      <c r="J314" s="42"/>
      <c r="K314" s="42"/>
      <c r="L314" s="46"/>
      <c r="M314" s="231"/>
      <c r="N314" s="232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U314" s="19" t="s">
        <v>83</v>
      </c>
    </row>
    <row r="315" s="2" customFormat="1" ht="62.7" customHeight="1">
      <c r="A315" s="40"/>
      <c r="B315" s="41"/>
      <c r="C315" s="215" t="s">
        <v>331</v>
      </c>
      <c r="D315" s="215" t="s">
        <v>191</v>
      </c>
      <c r="E315" s="216" t="s">
        <v>332</v>
      </c>
      <c r="F315" s="217" t="s">
        <v>333</v>
      </c>
      <c r="G315" s="218" t="s">
        <v>117</v>
      </c>
      <c r="H315" s="219">
        <v>2</v>
      </c>
      <c r="I315" s="220"/>
      <c r="J315" s="221">
        <f>ROUND(I315*H315,2)</f>
        <v>0</v>
      </c>
      <c r="K315" s="217" t="s">
        <v>194</v>
      </c>
      <c r="L315" s="46"/>
      <c r="M315" s="222" t="s">
        <v>21</v>
      </c>
      <c r="N315" s="223" t="s">
        <v>44</v>
      </c>
      <c r="O315" s="86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6" t="s">
        <v>195</v>
      </c>
      <c r="AT315" s="226" t="s">
        <v>191</v>
      </c>
      <c r="AU315" s="226" t="s">
        <v>83</v>
      </c>
      <c r="AY315" s="19" t="s">
        <v>189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9" t="s">
        <v>81</v>
      </c>
      <c r="BK315" s="227">
        <f>ROUND(I315*H315,2)</f>
        <v>0</v>
      </c>
      <c r="BL315" s="19" t="s">
        <v>195</v>
      </c>
      <c r="BM315" s="226" t="s">
        <v>334</v>
      </c>
    </row>
    <row r="316" s="2" customFormat="1">
      <c r="A316" s="40"/>
      <c r="B316" s="41"/>
      <c r="C316" s="42"/>
      <c r="D316" s="228" t="s">
        <v>197</v>
      </c>
      <c r="E316" s="42"/>
      <c r="F316" s="229" t="s">
        <v>335</v>
      </c>
      <c r="G316" s="42"/>
      <c r="H316" s="42"/>
      <c r="I316" s="230"/>
      <c r="J316" s="42"/>
      <c r="K316" s="42"/>
      <c r="L316" s="46"/>
      <c r="M316" s="231"/>
      <c r="N316" s="232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197</v>
      </c>
      <c r="AU316" s="19" t="s">
        <v>83</v>
      </c>
    </row>
    <row r="317" s="14" customFormat="1">
      <c r="A317" s="14"/>
      <c r="B317" s="244"/>
      <c r="C317" s="245"/>
      <c r="D317" s="235" t="s">
        <v>199</v>
      </c>
      <c r="E317" s="246" t="s">
        <v>21</v>
      </c>
      <c r="F317" s="247" t="s">
        <v>149</v>
      </c>
      <c r="G317" s="245"/>
      <c r="H317" s="248">
        <v>2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199</v>
      </c>
      <c r="AU317" s="254" t="s">
        <v>83</v>
      </c>
      <c r="AV317" s="14" t="s">
        <v>83</v>
      </c>
      <c r="AW317" s="14" t="s">
        <v>34</v>
      </c>
      <c r="AX317" s="14" t="s">
        <v>81</v>
      </c>
      <c r="AY317" s="254" t="s">
        <v>189</v>
      </c>
    </row>
    <row r="318" s="2" customFormat="1">
      <c r="A318" s="40"/>
      <c r="B318" s="41"/>
      <c r="C318" s="42"/>
      <c r="D318" s="235" t="s">
        <v>210</v>
      </c>
      <c r="E318" s="42"/>
      <c r="F318" s="266" t="s">
        <v>330</v>
      </c>
      <c r="G318" s="42"/>
      <c r="H318" s="42"/>
      <c r="I318" s="42"/>
      <c r="J318" s="42"/>
      <c r="K318" s="42"/>
      <c r="L318" s="46"/>
      <c r="M318" s="231"/>
      <c r="N318" s="232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U318" s="19" t="s">
        <v>83</v>
      </c>
    </row>
    <row r="319" s="2" customFormat="1">
      <c r="A319" s="40"/>
      <c r="B319" s="41"/>
      <c r="C319" s="42"/>
      <c r="D319" s="235" t="s">
        <v>210</v>
      </c>
      <c r="E319" s="42"/>
      <c r="F319" s="267" t="s">
        <v>200</v>
      </c>
      <c r="G319" s="42"/>
      <c r="H319" s="268">
        <v>0</v>
      </c>
      <c r="I319" s="42"/>
      <c r="J319" s="42"/>
      <c r="K319" s="42"/>
      <c r="L319" s="46"/>
      <c r="M319" s="231"/>
      <c r="N319" s="232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U319" s="19" t="s">
        <v>83</v>
      </c>
    </row>
    <row r="320" s="2" customFormat="1">
      <c r="A320" s="40"/>
      <c r="B320" s="41"/>
      <c r="C320" s="42"/>
      <c r="D320" s="235" t="s">
        <v>210</v>
      </c>
      <c r="E320" s="42"/>
      <c r="F320" s="267" t="s">
        <v>83</v>
      </c>
      <c r="G320" s="42"/>
      <c r="H320" s="268">
        <v>2</v>
      </c>
      <c r="I320" s="42"/>
      <c r="J320" s="42"/>
      <c r="K320" s="42"/>
      <c r="L320" s="46"/>
      <c r="M320" s="231"/>
      <c r="N320" s="232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U320" s="19" t="s">
        <v>83</v>
      </c>
    </row>
    <row r="321" s="2" customFormat="1">
      <c r="A321" s="40"/>
      <c r="B321" s="41"/>
      <c r="C321" s="42"/>
      <c r="D321" s="235" t="s">
        <v>210</v>
      </c>
      <c r="E321" s="42"/>
      <c r="F321" s="267" t="s">
        <v>203</v>
      </c>
      <c r="G321" s="42"/>
      <c r="H321" s="268">
        <v>2</v>
      </c>
      <c r="I321" s="42"/>
      <c r="J321" s="42"/>
      <c r="K321" s="42"/>
      <c r="L321" s="46"/>
      <c r="M321" s="231"/>
      <c r="N321" s="232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U321" s="19" t="s">
        <v>83</v>
      </c>
    </row>
    <row r="322" s="2" customFormat="1" ht="44.25" customHeight="1">
      <c r="A322" s="40"/>
      <c r="B322" s="41"/>
      <c r="C322" s="215" t="s">
        <v>336</v>
      </c>
      <c r="D322" s="215" t="s">
        <v>191</v>
      </c>
      <c r="E322" s="216" t="s">
        <v>337</v>
      </c>
      <c r="F322" s="217" t="s">
        <v>338</v>
      </c>
      <c r="G322" s="218" t="s">
        <v>101</v>
      </c>
      <c r="H322" s="219">
        <v>55.68</v>
      </c>
      <c r="I322" s="220"/>
      <c r="J322" s="221">
        <f>ROUND(I322*H322,2)</f>
        <v>0</v>
      </c>
      <c r="K322" s="217" t="s">
        <v>194</v>
      </c>
      <c r="L322" s="46"/>
      <c r="M322" s="222" t="s">
        <v>21</v>
      </c>
      <c r="N322" s="223" t="s">
        <v>44</v>
      </c>
      <c r="O322" s="86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6" t="s">
        <v>195</v>
      </c>
      <c r="AT322" s="226" t="s">
        <v>191</v>
      </c>
      <c r="AU322" s="226" t="s">
        <v>83</v>
      </c>
      <c r="AY322" s="19" t="s">
        <v>189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9" t="s">
        <v>81</v>
      </c>
      <c r="BK322" s="227">
        <f>ROUND(I322*H322,2)</f>
        <v>0</v>
      </c>
      <c r="BL322" s="19" t="s">
        <v>195</v>
      </c>
      <c r="BM322" s="226" t="s">
        <v>339</v>
      </c>
    </row>
    <row r="323" s="2" customFormat="1">
      <c r="A323" s="40"/>
      <c r="B323" s="41"/>
      <c r="C323" s="42"/>
      <c r="D323" s="228" t="s">
        <v>197</v>
      </c>
      <c r="E323" s="42"/>
      <c r="F323" s="229" t="s">
        <v>340</v>
      </c>
      <c r="G323" s="42"/>
      <c r="H323" s="42"/>
      <c r="I323" s="230"/>
      <c r="J323" s="42"/>
      <c r="K323" s="42"/>
      <c r="L323" s="46"/>
      <c r="M323" s="231"/>
      <c r="N323" s="232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197</v>
      </c>
      <c r="AU323" s="19" t="s">
        <v>83</v>
      </c>
    </row>
    <row r="324" s="14" customFormat="1">
      <c r="A324" s="14"/>
      <c r="B324" s="244"/>
      <c r="C324" s="245"/>
      <c r="D324" s="235" t="s">
        <v>199</v>
      </c>
      <c r="E324" s="246" t="s">
        <v>21</v>
      </c>
      <c r="F324" s="247" t="s">
        <v>146</v>
      </c>
      <c r="G324" s="245"/>
      <c r="H324" s="248">
        <v>55.68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199</v>
      </c>
      <c r="AU324" s="254" t="s">
        <v>83</v>
      </c>
      <c r="AV324" s="14" t="s">
        <v>83</v>
      </c>
      <c r="AW324" s="14" t="s">
        <v>34</v>
      </c>
      <c r="AX324" s="14" t="s">
        <v>81</v>
      </c>
      <c r="AY324" s="254" t="s">
        <v>189</v>
      </c>
    </row>
    <row r="325" s="2" customFormat="1">
      <c r="A325" s="40"/>
      <c r="B325" s="41"/>
      <c r="C325" s="42"/>
      <c r="D325" s="235" t="s">
        <v>210</v>
      </c>
      <c r="E325" s="42"/>
      <c r="F325" s="266" t="s">
        <v>320</v>
      </c>
      <c r="G325" s="42"/>
      <c r="H325" s="42"/>
      <c r="I325" s="42"/>
      <c r="J325" s="42"/>
      <c r="K325" s="42"/>
      <c r="L325" s="46"/>
      <c r="M325" s="231"/>
      <c r="N325" s="232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U325" s="19" t="s">
        <v>83</v>
      </c>
    </row>
    <row r="326" s="2" customFormat="1">
      <c r="A326" s="40"/>
      <c r="B326" s="41"/>
      <c r="C326" s="42"/>
      <c r="D326" s="235" t="s">
        <v>210</v>
      </c>
      <c r="E326" s="42"/>
      <c r="F326" s="267" t="s">
        <v>200</v>
      </c>
      <c r="G326" s="42"/>
      <c r="H326" s="268">
        <v>0</v>
      </c>
      <c r="I326" s="42"/>
      <c r="J326" s="42"/>
      <c r="K326" s="42"/>
      <c r="L326" s="46"/>
      <c r="M326" s="231"/>
      <c r="N326" s="232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U326" s="19" t="s">
        <v>83</v>
      </c>
    </row>
    <row r="327" s="2" customFormat="1">
      <c r="A327" s="40"/>
      <c r="B327" s="41"/>
      <c r="C327" s="42"/>
      <c r="D327" s="235" t="s">
        <v>210</v>
      </c>
      <c r="E327" s="42"/>
      <c r="F327" s="267" t="s">
        <v>321</v>
      </c>
      <c r="G327" s="42"/>
      <c r="H327" s="268">
        <v>0</v>
      </c>
      <c r="I327" s="42"/>
      <c r="J327" s="42"/>
      <c r="K327" s="42"/>
      <c r="L327" s="46"/>
      <c r="M327" s="231"/>
      <c r="N327" s="232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U327" s="19" t="s">
        <v>83</v>
      </c>
    </row>
    <row r="328" s="2" customFormat="1">
      <c r="A328" s="40"/>
      <c r="B328" s="41"/>
      <c r="C328" s="42"/>
      <c r="D328" s="235" t="s">
        <v>210</v>
      </c>
      <c r="E328" s="42"/>
      <c r="F328" s="267" t="s">
        <v>322</v>
      </c>
      <c r="G328" s="42"/>
      <c r="H328" s="268">
        <v>13.619999999999999</v>
      </c>
      <c r="I328" s="42"/>
      <c r="J328" s="42"/>
      <c r="K328" s="42"/>
      <c r="L328" s="46"/>
      <c r="M328" s="231"/>
      <c r="N328" s="232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U328" s="19" t="s">
        <v>83</v>
      </c>
    </row>
    <row r="329" s="2" customFormat="1">
      <c r="A329" s="40"/>
      <c r="B329" s="41"/>
      <c r="C329" s="42"/>
      <c r="D329" s="235" t="s">
        <v>210</v>
      </c>
      <c r="E329" s="42"/>
      <c r="F329" s="267" t="s">
        <v>323</v>
      </c>
      <c r="G329" s="42"/>
      <c r="H329" s="268">
        <v>42.060000000000002</v>
      </c>
      <c r="I329" s="42"/>
      <c r="J329" s="42"/>
      <c r="K329" s="42"/>
      <c r="L329" s="46"/>
      <c r="M329" s="231"/>
      <c r="N329" s="232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U329" s="19" t="s">
        <v>83</v>
      </c>
    </row>
    <row r="330" s="2" customFormat="1">
      <c r="A330" s="40"/>
      <c r="B330" s="41"/>
      <c r="C330" s="42"/>
      <c r="D330" s="235" t="s">
        <v>210</v>
      </c>
      <c r="E330" s="42"/>
      <c r="F330" s="267" t="s">
        <v>203</v>
      </c>
      <c r="G330" s="42"/>
      <c r="H330" s="268">
        <v>55.68</v>
      </c>
      <c r="I330" s="42"/>
      <c r="J330" s="42"/>
      <c r="K330" s="42"/>
      <c r="L330" s="46"/>
      <c r="M330" s="231"/>
      <c r="N330" s="232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U330" s="19" t="s">
        <v>83</v>
      </c>
    </row>
    <row r="331" s="2" customFormat="1" ht="33" customHeight="1">
      <c r="A331" s="40"/>
      <c r="B331" s="41"/>
      <c r="C331" s="215" t="s">
        <v>341</v>
      </c>
      <c r="D331" s="215" t="s">
        <v>191</v>
      </c>
      <c r="E331" s="216" t="s">
        <v>342</v>
      </c>
      <c r="F331" s="217" t="s">
        <v>343</v>
      </c>
      <c r="G331" s="218" t="s">
        <v>113</v>
      </c>
      <c r="H331" s="219">
        <v>99.260000000000005</v>
      </c>
      <c r="I331" s="220"/>
      <c r="J331" s="221">
        <f>ROUND(I331*H331,2)</f>
        <v>0</v>
      </c>
      <c r="K331" s="217" t="s">
        <v>194</v>
      </c>
      <c r="L331" s="46"/>
      <c r="M331" s="222" t="s">
        <v>21</v>
      </c>
      <c r="N331" s="223" t="s">
        <v>44</v>
      </c>
      <c r="O331" s="86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6" t="s">
        <v>195</v>
      </c>
      <c r="AT331" s="226" t="s">
        <v>191</v>
      </c>
      <c r="AU331" s="226" t="s">
        <v>83</v>
      </c>
      <c r="AY331" s="19" t="s">
        <v>189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9" t="s">
        <v>81</v>
      </c>
      <c r="BK331" s="227">
        <f>ROUND(I331*H331,2)</f>
        <v>0</v>
      </c>
      <c r="BL331" s="19" t="s">
        <v>195</v>
      </c>
      <c r="BM331" s="226" t="s">
        <v>344</v>
      </c>
    </row>
    <row r="332" s="2" customFormat="1">
      <c r="A332" s="40"/>
      <c r="B332" s="41"/>
      <c r="C332" s="42"/>
      <c r="D332" s="228" t="s">
        <v>197</v>
      </c>
      <c r="E332" s="42"/>
      <c r="F332" s="229" t="s">
        <v>345</v>
      </c>
      <c r="G332" s="42"/>
      <c r="H332" s="42"/>
      <c r="I332" s="230"/>
      <c r="J332" s="42"/>
      <c r="K332" s="42"/>
      <c r="L332" s="46"/>
      <c r="M332" s="231"/>
      <c r="N332" s="232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197</v>
      </c>
      <c r="AU332" s="19" t="s">
        <v>83</v>
      </c>
    </row>
    <row r="333" s="14" customFormat="1">
      <c r="A333" s="14"/>
      <c r="B333" s="244"/>
      <c r="C333" s="245"/>
      <c r="D333" s="235" t="s">
        <v>199</v>
      </c>
      <c r="E333" s="246" t="s">
        <v>21</v>
      </c>
      <c r="F333" s="247" t="s">
        <v>346</v>
      </c>
      <c r="G333" s="245"/>
      <c r="H333" s="248">
        <v>99.260000000000005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199</v>
      </c>
      <c r="AU333" s="254" t="s">
        <v>83</v>
      </c>
      <c r="AV333" s="14" t="s">
        <v>83</v>
      </c>
      <c r="AW333" s="14" t="s">
        <v>34</v>
      </c>
      <c r="AX333" s="14" t="s">
        <v>81</v>
      </c>
      <c r="AY333" s="254" t="s">
        <v>189</v>
      </c>
    </row>
    <row r="334" s="2" customFormat="1">
      <c r="A334" s="40"/>
      <c r="B334" s="41"/>
      <c r="C334" s="42"/>
      <c r="D334" s="235" t="s">
        <v>210</v>
      </c>
      <c r="E334" s="42"/>
      <c r="F334" s="266" t="s">
        <v>232</v>
      </c>
      <c r="G334" s="42"/>
      <c r="H334" s="42"/>
      <c r="I334" s="42"/>
      <c r="J334" s="42"/>
      <c r="K334" s="42"/>
      <c r="L334" s="46"/>
      <c r="M334" s="231"/>
      <c r="N334" s="232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U334" s="19" t="s">
        <v>83</v>
      </c>
    </row>
    <row r="335" s="2" customFormat="1">
      <c r="A335" s="40"/>
      <c r="B335" s="41"/>
      <c r="C335" s="42"/>
      <c r="D335" s="235" t="s">
        <v>210</v>
      </c>
      <c r="E335" s="42"/>
      <c r="F335" s="267" t="s">
        <v>200</v>
      </c>
      <c r="G335" s="42"/>
      <c r="H335" s="268">
        <v>0</v>
      </c>
      <c r="I335" s="42"/>
      <c r="J335" s="42"/>
      <c r="K335" s="42"/>
      <c r="L335" s="46"/>
      <c r="M335" s="231"/>
      <c r="N335" s="232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U335" s="19" t="s">
        <v>83</v>
      </c>
    </row>
    <row r="336" s="2" customFormat="1">
      <c r="A336" s="40"/>
      <c r="B336" s="41"/>
      <c r="C336" s="42"/>
      <c r="D336" s="235" t="s">
        <v>210</v>
      </c>
      <c r="E336" s="42"/>
      <c r="F336" s="267" t="s">
        <v>233</v>
      </c>
      <c r="G336" s="42"/>
      <c r="H336" s="268">
        <v>64.599999999999994</v>
      </c>
      <c r="I336" s="42"/>
      <c r="J336" s="42"/>
      <c r="K336" s="42"/>
      <c r="L336" s="46"/>
      <c r="M336" s="231"/>
      <c r="N336" s="232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U336" s="19" t="s">
        <v>83</v>
      </c>
    </row>
    <row r="337" s="2" customFormat="1">
      <c r="A337" s="40"/>
      <c r="B337" s="41"/>
      <c r="C337" s="42"/>
      <c r="D337" s="235" t="s">
        <v>210</v>
      </c>
      <c r="E337" s="42"/>
      <c r="F337" s="267" t="s">
        <v>203</v>
      </c>
      <c r="G337" s="42"/>
      <c r="H337" s="268">
        <v>64.599999999999994</v>
      </c>
      <c r="I337" s="42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U337" s="19" t="s">
        <v>83</v>
      </c>
    </row>
    <row r="338" s="2" customFormat="1">
      <c r="A338" s="40"/>
      <c r="B338" s="41"/>
      <c r="C338" s="42"/>
      <c r="D338" s="235" t="s">
        <v>210</v>
      </c>
      <c r="E338" s="42"/>
      <c r="F338" s="266" t="s">
        <v>234</v>
      </c>
      <c r="G338" s="42"/>
      <c r="H338" s="42"/>
      <c r="I338" s="42"/>
      <c r="J338" s="42"/>
      <c r="K338" s="42"/>
      <c r="L338" s="46"/>
      <c r="M338" s="231"/>
      <c r="N338" s="232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U338" s="19" t="s">
        <v>83</v>
      </c>
    </row>
    <row r="339" s="2" customFormat="1">
      <c r="A339" s="40"/>
      <c r="B339" s="41"/>
      <c r="C339" s="42"/>
      <c r="D339" s="235" t="s">
        <v>210</v>
      </c>
      <c r="E339" s="42"/>
      <c r="F339" s="267" t="s">
        <v>200</v>
      </c>
      <c r="G339" s="42"/>
      <c r="H339" s="268">
        <v>0</v>
      </c>
      <c r="I339" s="42"/>
      <c r="J339" s="42"/>
      <c r="K339" s="42"/>
      <c r="L339" s="46"/>
      <c r="M339" s="231"/>
      <c r="N339" s="232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U339" s="19" t="s">
        <v>83</v>
      </c>
    </row>
    <row r="340" s="2" customFormat="1">
      <c r="A340" s="40"/>
      <c r="B340" s="41"/>
      <c r="C340" s="42"/>
      <c r="D340" s="235" t="s">
        <v>210</v>
      </c>
      <c r="E340" s="42"/>
      <c r="F340" s="267" t="s">
        <v>235</v>
      </c>
      <c r="G340" s="42"/>
      <c r="H340" s="268">
        <v>22.710000000000001</v>
      </c>
      <c r="I340" s="42"/>
      <c r="J340" s="42"/>
      <c r="K340" s="42"/>
      <c r="L340" s="46"/>
      <c r="M340" s="231"/>
      <c r="N340" s="232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U340" s="19" t="s">
        <v>83</v>
      </c>
    </row>
    <row r="341" s="2" customFormat="1">
      <c r="A341" s="40"/>
      <c r="B341" s="41"/>
      <c r="C341" s="42"/>
      <c r="D341" s="235" t="s">
        <v>210</v>
      </c>
      <c r="E341" s="42"/>
      <c r="F341" s="267" t="s">
        <v>203</v>
      </c>
      <c r="G341" s="42"/>
      <c r="H341" s="268">
        <v>22.710000000000001</v>
      </c>
      <c r="I341" s="42"/>
      <c r="J341" s="42"/>
      <c r="K341" s="42"/>
      <c r="L341" s="46"/>
      <c r="M341" s="231"/>
      <c r="N341" s="232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U341" s="19" t="s">
        <v>83</v>
      </c>
    </row>
    <row r="342" s="2" customFormat="1">
      <c r="A342" s="40"/>
      <c r="B342" s="41"/>
      <c r="C342" s="42"/>
      <c r="D342" s="235" t="s">
        <v>210</v>
      </c>
      <c r="E342" s="42"/>
      <c r="F342" s="266" t="s">
        <v>236</v>
      </c>
      <c r="G342" s="42"/>
      <c r="H342" s="42"/>
      <c r="I342" s="42"/>
      <c r="J342" s="42"/>
      <c r="K342" s="42"/>
      <c r="L342" s="46"/>
      <c r="M342" s="231"/>
      <c r="N342" s="232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U342" s="19" t="s">
        <v>83</v>
      </c>
    </row>
    <row r="343" s="2" customFormat="1">
      <c r="A343" s="40"/>
      <c r="B343" s="41"/>
      <c r="C343" s="42"/>
      <c r="D343" s="235" t="s">
        <v>210</v>
      </c>
      <c r="E343" s="42"/>
      <c r="F343" s="267" t="s">
        <v>200</v>
      </c>
      <c r="G343" s="42"/>
      <c r="H343" s="268">
        <v>0</v>
      </c>
      <c r="I343" s="42"/>
      <c r="J343" s="42"/>
      <c r="K343" s="42"/>
      <c r="L343" s="46"/>
      <c r="M343" s="231"/>
      <c r="N343" s="232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U343" s="19" t="s">
        <v>83</v>
      </c>
    </row>
    <row r="344" s="2" customFormat="1">
      <c r="A344" s="40"/>
      <c r="B344" s="41"/>
      <c r="C344" s="42"/>
      <c r="D344" s="235" t="s">
        <v>210</v>
      </c>
      <c r="E344" s="42"/>
      <c r="F344" s="267" t="s">
        <v>237</v>
      </c>
      <c r="G344" s="42"/>
      <c r="H344" s="268">
        <v>10.050000000000001</v>
      </c>
      <c r="I344" s="42"/>
      <c r="J344" s="42"/>
      <c r="K344" s="42"/>
      <c r="L344" s="46"/>
      <c r="M344" s="231"/>
      <c r="N344" s="232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U344" s="19" t="s">
        <v>83</v>
      </c>
    </row>
    <row r="345" s="2" customFormat="1">
      <c r="A345" s="40"/>
      <c r="B345" s="41"/>
      <c r="C345" s="42"/>
      <c r="D345" s="235" t="s">
        <v>210</v>
      </c>
      <c r="E345" s="42"/>
      <c r="F345" s="267" t="s">
        <v>203</v>
      </c>
      <c r="G345" s="42"/>
      <c r="H345" s="268">
        <v>10.050000000000001</v>
      </c>
      <c r="I345" s="42"/>
      <c r="J345" s="42"/>
      <c r="K345" s="42"/>
      <c r="L345" s="46"/>
      <c r="M345" s="231"/>
      <c r="N345" s="232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U345" s="19" t="s">
        <v>83</v>
      </c>
    </row>
    <row r="346" s="2" customFormat="1">
      <c r="A346" s="40"/>
      <c r="B346" s="41"/>
      <c r="C346" s="42"/>
      <c r="D346" s="235" t="s">
        <v>210</v>
      </c>
      <c r="E346" s="42"/>
      <c r="F346" s="266" t="s">
        <v>238</v>
      </c>
      <c r="G346" s="42"/>
      <c r="H346" s="42"/>
      <c r="I346" s="42"/>
      <c r="J346" s="42"/>
      <c r="K346" s="42"/>
      <c r="L346" s="46"/>
      <c r="M346" s="231"/>
      <c r="N346" s="232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U346" s="19" t="s">
        <v>83</v>
      </c>
    </row>
    <row r="347" s="2" customFormat="1">
      <c r="A347" s="40"/>
      <c r="B347" s="41"/>
      <c r="C347" s="42"/>
      <c r="D347" s="235" t="s">
        <v>210</v>
      </c>
      <c r="E347" s="42"/>
      <c r="F347" s="267" t="s">
        <v>200</v>
      </c>
      <c r="G347" s="42"/>
      <c r="H347" s="268">
        <v>0</v>
      </c>
      <c r="I347" s="42"/>
      <c r="J347" s="42"/>
      <c r="K347" s="42"/>
      <c r="L347" s="46"/>
      <c r="M347" s="231"/>
      <c r="N347" s="232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U347" s="19" t="s">
        <v>83</v>
      </c>
    </row>
    <row r="348" s="2" customFormat="1">
      <c r="A348" s="40"/>
      <c r="B348" s="41"/>
      <c r="C348" s="42"/>
      <c r="D348" s="235" t="s">
        <v>210</v>
      </c>
      <c r="E348" s="42"/>
      <c r="F348" s="267" t="s">
        <v>137</v>
      </c>
      <c r="G348" s="42"/>
      <c r="H348" s="268">
        <v>1.8999999999999999</v>
      </c>
      <c r="I348" s="42"/>
      <c r="J348" s="42"/>
      <c r="K348" s="42"/>
      <c r="L348" s="46"/>
      <c r="M348" s="231"/>
      <c r="N348" s="232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U348" s="19" t="s">
        <v>83</v>
      </c>
    </row>
    <row r="349" s="2" customFormat="1">
      <c r="A349" s="40"/>
      <c r="B349" s="41"/>
      <c r="C349" s="42"/>
      <c r="D349" s="235" t="s">
        <v>210</v>
      </c>
      <c r="E349" s="42"/>
      <c r="F349" s="267" t="s">
        <v>203</v>
      </c>
      <c r="G349" s="42"/>
      <c r="H349" s="268">
        <v>1.8999999999999999</v>
      </c>
      <c r="I349" s="42"/>
      <c r="J349" s="42"/>
      <c r="K349" s="42"/>
      <c r="L349" s="46"/>
      <c r="M349" s="231"/>
      <c r="N349" s="232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U349" s="19" t="s">
        <v>83</v>
      </c>
    </row>
    <row r="350" s="2" customFormat="1" ht="37.8" customHeight="1">
      <c r="A350" s="40"/>
      <c r="B350" s="41"/>
      <c r="C350" s="215" t="s">
        <v>7</v>
      </c>
      <c r="D350" s="215" t="s">
        <v>191</v>
      </c>
      <c r="E350" s="216" t="s">
        <v>347</v>
      </c>
      <c r="F350" s="217" t="s">
        <v>348</v>
      </c>
      <c r="G350" s="218" t="s">
        <v>113</v>
      </c>
      <c r="H350" s="219">
        <v>8933.3999999999996</v>
      </c>
      <c r="I350" s="220"/>
      <c r="J350" s="221">
        <f>ROUND(I350*H350,2)</f>
        <v>0</v>
      </c>
      <c r="K350" s="217" t="s">
        <v>194</v>
      </c>
      <c r="L350" s="46"/>
      <c r="M350" s="222" t="s">
        <v>21</v>
      </c>
      <c r="N350" s="223" t="s">
        <v>44</v>
      </c>
      <c r="O350" s="86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26" t="s">
        <v>195</v>
      </c>
      <c r="AT350" s="226" t="s">
        <v>191</v>
      </c>
      <c r="AU350" s="226" t="s">
        <v>83</v>
      </c>
      <c r="AY350" s="19" t="s">
        <v>189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19" t="s">
        <v>81</v>
      </c>
      <c r="BK350" s="227">
        <f>ROUND(I350*H350,2)</f>
        <v>0</v>
      </c>
      <c r="BL350" s="19" t="s">
        <v>195</v>
      </c>
      <c r="BM350" s="226" t="s">
        <v>349</v>
      </c>
    </row>
    <row r="351" s="2" customFormat="1">
      <c r="A351" s="40"/>
      <c r="B351" s="41"/>
      <c r="C351" s="42"/>
      <c r="D351" s="228" t="s">
        <v>197</v>
      </c>
      <c r="E351" s="42"/>
      <c r="F351" s="229" t="s">
        <v>350</v>
      </c>
      <c r="G351" s="42"/>
      <c r="H351" s="42"/>
      <c r="I351" s="230"/>
      <c r="J351" s="42"/>
      <c r="K351" s="42"/>
      <c r="L351" s="46"/>
      <c r="M351" s="231"/>
      <c r="N351" s="232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197</v>
      </c>
      <c r="AU351" s="19" t="s">
        <v>83</v>
      </c>
    </row>
    <row r="352" s="14" customFormat="1">
      <c r="A352" s="14"/>
      <c r="B352" s="244"/>
      <c r="C352" s="245"/>
      <c r="D352" s="235" t="s">
        <v>199</v>
      </c>
      <c r="E352" s="246" t="s">
        <v>21</v>
      </c>
      <c r="F352" s="247" t="s">
        <v>346</v>
      </c>
      <c r="G352" s="245"/>
      <c r="H352" s="248">
        <v>99.260000000000005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199</v>
      </c>
      <c r="AU352" s="254" t="s">
        <v>83</v>
      </c>
      <c r="AV352" s="14" t="s">
        <v>83</v>
      </c>
      <c r="AW352" s="14" t="s">
        <v>34</v>
      </c>
      <c r="AX352" s="14" t="s">
        <v>81</v>
      </c>
      <c r="AY352" s="254" t="s">
        <v>189</v>
      </c>
    </row>
    <row r="353" s="2" customFormat="1">
      <c r="A353" s="40"/>
      <c r="B353" s="41"/>
      <c r="C353" s="42"/>
      <c r="D353" s="235" t="s">
        <v>210</v>
      </c>
      <c r="E353" s="42"/>
      <c r="F353" s="266" t="s">
        <v>232</v>
      </c>
      <c r="G353" s="42"/>
      <c r="H353" s="42"/>
      <c r="I353" s="42"/>
      <c r="J353" s="42"/>
      <c r="K353" s="42"/>
      <c r="L353" s="46"/>
      <c r="M353" s="231"/>
      <c r="N353" s="232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U353" s="19" t="s">
        <v>83</v>
      </c>
    </row>
    <row r="354" s="2" customFormat="1">
      <c r="A354" s="40"/>
      <c r="B354" s="41"/>
      <c r="C354" s="42"/>
      <c r="D354" s="235" t="s">
        <v>210</v>
      </c>
      <c r="E354" s="42"/>
      <c r="F354" s="267" t="s">
        <v>200</v>
      </c>
      <c r="G354" s="42"/>
      <c r="H354" s="268">
        <v>0</v>
      </c>
      <c r="I354" s="42"/>
      <c r="J354" s="42"/>
      <c r="K354" s="42"/>
      <c r="L354" s="46"/>
      <c r="M354" s="231"/>
      <c r="N354" s="232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U354" s="19" t="s">
        <v>83</v>
      </c>
    </row>
    <row r="355" s="2" customFormat="1">
      <c r="A355" s="40"/>
      <c r="B355" s="41"/>
      <c r="C355" s="42"/>
      <c r="D355" s="235" t="s">
        <v>210</v>
      </c>
      <c r="E355" s="42"/>
      <c r="F355" s="267" t="s">
        <v>233</v>
      </c>
      <c r="G355" s="42"/>
      <c r="H355" s="268">
        <v>64.599999999999994</v>
      </c>
      <c r="I355" s="42"/>
      <c r="J355" s="42"/>
      <c r="K355" s="42"/>
      <c r="L355" s="46"/>
      <c r="M355" s="231"/>
      <c r="N355" s="232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U355" s="19" t="s">
        <v>83</v>
      </c>
    </row>
    <row r="356" s="2" customFormat="1">
      <c r="A356" s="40"/>
      <c r="B356" s="41"/>
      <c r="C356" s="42"/>
      <c r="D356" s="235" t="s">
        <v>210</v>
      </c>
      <c r="E356" s="42"/>
      <c r="F356" s="267" t="s">
        <v>203</v>
      </c>
      <c r="G356" s="42"/>
      <c r="H356" s="268">
        <v>64.599999999999994</v>
      </c>
      <c r="I356" s="42"/>
      <c r="J356" s="42"/>
      <c r="K356" s="42"/>
      <c r="L356" s="46"/>
      <c r="M356" s="231"/>
      <c r="N356" s="232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U356" s="19" t="s">
        <v>83</v>
      </c>
    </row>
    <row r="357" s="2" customFormat="1">
      <c r="A357" s="40"/>
      <c r="B357" s="41"/>
      <c r="C357" s="42"/>
      <c r="D357" s="235" t="s">
        <v>210</v>
      </c>
      <c r="E357" s="42"/>
      <c r="F357" s="266" t="s">
        <v>234</v>
      </c>
      <c r="G357" s="42"/>
      <c r="H357" s="42"/>
      <c r="I357" s="42"/>
      <c r="J357" s="42"/>
      <c r="K357" s="42"/>
      <c r="L357" s="46"/>
      <c r="M357" s="231"/>
      <c r="N357" s="232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U357" s="19" t="s">
        <v>83</v>
      </c>
    </row>
    <row r="358" s="2" customFormat="1">
      <c r="A358" s="40"/>
      <c r="B358" s="41"/>
      <c r="C358" s="42"/>
      <c r="D358" s="235" t="s">
        <v>210</v>
      </c>
      <c r="E358" s="42"/>
      <c r="F358" s="267" t="s">
        <v>200</v>
      </c>
      <c r="G358" s="42"/>
      <c r="H358" s="268">
        <v>0</v>
      </c>
      <c r="I358" s="42"/>
      <c r="J358" s="42"/>
      <c r="K358" s="42"/>
      <c r="L358" s="46"/>
      <c r="M358" s="231"/>
      <c r="N358" s="232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U358" s="19" t="s">
        <v>83</v>
      </c>
    </row>
    <row r="359" s="2" customFormat="1">
      <c r="A359" s="40"/>
      <c r="B359" s="41"/>
      <c r="C359" s="42"/>
      <c r="D359" s="235" t="s">
        <v>210</v>
      </c>
      <c r="E359" s="42"/>
      <c r="F359" s="267" t="s">
        <v>235</v>
      </c>
      <c r="G359" s="42"/>
      <c r="H359" s="268">
        <v>22.710000000000001</v>
      </c>
      <c r="I359" s="42"/>
      <c r="J359" s="42"/>
      <c r="K359" s="42"/>
      <c r="L359" s="46"/>
      <c r="M359" s="231"/>
      <c r="N359" s="232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U359" s="19" t="s">
        <v>83</v>
      </c>
    </row>
    <row r="360" s="2" customFormat="1">
      <c r="A360" s="40"/>
      <c r="B360" s="41"/>
      <c r="C360" s="42"/>
      <c r="D360" s="235" t="s">
        <v>210</v>
      </c>
      <c r="E360" s="42"/>
      <c r="F360" s="267" t="s">
        <v>203</v>
      </c>
      <c r="G360" s="42"/>
      <c r="H360" s="268">
        <v>22.710000000000001</v>
      </c>
      <c r="I360" s="42"/>
      <c r="J360" s="42"/>
      <c r="K360" s="42"/>
      <c r="L360" s="46"/>
      <c r="M360" s="231"/>
      <c r="N360" s="232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U360" s="19" t="s">
        <v>83</v>
      </c>
    </row>
    <row r="361" s="2" customFormat="1">
      <c r="A361" s="40"/>
      <c r="B361" s="41"/>
      <c r="C361" s="42"/>
      <c r="D361" s="235" t="s">
        <v>210</v>
      </c>
      <c r="E361" s="42"/>
      <c r="F361" s="266" t="s">
        <v>236</v>
      </c>
      <c r="G361" s="42"/>
      <c r="H361" s="42"/>
      <c r="I361" s="42"/>
      <c r="J361" s="42"/>
      <c r="K361" s="42"/>
      <c r="L361" s="46"/>
      <c r="M361" s="231"/>
      <c r="N361" s="232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U361" s="19" t="s">
        <v>83</v>
      </c>
    </row>
    <row r="362" s="2" customFormat="1">
      <c r="A362" s="40"/>
      <c r="B362" s="41"/>
      <c r="C362" s="42"/>
      <c r="D362" s="235" t="s">
        <v>210</v>
      </c>
      <c r="E362" s="42"/>
      <c r="F362" s="267" t="s">
        <v>200</v>
      </c>
      <c r="G362" s="42"/>
      <c r="H362" s="268">
        <v>0</v>
      </c>
      <c r="I362" s="42"/>
      <c r="J362" s="42"/>
      <c r="K362" s="42"/>
      <c r="L362" s="46"/>
      <c r="M362" s="231"/>
      <c r="N362" s="232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U362" s="19" t="s">
        <v>83</v>
      </c>
    </row>
    <row r="363" s="2" customFormat="1">
      <c r="A363" s="40"/>
      <c r="B363" s="41"/>
      <c r="C363" s="42"/>
      <c r="D363" s="235" t="s">
        <v>210</v>
      </c>
      <c r="E363" s="42"/>
      <c r="F363" s="267" t="s">
        <v>237</v>
      </c>
      <c r="G363" s="42"/>
      <c r="H363" s="268">
        <v>10.050000000000001</v>
      </c>
      <c r="I363" s="42"/>
      <c r="J363" s="42"/>
      <c r="K363" s="42"/>
      <c r="L363" s="46"/>
      <c r="M363" s="231"/>
      <c r="N363" s="232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U363" s="19" t="s">
        <v>83</v>
      </c>
    </row>
    <row r="364" s="2" customFormat="1">
      <c r="A364" s="40"/>
      <c r="B364" s="41"/>
      <c r="C364" s="42"/>
      <c r="D364" s="235" t="s">
        <v>210</v>
      </c>
      <c r="E364" s="42"/>
      <c r="F364" s="267" t="s">
        <v>203</v>
      </c>
      <c r="G364" s="42"/>
      <c r="H364" s="268">
        <v>10.050000000000001</v>
      </c>
      <c r="I364" s="42"/>
      <c r="J364" s="42"/>
      <c r="K364" s="42"/>
      <c r="L364" s="46"/>
      <c r="M364" s="231"/>
      <c r="N364" s="232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U364" s="19" t="s">
        <v>83</v>
      </c>
    </row>
    <row r="365" s="2" customFormat="1">
      <c r="A365" s="40"/>
      <c r="B365" s="41"/>
      <c r="C365" s="42"/>
      <c r="D365" s="235" t="s">
        <v>210</v>
      </c>
      <c r="E365" s="42"/>
      <c r="F365" s="266" t="s">
        <v>238</v>
      </c>
      <c r="G365" s="42"/>
      <c r="H365" s="42"/>
      <c r="I365" s="42"/>
      <c r="J365" s="42"/>
      <c r="K365" s="42"/>
      <c r="L365" s="46"/>
      <c r="M365" s="231"/>
      <c r="N365" s="232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U365" s="19" t="s">
        <v>83</v>
      </c>
    </row>
    <row r="366" s="2" customFormat="1">
      <c r="A366" s="40"/>
      <c r="B366" s="41"/>
      <c r="C366" s="42"/>
      <c r="D366" s="235" t="s">
        <v>210</v>
      </c>
      <c r="E366" s="42"/>
      <c r="F366" s="267" t="s">
        <v>200</v>
      </c>
      <c r="G366" s="42"/>
      <c r="H366" s="268">
        <v>0</v>
      </c>
      <c r="I366" s="42"/>
      <c r="J366" s="42"/>
      <c r="K366" s="42"/>
      <c r="L366" s="46"/>
      <c r="M366" s="231"/>
      <c r="N366" s="232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U366" s="19" t="s">
        <v>83</v>
      </c>
    </row>
    <row r="367" s="2" customFormat="1">
      <c r="A367" s="40"/>
      <c r="B367" s="41"/>
      <c r="C367" s="42"/>
      <c r="D367" s="235" t="s">
        <v>210</v>
      </c>
      <c r="E367" s="42"/>
      <c r="F367" s="267" t="s">
        <v>137</v>
      </c>
      <c r="G367" s="42"/>
      <c r="H367" s="268">
        <v>1.8999999999999999</v>
      </c>
      <c r="I367" s="42"/>
      <c r="J367" s="42"/>
      <c r="K367" s="42"/>
      <c r="L367" s="46"/>
      <c r="M367" s="231"/>
      <c r="N367" s="232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U367" s="19" t="s">
        <v>83</v>
      </c>
    </row>
    <row r="368" s="2" customFormat="1">
      <c r="A368" s="40"/>
      <c r="B368" s="41"/>
      <c r="C368" s="42"/>
      <c r="D368" s="235" t="s">
        <v>210</v>
      </c>
      <c r="E368" s="42"/>
      <c r="F368" s="267" t="s">
        <v>203</v>
      </c>
      <c r="G368" s="42"/>
      <c r="H368" s="268">
        <v>1.8999999999999999</v>
      </c>
      <c r="I368" s="42"/>
      <c r="J368" s="42"/>
      <c r="K368" s="42"/>
      <c r="L368" s="46"/>
      <c r="M368" s="231"/>
      <c r="N368" s="232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U368" s="19" t="s">
        <v>83</v>
      </c>
    </row>
    <row r="369" s="14" customFormat="1">
      <c r="A369" s="14"/>
      <c r="B369" s="244"/>
      <c r="C369" s="245"/>
      <c r="D369" s="235" t="s">
        <v>199</v>
      </c>
      <c r="E369" s="245"/>
      <c r="F369" s="247" t="s">
        <v>351</v>
      </c>
      <c r="G369" s="245"/>
      <c r="H369" s="248">
        <v>8933.3999999999996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199</v>
      </c>
      <c r="AU369" s="254" t="s">
        <v>83</v>
      </c>
      <c r="AV369" s="14" t="s">
        <v>83</v>
      </c>
      <c r="AW369" s="14" t="s">
        <v>4</v>
      </c>
      <c r="AX369" s="14" t="s">
        <v>81</v>
      </c>
      <c r="AY369" s="254" t="s">
        <v>189</v>
      </c>
    </row>
    <row r="370" s="2" customFormat="1" ht="33" customHeight="1">
      <c r="A370" s="40"/>
      <c r="B370" s="41"/>
      <c r="C370" s="215" t="s">
        <v>352</v>
      </c>
      <c r="D370" s="215" t="s">
        <v>191</v>
      </c>
      <c r="E370" s="216" t="s">
        <v>353</v>
      </c>
      <c r="F370" s="217" t="s">
        <v>354</v>
      </c>
      <c r="G370" s="218" t="s">
        <v>113</v>
      </c>
      <c r="H370" s="219">
        <v>99.260000000000005</v>
      </c>
      <c r="I370" s="220"/>
      <c r="J370" s="221">
        <f>ROUND(I370*H370,2)</f>
        <v>0</v>
      </c>
      <c r="K370" s="217" t="s">
        <v>194</v>
      </c>
      <c r="L370" s="46"/>
      <c r="M370" s="222" t="s">
        <v>21</v>
      </c>
      <c r="N370" s="223" t="s">
        <v>44</v>
      </c>
      <c r="O370" s="86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6" t="s">
        <v>195</v>
      </c>
      <c r="AT370" s="226" t="s">
        <v>191</v>
      </c>
      <c r="AU370" s="226" t="s">
        <v>83</v>
      </c>
      <c r="AY370" s="19" t="s">
        <v>189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19" t="s">
        <v>81</v>
      </c>
      <c r="BK370" s="227">
        <f>ROUND(I370*H370,2)</f>
        <v>0</v>
      </c>
      <c r="BL370" s="19" t="s">
        <v>195</v>
      </c>
      <c r="BM370" s="226" t="s">
        <v>355</v>
      </c>
    </row>
    <row r="371" s="2" customFormat="1">
      <c r="A371" s="40"/>
      <c r="B371" s="41"/>
      <c r="C371" s="42"/>
      <c r="D371" s="228" t="s">
        <v>197</v>
      </c>
      <c r="E371" s="42"/>
      <c r="F371" s="229" t="s">
        <v>356</v>
      </c>
      <c r="G371" s="42"/>
      <c r="H371" s="42"/>
      <c r="I371" s="230"/>
      <c r="J371" s="42"/>
      <c r="K371" s="42"/>
      <c r="L371" s="46"/>
      <c r="M371" s="231"/>
      <c r="N371" s="232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197</v>
      </c>
      <c r="AU371" s="19" t="s">
        <v>83</v>
      </c>
    </row>
    <row r="372" s="14" customFormat="1">
      <c r="A372" s="14"/>
      <c r="B372" s="244"/>
      <c r="C372" s="245"/>
      <c r="D372" s="235" t="s">
        <v>199</v>
      </c>
      <c r="E372" s="246" t="s">
        <v>21</v>
      </c>
      <c r="F372" s="247" t="s">
        <v>346</v>
      </c>
      <c r="G372" s="245"/>
      <c r="H372" s="248">
        <v>99.260000000000005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199</v>
      </c>
      <c r="AU372" s="254" t="s">
        <v>83</v>
      </c>
      <c r="AV372" s="14" t="s">
        <v>83</v>
      </c>
      <c r="AW372" s="14" t="s">
        <v>34</v>
      </c>
      <c r="AX372" s="14" t="s">
        <v>81</v>
      </c>
      <c r="AY372" s="254" t="s">
        <v>189</v>
      </c>
    </row>
    <row r="373" s="2" customFormat="1">
      <c r="A373" s="40"/>
      <c r="B373" s="41"/>
      <c r="C373" s="42"/>
      <c r="D373" s="235" t="s">
        <v>210</v>
      </c>
      <c r="E373" s="42"/>
      <c r="F373" s="266" t="s">
        <v>232</v>
      </c>
      <c r="G373" s="42"/>
      <c r="H373" s="42"/>
      <c r="I373" s="42"/>
      <c r="J373" s="42"/>
      <c r="K373" s="42"/>
      <c r="L373" s="46"/>
      <c r="M373" s="231"/>
      <c r="N373" s="232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U373" s="19" t="s">
        <v>83</v>
      </c>
    </row>
    <row r="374" s="2" customFormat="1">
      <c r="A374" s="40"/>
      <c r="B374" s="41"/>
      <c r="C374" s="42"/>
      <c r="D374" s="235" t="s">
        <v>210</v>
      </c>
      <c r="E374" s="42"/>
      <c r="F374" s="267" t="s">
        <v>200</v>
      </c>
      <c r="G374" s="42"/>
      <c r="H374" s="268">
        <v>0</v>
      </c>
      <c r="I374" s="42"/>
      <c r="J374" s="42"/>
      <c r="K374" s="42"/>
      <c r="L374" s="46"/>
      <c r="M374" s="231"/>
      <c r="N374" s="232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U374" s="19" t="s">
        <v>83</v>
      </c>
    </row>
    <row r="375" s="2" customFormat="1">
      <c r="A375" s="40"/>
      <c r="B375" s="41"/>
      <c r="C375" s="42"/>
      <c r="D375" s="235" t="s">
        <v>210</v>
      </c>
      <c r="E375" s="42"/>
      <c r="F375" s="267" t="s">
        <v>233</v>
      </c>
      <c r="G375" s="42"/>
      <c r="H375" s="268">
        <v>64.599999999999994</v>
      </c>
      <c r="I375" s="42"/>
      <c r="J375" s="42"/>
      <c r="K375" s="42"/>
      <c r="L375" s="46"/>
      <c r="M375" s="231"/>
      <c r="N375" s="232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U375" s="19" t="s">
        <v>83</v>
      </c>
    </row>
    <row r="376" s="2" customFormat="1">
      <c r="A376" s="40"/>
      <c r="B376" s="41"/>
      <c r="C376" s="42"/>
      <c r="D376" s="235" t="s">
        <v>210</v>
      </c>
      <c r="E376" s="42"/>
      <c r="F376" s="267" t="s">
        <v>203</v>
      </c>
      <c r="G376" s="42"/>
      <c r="H376" s="268">
        <v>64.599999999999994</v>
      </c>
      <c r="I376" s="42"/>
      <c r="J376" s="42"/>
      <c r="K376" s="42"/>
      <c r="L376" s="46"/>
      <c r="M376" s="231"/>
      <c r="N376" s="232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U376" s="19" t="s">
        <v>83</v>
      </c>
    </row>
    <row r="377" s="2" customFormat="1">
      <c r="A377" s="40"/>
      <c r="B377" s="41"/>
      <c r="C377" s="42"/>
      <c r="D377" s="235" t="s">
        <v>210</v>
      </c>
      <c r="E377" s="42"/>
      <c r="F377" s="266" t="s">
        <v>234</v>
      </c>
      <c r="G377" s="42"/>
      <c r="H377" s="42"/>
      <c r="I377" s="42"/>
      <c r="J377" s="42"/>
      <c r="K377" s="42"/>
      <c r="L377" s="46"/>
      <c r="M377" s="231"/>
      <c r="N377" s="232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U377" s="19" t="s">
        <v>83</v>
      </c>
    </row>
    <row r="378" s="2" customFormat="1">
      <c r="A378" s="40"/>
      <c r="B378" s="41"/>
      <c r="C378" s="42"/>
      <c r="D378" s="235" t="s">
        <v>210</v>
      </c>
      <c r="E378" s="42"/>
      <c r="F378" s="267" t="s">
        <v>200</v>
      </c>
      <c r="G378" s="42"/>
      <c r="H378" s="268">
        <v>0</v>
      </c>
      <c r="I378" s="42"/>
      <c r="J378" s="42"/>
      <c r="K378" s="42"/>
      <c r="L378" s="46"/>
      <c r="M378" s="231"/>
      <c r="N378" s="232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U378" s="19" t="s">
        <v>83</v>
      </c>
    </row>
    <row r="379" s="2" customFormat="1">
      <c r="A379" s="40"/>
      <c r="B379" s="41"/>
      <c r="C379" s="42"/>
      <c r="D379" s="235" t="s">
        <v>210</v>
      </c>
      <c r="E379" s="42"/>
      <c r="F379" s="267" t="s">
        <v>235</v>
      </c>
      <c r="G379" s="42"/>
      <c r="H379" s="268">
        <v>22.710000000000001</v>
      </c>
      <c r="I379" s="42"/>
      <c r="J379" s="42"/>
      <c r="K379" s="42"/>
      <c r="L379" s="46"/>
      <c r="M379" s="231"/>
      <c r="N379" s="232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U379" s="19" t="s">
        <v>83</v>
      </c>
    </row>
    <row r="380" s="2" customFormat="1">
      <c r="A380" s="40"/>
      <c r="B380" s="41"/>
      <c r="C380" s="42"/>
      <c r="D380" s="235" t="s">
        <v>210</v>
      </c>
      <c r="E380" s="42"/>
      <c r="F380" s="267" t="s">
        <v>203</v>
      </c>
      <c r="G380" s="42"/>
      <c r="H380" s="268">
        <v>22.710000000000001</v>
      </c>
      <c r="I380" s="42"/>
      <c r="J380" s="42"/>
      <c r="K380" s="42"/>
      <c r="L380" s="46"/>
      <c r="M380" s="231"/>
      <c r="N380" s="232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U380" s="19" t="s">
        <v>83</v>
      </c>
    </row>
    <row r="381" s="2" customFormat="1">
      <c r="A381" s="40"/>
      <c r="B381" s="41"/>
      <c r="C381" s="42"/>
      <c r="D381" s="235" t="s">
        <v>210</v>
      </c>
      <c r="E381" s="42"/>
      <c r="F381" s="266" t="s">
        <v>236</v>
      </c>
      <c r="G381" s="42"/>
      <c r="H381" s="42"/>
      <c r="I381" s="42"/>
      <c r="J381" s="42"/>
      <c r="K381" s="42"/>
      <c r="L381" s="46"/>
      <c r="M381" s="231"/>
      <c r="N381" s="232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U381" s="19" t="s">
        <v>83</v>
      </c>
    </row>
    <row r="382" s="2" customFormat="1">
      <c r="A382" s="40"/>
      <c r="B382" s="41"/>
      <c r="C382" s="42"/>
      <c r="D382" s="235" t="s">
        <v>210</v>
      </c>
      <c r="E382" s="42"/>
      <c r="F382" s="267" t="s">
        <v>200</v>
      </c>
      <c r="G382" s="42"/>
      <c r="H382" s="268">
        <v>0</v>
      </c>
      <c r="I382" s="42"/>
      <c r="J382" s="42"/>
      <c r="K382" s="42"/>
      <c r="L382" s="46"/>
      <c r="M382" s="231"/>
      <c r="N382" s="232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U382" s="19" t="s">
        <v>83</v>
      </c>
    </row>
    <row r="383" s="2" customFormat="1">
      <c r="A383" s="40"/>
      <c r="B383" s="41"/>
      <c r="C383" s="42"/>
      <c r="D383" s="235" t="s">
        <v>210</v>
      </c>
      <c r="E383" s="42"/>
      <c r="F383" s="267" t="s">
        <v>237</v>
      </c>
      <c r="G383" s="42"/>
      <c r="H383" s="268">
        <v>10.050000000000001</v>
      </c>
      <c r="I383" s="42"/>
      <c r="J383" s="42"/>
      <c r="K383" s="42"/>
      <c r="L383" s="46"/>
      <c r="M383" s="231"/>
      <c r="N383" s="232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U383" s="19" t="s">
        <v>83</v>
      </c>
    </row>
    <row r="384" s="2" customFormat="1">
      <c r="A384" s="40"/>
      <c r="B384" s="41"/>
      <c r="C384" s="42"/>
      <c r="D384" s="235" t="s">
        <v>210</v>
      </c>
      <c r="E384" s="42"/>
      <c r="F384" s="267" t="s">
        <v>203</v>
      </c>
      <c r="G384" s="42"/>
      <c r="H384" s="268">
        <v>10.050000000000001</v>
      </c>
      <c r="I384" s="42"/>
      <c r="J384" s="42"/>
      <c r="K384" s="42"/>
      <c r="L384" s="46"/>
      <c r="M384" s="231"/>
      <c r="N384" s="232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U384" s="19" t="s">
        <v>83</v>
      </c>
    </row>
    <row r="385" s="2" customFormat="1">
      <c r="A385" s="40"/>
      <c r="B385" s="41"/>
      <c r="C385" s="42"/>
      <c r="D385" s="235" t="s">
        <v>210</v>
      </c>
      <c r="E385" s="42"/>
      <c r="F385" s="266" t="s">
        <v>238</v>
      </c>
      <c r="G385" s="42"/>
      <c r="H385" s="42"/>
      <c r="I385" s="42"/>
      <c r="J385" s="42"/>
      <c r="K385" s="42"/>
      <c r="L385" s="46"/>
      <c r="M385" s="231"/>
      <c r="N385" s="232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U385" s="19" t="s">
        <v>83</v>
      </c>
    </row>
    <row r="386" s="2" customFormat="1">
      <c r="A386" s="40"/>
      <c r="B386" s="41"/>
      <c r="C386" s="42"/>
      <c r="D386" s="235" t="s">
        <v>210</v>
      </c>
      <c r="E386" s="42"/>
      <c r="F386" s="267" t="s">
        <v>200</v>
      </c>
      <c r="G386" s="42"/>
      <c r="H386" s="268">
        <v>0</v>
      </c>
      <c r="I386" s="42"/>
      <c r="J386" s="42"/>
      <c r="K386" s="42"/>
      <c r="L386" s="46"/>
      <c r="M386" s="231"/>
      <c r="N386" s="232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U386" s="19" t="s">
        <v>83</v>
      </c>
    </row>
    <row r="387" s="2" customFormat="1">
      <c r="A387" s="40"/>
      <c r="B387" s="41"/>
      <c r="C387" s="42"/>
      <c r="D387" s="235" t="s">
        <v>210</v>
      </c>
      <c r="E387" s="42"/>
      <c r="F387" s="267" t="s">
        <v>137</v>
      </c>
      <c r="G387" s="42"/>
      <c r="H387" s="268">
        <v>1.8999999999999999</v>
      </c>
      <c r="I387" s="42"/>
      <c r="J387" s="42"/>
      <c r="K387" s="42"/>
      <c r="L387" s="46"/>
      <c r="M387" s="231"/>
      <c r="N387" s="232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U387" s="19" t="s">
        <v>83</v>
      </c>
    </row>
    <row r="388" s="2" customFormat="1">
      <c r="A388" s="40"/>
      <c r="B388" s="41"/>
      <c r="C388" s="42"/>
      <c r="D388" s="235" t="s">
        <v>210</v>
      </c>
      <c r="E388" s="42"/>
      <c r="F388" s="267" t="s">
        <v>203</v>
      </c>
      <c r="G388" s="42"/>
      <c r="H388" s="268">
        <v>1.8999999999999999</v>
      </c>
      <c r="I388" s="42"/>
      <c r="J388" s="42"/>
      <c r="K388" s="42"/>
      <c r="L388" s="46"/>
      <c r="M388" s="231"/>
      <c r="N388" s="232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U388" s="19" t="s">
        <v>83</v>
      </c>
    </row>
    <row r="389" s="2" customFormat="1" ht="24.15" customHeight="1">
      <c r="A389" s="40"/>
      <c r="B389" s="41"/>
      <c r="C389" s="215" t="s">
        <v>357</v>
      </c>
      <c r="D389" s="215" t="s">
        <v>191</v>
      </c>
      <c r="E389" s="216" t="s">
        <v>358</v>
      </c>
      <c r="F389" s="217" t="s">
        <v>359</v>
      </c>
      <c r="G389" s="218" t="s">
        <v>307</v>
      </c>
      <c r="H389" s="219">
        <v>1.875</v>
      </c>
      <c r="I389" s="220"/>
      <c r="J389" s="221">
        <f>ROUND(I389*H389,2)</f>
        <v>0</v>
      </c>
      <c r="K389" s="217" t="s">
        <v>194</v>
      </c>
      <c r="L389" s="46"/>
      <c r="M389" s="222" t="s">
        <v>21</v>
      </c>
      <c r="N389" s="223" t="s">
        <v>44</v>
      </c>
      <c r="O389" s="86"/>
      <c r="P389" s="224">
        <f>O389*H389</f>
        <v>0</v>
      </c>
      <c r="Q389" s="224">
        <v>0</v>
      </c>
      <c r="R389" s="224">
        <f>Q389*H389</f>
        <v>0</v>
      </c>
      <c r="S389" s="224">
        <v>2.2000000000000002</v>
      </c>
      <c r="T389" s="225">
        <f>S389*H389</f>
        <v>4.125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6" t="s">
        <v>195</v>
      </c>
      <c r="AT389" s="226" t="s">
        <v>191</v>
      </c>
      <c r="AU389" s="226" t="s">
        <v>83</v>
      </c>
      <c r="AY389" s="19" t="s">
        <v>189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19" t="s">
        <v>81</v>
      </c>
      <c r="BK389" s="227">
        <f>ROUND(I389*H389,2)</f>
        <v>0</v>
      </c>
      <c r="BL389" s="19" t="s">
        <v>195</v>
      </c>
      <c r="BM389" s="226" t="s">
        <v>360</v>
      </c>
    </row>
    <row r="390" s="2" customFormat="1">
      <c r="A390" s="40"/>
      <c r="B390" s="41"/>
      <c r="C390" s="42"/>
      <c r="D390" s="228" t="s">
        <v>197</v>
      </c>
      <c r="E390" s="42"/>
      <c r="F390" s="229" t="s">
        <v>361</v>
      </c>
      <c r="G390" s="42"/>
      <c r="H390" s="42"/>
      <c r="I390" s="230"/>
      <c r="J390" s="42"/>
      <c r="K390" s="42"/>
      <c r="L390" s="46"/>
      <c r="M390" s="231"/>
      <c r="N390" s="232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197</v>
      </c>
      <c r="AU390" s="19" t="s">
        <v>83</v>
      </c>
    </row>
    <row r="391" s="13" customFormat="1">
      <c r="A391" s="13"/>
      <c r="B391" s="233"/>
      <c r="C391" s="234"/>
      <c r="D391" s="235" t="s">
        <v>199</v>
      </c>
      <c r="E391" s="236" t="s">
        <v>21</v>
      </c>
      <c r="F391" s="237" t="s">
        <v>200</v>
      </c>
      <c r="G391" s="234"/>
      <c r="H391" s="236" t="s">
        <v>21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199</v>
      </c>
      <c r="AU391" s="243" t="s">
        <v>83</v>
      </c>
      <c r="AV391" s="13" t="s">
        <v>81</v>
      </c>
      <c r="AW391" s="13" t="s">
        <v>34</v>
      </c>
      <c r="AX391" s="13" t="s">
        <v>73</v>
      </c>
      <c r="AY391" s="243" t="s">
        <v>189</v>
      </c>
    </row>
    <row r="392" s="13" customFormat="1">
      <c r="A392" s="13"/>
      <c r="B392" s="233"/>
      <c r="C392" s="234"/>
      <c r="D392" s="235" t="s">
        <v>199</v>
      </c>
      <c r="E392" s="236" t="s">
        <v>21</v>
      </c>
      <c r="F392" s="237" t="s">
        <v>362</v>
      </c>
      <c r="G392" s="234"/>
      <c r="H392" s="236" t="s">
        <v>21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199</v>
      </c>
      <c r="AU392" s="243" t="s">
        <v>83</v>
      </c>
      <c r="AV392" s="13" t="s">
        <v>81</v>
      </c>
      <c r="AW392" s="13" t="s">
        <v>34</v>
      </c>
      <c r="AX392" s="13" t="s">
        <v>73</v>
      </c>
      <c r="AY392" s="243" t="s">
        <v>189</v>
      </c>
    </row>
    <row r="393" s="14" customFormat="1">
      <c r="A393" s="14"/>
      <c r="B393" s="244"/>
      <c r="C393" s="245"/>
      <c r="D393" s="235" t="s">
        <v>199</v>
      </c>
      <c r="E393" s="246" t="s">
        <v>21</v>
      </c>
      <c r="F393" s="247" t="s">
        <v>363</v>
      </c>
      <c r="G393" s="245"/>
      <c r="H393" s="248">
        <v>0.375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199</v>
      </c>
      <c r="AU393" s="254" t="s">
        <v>83</v>
      </c>
      <c r="AV393" s="14" t="s">
        <v>83</v>
      </c>
      <c r="AW393" s="14" t="s">
        <v>34</v>
      </c>
      <c r="AX393" s="14" t="s">
        <v>73</v>
      </c>
      <c r="AY393" s="254" t="s">
        <v>189</v>
      </c>
    </row>
    <row r="394" s="13" customFormat="1">
      <c r="A394" s="13"/>
      <c r="B394" s="233"/>
      <c r="C394" s="234"/>
      <c r="D394" s="235" t="s">
        <v>199</v>
      </c>
      <c r="E394" s="236" t="s">
        <v>21</v>
      </c>
      <c r="F394" s="237" t="s">
        <v>364</v>
      </c>
      <c r="G394" s="234"/>
      <c r="H394" s="236" t="s">
        <v>21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199</v>
      </c>
      <c r="AU394" s="243" t="s">
        <v>83</v>
      </c>
      <c r="AV394" s="13" t="s">
        <v>81</v>
      </c>
      <c r="AW394" s="13" t="s">
        <v>34</v>
      </c>
      <c r="AX394" s="13" t="s">
        <v>73</v>
      </c>
      <c r="AY394" s="243" t="s">
        <v>189</v>
      </c>
    </row>
    <row r="395" s="14" customFormat="1">
      <c r="A395" s="14"/>
      <c r="B395" s="244"/>
      <c r="C395" s="245"/>
      <c r="D395" s="235" t="s">
        <v>199</v>
      </c>
      <c r="E395" s="246" t="s">
        <v>21</v>
      </c>
      <c r="F395" s="247" t="s">
        <v>365</v>
      </c>
      <c r="G395" s="245"/>
      <c r="H395" s="248">
        <v>1.5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199</v>
      </c>
      <c r="AU395" s="254" t="s">
        <v>83</v>
      </c>
      <c r="AV395" s="14" t="s">
        <v>83</v>
      </c>
      <c r="AW395" s="14" t="s">
        <v>34</v>
      </c>
      <c r="AX395" s="14" t="s">
        <v>73</v>
      </c>
      <c r="AY395" s="254" t="s">
        <v>189</v>
      </c>
    </row>
    <row r="396" s="15" customFormat="1">
      <c r="A396" s="15"/>
      <c r="B396" s="255"/>
      <c r="C396" s="256"/>
      <c r="D396" s="235" t="s">
        <v>199</v>
      </c>
      <c r="E396" s="257" t="s">
        <v>21</v>
      </c>
      <c r="F396" s="258" t="s">
        <v>203</v>
      </c>
      <c r="G396" s="256"/>
      <c r="H396" s="259">
        <v>1.875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199</v>
      </c>
      <c r="AU396" s="265" t="s">
        <v>83</v>
      </c>
      <c r="AV396" s="15" t="s">
        <v>195</v>
      </c>
      <c r="AW396" s="15" t="s">
        <v>34</v>
      </c>
      <c r="AX396" s="15" t="s">
        <v>81</v>
      </c>
      <c r="AY396" s="265" t="s">
        <v>189</v>
      </c>
    </row>
    <row r="397" s="2" customFormat="1" ht="24.15" customHeight="1">
      <c r="A397" s="40"/>
      <c r="B397" s="41"/>
      <c r="C397" s="215" t="s">
        <v>366</v>
      </c>
      <c r="D397" s="215" t="s">
        <v>191</v>
      </c>
      <c r="E397" s="216" t="s">
        <v>367</v>
      </c>
      <c r="F397" s="217" t="s">
        <v>368</v>
      </c>
      <c r="G397" s="218" t="s">
        <v>307</v>
      </c>
      <c r="H397" s="219">
        <v>0.77500000000000002</v>
      </c>
      <c r="I397" s="220"/>
      <c r="J397" s="221">
        <f>ROUND(I397*H397,2)</f>
        <v>0</v>
      </c>
      <c r="K397" s="217" t="s">
        <v>194</v>
      </c>
      <c r="L397" s="46"/>
      <c r="M397" s="222" t="s">
        <v>21</v>
      </c>
      <c r="N397" s="223" t="s">
        <v>44</v>
      </c>
      <c r="O397" s="86"/>
      <c r="P397" s="224">
        <f>O397*H397</f>
        <v>0</v>
      </c>
      <c r="Q397" s="224">
        <v>0</v>
      </c>
      <c r="R397" s="224">
        <f>Q397*H397</f>
        <v>0</v>
      </c>
      <c r="S397" s="224">
        <v>2.3999999999999999</v>
      </c>
      <c r="T397" s="225">
        <f>S397*H397</f>
        <v>1.8599999999999999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26" t="s">
        <v>195</v>
      </c>
      <c r="AT397" s="226" t="s">
        <v>191</v>
      </c>
      <c r="AU397" s="226" t="s">
        <v>83</v>
      </c>
      <c r="AY397" s="19" t="s">
        <v>189</v>
      </c>
      <c r="BE397" s="227">
        <f>IF(N397="základní",J397,0)</f>
        <v>0</v>
      </c>
      <c r="BF397" s="227">
        <f>IF(N397="snížená",J397,0)</f>
        <v>0</v>
      </c>
      <c r="BG397" s="227">
        <f>IF(N397="zákl. přenesená",J397,0)</f>
        <v>0</v>
      </c>
      <c r="BH397" s="227">
        <f>IF(N397="sníž. přenesená",J397,0)</f>
        <v>0</v>
      </c>
      <c r="BI397" s="227">
        <f>IF(N397="nulová",J397,0)</f>
        <v>0</v>
      </c>
      <c r="BJ397" s="19" t="s">
        <v>81</v>
      </c>
      <c r="BK397" s="227">
        <f>ROUND(I397*H397,2)</f>
        <v>0</v>
      </c>
      <c r="BL397" s="19" t="s">
        <v>195</v>
      </c>
      <c r="BM397" s="226" t="s">
        <v>369</v>
      </c>
    </row>
    <row r="398" s="2" customFormat="1">
      <c r="A398" s="40"/>
      <c r="B398" s="41"/>
      <c r="C398" s="42"/>
      <c r="D398" s="228" t="s">
        <v>197</v>
      </c>
      <c r="E398" s="42"/>
      <c r="F398" s="229" t="s">
        <v>370</v>
      </c>
      <c r="G398" s="42"/>
      <c r="H398" s="42"/>
      <c r="I398" s="230"/>
      <c r="J398" s="42"/>
      <c r="K398" s="42"/>
      <c r="L398" s="46"/>
      <c r="M398" s="231"/>
      <c r="N398" s="232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197</v>
      </c>
      <c r="AU398" s="19" t="s">
        <v>83</v>
      </c>
    </row>
    <row r="399" s="13" customFormat="1">
      <c r="A399" s="13"/>
      <c r="B399" s="233"/>
      <c r="C399" s="234"/>
      <c r="D399" s="235" t="s">
        <v>199</v>
      </c>
      <c r="E399" s="236" t="s">
        <v>21</v>
      </c>
      <c r="F399" s="237" t="s">
        <v>371</v>
      </c>
      <c r="G399" s="234"/>
      <c r="H399" s="236" t="s">
        <v>21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199</v>
      </c>
      <c r="AU399" s="243" t="s">
        <v>83</v>
      </c>
      <c r="AV399" s="13" t="s">
        <v>81</v>
      </c>
      <c r="AW399" s="13" t="s">
        <v>34</v>
      </c>
      <c r="AX399" s="13" t="s">
        <v>73</v>
      </c>
      <c r="AY399" s="243" t="s">
        <v>189</v>
      </c>
    </row>
    <row r="400" s="14" customFormat="1">
      <c r="A400" s="14"/>
      <c r="B400" s="244"/>
      <c r="C400" s="245"/>
      <c r="D400" s="235" t="s">
        <v>199</v>
      </c>
      <c r="E400" s="246" t="s">
        <v>21</v>
      </c>
      <c r="F400" s="247" t="s">
        <v>372</v>
      </c>
      <c r="G400" s="245"/>
      <c r="H400" s="248">
        <v>0.77500000000000002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199</v>
      </c>
      <c r="AU400" s="254" t="s">
        <v>83</v>
      </c>
      <c r="AV400" s="14" t="s">
        <v>83</v>
      </c>
      <c r="AW400" s="14" t="s">
        <v>34</v>
      </c>
      <c r="AX400" s="14" t="s">
        <v>73</v>
      </c>
      <c r="AY400" s="254" t="s">
        <v>189</v>
      </c>
    </row>
    <row r="401" s="15" customFormat="1">
      <c r="A401" s="15"/>
      <c r="B401" s="255"/>
      <c r="C401" s="256"/>
      <c r="D401" s="235" t="s">
        <v>199</v>
      </c>
      <c r="E401" s="257" t="s">
        <v>21</v>
      </c>
      <c r="F401" s="258" t="s">
        <v>203</v>
      </c>
      <c r="G401" s="256"/>
      <c r="H401" s="259">
        <v>0.77500000000000002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5" t="s">
        <v>199</v>
      </c>
      <c r="AU401" s="265" t="s">
        <v>83</v>
      </c>
      <c r="AV401" s="15" t="s">
        <v>195</v>
      </c>
      <c r="AW401" s="15" t="s">
        <v>34</v>
      </c>
      <c r="AX401" s="15" t="s">
        <v>81</v>
      </c>
      <c r="AY401" s="265" t="s">
        <v>189</v>
      </c>
    </row>
    <row r="402" s="2" customFormat="1" ht="24.15" customHeight="1">
      <c r="A402" s="40"/>
      <c r="B402" s="41"/>
      <c r="C402" s="215" t="s">
        <v>373</v>
      </c>
      <c r="D402" s="215" t="s">
        <v>191</v>
      </c>
      <c r="E402" s="216" t="s">
        <v>374</v>
      </c>
      <c r="F402" s="217" t="s">
        <v>375</v>
      </c>
      <c r="G402" s="218" t="s">
        <v>307</v>
      </c>
      <c r="H402" s="219">
        <v>0.78700000000000003</v>
      </c>
      <c r="I402" s="220"/>
      <c r="J402" s="221">
        <f>ROUND(I402*H402,2)</f>
        <v>0</v>
      </c>
      <c r="K402" s="217" t="s">
        <v>194</v>
      </c>
      <c r="L402" s="46"/>
      <c r="M402" s="222" t="s">
        <v>21</v>
      </c>
      <c r="N402" s="223" t="s">
        <v>44</v>
      </c>
      <c r="O402" s="86"/>
      <c r="P402" s="224">
        <f>O402*H402</f>
        <v>0</v>
      </c>
      <c r="Q402" s="224">
        <v>0</v>
      </c>
      <c r="R402" s="224">
        <f>Q402*H402</f>
        <v>0</v>
      </c>
      <c r="S402" s="224">
        <v>2.2000000000000002</v>
      </c>
      <c r="T402" s="225">
        <f>S402*H402</f>
        <v>1.7314000000000003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26" t="s">
        <v>195</v>
      </c>
      <c r="AT402" s="226" t="s">
        <v>191</v>
      </c>
      <c r="AU402" s="226" t="s">
        <v>83</v>
      </c>
      <c r="AY402" s="19" t="s">
        <v>189</v>
      </c>
      <c r="BE402" s="227">
        <f>IF(N402="základní",J402,0)</f>
        <v>0</v>
      </c>
      <c r="BF402" s="227">
        <f>IF(N402="snížená",J402,0)</f>
        <v>0</v>
      </c>
      <c r="BG402" s="227">
        <f>IF(N402="zákl. přenesená",J402,0)</f>
        <v>0</v>
      </c>
      <c r="BH402" s="227">
        <f>IF(N402="sníž. přenesená",J402,0)</f>
        <v>0</v>
      </c>
      <c r="BI402" s="227">
        <f>IF(N402="nulová",J402,0)</f>
        <v>0</v>
      </c>
      <c r="BJ402" s="19" t="s">
        <v>81</v>
      </c>
      <c r="BK402" s="227">
        <f>ROUND(I402*H402,2)</f>
        <v>0</v>
      </c>
      <c r="BL402" s="19" t="s">
        <v>195</v>
      </c>
      <c r="BM402" s="226" t="s">
        <v>376</v>
      </c>
    </row>
    <row r="403" s="2" customFormat="1">
      <c r="A403" s="40"/>
      <c r="B403" s="41"/>
      <c r="C403" s="42"/>
      <c r="D403" s="228" t="s">
        <v>197</v>
      </c>
      <c r="E403" s="42"/>
      <c r="F403" s="229" t="s">
        <v>377</v>
      </c>
      <c r="G403" s="42"/>
      <c r="H403" s="42"/>
      <c r="I403" s="230"/>
      <c r="J403" s="42"/>
      <c r="K403" s="42"/>
      <c r="L403" s="46"/>
      <c r="M403" s="231"/>
      <c r="N403" s="232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197</v>
      </c>
      <c r="AU403" s="19" t="s">
        <v>83</v>
      </c>
    </row>
    <row r="404" s="13" customFormat="1">
      <c r="A404" s="13"/>
      <c r="B404" s="233"/>
      <c r="C404" s="234"/>
      <c r="D404" s="235" t="s">
        <v>199</v>
      </c>
      <c r="E404" s="236" t="s">
        <v>21</v>
      </c>
      <c r="F404" s="237" t="s">
        <v>378</v>
      </c>
      <c r="G404" s="234"/>
      <c r="H404" s="236" t="s">
        <v>21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199</v>
      </c>
      <c r="AU404" s="243" t="s">
        <v>83</v>
      </c>
      <c r="AV404" s="13" t="s">
        <v>81</v>
      </c>
      <c r="AW404" s="13" t="s">
        <v>34</v>
      </c>
      <c r="AX404" s="13" t="s">
        <v>73</v>
      </c>
      <c r="AY404" s="243" t="s">
        <v>189</v>
      </c>
    </row>
    <row r="405" s="14" customFormat="1">
      <c r="A405" s="14"/>
      <c r="B405" s="244"/>
      <c r="C405" s="245"/>
      <c r="D405" s="235" t="s">
        <v>199</v>
      </c>
      <c r="E405" s="246" t="s">
        <v>21</v>
      </c>
      <c r="F405" s="247" t="s">
        <v>379</v>
      </c>
      <c r="G405" s="245"/>
      <c r="H405" s="248">
        <v>0.78700000000000003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199</v>
      </c>
      <c r="AU405" s="254" t="s">
        <v>83</v>
      </c>
      <c r="AV405" s="14" t="s">
        <v>83</v>
      </c>
      <c r="AW405" s="14" t="s">
        <v>34</v>
      </c>
      <c r="AX405" s="14" t="s">
        <v>81</v>
      </c>
      <c r="AY405" s="254" t="s">
        <v>189</v>
      </c>
    </row>
    <row r="406" s="2" customFormat="1">
      <c r="A406" s="40"/>
      <c r="B406" s="41"/>
      <c r="C406" s="42"/>
      <c r="D406" s="235" t="s">
        <v>210</v>
      </c>
      <c r="E406" s="42"/>
      <c r="F406" s="266" t="s">
        <v>380</v>
      </c>
      <c r="G406" s="42"/>
      <c r="H406" s="42"/>
      <c r="I406" s="42"/>
      <c r="J406" s="42"/>
      <c r="K406" s="42"/>
      <c r="L406" s="46"/>
      <c r="M406" s="231"/>
      <c r="N406" s="232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U406" s="19" t="s">
        <v>83</v>
      </c>
    </row>
    <row r="407" s="2" customFormat="1">
      <c r="A407" s="40"/>
      <c r="B407" s="41"/>
      <c r="C407" s="42"/>
      <c r="D407" s="235" t="s">
        <v>210</v>
      </c>
      <c r="E407" s="42"/>
      <c r="F407" s="267" t="s">
        <v>200</v>
      </c>
      <c r="G407" s="42"/>
      <c r="H407" s="268">
        <v>0</v>
      </c>
      <c r="I407" s="42"/>
      <c r="J407" s="42"/>
      <c r="K407" s="42"/>
      <c r="L407" s="46"/>
      <c r="M407" s="231"/>
      <c r="N407" s="232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U407" s="19" t="s">
        <v>83</v>
      </c>
    </row>
    <row r="408" s="2" customFormat="1">
      <c r="A408" s="40"/>
      <c r="B408" s="41"/>
      <c r="C408" s="42"/>
      <c r="D408" s="235" t="s">
        <v>210</v>
      </c>
      <c r="E408" s="42"/>
      <c r="F408" s="267" t="s">
        <v>381</v>
      </c>
      <c r="G408" s="42"/>
      <c r="H408" s="268">
        <v>16.756</v>
      </c>
      <c r="I408" s="42"/>
      <c r="J408" s="42"/>
      <c r="K408" s="42"/>
      <c r="L408" s="46"/>
      <c r="M408" s="231"/>
      <c r="N408" s="232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U408" s="19" t="s">
        <v>83</v>
      </c>
    </row>
    <row r="409" s="2" customFormat="1">
      <c r="A409" s="40"/>
      <c r="B409" s="41"/>
      <c r="C409" s="42"/>
      <c r="D409" s="235" t="s">
        <v>210</v>
      </c>
      <c r="E409" s="42"/>
      <c r="F409" s="267" t="s">
        <v>382</v>
      </c>
      <c r="G409" s="42"/>
      <c r="H409" s="268">
        <v>8.7040000000000006</v>
      </c>
      <c r="I409" s="42"/>
      <c r="J409" s="42"/>
      <c r="K409" s="42"/>
      <c r="L409" s="46"/>
      <c r="M409" s="231"/>
      <c r="N409" s="232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U409" s="19" t="s">
        <v>83</v>
      </c>
    </row>
    <row r="410" s="2" customFormat="1">
      <c r="A410" s="40"/>
      <c r="B410" s="41"/>
      <c r="C410" s="42"/>
      <c r="D410" s="235" t="s">
        <v>210</v>
      </c>
      <c r="E410" s="42"/>
      <c r="F410" s="267" t="s">
        <v>383</v>
      </c>
      <c r="G410" s="42"/>
      <c r="H410" s="268">
        <v>0.76500000000000001</v>
      </c>
      <c r="I410" s="42"/>
      <c r="J410" s="42"/>
      <c r="K410" s="42"/>
      <c r="L410" s="46"/>
      <c r="M410" s="231"/>
      <c r="N410" s="232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U410" s="19" t="s">
        <v>83</v>
      </c>
    </row>
    <row r="411" s="2" customFormat="1">
      <c r="A411" s="40"/>
      <c r="B411" s="41"/>
      <c r="C411" s="42"/>
      <c r="D411" s="235" t="s">
        <v>210</v>
      </c>
      <c r="E411" s="42"/>
      <c r="F411" s="267" t="s">
        <v>203</v>
      </c>
      <c r="G411" s="42"/>
      <c r="H411" s="268">
        <v>26.225000000000001</v>
      </c>
      <c r="I411" s="42"/>
      <c r="J411" s="42"/>
      <c r="K411" s="42"/>
      <c r="L411" s="46"/>
      <c r="M411" s="231"/>
      <c r="N411" s="232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U411" s="19" t="s">
        <v>83</v>
      </c>
    </row>
    <row r="412" s="2" customFormat="1" ht="44.25" customHeight="1">
      <c r="A412" s="40"/>
      <c r="B412" s="41"/>
      <c r="C412" s="215" t="s">
        <v>384</v>
      </c>
      <c r="D412" s="215" t="s">
        <v>191</v>
      </c>
      <c r="E412" s="216" t="s">
        <v>385</v>
      </c>
      <c r="F412" s="217" t="s">
        <v>386</v>
      </c>
      <c r="G412" s="218" t="s">
        <v>101</v>
      </c>
      <c r="H412" s="219">
        <v>26.225000000000001</v>
      </c>
      <c r="I412" s="220"/>
      <c r="J412" s="221">
        <f>ROUND(I412*H412,2)</f>
        <v>0</v>
      </c>
      <c r="K412" s="217" t="s">
        <v>194</v>
      </c>
      <c r="L412" s="46"/>
      <c r="M412" s="222" t="s">
        <v>21</v>
      </c>
      <c r="N412" s="223" t="s">
        <v>44</v>
      </c>
      <c r="O412" s="86"/>
      <c r="P412" s="224">
        <f>O412*H412</f>
        <v>0</v>
      </c>
      <c r="Q412" s="224">
        <v>0</v>
      </c>
      <c r="R412" s="224">
        <f>Q412*H412</f>
        <v>0</v>
      </c>
      <c r="S412" s="224">
        <v>0.035000000000000003</v>
      </c>
      <c r="T412" s="225">
        <f>S412*H412</f>
        <v>0.91787500000000011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26" t="s">
        <v>195</v>
      </c>
      <c r="AT412" s="226" t="s">
        <v>191</v>
      </c>
      <c r="AU412" s="226" t="s">
        <v>83</v>
      </c>
      <c r="AY412" s="19" t="s">
        <v>189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19" t="s">
        <v>81</v>
      </c>
      <c r="BK412" s="227">
        <f>ROUND(I412*H412,2)</f>
        <v>0</v>
      </c>
      <c r="BL412" s="19" t="s">
        <v>195</v>
      </c>
      <c r="BM412" s="226" t="s">
        <v>387</v>
      </c>
    </row>
    <row r="413" s="2" customFormat="1">
      <c r="A413" s="40"/>
      <c r="B413" s="41"/>
      <c r="C413" s="42"/>
      <c r="D413" s="228" t="s">
        <v>197</v>
      </c>
      <c r="E413" s="42"/>
      <c r="F413" s="229" t="s">
        <v>388</v>
      </c>
      <c r="G413" s="42"/>
      <c r="H413" s="42"/>
      <c r="I413" s="230"/>
      <c r="J413" s="42"/>
      <c r="K413" s="42"/>
      <c r="L413" s="46"/>
      <c r="M413" s="231"/>
      <c r="N413" s="232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197</v>
      </c>
      <c r="AU413" s="19" t="s">
        <v>83</v>
      </c>
    </row>
    <row r="414" s="13" customFormat="1">
      <c r="A414" s="13"/>
      <c r="B414" s="233"/>
      <c r="C414" s="234"/>
      <c r="D414" s="235" t="s">
        <v>199</v>
      </c>
      <c r="E414" s="236" t="s">
        <v>21</v>
      </c>
      <c r="F414" s="237" t="s">
        <v>389</v>
      </c>
      <c r="G414" s="234"/>
      <c r="H414" s="236" t="s">
        <v>21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199</v>
      </c>
      <c r="AU414" s="243" t="s">
        <v>83</v>
      </c>
      <c r="AV414" s="13" t="s">
        <v>81</v>
      </c>
      <c r="AW414" s="13" t="s">
        <v>34</v>
      </c>
      <c r="AX414" s="13" t="s">
        <v>73</v>
      </c>
      <c r="AY414" s="243" t="s">
        <v>189</v>
      </c>
    </row>
    <row r="415" s="14" customFormat="1">
      <c r="A415" s="14"/>
      <c r="B415" s="244"/>
      <c r="C415" s="245"/>
      <c r="D415" s="235" t="s">
        <v>199</v>
      </c>
      <c r="E415" s="246" t="s">
        <v>21</v>
      </c>
      <c r="F415" s="247" t="s">
        <v>108</v>
      </c>
      <c r="G415" s="245"/>
      <c r="H415" s="248">
        <v>26.225000000000001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199</v>
      </c>
      <c r="AU415" s="254" t="s">
        <v>83</v>
      </c>
      <c r="AV415" s="14" t="s">
        <v>83</v>
      </c>
      <c r="AW415" s="14" t="s">
        <v>34</v>
      </c>
      <c r="AX415" s="14" t="s">
        <v>81</v>
      </c>
      <c r="AY415" s="254" t="s">
        <v>189</v>
      </c>
    </row>
    <row r="416" s="2" customFormat="1">
      <c r="A416" s="40"/>
      <c r="B416" s="41"/>
      <c r="C416" s="42"/>
      <c r="D416" s="235" t="s">
        <v>210</v>
      </c>
      <c r="E416" s="42"/>
      <c r="F416" s="266" t="s">
        <v>380</v>
      </c>
      <c r="G416" s="42"/>
      <c r="H416" s="42"/>
      <c r="I416" s="42"/>
      <c r="J416" s="42"/>
      <c r="K416" s="42"/>
      <c r="L416" s="46"/>
      <c r="M416" s="231"/>
      <c r="N416" s="232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U416" s="19" t="s">
        <v>83</v>
      </c>
    </row>
    <row r="417" s="2" customFormat="1">
      <c r="A417" s="40"/>
      <c r="B417" s="41"/>
      <c r="C417" s="42"/>
      <c r="D417" s="235" t="s">
        <v>210</v>
      </c>
      <c r="E417" s="42"/>
      <c r="F417" s="267" t="s">
        <v>200</v>
      </c>
      <c r="G417" s="42"/>
      <c r="H417" s="268">
        <v>0</v>
      </c>
      <c r="I417" s="42"/>
      <c r="J417" s="42"/>
      <c r="K417" s="42"/>
      <c r="L417" s="46"/>
      <c r="M417" s="231"/>
      <c r="N417" s="232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U417" s="19" t="s">
        <v>83</v>
      </c>
    </row>
    <row r="418" s="2" customFormat="1">
      <c r="A418" s="40"/>
      <c r="B418" s="41"/>
      <c r="C418" s="42"/>
      <c r="D418" s="235" t="s">
        <v>210</v>
      </c>
      <c r="E418" s="42"/>
      <c r="F418" s="267" t="s">
        <v>381</v>
      </c>
      <c r="G418" s="42"/>
      <c r="H418" s="268">
        <v>16.756</v>
      </c>
      <c r="I418" s="42"/>
      <c r="J418" s="42"/>
      <c r="K418" s="42"/>
      <c r="L418" s="46"/>
      <c r="M418" s="231"/>
      <c r="N418" s="232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U418" s="19" t="s">
        <v>83</v>
      </c>
    </row>
    <row r="419" s="2" customFormat="1">
      <c r="A419" s="40"/>
      <c r="B419" s="41"/>
      <c r="C419" s="42"/>
      <c r="D419" s="235" t="s">
        <v>210</v>
      </c>
      <c r="E419" s="42"/>
      <c r="F419" s="267" t="s">
        <v>382</v>
      </c>
      <c r="G419" s="42"/>
      <c r="H419" s="268">
        <v>8.7040000000000006</v>
      </c>
      <c r="I419" s="42"/>
      <c r="J419" s="42"/>
      <c r="K419" s="42"/>
      <c r="L419" s="46"/>
      <c r="M419" s="231"/>
      <c r="N419" s="232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U419" s="19" t="s">
        <v>83</v>
      </c>
    </row>
    <row r="420" s="2" customFormat="1">
      <c r="A420" s="40"/>
      <c r="B420" s="41"/>
      <c r="C420" s="42"/>
      <c r="D420" s="235" t="s">
        <v>210</v>
      </c>
      <c r="E420" s="42"/>
      <c r="F420" s="267" t="s">
        <v>383</v>
      </c>
      <c r="G420" s="42"/>
      <c r="H420" s="268">
        <v>0.76500000000000001</v>
      </c>
      <c r="I420" s="42"/>
      <c r="J420" s="42"/>
      <c r="K420" s="42"/>
      <c r="L420" s="46"/>
      <c r="M420" s="231"/>
      <c r="N420" s="232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U420" s="19" t="s">
        <v>83</v>
      </c>
    </row>
    <row r="421" s="2" customFormat="1">
      <c r="A421" s="40"/>
      <c r="B421" s="41"/>
      <c r="C421" s="42"/>
      <c r="D421" s="235" t="s">
        <v>210</v>
      </c>
      <c r="E421" s="42"/>
      <c r="F421" s="267" t="s">
        <v>203</v>
      </c>
      <c r="G421" s="42"/>
      <c r="H421" s="268">
        <v>26.225000000000001</v>
      </c>
      <c r="I421" s="42"/>
      <c r="J421" s="42"/>
      <c r="K421" s="42"/>
      <c r="L421" s="46"/>
      <c r="M421" s="231"/>
      <c r="N421" s="232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U421" s="19" t="s">
        <v>83</v>
      </c>
    </row>
    <row r="422" s="2" customFormat="1" ht="37.8" customHeight="1">
      <c r="A422" s="40"/>
      <c r="B422" s="41"/>
      <c r="C422" s="215" t="s">
        <v>390</v>
      </c>
      <c r="D422" s="215" t="s">
        <v>191</v>
      </c>
      <c r="E422" s="216" t="s">
        <v>391</v>
      </c>
      <c r="F422" s="217" t="s">
        <v>392</v>
      </c>
      <c r="G422" s="218" t="s">
        <v>101</v>
      </c>
      <c r="H422" s="219">
        <v>6.6289999999999996</v>
      </c>
      <c r="I422" s="220"/>
      <c r="J422" s="221">
        <f>ROUND(I422*H422,2)</f>
        <v>0</v>
      </c>
      <c r="K422" s="217" t="s">
        <v>194</v>
      </c>
      <c r="L422" s="46"/>
      <c r="M422" s="222" t="s">
        <v>21</v>
      </c>
      <c r="N422" s="223" t="s">
        <v>44</v>
      </c>
      <c r="O422" s="86"/>
      <c r="P422" s="224">
        <f>O422*H422</f>
        <v>0</v>
      </c>
      <c r="Q422" s="224">
        <v>0</v>
      </c>
      <c r="R422" s="224">
        <f>Q422*H422</f>
        <v>0</v>
      </c>
      <c r="S422" s="224">
        <v>0.014999999999999999</v>
      </c>
      <c r="T422" s="225">
        <f>S422*H422</f>
        <v>0.099434999999999996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6" t="s">
        <v>195</v>
      </c>
      <c r="AT422" s="226" t="s">
        <v>191</v>
      </c>
      <c r="AU422" s="226" t="s">
        <v>83</v>
      </c>
      <c r="AY422" s="19" t="s">
        <v>189</v>
      </c>
      <c r="BE422" s="227">
        <f>IF(N422="základní",J422,0)</f>
        <v>0</v>
      </c>
      <c r="BF422" s="227">
        <f>IF(N422="snížená",J422,0)</f>
        <v>0</v>
      </c>
      <c r="BG422" s="227">
        <f>IF(N422="zákl. přenesená",J422,0)</f>
        <v>0</v>
      </c>
      <c r="BH422" s="227">
        <f>IF(N422="sníž. přenesená",J422,0)</f>
        <v>0</v>
      </c>
      <c r="BI422" s="227">
        <f>IF(N422="nulová",J422,0)</f>
        <v>0</v>
      </c>
      <c r="BJ422" s="19" t="s">
        <v>81</v>
      </c>
      <c r="BK422" s="227">
        <f>ROUND(I422*H422,2)</f>
        <v>0</v>
      </c>
      <c r="BL422" s="19" t="s">
        <v>195</v>
      </c>
      <c r="BM422" s="226" t="s">
        <v>393</v>
      </c>
    </row>
    <row r="423" s="2" customFormat="1">
      <c r="A423" s="40"/>
      <c r="B423" s="41"/>
      <c r="C423" s="42"/>
      <c r="D423" s="228" t="s">
        <v>197</v>
      </c>
      <c r="E423" s="42"/>
      <c r="F423" s="229" t="s">
        <v>394</v>
      </c>
      <c r="G423" s="42"/>
      <c r="H423" s="42"/>
      <c r="I423" s="230"/>
      <c r="J423" s="42"/>
      <c r="K423" s="42"/>
      <c r="L423" s="46"/>
      <c r="M423" s="231"/>
      <c r="N423" s="232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197</v>
      </c>
      <c r="AU423" s="19" t="s">
        <v>83</v>
      </c>
    </row>
    <row r="424" s="14" customFormat="1">
      <c r="A424" s="14"/>
      <c r="B424" s="244"/>
      <c r="C424" s="245"/>
      <c r="D424" s="235" t="s">
        <v>199</v>
      </c>
      <c r="E424" s="246" t="s">
        <v>21</v>
      </c>
      <c r="F424" s="247" t="s">
        <v>395</v>
      </c>
      <c r="G424" s="245"/>
      <c r="H424" s="248">
        <v>6.6289999999999996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199</v>
      </c>
      <c r="AU424" s="254" t="s">
        <v>83</v>
      </c>
      <c r="AV424" s="14" t="s">
        <v>83</v>
      </c>
      <c r="AW424" s="14" t="s">
        <v>34</v>
      </c>
      <c r="AX424" s="14" t="s">
        <v>81</v>
      </c>
      <c r="AY424" s="254" t="s">
        <v>189</v>
      </c>
    </row>
    <row r="425" s="2" customFormat="1">
      <c r="A425" s="40"/>
      <c r="B425" s="41"/>
      <c r="C425" s="42"/>
      <c r="D425" s="235" t="s">
        <v>210</v>
      </c>
      <c r="E425" s="42"/>
      <c r="F425" s="266" t="s">
        <v>239</v>
      </c>
      <c r="G425" s="42"/>
      <c r="H425" s="42"/>
      <c r="I425" s="42"/>
      <c r="J425" s="42"/>
      <c r="K425" s="42"/>
      <c r="L425" s="46"/>
      <c r="M425" s="231"/>
      <c r="N425" s="232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U425" s="19" t="s">
        <v>83</v>
      </c>
    </row>
    <row r="426" s="2" customFormat="1">
      <c r="A426" s="40"/>
      <c r="B426" s="41"/>
      <c r="C426" s="42"/>
      <c r="D426" s="235" t="s">
        <v>210</v>
      </c>
      <c r="E426" s="42"/>
      <c r="F426" s="267" t="s">
        <v>200</v>
      </c>
      <c r="G426" s="42"/>
      <c r="H426" s="268">
        <v>0</v>
      </c>
      <c r="I426" s="42"/>
      <c r="J426" s="42"/>
      <c r="K426" s="42"/>
      <c r="L426" s="46"/>
      <c r="M426" s="231"/>
      <c r="N426" s="232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U426" s="19" t="s">
        <v>83</v>
      </c>
    </row>
    <row r="427" s="2" customFormat="1">
      <c r="A427" s="40"/>
      <c r="B427" s="41"/>
      <c r="C427" s="42"/>
      <c r="D427" s="235" t="s">
        <v>210</v>
      </c>
      <c r="E427" s="42"/>
      <c r="F427" s="267" t="s">
        <v>240</v>
      </c>
      <c r="G427" s="42"/>
      <c r="H427" s="268">
        <v>18.940000000000001</v>
      </c>
      <c r="I427" s="42"/>
      <c r="J427" s="42"/>
      <c r="K427" s="42"/>
      <c r="L427" s="46"/>
      <c r="M427" s="231"/>
      <c r="N427" s="232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U427" s="19" t="s">
        <v>83</v>
      </c>
    </row>
    <row r="428" s="2" customFormat="1">
      <c r="A428" s="40"/>
      <c r="B428" s="41"/>
      <c r="C428" s="42"/>
      <c r="D428" s="235" t="s">
        <v>210</v>
      </c>
      <c r="E428" s="42"/>
      <c r="F428" s="267" t="s">
        <v>203</v>
      </c>
      <c r="G428" s="42"/>
      <c r="H428" s="268">
        <v>18.940000000000001</v>
      </c>
      <c r="I428" s="42"/>
      <c r="J428" s="42"/>
      <c r="K428" s="42"/>
      <c r="L428" s="46"/>
      <c r="M428" s="231"/>
      <c r="N428" s="232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U428" s="19" t="s">
        <v>83</v>
      </c>
    </row>
    <row r="429" s="2" customFormat="1" ht="49.05" customHeight="1">
      <c r="A429" s="40"/>
      <c r="B429" s="41"/>
      <c r="C429" s="215" t="s">
        <v>396</v>
      </c>
      <c r="D429" s="215" t="s">
        <v>191</v>
      </c>
      <c r="E429" s="216" t="s">
        <v>397</v>
      </c>
      <c r="F429" s="217" t="s">
        <v>398</v>
      </c>
      <c r="G429" s="218" t="s">
        <v>117</v>
      </c>
      <c r="H429" s="219">
        <v>2</v>
      </c>
      <c r="I429" s="220"/>
      <c r="J429" s="221">
        <f>ROUND(I429*H429,2)</f>
        <v>0</v>
      </c>
      <c r="K429" s="217" t="s">
        <v>194</v>
      </c>
      <c r="L429" s="46"/>
      <c r="M429" s="222" t="s">
        <v>21</v>
      </c>
      <c r="N429" s="223" t="s">
        <v>44</v>
      </c>
      <c r="O429" s="86"/>
      <c r="P429" s="224">
        <f>O429*H429</f>
        <v>0</v>
      </c>
      <c r="Q429" s="224">
        <v>0</v>
      </c>
      <c r="R429" s="224">
        <f>Q429*H429</f>
        <v>0</v>
      </c>
      <c r="S429" s="224">
        <v>0.20699999999999999</v>
      </c>
      <c r="T429" s="225">
        <f>S429*H429</f>
        <v>0.41399999999999998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26" t="s">
        <v>195</v>
      </c>
      <c r="AT429" s="226" t="s">
        <v>191</v>
      </c>
      <c r="AU429" s="226" t="s">
        <v>83</v>
      </c>
      <c r="AY429" s="19" t="s">
        <v>189</v>
      </c>
      <c r="BE429" s="227">
        <f>IF(N429="základní",J429,0)</f>
        <v>0</v>
      </c>
      <c r="BF429" s="227">
        <f>IF(N429="snížená",J429,0)</f>
        <v>0</v>
      </c>
      <c r="BG429" s="227">
        <f>IF(N429="zákl. přenesená",J429,0)</f>
        <v>0</v>
      </c>
      <c r="BH429" s="227">
        <f>IF(N429="sníž. přenesená",J429,0)</f>
        <v>0</v>
      </c>
      <c r="BI429" s="227">
        <f>IF(N429="nulová",J429,0)</f>
        <v>0</v>
      </c>
      <c r="BJ429" s="19" t="s">
        <v>81</v>
      </c>
      <c r="BK429" s="227">
        <f>ROUND(I429*H429,2)</f>
        <v>0</v>
      </c>
      <c r="BL429" s="19" t="s">
        <v>195</v>
      </c>
      <c r="BM429" s="226" t="s">
        <v>399</v>
      </c>
    </row>
    <row r="430" s="2" customFormat="1">
      <c r="A430" s="40"/>
      <c r="B430" s="41"/>
      <c r="C430" s="42"/>
      <c r="D430" s="228" t="s">
        <v>197</v>
      </c>
      <c r="E430" s="42"/>
      <c r="F430" s="229" t="s">
        <v>400</v>
      </c>
      <c r="G430" s="42"/>
      <c r="H430" s="42"/>
      <c r="I430" s="230"/>
      <c r="J430" s="42"/>
      <c r="K430" s="42"/>
      <c r="L430" s="46"/>
      <c r="M430" s="231"/>
      <c r="N430" s="232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197</v>
      </c>
      <c r="AU430" s="19" t="s">
        <v>83</v>
      </c>
    </row>
    <row r="431" s="14" customFormat="1">
      <c r="A431" s="14"/>
      <c r="B431" s="244"/>
      <c r="C431" s="245"/>
      <c r="D431" s="235" t="s">
        <v>199</v>
      </c>
      <c r="E431" s="246" t="s">
        <v>21</v>
      </c>
      <c r="F431" s="247" t="s">
        <v>115</v>
      </c>
      <c r="G431" s="245"/>
      <c r="H431" s="248">
        <v>2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199</v>
      </c>
      <c r="AU431" s="254" t="s">
        <v>83</v>
      </c>
      <c r="AV431" s="14" t="s">
        <v>83</v>
      </c>
      <c r="AW431" s="14" t="s">
        <v>34</v>
      </c>
      <c r="AX431" s="14" t="s">
        <v>81</v>
      </c>
      <c r="AY431" s="254" t="s">
        <v>189</v>
      </c>
    </row>
    <row r="432" s="2" customFormat="1">
      <c r="A432" s="40"/>
      <c r="B432" s="41"/>
      <c r="C432" s="42"/>
      <c r="D432" s="235" t="s">
        <v>210</v>
      </c>
      <c r="E432" s="42"/>
      <c r="F432" s="266" t="s">
        <v>260</v>
      </c>
      <c r="G432" s="42"/>
      <c r="H432" s="42"/>
      <c r="I432" s="42"/>
      <c r="J432" s="42"/>
      <c r="K432" s="42"/>
      <c r="L432" s="46"/>
      <c r="M432" s="231"/>
      <c r="N432" s="232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U432" s="19" t="s">
        <v>83</v>
      </c>
    </row>
    <row r="433" s="2" customFormat="1">
      <c r="A433" s="40"/>
      <c r="B433" s="41"/>
      <c r="C433" s="42"/>
      <c r="D433" s="235" t="s">
        <v>210</v>
      </c>
      <c r="E433" s="42"/>
      <c r="F433" s="267" t="s">
        <v>200</v>
      </c>
      <c r="G433" s="42"/>
      <c r="H433" s="268">
        <v>0</v>
      </c>
      <c r="I433" s="42"/>
      <c r="J433" s="42"/>
      <c r="K433" s="42"/>
      <c r="L433" s="46"/>
      <c r="M433" s="231"/>
      <c r="N433" s="232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U433" s="19" t="s">
        <v>83</v>
      </c>
    </row>
    <row r="434" s="2" customFormat="1">
      <c r="A434" s="40"/>
      <c r="B434" s="41"/>
      <c r="C434" s="42"/>
      <c r="D434" s="235" t="s">
        <v>210</v>
      </c>
      <c r="E434" s="42"/>
      <c r="F434" s="267" t="s">
        <v>83</v>
      </c>
      <c r="G434" s="42"/>
      <c r="H434" s="268">
        <v>2</v>
      </c>
      <c r="I434" s="42"/>
      <c r="J434" s="42"/>
      <c r="K434" s="42"/>
      <c r="L434" s="46"/>
      <c r="M434" s="231"/>
      <c r="N434" s="232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U434" s="19" t="s">
        <v>83</v>
      </c>
    </row>
    <row r="435" s="2" customFormat="1">
      <c r="A435" s="40"/>
      <c r="B435" s="41"/>
      <c r="C435" s="42"/>
      <c r="D435" s="235" t="s">
        <v>210</v>
      </c>
      <c r="E435" s="42"/>
      <c r="F435" s="267" t="s">
        <v>203</v>
      </c>
      <c r="G435" s="42"/>
      <c r="H435" s="268">
        <v>2</v>
      </c>
      <c r="I435" s="42"/>
      <c r="J435" s="42"/>
      <c r="K435" s="42"/>
      <c r="L435" s="46"/>
      <c r="M435" s="231"/>
      <c r="N435" s="232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U435" s="19" t="s">
        <v>83</v>
      </c>
    </row>
    <row r="436" s="2" customFormat="1" ht="37.8" customHeight="1">
      <c r="A436" s="40"/>
      <c r="B436" s="41"/>
      <c r="C436" s="215" t="s">
        <v>401</v>
      </c>
      <c r="D436" s="215" t="s">
        <v>191</v>
      </c>
      <c r="E436" s="216" t="s">
        <v>402</v>
      </c>
      <c r="F436" s="217" t="s">
        <v>403</v>
      </c>
      <c r="G436" s="218" t="s">
        <v>101</v>
      </c>
      <c r="H436" s="219">
        <v>6.548</v>
      </c>
      <c r="I436" s="220"/>
      <c r="J436" s="221">
        <f>ROUND(I436*H436,2)</f>
        <v>0</v>
      </c>
      <c r="K436" s="217" t="s">
        <v>194</v>
      </c>
      <c r="L436" s="46"/>
      <c r="M436" s="222" t="s">
        <v>21</v>
      </c>
      <c r="N436" s="223" t="s">
        <v>44</v>
      </c>
      <c r="O436" s="86"/>
      <c r="P436" s="224">
        <f>O436*H436</f>
        <v>0</v>
      </c>
      <c r="Q436" s="224">
        <v>0</v>
      </c>
      <c r="R436" s="224">
        <f>Q436*H436</f>
        <v>0</v>
      </c>
      <c r="S436" s="224">
        <v>0.088999999999999996</v>
      </c>
      <c r="T436" s="225">
        <f>S436*H436</f>
        <v>0.58277199999999996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26" t="s">
        <v>195</v>
      </c>
      <c r="AT436" s="226" t="s">
        <v>191</v>
      </c>
      <c r="AU436" s="226" t="s">
        <v>83</v>
      </c>
      <c r="AY436" s="19" t="s">
        <v>189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19" t="s">
        <v>81</v>
      </c>
      <c r="BK436" s="227">
        <f>ROUND(I436*H436,2)</f>
        <v>0</v>
      </c>
      <c r="BL436" s="19" t="s">
        <v>195</v>
      </c>
      <c r="BM436" s="226" t="s">
        <v>404</v>
      </c>
    </row>
    <row r="437" s="2" customFormat="1">
      <c r="A437" s="40"/>
      <c r="B437" s="41"/>
      <c r="C437" s="42"/>
      <c r="D437" s="228" t="s">
        <v>197</v>
      </c>
      <c r="E437" s="42"/>
      <c r="F437" s="229" t="s">
        <v>405</v>
      </c>
      <c r="G437" s="42"/>
      <c r="H437" s="42"/>
      <c r="I437" s="230"/>
      <c r="J437" s="42"/>
      <c r="K437" s="42"/>
      <c r="L437" s="46"/>
      <c r="M437" s="231"/>
      <c r="N437" s="232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197</v>
      </c>
      <c r="AU437" s="19" t="s">
        <v>83</v>
      </c>
    </row>
    <row r="438" s="13" customFormat="1">
      <c r="A438" s="13"/>
      <c r="B438" s="233"/>
      <c r="C438" s="234"/>
      <c r="D438" s="235" t="s">
        <v>199</v>
      </c>
      <c r="E438" s="236" t="s">
        <v>21</v>
      </c>
      <c r="F438" s="237" t="s">
        <v>406</v>
      </c>
      <c r="G438" s="234"/>
      <c r="H438" s="236" t="s">
        <v>21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199</v>
      </c>
      <c r="AU438" s="243" t="s">
        <v>83</v>
      </c>
      <c r="AV438" s="13" t="s">
        <v>81</v>
      </c>
      <c r="AW438" s="13" t="s">
        <v>34</v>
      </c>
      <c r="AX438" s="13" t="s">
        <v>73</v>
      </c>
      <c r="AY438" s="243" t="s">
        <v>189</v>
      </c>
    </row>
    <row r="439" s="14" customFormat="1">
      <c r="A439" s="14"/>
      <c r="B439" s="244"/>
      <c r="C439" s="245"/>
      <c r="D439" s="235" t="s">
        <v>199</v>
      </c>
      <c r="E439" s="246" t="s">
        <v>21</v>
      </c>
      <c r="F439" s="247" t="s">
        <v>407</v>
      </c>
      <c r="G439" s="245"/>
      <c r="H439" s="248">
        <v>6.548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199</v>
      </c>
      <c r="AU439" s="254" t="s">
        <v>83</v>
      </c>
      <c r="AV439" s="14" t="s">
        <v>83</v>
      </c>
      <c r="AW439" s="14" t="s">
        <v>34</v>
      </c>
      <c r="AX439" s="14" t="s">
        <v>73</v>
      </c>
      <c r="AY439" s="254" t="s">
        <v>189</v>
      </c>
    </row>
    <row r="440" s="15" customFormat="1">
      <c r="A440" s="15"/>
      <c r="B440" s="255"/>
      <c r="C440" s="256"/>
      <c r="D440" s="235" t="s">
        <v>199</v>
      </c>
      <c r="E440" s="257" t="s">
        <v>21</v>
      </c>
      <c r="F440" s="258" t="s">
        <v>203</v>
      </c>
      <c r="G440" s="256"/>
      <c r="H440" s="259">
        <v>6.548</v>
      </c>
      <c r="I440" s="260"/>
      <c r="J440" s="256"/>
      <c r="K440" s="256"/>
      <c r="L440" s="261"/>
      <c r="M440" s="262"/>
      <c r="N440" s="263"/>
      <c r="O440" s="263"/>
      <c r="P440" s="263"/>
      <c r="Q440" s="263"/>
      <c r="R440" s="263"/>
      <c r="S440" s="263"/>
      <c r="T440" s="264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5" t="s">
        <v>199</v>
      </c>
      <c r="AU440" s="265" t="s">
        <v>83</v>
      </c>
      <c r="AV440" s="15" t="s">
        <v>195</v>
      </c>
      <c r="AW440" s="15" t="s">
        <v>34</v>
      </c>
      <c r="AX440" s="15" t="s">
        <v>81</v>
      </c>
      <c r="AY440" s="265" t="s">
        <v>189</v>
      </c>
    </row>
    <row r="441" s="2" customFormat="1" ht="16.5" customHeight="1">
      <c r="A441" s="40"/>
      <c r="B441" s="41"/>
      <c r="C441" s="215" t="s">
        <v>408</v>
      </c>
      <c r="D441" s="215" t="s">
        <v>191</v>
      </c>
      <c r="E441" s="216" t="s">
        <v>409</v>
      </c>
      <c r="F441" s="217" t="s">
        <v>410</v>
      </c>
      <c r="G441" s="218" t="s">
        <v>101</v>
      </c>
      <c r="H441" s="219">
        <v>396.33300000000003</v>
      </c>
      <c r="I441" s="220"/>
      <c r="J441" s="221">
        <f>ROUND(I441*H441,2)</f>
        <v>0</v>
      </c>
      <c r="K441" s="217" t="s">
        <v>411</v>
      </c>
      <c r="L441" s="46"/>
      <c r="M441" s="222" t="s">
        <v>21</v>
      </c>
      <c r="N441" s="223" t="s">
        <v>44</v>
      </c>
      <c r="O441" s="86"/>
      <c r="P441" s="224">
        <f>O441*H441</f>
        <v>0</v>
      </c>
      <c r="Q441" s="224">
        <v>0</v>
      </c>
      <c r="R441" s="224">
        <f>Q441*H441</f>
        <v>0</v>
      </c>
      <c r="S441" s="224">
        <v>0</v>
      </c>
      <c r="T441" s="225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26" t="s">
        <v>195</v>
      </c>
      <c r="AT441" s="226" t="s">
        <v>191</v>
      </c>
      <c r="AU441" s="226" t="s">
        <v>83</v>
      </c>
      <c r="AY441" s="19" t="s">
        <v>189</v>
      </c>
      <c r="BE441" s="227">
        <f>IF(N441="základní",J441,0)</f>
        <v>0</v>
      </c>
      <c r="BF441" s="227">
        <f>IF(N441="snížená",J441,0)</f>
        <v>0</v>
      </c>
      <c r="BG441" s="227">
        <f>IF(N441="zákl. přenesená",J441,0)</f>
        <v>0</v>
      </c>
      <c r="BH441" s="227">
        <f>IF(N441="sníž. přenesená",J441,0)</f>
        <v>0</v>
      </c>
      <c r="BI441" s="227">
        <f>IF(N441="nulová",J441,0)</f>
        <v>0</v>
      </c>
      <c r="BJ441" s="19" t="s">
        <v>81</v>
      </c>
      <c r="BK441" s="227">
        <f>ROUND(I441*H441,2)</f>
        <v>0</v>
      </c>
      <c r="BL441" s="19" t="s">
        <v>195</v>
      </c>
      <c r="BM441" s="226" t="s">
        <v>412</v>
      </c>
    </row>
    <row r="442" s="14" customFormat="1">
      <c r="A442" s="14"/>
      <c r="B442" s="244"/>
      <c r="C442" s="245"/>
      <c r="D442" s="235" t="s">
        <v>199</v>
      </c>
      <c r="E442" s="246" t="s">
        <v>21</v>
      </c>
      <c r="F442" s="247" t="s">
        <v>129</v>
      </c>
      <c r="G442" s="245"/>
      <c r="H442" s="248">
        <v>240.12000000000001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199</v>
      </c>
      <c r="AU442" s="254" t="s">
        <v>83</v>
      </c>
      <c r="AV442" s="14" t="s">
        <v>83</v>
      </c>
      <c r="AW442" s="14" t="s">
        <v>34</v>
      </c>
      <c r="AX442" s="14" t="s">
        <v>73</v>
      </c>
      <c r="AY442" s="254" t="s">
        <v>189</v>
      </c>
    </row>
    <row r="443" s="14" customFormat="1">
      <c r="A443" s="14"/>
      <c r="B443" s="244"/>
      <c r="C443" s="245"/>
      <c r="D443" s="235" t="s">
        <v>199</v>
      </c>
      <c r="E443" s="246" t="s">
        <v>21</v>
      </c>
      <c r="F443" s="247" t="s">
        <v>132</v>
      </c>
      <c r="G443" s="245"/>
      <c r="H443" s="248">
        <v>60.557000000000002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199</v>
      </c>
      <c r="AU443" s="254" t="s">
        <v>83</v>
      </c>
      <c r="AV443" s="14" t="s">
        <v>83</v>
      </c>
      <c r="AW443" s="14" t="s">
        <v>34</v>
      </c>
      <c r="AX443" s="14" t="s">
        <v>73</v>
      </c>
      <c r="AY443" s="254" t="s">
        <v>189</v>
      </c>
    </row>
    <row r="444" s="14" customFormat="1">
      <c r="A444" s="14"/>
      <c r="B444" s="244"/>
      <c r="C444" s="245"/>
      <c r="D444" s="235" t="s">
        <v>199</v>
      </c>
      <c r="E444" s="246" t="s">
        <v>21</v>
      </c>
      <c r="F444" s="247" t="s">
        <v>413</v>
      </c>
      <c r="G444" s="245"/>
      <c r="H444" s="248">
        <v>69.122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199</v>
      </c>
      <c r="AU444" s="254" t="s">
        <v>83</v>
      </c>
      <c r="AV444" s="14" t="s">
        <v>83</v>
      </c>
      <c r="AW444" s="14" t="s">
        <v>34</v>
      </c>
      <c r="AX444" s="14" t="s">
        <v>73</v>
      </c>
      <c r="AY444" s="254" t="s">
        <v>189</v>
      </c>
    </row>
    <row r="445" s="14" customFormat="1">
      <c r="A445" s="14"/>
      <c r="B445" s="244"/>
      <c r="C445" s="245"/>
      <c r="D445" s="235" t="s">
        <v>199</v>
      </c>
      <c r="E445" s="246" t="s">
        <v>21</v>
      </c>
      <c r="F445" s="247" t="s">
        <v>227</v>
      </c>
      <c r="G445" s="245"/>
      <c r="H445" s="248">
        <v>8.1760000000000002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199</v>
      </c>
      <c r="AU445" s="254" t="s">
        <v>83</v>
      </c>
      <c r="AV445" s="14" t="s">
        <v>83</v>
      </c>
      <c r="AW445" s="14" t="s">
        <v>34</v>
      </c>
      <c r="AX445" s="14" t="s">
        <v>73</v>
      </c>
      <c r="AY445" s="254" t="s">
        <v>189</v>
      </c>
    </row>
    <row r="446" s="14" customFormat="1">
      <c r="A446" s="14"/>
      <c r="B446" s="244"/>
      <c r="C446" s="245"/>
      <c r="D446" s="235" t="s">
        <v>199</v>
      </c>
      <c r="E446" s="246" t="s">
        <v>21</v>
      </c>
      <c r="F446" s="247" t="s">
        <v>414</v>
      </c>
      <c r="G446" s="245"/>
      <c r="H446" s="248">
        <v>10.754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199</v>
      </c>
      <c r="AU446" s="254" t="s">
        <v>83</v>
      </c>
      <c r="AV446" s="14" t="s">
        <v>83</v>
      </c>
      <c r="AW446" s="14" t="s">
        <v>34</v>
      </c>
      <c r="AX446" s="14" t="s">
        <v>73</v>
      </c>
      <c r="AY446" s="254" t="s">
        <v>189</v>
      </c>
    </row>
    <row r="447" s="14" customFormat="1">
      <c r="A447" s="14"/>
      <c r="B447" s="244"/>
      <c r="C447" s="245"/>
      <c r="D447" s="235" t="s">
        <v>199</v>
      </c>
      <c r="E447" s="246" t="s">
        <v>21</v>
      </c>
      <c r="F447" s="247" t="s">
        <v>415</v>
      </c>
      <c r="G447" s="245"/>
      <c r="H447" s="248">
        <v>0.56999999999999995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199</v>
      </c>
      <c r="AU447" s="254" t="s">
        <v>83</v>
      </c>
      <c r="AV447" s="14" t="s">
        <v>83</v>
      </c>
      <c r="AW447" s="14" t="s">
        <v>34</v>
      </c>
      <c r="AX447" s="14" t="s">
        <v>73</v>
      </c>
      <c r="AY447" s="254" t="s">
        <v>189</v>
      </c>
    </row>
    <row r="448" s="14" customFormat="1">
      <c r="A448" s="14"/>
      <c r="B448" s="244"/>
      <c r="C448" s="245"/>
      <c r="D448" s="235" t="s">
        <v>199</v>
      </c>
      <c r="E448" s="246" t="s">
        <v>21</v>
      </c>
      <c r="F448" s="247" t="s">
        <v>230</v>
      </c>
      <c r="G448" s="245"/>
      <c r="H448" s="248">
        <v>6.4400000000000004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199</v>
      </c>
      <c r="AU448" s="254" t="s">
        <v>83</v>
      </c>
      <c r="AV448" s="14" t="s">
        <v>83</v>
      </c>
      <c r="AW448" s="14" t="s">
        <v>34</v>
      </c>
      <c r="AX448" s="14" t="s">
        <v>73</v>
      </c>
      <c r="AY448" s="254" t="s">
        <v>189</v>
      </c>
    </row>
    <row r="449" s="14" customFormat="1">
      <c r="A449" s="14"/>
      <c r="B449" s="244"/>
      <c r="C449" s="245"/>
      <c r="D449" s="235" t="s">
        <v>199</v>
      </c>
      <c r="E449" s="246" t="s">
        <v>21</v>
      </c>
      <c r="F449" s="247" t="s">
        <v>231</v>
      </c>
      <c r="G449" s="245"/>
      <c r="H449" s="248">
        <v>0.59399999999999997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199</v>
      </c>
      <c r="AU449" s="254" t="s">
        <v>83</v>
      </c>
      <c r="AV449" s="14" t="s">
        <v>83</v>
      </c>
      <c r="AW449" s="14" t="s">
        <v>34</v>
      </c>
      <c r="AX449" s="14" t="s">
        <v>73</v>
      </c>
      <c r="AY449" s="254" t="s">
        <v>189</v>
      </c>
    </row>
    <row r="450" s="15" customFormat="1">
      <c r="A450" s="15"/>
      <c r="B450" s="255"/>
      <c r="C450" s="256"/>
      <c r="D450" s="235" t="s">
        <v>199</v>
      </c>
      <c r="E450" s="257" t="s">
        <v>21</v>
      </c>
      <c r="F450" s="258" t="s">
        <v>203</v>
      </c>
      <c r="G450" s="256"/>
      <c r="H450" s="259">
        <v>396.33300000000003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5" t="s">
        <v>199</v>
      </c>
      <c r="AU450" s="265" t="s">
        <v>83</v>
      </c>
      <c r="AV450" s="15" t="s">
        <v>195</v>
      </c>
      <c r="AW450" s="15" t="s">
        <v>34</v>
      </c>
      <c r="AX450" s="15" t="s">
        <v>81</v>
      </c>
      <c r="AY450" s="265" t="s">
        <v>189</v>
      </c>
    </row>
    <row r="451" s="2" customFormat="1">
      <c r="A451" s="40"/>
      <c r="B451" s="41"/>
      <c r="C451" s="42"/>
      <c r="D451" s="235" t="s">
        <v>210</v>
      </c>
      <c r="E451" s="42"/>
      <c r="F451" s="266" t="s">
        <v>302</v>
      </c>
      <c r="G451" s="42"/>
      <c r="H451" s="42"/>
      <c r="I451" s="42"/>
      <c r="J451" s="42"/>
      <c r="K451" s="42"/>
      <c r="L451" s="46"/>
      <c r="M451" s="231"/>
      <c r="N451" s="232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U451" s="19" t="s">
        <v>83</v>
      </c>
    </row>
    <row r="452" s="2" customFormat="1">
      <c r="A452" s="40"/>
      <c r="B452" s="41"/>
      <c r="C452" s="42"/>
      <c r="D452" s="235" t="s">
        <v>210</v>
      </c>
      <c r="E452" s="42"/>
      <c r="F452" s="267" t="s">
        <v>200</v>
      </c>
      <c r="G452" s="42"/>
      <c r="H452" s="268">
        <v>0</v>
      </c>
      <c r="I452" s="42"/>
      <c r="J452" s="42"/>
      <c r="K452" s="42"/>
      <c r="L452" s="46"/>
      <c r="M452" s="231"/>
      <c r="N452" s="232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U452" s="19" t="s">
        <v>83</v>
      </c>
    </row>
    <row r="453" s="2" customFormat="1">
      <c r="A453" s="40"/>
      <c r="B453" s="41"/>
      <c r="C453" s="42"/>
      <c r="D453" s="235" t="s">
        <v>210</v>
      </c>
      <c r="E453" s="42"/>
      <c r="F453" s="267" t="s">
        <v>303</v>
      </c>
      <c r="G453" s="42"/>
      <c r="H453" s="268">
        <v>240.12000000000001</v>
      </c>
      <c r="I453" s="42"/>
      <c r="J453" s="42"/>
      <c r="K453" s="42"/>
      <c r="L453" s="46"/>
      <c r="M453" s="231"/>
      <c r="N453" s="232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U453" s="19" t="s">
        <v>83</v>
      </c>
    </row>
    <row r="454" s="2" customFormat="1">
      <c r="A454" s="40"/>
      <c r="B454" s="41"/>
      <c r="C454" s="42"/>
      <c r="D454" s="235" t="s">
        <v>210</v>
      </c>
      <c r="E454" s="42"/>
      <c r="F454" s="267" t="s">
        <v>203</v>
      </c>
      <c r="G454" s="42"/>
      <c r="H454" s="268">
        <v>240.12000000000001</v>
      </c>
      <c r="I454" s="42"/>
      <c r="J454" s="42"/>
      <c r="K454" s="42"/>
      <c r="L454" s="46"/>
      <c r="M454" s="231"/>
      <c r="N454" s="232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U454" s="19" t="s">
        <v>83</v>
      </c>
    </row>
    <row r="455" s="2" customFormat="1">
      <c r="A455" s="40"/>
      <c r="B455" s="41"/>
      <c r="C455" s="42"/>
      <c r="D455" s="235" t="s">
        <v>210</v>
      </c>
      <c r="E455" s="42"/>
      <c r="F455" s="266" t="s">
        <v>211</v>
      </c>
      <c r="G455" s="42"/>
      <c r="H455" s="42"/>
      <c r="I455" s="42"/>
      <c r="J455" s="42"/>
      <c r="K455" s="42"/>
      <c r="L455" s="46"/>
      <c r="M455" s="231"/>
      <c r="N455" s="232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U455" s="19" t="s">
        <v>83</v>
      </c>
    </row>
    <row r="456" s="2" customFormat="1">
      <c r="A456" s="40"/>
      <c r="B456" s="41"/>
      <c r="C456" s="42"/>
      <c r="D456" s="235" t="s">
        <v>210</v>
      </c>
      <c r="E456" s="42"/>
      <c r="F456" s="267" t="s">
        <v>200</v>
      </c>
      <c r="G456" s="42"/>
      <c r="H456" s="268">
        <v>0</v>
      </c>
      <c r="I456" s="42"/>
      <c r="J456" s="42"/>
      <c r="K456" s="42"/>
      <c r="L456" s="46"/>
      <c r="M456" s="231"/>
      <c r="N456" s="232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U456" s="19" t="s">
        <v>83</v>
      </c>
    </row>
    <row r="457" s="2" customFormat="1">
      <c r="A457" s="40"/>
      <c r="B457" s="41"/>
      <c r="C457" s="42"/>
      <c r="D457" s="235" t="s">
        <v>210</v>
      </c>
      <c r="E457" s="42"/>
      <c r="F457" s="267" t="s">
        <v>212</v>
      </c>
      <c r="G457" s="42"/>
      <c r="H457" s="268">
        <v>14.595000000000001</v>
      </c>
      <c r="I457" s="42"/>
      <c r="J457" s="42"/>
      <c r="K457" s="42"/>
      <c r="L457" s="46"/>
      <c r="M457" s="231"/>
      <c r="N457" s="232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U457" s="19" t="s">
        <v>83</v>
      </c>
    </row>
    <row r="458" s="2" customFormat="1">
      <c r="A458" s="40"/>
      <c r="B458" s="41"/>
      <c r="C458" s="42"/>
      <c r="D458" s="235" t="s">
        <v>210</v>
      </c>
      <c r="E458" s="42"/>
      <c r="F458" s="267" t="s">
        <v>213</v>
      </c>
      <c r="G458" s="42"/>
      <c r="H458" s="268">
        <v>45.962000000000003</v>
      </c>
      <c r="I458" s="42"/>
      <c r="J458" s="42"/>
      <c r="K458" s="42"/>
      <c r="L458" s="46"/>
      <c r="M458" s="231"/>
      <c r="N458" s="232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U458" s="19" t="s">
        <v>83</v>
      </c>
    </row>
    <row r="459" s="2" customFormat="1">
      <c r="A459" s="40"/>
      <c r="B459" s="41"/>
      <c r="C459" s="42"/>
      <c r="D459" s="235" t="s">
        <v>210</v>
      </c>
      <c r="E459" s="42"/>
      <c r="F459" s="267" t="s">
        <v>203</v>
      </c>
      <c r="G459" s="42"/>
      <c r="H459" s="268">
        <v>60.557000000000002</v>
      </c>
      <c r="I459" s="42"/>
      <c r="J459" s="42"/>
      <c r="K459" s="42"/>
      <c r="L459" s="46"/>
      <c r="M459" s="231"/>
      <c r="N459" s="232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U459" s="19" t="s">
        <v>83</v>
      </c>
    </row>
    <row r="460" s="2" customFormat="1">
      <c r="A460" s="40"/>
      <c r="B460" s="41"/>
      <c r="C460" s="42"/>
      <c r="D460" s="235" t="s">
        <v>210</v>
      </c>
      <c r="E460" s="42"/>
      <c r="F460" s="266" t="s">
        <v>232</v>
      </c>
      <c r="G460" s="42"/>
      <c r="H460" s="42"/>
      <c r="I460" s="42"/>
      <c r="J460" s="42"/>
      <c r="K460" s="42"/>
      <c r="L460" s="46"/>
      <c r="M460" s="231"/>
      <c r="N460" s="232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U460" s="19" t="s">
        <v>83</v>
      </c>
    </row>
    <row r="461" s="2" customFormat="1">
      <c r="A461" s="40"/>
      <c r="B461" s="41"/>
      <c r="C461" s="42"/>
      <c r="D461" s="235" t="s">
        <v>210</v>
      </c>
      <c r="E461" s="42"/>
      <c r="F461" s="267" t="s">
        <v>200</v>
      </c>
      <c r="G461" s="42"/>
      <c r="H461" s="268">
        <v>0</v>
      </c>
      <c r="I461" s="42"/>
      <c r="J461" s="42"/>
      <c r="K461" s="42"/>
      <c r="L461" s="46"/>
      <c r="M461" s="231"/>
      <c r="N461" s="232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U461" s="19" t="s">
        <v>83</v>
      </c>
    </row>
    <row r="462" s="2" customFormat="1">
      <c r="A462" s="40"/>
      <c r="B462" s="41"/>
      <c r="C462" s="42"/>
      <c r="D462" s="235" t="s">
        <v>210</v>
      </c>
      <c r="E462" s="42"/>
      <c r="F462" s="267" t="s">
        <v>233</v>
      </c>
      <c r="G462" s="42"/>
      <c r="H462" s="268">
        <v>64.599999999999994</v>
      </c>
      <c r="I462" s="42"/>
      <c r="J462" s="42"/>
      <c r="K462" s="42"/>
      <c r="L462" s="46"/>
      <c r="M462" s="231"/>
      <c r="N462" s="232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U462" s="19" t="s">
        <v>83</v>
      </c>
    </row>
    <row r="463" s="2" customFormat="1">
      <c r="A463" s="40"/>
      <c r="B463" s="41"/>
      <c r="C463" s="42"/>
      <c r="D463" s="235" t="s">
        <v>210</v>
      </c>
      <c r="E463" s="42"/>
      <c r="F463" s="267" t="s">
        <v>203</v>
      </c>
      <c r="G463" s="42"/>
      <c r="H463" s="268">
        <v>64.599999999999994</v>
      </c>
      <c r="I463" s="42"/>
      <c r="J463" s="42"/>
      <c r="K463" s="42"/>
      <c r="L463" s="46"/>
      <c r="M463" s="231"/>
      <c r="N463" s="232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U463" s="19" t="s">
        <v>83</v>
      </c>
    </row>
    <row r="464" s="2" customFormat="1">
      <c r="A464" s="40"/>
      <c r="B464" s="41"/>
      <c r="C464" s="42"/>
      <c r="D464" s="235" t="s">
        <v>210</v>
      </c>
      <c r="E464" s="42"/>
      <c r="F464" s="266" t="s">
        <v>234</v>
      </c>
      <c r="G464" s="42"/>
      <c r="H464" s="42"/>
      <c r="I464" s="42"/>
      <c r="J464" s="42"/>
      <c r="K464" s="42"/>
      <c r="L464" s="46"/>
      <c r="M464" s="231"/>
      <c r="N464" s="232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U464" s="19" t="s">
        <v>83</v>
      </c>
    </row>
    <row r="465" s="2" customFormat="1">
      <c r="A465" s="40"/>
      <c r="B465" s="41"/>
      <c r="C465" s="42"/>
      <c r="D465" s="235" t="s">
        <v>210</v>
      </c>
      <c r="E465" s="42"/>
      <c r="F465" s="267" t="s">
        <v>200</v>
      </c>
      <c r="G465" s="42"/>
      <c r="H465" s="268">
        <v>0</v>
      </c>
      <c r="I465" s="42"/>
      <c r="J465" s="42"/>
      <c r="K465" s="42"/>
      <c r="L465" s="46"/>
      <c r="M465" s="231"/>
      <c r="N465" s="232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U465" s="19" t="s">
        <v>83</v>
      </c>
    </row>
    <row r="466" s="2" customFormat="1">
      <c r="A466" s="40"/>
      <c r="B466" s="41"/>
      <c r="C466" s="42"/>
      <c r="D466" s="235" t="s">
        <v>210</v>
      </c>
      <c r="E466" s="42"/>
      <c r="F466" s="267" t="s">
        <v>235</v>
      </c>
      <c r="G466" s="42"/>
      <c r="H466" s="268">
        <v>22.710000000000001</v>
      </c>
      <c r="I466" s="42"/>
      <c r="J466" s="42"/>
      <c r="K466" s="42"/>
      <c r="L466" s="46"/>
      <c r="M466" s="231"/>
      <c r="N466" s="232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U466" s="19" t="s">
        <v>83</v>
      </c>
    </row>
    <row r="467" s="2" customFormat="1">
      <c r="A467" s="40"/>
      <c r="B467" s="41"/>
      <c r="C467" s="42"/>
      <c r="D467" s="235" t="s">
        <v>210</v>
      </c>
      <c r="E467" s="42"/>
      <c r="F467" s="267" t="s">
        <v>203</v>
      </c>
      <c r="G467" s="42"/>
      <c r="H467" s="268">
        <v>22.710000000000001</v>
      </c>
      <c r="I467" s="42"/>
      <c r="J467" s="42"/>
      <c r="K467" s="42"/>
      <c r="L467" s="46"/>
      <c r="M467" s="231"/>
      <c r="N467" s="232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U467" s="19" t="s">
        <v>83</v>
      </c>
    </row>
    <row r="468" s="2" customFormat="1">
      <c r="A468" s="40"/>
      <c r="B468" s="41"/>
      <c r="C468" s="42"/>
      <c r="D468" s="235" t="s">
        <v>210</v>
      </c>
      <c r="E468" s="42"/>
      <c r="F468" s="266" t="s">
        <v>236</v>
      </c>
      <c r="G468" s="42"/>
      <c r="H468" s="42"/>
      <c r="I468" s="42"/>
      <c r="J468" s="42"/>
      <c r="K468" s="42"/>
      <c r="L468" s="46"/>
      <c r="M468" s="231"/>
      <c r="N468" s="232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U468" s="19" t="s">
        <v>83</v>
      </c>
    </row>
    <row r="469" s="2" customFormat="1">
      <c r="A469" s="40"/>
      <c r="B469" s="41"/>
      <c r="C469" s="42"/>
      <c r="D469" s="235" t="s">
        <v>210</v>
      </c>
      <c r="E469" s="42"/>
      <c r="F469" s="267" t="s">
        <v>200</v>
      </c>
      <c r="G469" s="42"/>
      <c r="H469" s="268">
        <v>0</v>
      </c>
      <c r="I469" s="42"/>
      <c r="J469" s="42"/>
      <c r="K469" s="42"/>
      <c r="L469" s="46"/>
      <c r="M469" s="231"/>
      <c r="N469" s="232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U469" s="19" t="s">
        <v>83</v>
      </c>
    </row>
    <row r="470" s="2" customFormat="1">
      <c r="A470" s="40"/>
      <c r="B470" s="41"/>
      <c r="C470" s="42"/>
      <c r="D470" s="235" t="s">
        <v>210</v>
      </c>
      <c r="E470" s="42"/>
      <c r="F470" s="267" t="s">
        <v>237</v>
      </c>
      <c r="G470" s="42"/>
      <c r="H470" s="268">
        <v>10.050000000000001</v>
      </c>
      <c r="I470" s="42"/>
      <c r="J470" s="42"/>
      <c r="K470" s="42"/>
      <c r="L470" s="46"/>
      <c r="M470" s="231"/>
      <c r="N470" s="232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U470" s="19" t="s">
        <v>83</v>
      </c>
    </row>
    <row r="471" s="2" customFormat="1">
      <c r="A471" s="40"/>
      <c r="B471" s="41"/>
      <c r="C471" s="42"/>
      <c r="D471" s="235" t="s">
        <v>210</v>
      </c>
      <c r="E471" s="42"/>
      <c r="F471" s="267" t="s">
        <v>203</v>
      </c>
      <c r="G471" s="42"/>
      <c r="H471" s="268">
        <v>10.050000000000001</v>
      </c>
      <c r="I471" s="42"/>
      <c r="J471" s="42"/>
      <c r="K471" s="42"/>
      <c r="L471" s="46"/>
      <c r="M471" s="231"/>
      <c r="N471" s="232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U471" s="19" t="s">
        <v>83</v>
      </c>
    </row>
    <row r="472" s="2" customFormat="1">
      <c r="A472" s="40"/>
      <c r="B472" s="41"/>
      <c r="C472" s="42"/>
      <c r="D472" s="235" t="s">
        <v>210</v>
      </c>
      <c r="E472" s="42"/>
      <c r="F472" s="266" t="s">
        <v>238</v>
      </c>
      <c r="G472" s="42"/>
      <c r="H472" s="42"/>
      <c r="I472" s="42"/>
      <c r="J472" s="42"/>
      <c r="K472" s="42"/>
      <c r="L472" s="46"/>
      <c r="M472" s="231"/>
      <c r="N472" s="232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U472" s="19" t="s">
        <v>83</v>
      </c>
    </row>
    <row r="473" s="2" customFormat="1">
      <c r="A473" s="40"/>
      <c r="B473" s="41"/>
      <c r="C473" s="42"/>
      <c r="D473" s="235" t="s">
        <v>210</v>
      </c>
      <c r="E473" s="42"/>
      <c r="F473" s="267" t="s">
        <v>200</v>
      </c>
      <c r="G473" s="42"/>
      <c r="H473" s="268">
        <v>0</v>
      </c>
      <c r="I473" s="42"/>
      <c r="J473" s="42"/>
      <c r="K473" s="42"/>
      <c r="L473" s="46"/>
      <c r="M473" s="231"/>
      <c r="N473" s="232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U473" s="19" t="s">
        <v>83</v>
      </c>
    </row>
    <row r="474" s="2" customFormat="1">
      <c r="A474" s="40"/>
      <c r="B474" s="41"/>
      <c r="C474" s="42"/>
      <c r="D474" s="235" t="s">
        <v>210</v>
      </c>
      <c r="E474" s="42"/>
      <c r="F474" s="267" t="s">
        <v>137</v>
      </c>
      <c r="G474" s="42"/>
      <c r="H474" s="268">
        <v>1.8999999999999999</v>
      </c>
      <c r="I474" s="42"/>
      <c r="J474" s="42"/>
      <c r="K474" s="42"/>
      <c r="L474" s="46"/>
      <c r="M474" s="231"/>
      <c r="N474" s="232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U474" s="19" t="s">
        <v>83</v>
      </c>
    </row>
    <row r="475" s="2" customFormat="1">
      <c r="A475" s="40"/>
      <c r="B475" s="41"/>
      <c r="C475" s="42"/>
      <c r="D475" s="235" t="s">
        <v>210</v>
      </c>
      <c r="E475" s="42"/>
      <c r="F475" s="267" t="s">
        <v>203</v>
      </c>
      <c r="G475" s="42"/>
      <c r="H475" s="268">
        <v>1.8999999999999999</v>
      </c>
      <c r="I475" s="42"/>
      <c r="J475" s="42"/>
      <c r="K475" s="42"/>
      <c r="L475" s="46"/>
      <c r="M475" s="231"/>
      <c r="N475" s="232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U475" s="19" t="s">
        <v>83</v>
      </c>
    </row>
    <row r="476" s="2" customFormat="1">
      <c r="A476" s="40"/>
      <c r="B476" s="41"/>
      <c r="C476" s="42"/>
      <c r="D476" s="235" t="s">
        <v>210</v>
      </c>
      <c r="E476" s="42"/>
      <c r="F476" s="266" t="s">
        <v>239</v>
      </c>
      <c r="G476" s="42"/>
      <c r="H476" s="42"/>
      <c r="I476" s="42"/>
      <c r="J476" s="42"/>
      <c r="K476" s="42"/>
      <c r="L476" s="46"/>
      <c r="M476" s="231"/>
      <c r="N476" s="232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U476" s="19" t="s">
        <v>83</v>
      </c>
    </row>
    <row r="477" s="2" customFormat="1">
      <c r="A477" s="40"/>
      <c r="B477" s="41"/>
      <c r="C477" s="42"/>
      <c r="D477" s="235" t="s">
        <v>210</v>
      </c>
      <c r="E477" s="42"/>
      <c r="F477" s="267" t="s">
        <v>200</v>
      </c>
      <c r="G477" s="42"/>
      <c r="H477" s="268">
        <v>0</v>
      </c>
      <c r="I477" s="42"/>
      <c r="J477" s="42"/>
      <c r="K477" s="42"/>
      <c r="L477" s="46"/>
      <c r="M477" s="231"/>
      <c r="N477" s="232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U477" s="19" t="s">
        <v>83</v>
      </c>
    </row>
    <row r="478" s="2" customFormat="1">
      <c r="A478" s="40"/>
      <c r="B478" s="41"/>
      <c r="C478" s="42"/>
      <c r="D478" s="235" t="s">
        <v>210</v>
      </c>
      <c r="E478" s="42"/>
      <c r="F478" s="267" t="s">
        <v>240</v>
      </c>
      <c r="G478" s="42"/>
      <c r="H478" s="268">
        <v>18.940000000000001</v>
      </c>
      <c r="I478" s="42"/>
      <c r="J478" s="42"/>
      <c r="K478" s="42"/>
      <c r="L478" s="46"/>
      <c r="M478" s="231"/>
      <c r="N478" s="232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U478" s="19" t="s">
        <v>83</v>
      </c>
    </row>
    <row r="479" s="2" customFormat="1">
      <c r="A479" s="40"/>
      <c r="B479" s="41"/>
      <c r="C479" s="42"/>
      <c r="D479" s="235" t="s">
        <v>210</v>
      </c>
      <c r="E479" s="42"/>
      <c r="F479" s="267" t="s">
        <v>203</v>
      </c>
      <c r="G479" s="42"/>
      <c r="H479" s="268">
        <v>18.940000000000001</v>
      </c>
      <c r="I479" s="42"/>
      <c r="J479" s="42"/>
      <c r="K479" s="42"/>
      <c r="L479" s="46"/>
      <c r="M479" s="231"/>
      <c r="N479" s="232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U479" s="19" t="s">
        <v>83</v>
      </c>
    </row>
    <row r="480" s="2" customFormat="1">
      <c r="A480" s="40"/>
      <c r="B480" s="41"/>
      <c r="C480" s="42"/>
      <c r="D480" s="235" t="s">
        <v>210</v>
      </c>
      <c r="E480" s="42"/>
      <c r="F480" s="266" t="s">
        <v>241</v>
      </c>
      <c r="G480" s="42"/>
      <c r="H480" s="42"/>
      <c r="I480" s="42"/>
      <c r="J480" s="42"/>
      <c r="K480" s="42"/>
      <c r="L480" s="46"/>
      <c r="M480" s="231"/>
      <c r="N480" s="232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U480" s="19" t="s">
        <v>83</v>
      </c>
    </row>
    <row r="481" s="2" customFormat="1">
      <c r="A481" s="40"/>
      <c r="B481" s="41"/>
      <c r="C481" s="42"/>
      <c r="D481" s="235" t="s">
        <v>210</v>
      </c>
      <c r="E481" s="42"/>
      <c r="F481" s="267" t="s">
        <v>200</v>
      </c>
      <c r="G481" s="42"/>
      <c r="H481" s="268">
        <v>0</v>
      </c>
      <c r="I481" s="42"/>
      <c r="J481" s="42"/>
      <c r="K481" s="42"/>
      <c r="L481" s="46"/>
      <c r="M481" s="231"/>
      <c r="N481" s="232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U481" s="19" t="s">
        <v>83</v>
      </c>
    </row>
    <row r="482" s="2" customFormat="1">
      <c r="A482" s="40"/>
      <c r="B482" s="41"/>
      <c r="C482" s="42"/>
      <c r="D482" s="235" t="s">
        <v>210</v>
      </c>
      <c r="E482" s="42"/>
      <c r="F482" s="267" t="s">
        <v>242</v>
      </c>
      <c r="G482" s="42"/>
      <c r="H482" s="268">
        <v>2.7000000000000002</v>
      </c>
      <c r="I482" s="42"/>
      <c r="J482" s="42"/>
      <c r="K482" s="42"/>
      <c r="L482" s="46"/>
      <c r="M482" s="231"/>
      <c r="N482" s="232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U482" s="19" t="s">
        <v>83</v>
      </c>
    </row>
    <row r="483" s="2" customFormat="1">
      <c r="A483" s="40"/>
      <c r="B483" s="41"/>
      <c r="C483" s="42"/>
      <c r="D483" s="235" t="s">
        <v>210</v>
      </c>
      <c r="E483" s="42"/>
      <c r="F483" s="267" t="s">
        <v>203</v>
      </c>
      <c r="G483" s="42"/>
      <c r="H483" s="268">
        <v>2.7000000000000002</v>
      </c>
      <c r="I483" s="42"/>
      <c r="J483" s="42"/>
      <c r="K483" s="42"/>
      <c r="L483" s="46"/>
      <c r="M483" s="231"/>
      <c r="N483" s="232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U483" s="19" t="s">
        <v>83</v>
      </c>
    </row>
    <row r="484" s="12" customFormat="1" ht="22.8" customHeight="1">
      <c r="A484" s="12"/>
      <c r="B484" s="199"/>
      <c r="C484" s="200"/>
      <c r="D484" s="201" t="s">
        <v>72</v>
      </c>
      <c r="E484" s="213" t="s">
        <v>416</v>
      </c>
      <c r="F484" s="213" t="s">
        <v>417</v>
      </c>
      <c r="G484" s="200"/>
      <c r="H484" s="200"/>
      <c r="I484" s="203"/>
      <c r="J484" s="214">
        <f>BK484</f>
        <v>0</v>
      </c>
      <c r="K484" s="200"/>
      <c r="L484" s="205"/>
      <c r="M484" s="206"/>
      <c r="N484" s="207"/>
      <c r="O484" s="207"/>
      <c r="P484" s="208">
        <f>SUM(P485:P499)</f>
        <v>0</v>
      </c>
      <c r="Q484" s="207"/>
      <c r="R484" s="208">
        <f>SUM(R485:R499)</f>
        <v>0</v>
      </c>
      <c r="S484" s="207"/>
      <c r="T484" s="209">
        <f>SUM(T485:T499)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10" t="s">
        <v>81</v>
      </c>
      <c r="AT484" s="211" t="s">
        <v>72</v>
      </c>
      <c r="AU484" s="211" t="s">
        <v>81</v>
      </c>
      <c r="AY484" s="210" t="s">
        <v>189</v>
      </c>
      <c r="BK484" s="212">
        <f>SUM(BK485:BK499)</f>
        <v>0</v>
      </c>
    </row>
    <row r="485" s="2" customFormat="1" ht="37.8" customHeight="1">
      <c r="A485" s="40"/>
      <c r="B485" s="41"/>
      <c r="C485" s="215" t="s">
        <v>418</v>
      </c>
      <c r="D485" s="215" t="s">
        <v>191</v>
      </c>
      <c r="E485" s="216" t="s">
        <v>419</v>
      </c>
      <c r="F485" s="217" t="s">
        <v>420</v>
      </c>
      <c r="G485" s="218" t="s">
        <v>421</v>
      </c>
      <c r="H485" s="219">
        <v>155.35300000000001</v>
      </c>
      <c r="I485" s="220"/>
      <c r="J485" s="221">
        <f>ROUND(I485*H485,2)</f>
        <v>0</v>
      </c>
      <c r="K485" s="217" t="s">
        <v>194</v>
      </c>
      <c r="L485" s="46"/>
      <c r="M485" s="222" t="s">
        <v>21</v>
      </c>
      <c r="N485" s="223" t="s">
        <v>44</v>
      </c>
      <c r="O485" s="86"/>
      <c r="P485" s="224">
        <f>O485*H485</f>
        <v>0</v>
      </c>
      <c r="Q485" s="224">
        <v>0</v>
      </c>
      <c r="R485" s="224">
        <f>Q485*H485</f>
        <v>0</v>
      </c>
      <c r="S485" s="224">
        <v>0</v>
      </c>
      <c r="T485" s="225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26" t="s">
        <v>195</v>
      </c>
      <c r="AT485" s="226" t="s">
        <v>191</v>
      </c>
      <c r="AU485" s="226" t="s">
        <v>83</v>
      </c>
      <c r="AY485" s="19" t="s">
        <v>189</v>
      </c>
      <c r="BE485" s="227">
        <f>IF(N485="základní",J485,0)</f>
        <v>0</v>
      </c>
      <c r="BF485" s="227">
        <f>IF(N485="snížená",J485,0)</f>
        <v>0</v>
      </c>
      <c r="BG485" s="227">
        <f>IF(N485="zákl. přenesená",J485,0)</f>
        <v>0</v>
      </c>
      <c r="BH485" s="227">
        <f>IF(N485="sníž. přenesená",J485,0)</f>
        <v>0</v>
      </c>
      <c r="BI485" s="227">
        <f>IF(N485="nulová",J485,0)</f>
        <v>0</v>
      </c>
      <c r="BJ485" s="19" t="s">
        <v>81</v>
      </c>
      <c r="BK485" s="227">
        <f>ROUND(I485*H485,2)</f>
        <v>0</v>
      </c>
      <c r="BL485" s="19" t="s">
        <v>195</v>
      </c>
      <c r="BM485" s="226" t="s">
        <v>422</v>
      </c>
    </row>
    <row r="486" s="2" customFormat="1">
      <c r="A486" s="40"/>
      <c r="B486" s="41"/>
      <c r="C486" s="42"/>
      <c r="D486" s="228" t="s">
        <v>197</v>
      </c>
      <c r="E486" s="42"/>
      <c r="F486" s="229" t="s">
        <v>423</v>
      </c>
      <c r="G486" s="42"/>
      <c r="H486" s="42"/>
      <c r="I486" s="230"/>
      <c r="J486" s="42"/>
      <c r="K486" s="42"/>
      <c r="L486" s="46"/>
      <c r="M486" s="231"/>
      <c r="N486" s="232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197</v>
      </c>
      <c r="AU486" s="19" t="s">
        <v>83</v>
      </c>
    </row>
    <row r="487" s="2" customFormat="1" ht="33" customHeight="1">
      <c r="A487" s="40"/>
      <c r="B487" s="41"/>
      <c r="C487" s="215" t="s">
        <v>424</v>
      </c>
      <c r="D487" s="215" t="s">
        <v>191</v>
      </c>
      <c r="E487" s="216" t="s">
        <v>425</v>
      </c>
      <c r="F487" s="217" t="s">
        <v>426</v>
      </c>
      <c r="G487" s="218" t="s">
        <v>421</v>
      </c>
      <c r="H487" s="219">
        <v>155.35300000000001</v>
      </c>
      <c r="I487" s="220"/>
      <c r="J487" s="221">
        <f>ROUND(I487*H487,2)</f>
        <v>0</v>
      </c>
      <c r="K487" s="217" t="s">
        <v>194</v>
      </c>
      <c r="L487" s="46"/>
      <c r="M487" s="222" t="s">
        <v>21</v>
      </c>
      <c r="N487" s="223" t="s">
        <v>44</v>
      </c>
      <c r="O487" s="86"/>
      <c r="P487" s="224">
        <f>O487*H487</f>
        <v>0</v>
      </c>
      <c r="Q487" s="224">
        <v>0</v>
      </c>
      <c r="R487" s="224">
        <f>Q487*H487</f>
        <v>0</v>
      </c>
      <c r="S487" s="224">
        <v>0</v>
      </c>
      <c r="T487" s="225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26" t="s">
        <v>195</v>
      </c>
      <c r="AT487" s="226" t="s">
        <v>191</v>
      </c>
      <c r="AU487" s="226" t="s">
        <v>83</v>
      </c>
      <c r="AY487" s="19" t="s">
        <v>189</v>
      </c>
      <c r="BE487" s="227">
        <f>IF(N487="základní",J487,0)</f>
        <v>0</v>
      </c>
      <c r="BF487" s="227">
        <f>IF(N487="snížená",J487,0)</f>
        <v>0</v>
      </c>
      <c r="BG487" s="227">
        <f>IF(N487="zákl. přenesená",J487,0)</f>
        <v>0</v>
      </c>
      <c r="BH487" s="227">
        <f>IF(N487="sníž. přenesená",J487,0)</f>
        <v>0</v>
      </c>
      <c r="BI487" s="227">
        <f>IF(N487="nulová",J487,0)</f>
        <v>0</v>
      </c>
      <c r="BJ487" s="19" t="s">
        <v>81</v>
      </c>
      <c r="BK487" s="227">
        <f>ROUND(I487*H487,2)</f>
        <v>0</v>
      </c>
      <c r="BL487" s="19" t="s">
        <v>195</v>
      </c>
      <c r="BM487" s="226" t="s">
        <v>427</v>
      </c>
    </row>
    <row r="488" s="2" customFormat="1">
      <c r="A488" s="40"/>
      <c r="B488" s="41"/>
      <c r="C488" s="42"/>
      <c r="D488" s="228" t="s">
        <v>197</v>
      </c>
      <c r="E488" s="42"/>
      <c r="F488" s="229" t="s">
        <v>428</v>
      </c>
      <c r="G488" s="42"/>
      <c r="H488" s="42"/>
      <c r="I488" s="230"/>
      <c r="J488" s="42"/>
      <c r="K488" s="42"/>
      <c r="L488" s="46"/>
      <c r="M488" s="231"/>
      <c r="N488" s="232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197</v>
      </c>
      <c r="AU488" s="19" t="s">
        <v>83</v>
      </c>
    </row>
    <row r="489" s="2" customFormat="1" ht="44.25" customHeight="1">
      <c r="A489" s="40"/>
      <c r="B489" s="41"/>
      <c r="C489" s="215" t="s">
        <v>429</v>
      </c>
      <c r="D489" s="215" t="s">
        <v>191</v>
      </c>
      <c r="E489" s="216" t="s">
        <v>430</v>
      </c>
      <c r="F489" s="217" t="s">
        <v>431</v>
      </c>
      <c r="G489" s="218" t="s">
        <v>421</v>
      </c>
      <c r="H489" s="219">
        <v>2951.7069999999999</v>
      </c>
      <c r="I489" s="220"/>
      <c r="J489" s="221">
        <f>ROUND(I489*H489,2)</f>
        <v>0</v>
      </c>
      <c r="K489" s="217" t="s">
        <v>194</v>
      </c>
      <c r="L489" s="46"/>
      <c r="M489" s="222" t="s">
        <v>21</v>
      </c>
      <c r="N489" s="223" t="s">
        <v>44</v>
      </c>
      <c r="O489" s="86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26" t="s">
        <v>195</v>
      </c>
      <c r="AT489" s="226" t="s">
        <v>191</v>
      </c>
      <c r="AU489" s="226" t="s">
        <v>83</v>
      </c>
      <c r="AY489" s="19" t="s">
        <v>189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19" t="s">
        <v>81</v>
      </c>
      <c r="BK489" s="227">
        <f>ROUND(I489*H489,2)</f>
        <v>0</v>
      </c>
      <c r="BL489" s="19" t="s">
        <v>195</v>
      </c>
      <c r="BM489" s="226" t="s">
        <v>432</v>
      </c>
    </row>
    <row r="490" s="2" customFormat="1">
      <c r="A490" s="40"/>
      <c r="B490" s="41"/>
      <c r="C490" s="42"/>
      <c r="D490" s="228" t="s">
        <v>197</v>
      </c>
      <c r="E490" s="42"/>
      <c r="F490" s="229" t="s">
        <v>433</v>
      </c>
      <c r="G490" s="42"/>
      <c r="H490" s="42"/>
      <c r="I490" s="230"/>
      <c r="J490" s="42"/>
      <c r="K490" s="42"/>
      <c r="L490" s="46"/>
      <c r="M490" s="231"/>
      <c r="N490" s="232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197</v>
      </c>
      <c r="AU490" s="19" t="s">
        <v>83</v>
      </c>
    </row>
    <row r="491" s="14" customFormat="1">
      <c r="A491" s="14"/>
      <c r="B491" s="244"/>
      <c r="C491" s="245"/>
      <c r="D491" s="235" t="s">
        <v>199</v>
      </c>
      <c r="E491" s="245"/>
      <c r="F491" s="247" t="s">
        <v>434</v>
      </c>
      <c r="G491" s="245"/>
      <c r="H491" s="248">
        <v>2951.7069999999999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199</v>
      </c>
      <c r="AU491" s="254" t="s">
        <v>83</v>
      </c>
      <c r="AV491" s="14" t="s">
        <v>83</v>
      </c>
      <c r="AW491" s="14" t="s">
        <v>4</v>
      </c>
      <c r="AX491" s="14" t="s">
        <v>81</v>
      </c>
      <c r="AY491" s="254" t="s">
        <v>189</v>
      </c>
    </row>
    <row r="492" s="2" customFormat="1" ht="44.25" customHeight="1">
      <c r="A492" s="40"/>
      <c r="B492" s="41"/>
      <c r="C492" s="215" t="s">
        <v>435</v>
      </c>
      <c r="D492" s="215" t="s">
        <v>191</v>
      </c>
      <c r="E492" s="216" t="s">
        <v>436</v>
      </c>
      <c r="F492" s="217" t="s">
        <v>437</v>
      </c>
      <c r="G492" s="218" t="s">
        <v>421</v>
      </c>
      <c r="H492" s="219">
        <v>26.274999999999999</v>
      </c>
      <c r="I492" s="220"/>
      <c r="J492" s="221">
        <f>ROUND(I492*H492,2)</f>
        <v>0</v>
      </c>
      <c r="K492" s="217" t="s">
        <v>194</v>
      </c>
      <c r="L492" s="46"/>
      <c r="M492" s="222" t="s">
        <v>21</v>
      </c>
      <c r="N492" s="223" t="s">
        <v>44</v>
      </c>
      <c r="O492" s="86"/>
      <c r="P492" s="224">
        <f>O492*H492</f>
        <v>0</v>
      </c>
      <c r="Q492" s="224">
        <v>0</v>
      </c>
      <c r="R492" s="224">
        <f>Q492*H492</f>
        <v>0</v>
      </c>
      <c r="S492" s="224">
        <v>0</v>
      </c>
      <c r="T492" s="225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26" t="s">
        <v>195</v>
      </c>
      <c r="AT492" s="226" t="s">
        <v>191</v>
      </c>
      <c r="AU492" s="226" t="s">
        <v>83</v>
      </c>
      <c r="AY492" s="19" t="s">
        <v>189</v>
      </c>
      <c r="BE492" s="227">
        <f>IF(N492="základní",J492,0)</f>
        <v>0</v>
      </c>
      <c r="BF492" s="227">
        <f>IF(N492="snížená",J492,0)</f>
        <v>0</v>
      </c>
      <c r="BG492" s="227">
        <f>IF(N492="zákl. přenesená",J492,0)</f>
        <v>0</v>
      </c>
      <c r="BH492" s="227">
        <f>IF(N492="sníž. přenesená",J492,0)</f>
        <v>0</v>
      </c>
      <c r="BI492" s="227">
        <f>IF(N492="nulová",J492,0)</f>
        <v>0</v>
      </c>
      <c r="BJ492" s="19" t="s">
        <v>81</v>
      </c>
      <c r="BK492" s="227">
        <f>ROUND(I492*H492,2)</f>
        <v>0</v>
      </c>
      <c r="BL492" s="19" t="s">
        <v>195</v>
      </c>
      <c r="BM492" s="226" t="s">
        <v>438</v>
      </c>
    </row>
    <row r="493" s="2" customFormat="1">
      <c r="A493" s="40"/>
      <c r="B493" s="41"/>
      <c r="C493" s="42"/>
      <c r="D493" s="228" t="s">
        <v>197</v>
      </c>
      <c r="E493" s="42"/>
      <c r="F493" s="229" t="s">
        <v>439</v>
      </c>
      <c r="G493" s="42"/>
      <c r="H493" s="42"/>
      <c r="I493" s="230"/>
      <c r="J493" s="42"/>
      <c r="K493" s="42"/>
      <c r="L493" s="46"/>
      <c r="M493" s="231"/>
      <c r="N493" s="232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197</v>
      </c>
      <c r="AU493" s="19" t="s">
        <v>83</v>
      </c>
    </row>
    <row r="494" s="2" customFormat="1" ht="55.5" customHeight="1">
      <c r="A494" s="40"/>
      <c r="B494" s="41"/>
      <c r="C494" s="215" t="s">
        <v>440</v>
      </c>
      <c r="D494" s="215" t="s">
        <v>191</v>
      </c>
      <c r="E494" s="216" t="s">
        <v>441</v>
      </c>
      <c r="F494" s="217" t="s">
        <v>442</v>
      </c>
      <c r="G494" s="218" t="s">
        <v>421</v>
      </c>
      <c r="H494" s="219">
        <v>16.105</v>
      </c>
      <c r="I494" s="220"/>
      <c r="J494" s="221">
        <f>ROUND(I494*H494,2)</f>
        <v>0</v>
      </c>
      <c r="K494" s="217" t="s">
        <v>194</v>
      </c>
      <c r="L494" s="46"/>
      <c r="M494" s="222" t="s">
        <v>21</v>
      </c>
      <c r="N494" s="223" t="s">
        <v>44</v>
      </c>
      <c r="O494" s="86"/>
      <c r="P494" s="224">
        <f>O494*H494</f>
        <v>0</v>
      </c>
      <c r="Q494" s="224">
        <v>0</v>
      </c>
      <c r="R494" s="224">
        <f>Q494*H494</f>
        <v>0</v>
      </c>
      <c r="S494" s="224">
        <v>0</v>
      </c>
      <c r="T494" s="225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6" t="s">
        <v>195</v>
      </c>
      <c r="AT494" s="226" t="s">
        <v>191</v>
      </c>
      <c r="AU494" s="226" t="s">
        <v>83</v>
      </c>
      <c r="AY494" s="19" t="s">
        <v>189</v>
      </c>
      <c r="BE494" s="227">
        <f>IF(N494="základní",J494,0)</f>
        <v>0</v>
      </c>
      <c r="BF494" s="227">
        <f>IF(N494="snížená",J494,0)</f>
        <v>0</v>
      </c>
      <c r="BG494" s="227">
        <f>IF(N494="zákl. přenesená",J494,0)</f>
        <v>0</v>
      </c>
      <c r="BH494" s="227">
        <f>IF(N494="sníž. přenesená",J494,0)</f>
        <v>0</v>
      </c>
      <c r="BI494" s="227">
        <f>IF(N494="nulová",J494,0)</f>
        <v>0</v>
      </c>
      <c r="BJ494" s="19" t="s">
        <v>81</v>
      </c>
      <c r="BK494" s="227">
        <f>ROUND(I494*H494,2)</f>
        <v>0</v>
      </c>
      <c r="BL494" s="19" t="s">
        <v>195</v>
      </c>
      <c r="BM494" s="226" t="s">
        <v>443</v>
      </c>
    </row>
    <row r="495" s="2" customFormat="1">
      <c r="A495" s="40"/>
      <c r="B495" s="41"/>
      <c r="C495" s="42"/>
      <c r="D495" s="228" t="s">
        <v>197</v>
      </c>
      <c r="E495" s="42"/>
      <c r="F495" s="229" t="s">
        <v>444</v>
      </c>
      <c r="G495" s="42"/>
      <c r="H495" s="42"/>
      <c r="I495" s="230"/>
      <c r="J495" s="42"/>
      <c r="K495" s="42"/>
      <c r="L495" s="46"/>
      <c r="M495" s="231"/>
      <c r="N495" s="232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197</v>
      </c>
      <c r="AU495" s="19" t="s">
        <v>83</v>
      </c>
    </row>
    <row r="496" s="2" customFormat="1" ht="44.25" customHeight="1">
      <c r="A496" s="40"/>
      <c r="B496" s="41"/>
      <c r="C496" s="215" t="s">
        <v>445</v>
      </c>
      <c r="D496" s="215" t="s">
        <v>191</v>
      </c>
      <c r="E496" s="216" t="s">
        <v>446</v>
      </c>
      <c r="F496" s="217" t="s">
        <v>447</v>
      </c>
      <c r="G496" s="218" t="s">
        <v>421</v>
      </c>
      <c r="H496" s="219">
        <v>0.83099999999999996</v>
      </c>
      <c r="I496" s="220"/>
      <c r="J496" s="221">
        <f>ROUND(I496*H496,2)</f>
        <v>0</v>
      </c>
      <c r="K496" s="217" t="s">
        <v>194</v>
      </c>
      <c r="L496" s="46"/>
      <c r="M496" s="222" t="s">
        <v>21</v>
      </c>
      <c r="N496" s="223" t="s">
        <v>44</v>
      </c>
      <c r="O496" s="86"/>
      <c r="P496" s="224">
        <f>O496*H496</f>
        <v>0</v>
      </c>
      <c r="Q496" s="224">
        <v>0</v>
      </c>
      <c r="R496" s="224">
        <f>Q496*H496</f>
        <v>0</v>
      </c>
      <c r="S496" s="224">
        <v>0</v>
      </c>
      <c r="T496" s="225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26" t="s">
        <v>195</v>
      </c>
      <c r="AT496" s="226" t="s">
        <v>191</v>
      </c>
      <c r="AU496" s="226" t="s">
        <v>83</v>
      </c>
      <c r="AY496" s="19" t="s">
        <v>189</v>
      </c>
      <c r="BE496" s="227">
        <f>IF(N496="základní",J496,0)</f>
        <v>0</v>
      </c>
      <c r="BF496" s="227">
        <f>IF(N496="snížená",J496,0)</f>
        <v>0</v>
      </c>
      <c r="BG496" s="227">
        <f>IF(N496="zákl. přenesená",J496,0)</f>
        <v>0</v>
      </c>
      <c r="BH496" s="227">
        <f>IF(N496="sníž. přenesená",J496,0)</f>
        <v>0</v>
      </c>
      <c r="BI496" s="227">
        <f>IF(N496="nulová",J496,0)</f>
        <v>0</v>
      </c>
      <c r="BJ496" s="19" t="s">
        <v>81</v>
      </c>
      <c r="BK496" s="227">
        <f>ROUND(I496*H496,2)</f>
        <v>0</v>
      </c>
      <c r="BL496" s="19" t="s">
        <v>195</v>
      </c>
      <c r="BM496" s="226" t="s">
        <v>448</v>
      </c>
    </row>
    <row r="497" s="2" customFormat="1">
      <c r="A497" s="40"/>
      <c r="B497" s="41"/>
      <c r="C497" s="42"/>
      <c r="D497" s="228" t="s">
        <v>197</v>
      </c>
      <c r="E497" s="42"/>
      <c r="F497" s="229" t="s">
        <v>449</v>
      </c>
      <c r="G497" s="42"/>
      <c r="H497" s="42"/>
      <c r="I497" s="230"/>
      <c r="J497" s="42"/>
      <c r="K497" s="42"/>
      <c r="L497" s="46"/>
      <c r="M497" s="231"/>
      <c r="N497" s="232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197</v>
      </c>
      <c r="AU497" s="19" t="s">
        <v>83</v>
      </c>
    </row>
    <row r="498" s="2" customFormat="1" ht="44.25" customHeight="1">
      <c r="A498" s="40"/>
      <c r="B498" s="41"/>
      <c r="C498" s="215" t="s">
        <v>450</v>
      </c>
      <c r="D498" s="215" t="s">
        <v>191</v>
      </c>
      <c r="E498" s="216" t="s">
        <v>451</v>
      </c>
      <c r="F498" s="217" t="s">
        <v>452</v>
      </c>
      <c r="G498" s="218" t="s">
        <v>421</v>
      </c>
      <c r="H498" s="219">
        <v>112.142</v>
      </c>
      <c r="I498" s="220"/>
      <c r="J498" s="221">
        <f>ROUND(I498*H498,2)</f>
        <v>0</v>
      </c>
      <c r="K498" s="217" t="s">
        <v>194</v>
      </c>
      <c r="L498" s="46"/>
      <c r="M498" s="222" t="s">
        <v>21</v>
      </c>
      <c r="N498" s="223" t="s">
        <v>44</v>
      </c>
      <c r="O498" s="86"/>
      <c r="P498" s="224">
        <f>O498*H498</f>
        <v>0</v>
      </c>
      <c r="Q498" s="224">
        <v>0</v>
      </c>
      <c r="R498" s="224">
        <f>Q498*H498</f>
        <v>0</v>
      </c>
      <c r="S498" s="224">
        <v>0</v>
      </c>
      <c r="T498" s="225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26" t="s">
        <v>195</v>
      </c>
      <c r="AT498" s="226" t="s">
        <v>191</v>
      </c>
      <c r="AU498" s="226" t="s">
        <v>83</v>
      </c>
      <c r="AY498" s="19" t="s">
        <v>189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19" t="s">
        <v>81</v>
      </c>
      <c r="BK498" s="227">
        <f>ROUND(I498*H498,2)</f>
        <v>0</v>
      </c>
      <c r="BL498" s="19" t="s">
        <v>195</v>
      </c>
      <c r="BM498" s="226" t="s">
        <v>453</v>
      </c>
    </row>
    <row r="499" s="2" customFormat="1">
      <c r="A499" s="40"/>
      <c r="B499" s="41"/>
      <c r="C499" s="42"/>
      <c r="D499" s="228" t="s">
        <v>197</v>
      </c>
      <c r="E499" s="42"/>
      <c r="F499" s="229" t="s">
        <v>454</v>
      </c>
      <c r="G499" s="42"/>
      <c r="H499" s="42"/>
      <c r="I499" s="230"/>
      <c r="J499" s="42"/>
      <c r="K499" s="42"/>
      <c r="L499" s="46"/>
      <c r="M499" s="231"/>
      <c r="N499" s="232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197</v>
      </c>
      <c r="AU499" s="19" t="s">
        <v>83</v>
      </c>
    </row>
    <row r="500" s="12" customFormat="1" ht="22.8" customHeight="1">
      <c r="A500" s="12"/>
      <c r="B500" s="199"/>
      <c r="C500" s="200"/>
      <c r="D500" s="201" t="s">
        <v>72</v>
      </c>
      <c r="E500" s="213" t="s">
        <v>455</v>
      </c>
      <c r="F500" s="213" t="s">
        <v>456</v>
      </c>
      <c r="G500" s="200"/>
      <c r="H500" s="200"/>
      <c r="I500" s="203"/>
      <c r="J500" s="214">
        <f>BK500</f>
        <v>0</v>
      </c>
      <c r="K500" s="200"/>
      <c r="L500" s="205"/>
      <c r="M500" s="206"/>
      <c r="N500" s="207"/>
      <c r="O500" s="207"/>
      <c r="P500" s="208">
        <f>SUM(P501:P502)</f>
        <v>0</v>
      </c>
      <c r="Q500" s="207"/>
      <c r="R500" s="208">
        <f>SUM(R501:R502)</f>
        <v>0</v>
      </c>
      <c r="S500" s="207"/>
      <c r="T500" s="209">
        <f>SUM(T501:T502)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10" t="s">
        <v>81</v>
      </c>
      <c r="AT500" s="211" t="s">
        <v>72</v>
      </c>
      <c r="AU500" s="211" t="s">
        <v>81</v>
      </c>
      <c r="AY500" s="210" t="s">
        <v>189</v>
      </c>
      <c r="BK500" s="212">
        <f>SUM(BK501:BK502)</f>
        <v>0</v>
      </c>
    </row>
    <row r="501" s="2" customFormat="1" ht="62.7" customHeight="1">
      <c r="A501" s="40"/>
      <c r="B501" s="41"/>
      <c r="C501" s="215" t="s">
        <v>457</v>
      </c>
      <c r="D501" s="215" t="s">
        <v>191</v>
      </c>
      <c r="E501" s="216" t="s">
        <v>458</v>
      </c>
      <c r="F501" s="217" t="s">
        <v>459</v>
      </c>
      <c r="G501" s="218" t="s">
        <v>421</v>
      </c>
      <c r="H501" s="219">
        <v>33.435000000000002</v>
      </c>
      <c r="I501" s="220"/>
      <c r="J501" s="221">
        <f>ROUND(I501*H501,2)</f>
        <v>0</v>
      </c>
      <c r="K501" s="217" t="s">
        <v>194</v>
      </c>
      <c r="L501" s="46"/>
      <c r="M501" s="222" t="s">
        <v>21</v>
      </c>
      <c r="N501" s="223" t="s">
        <v>44</v>
      </c>
      <c r="O501" s="86"/>
      <c r="P501" s="224">
        <f>O501*H501</f>
        <v>0</v>
      </c>
      <c r="Q501" s="224">
        <v>0</v>
      </c>
      <c r="R501" s="224">
        <f>Q501*H501</f>
        <v>0</v>
      </c>
      <c r="S501" s="224">
        <v>0</v>
      </c>
      <c r="T501" s="225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26" t="s">
        <v>195</v>
      </c>
      <c r="AT501" s="226" t="s">
        <v>191</v>
      </c>
      <c r="AU501" s="226" t="s">
        <v>83</v>
      </c>
      <c r="AY501" s="19" t="s">
        <v>189</v>
      </c>
      <c r="BE501" s="227">
        <f>IF(N501="základní",J501,0)</f>
        <v>0</v>
      </c>
      <c r="BF501" s="227">
        <f>IF(N501="snížená",J501,0)</f>
        <v>0</v>
      </c>
      <c r="BG501" s="227">
        <f>IF(N501="zákl. přenesená",J501,0)</f>
        <v>0</v>
      </c>
      <c r="BH501" s="227">
        <f>IF(N501="sníž. přenesená",J501,0)</f>
        <v>0</v>
      </c>
      <c r="BI501" s="227">
        <f>IF(N501="nulová",J501,0)</f>
        <v>0</v>
      </c>
      <c r="BJ501" s="19" t="s">
        <v>81</v>
      </c>
      <c r="BK501" s="227">
        <f>ROUND(I501*H501,2)</f>
        <v>0</v>
      </c>
      <c r="BL501" s="19" t="s">
        <v>195</v>
      </c>
      <c r="BM501" s="226" t="s">
        <v>460</v>
      </c>
    </row>
    <row r="502" s="2" customFormat="1">
      <c r="A502" s="40"/>
      <c r="B502" s="41"/>
      <c r="C502" s="42"/>
      <c r="D502" s="228" t="s">
        <v>197</v>
      </c>
      <c r="E502" s="42"/>
      <c r="F502" s="229" t="s">
        <v>461</v>
      </c>
      <c r="G502" s="42"/>
      <c r="H502" s="42"/>
      <c r="I502" s="230"/>
      <c r="J502" s="42"/>
      <c r="K502" s="42"/>
      <c r="L502" s="46"/>
      <c r="M502" s="231"/>
      <c r="N502" s="232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197</v>
      </c>
      <c r="AU502" s="19" t="s">
        <v>83</v>
      </c>
    </row>
    <row r="503" s="12" customFormat="1" ht="25.92" customHeight="1">
      <c r="A503" s="12"/>
      <c r="B503" s="199"/>
      <c r="C503" s="200"/>
      <c r="D503" s="201" t="s">
        <v>72</v>
      </c>
      <c r="E503" s="202" t="s">
        <v>462</v>
      </c>
      <c r="F503" s="202" t="s">
        <v>463</v>
      </c>
      <c r="G503" s="200"/>
      <c r="H503" s="200"/>
      <c r="I503" s="203"/>
      <c r="J503" s="204">
        <f>BK503</f>
        <v>0</v>
      </c>
      <c r="K503" s="200"/>
      <c r="L503" s="205"/>
      <c r="M503" s="206"/>
      <c r="N503" s="207"/>
      <c r="O503" s="207"/>
      <c r="P503" s="208">
        <f>P504+P1143+P1345+P1468+P1474+P1490+P1529+P1660+P1725</f>
        <v>0</v>
      </c>
      <c r="Q503" s="207"/>
      <c r="R503" s="208">
        <f>R504+R1143+R1345+R1468+R1474+R1490+R1529+R1660+R1725</f>
        <v>13.412620160000003</v>
      </c>
      <c r="S503" s="207"/>
      <c r="T503" s="209">
        <f>T504+T1143+T1345+T1468+T1474+T1490+T1529+T1660+T1725</f>
        <v>139.24760799999999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10" t="s">
        <v>83</v>
      </c>
      <c r="AT503" s="211" t="s">
        <v>72</v>
      </c>
      <c r="AU503" s="211" t="s">
        <v>73</v>
      </c>
      <c r="AY503" s="210" t="s">
        <v>189</v>
      </c>
      <c r="BK503" s="212">
        <f>BK504+BK1143+BK1345+BK1468+BK1474+BK1490+BK1529+BK1660+BK1725</f>
        <v>0</v>
      </c>
    </row>
    <row r="504" s="12" customFormat="1" ht="22.8" customHeight="1">
      <c r="A504" s="12"/>
      <c r="B504" s="199"/>
      <c r="C504" s="200"/>
      <c r="D504" s="201" t="s">
        <v>72</v>
      </c>
      <c r="E504" s="213" t="s">
        <v>464</v>
      </c>
      <c r="F504" s="213" t="s">
        <v>465</v>
      </c>
      <c r="G504" s="200"/>
      <c r="H504" s="200"/>
      <c r="I504" s="203"/>
      <c r="J504" s="214">
        <f>BK504</f>
        <v>0</v>
      </c>
      <c r="K504" s="200"/>
      <c r="L504" s="205"/>
      <c r="M504" s="206"/>
      <c r="N504" s="207"/>
      <c r="O504" s="207"/>
      <c r="P504" s="208">
        <f>SUM(P505:P1142)</f>
        <v>0</v>
      </c>
      <c r="Q504" s="207"/>
      <c r="R504" s="208">
        <f>SUM(R505:R1142)</f>
        <v>7.7700913800000011</v>
      </c>
      <c r="S504" s="207"/>
      <c r="T504" s="209">
        <f>SUM(T505:T1142)</f>
        <v>124.74961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10" t="s">
        <v>83</v>
      </c>
      <c r="AT504" s="211" t="s">
        <v>72</v>
      </c>
      <c r="AU504" s="211" t="s">
        <v>81</v>
      </c>
      <c r="AY504" s="210" t="s">
        <v>189</v>
      </c>
      <c r="BK504" s="212">
        <f>SUM(BK505:BK1142)</f>
        <v>0</v>
      </c>
    </row>
    <row r="505" s="2" customFormat="1" ht="33" customHeight="1">
      <c r="A505" s="40"/>
      <c r="B505" s="41"/>
      <c r="C505" s="215" t="s">
        <v>466</v>
      </c>
      <c r="D505" s="215" t="s">
        <v>191</v>
      </c>
      <c r="E505" s="216" t="s">
        <v>467</v>
      </c>
      <c r="F505" s="217" t="s">
        <v>468</v>
      </c>
      <c r="G505" s="218" t="s">
        <v>101</v>
      </c>
      <c r="H505" s="219">
        <v>310.613</v>
      </c>
      <c r="I505" s="220"/>
      <c r="J505" s="221">
        <f>ROUND(I505*H505,2)</f>
        <v>0</v>
      </c>
      <c r="K505" s="217" t="s">
        <v>194</v>
      </c>
      <c r="L505" s="46"/>
      <c r="M505" s="222" t="s">
        <v>21</v>
      </c>
      <c r="N505" s="223" t="s">
        <v>44</v>
      </c>
      <c r="O505" s="86"/>
      <c r="P505" s="224">
        <f>O505*H505</f>
        <v>0</v>
      </c>
      <c r="Q505" s="224">
        <v>0</v>
      </c>
      <c r="R505" s="224">
        <f>Q505*H505</f>
        <v>0</v>
      </c>
      <c r="S505" s="224">
        <v>0.016500000000000001</v>
      </c>
      <c r="T505" s="225">
        <f>S505*H505</f>
        <v>5.1251145000000005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26" t="s">
        <v>315</v>
      </c>
      <c r="AT505" s="226" t="s">
        <v>191</v>
      </c>
      <c r="AU505" s="226" t="s">
        <v>83</v>
      </c>
      <c r="AY505" s="19" t="s">
        <v>189</v>
      </c>
      <c r="BE505" s="227">
        <f>IF(N505="základní",J505,0)</f>
        <v>0</v>
      </c>
      <c r="BF505" s="227">
        <f>IF(N505="snížená",J505,0)</f>
        <v>0</v>
      </c>
      <c r="BG505" s="227">
        <f>IF(N505="zákl. přenesená",J505,0)</f>
        <v>0</v>
      </c>
      <c r="BH505" s="227">
        <f>IF(N505="sníž. přenesená",J505,0)</f>
        <v>0</v>
      </c>
      <c r="BI505" s="227">
        <f>IF(N505="nulová",J505,0)</f>
        <v>0</v>
      </c>
      <c r="BJ505" s="19" t="s">
        <v>81</v>
      </c>
      <c r="BK505" s="227">
        <f>ROUND(I505*H505,2)</f>
        <v>0</v>
      </c>
      <c r="BL505" s="19" t="s">
        <v>315</v>
      </c>
      <c r="BM505" s="226" t="s">
        <v>469</v>
      </c>
    </row>
    <row r="506" s="2" customFormat="1">
      <c r="A506" s="40"/>
      <c r="B506" s="41"/>
      <c r="C506" s="42"/>
      <c r="D506" s="228" t="s">
        <v>197</v>
      </c>
      <c r="E506" s="42"/>
      <c r="F506" s="229" t="s">
        <v>470</v>
      </c>
      <c r="G506" s="42"/>
      <c r="H506" s="42"/>
      <c r="I506" s="230"/>
      <c r="J506" s="42"/>
      <c r="K506" s="42"/>
      <c r="L506" s="46"/>
      <c r="M506" s="231"/>
      <c r="N506" s="232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197</v>
      </c>
      <c r="AU506" s="19" t="s">
        <v>83</v>
      </c>
    </row>
    <row r="507" s="13" customFormat="1">
      <c r="A507" s="13"/>
      <c r="B507" s="233"/>
      <c r="C507" s="234"/>
      <c r="D507" s="235" t="s">
        <v>199</v>
      </c>
      <c r="E507" s="236" t="s">
        <v>21</v>
      </c>
      <c r="F507" s="237" t="s">
        <v>471</v>
      </c>
      <c r="G507" s="234"/>
      <c r="H507" s="236" t="s">
        <v>21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199</v>
      </c>
      <c r="AU507" s="243" t="s">
        <v>83</v>
      </c>
      <c r="AV507" s="13" t="s">
        <v>81</v>
      </c>
      <c r="AW507" s="13" t="s">
        <v>34</v>
      </c>
      <c r="AX507" s="13" t="s">
        <v>73</v>
      </c>
      <c r="AY507" s="243" t="s">
        <v>189</v>
      </c>
    </row>
    <row r="508" s="14" customFormat="1">
      <c r="A508" s="14"/>
      <c r="B508" s="244"/>
      <c r="C508" s="245"/>
      <c r="D508" s="235" t="s">
        <v>199</v>
      </c>
      <c r="E508" s="246" t="s">
        <v>21</v>
      </c>
      <c r="F508" s="247" t="s">
        <v>99</v>
      </c>
      <c r="G508" s="245"/>
      <c r="H508" s="248">
        <v>247.80000000000001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199</v>
      </c>
      <c r="AU508" s="254" t="s">
        <v>83</v>
      </c>
      <c r="AV508" s="14" t="s">
        <v>83</v>
      </c>
      <c r="AW508" s="14" t="s">
        <v>34</v>
      </c>
      <c r="AX508" s="14" t="s">
        <v>73</v>
      </c>
      <c r="AY508" s="254" t="s">
        <v>189</v>
      </c>
    </row>
    <row r="509" s="13" customFormat="1">
      <c r="A509" s="13"/>
      <c r="B509" s="233"/>
      <c r="C509" s="234"/>
      <c r="D509" s="235" t="s">
        <v>199</v>
      </c>
      <c r="E509" s="236" t="s">
        <v>21</v>
      </c>
      <c r="F509" s="237" t="s">
        <v>472</v>
      </c>
      <c r="G509" s="234"/>
      <c r="H509" s="236" t="s">
        <v>21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199</v>
      </c>
      <c r="AU509" s="243" t="s">
        <v>83</v>
      </c>
      <c r="AV509" s="13" t="s">
        <v>81</v>
      </c>
      <c r="AW509" s="13" t="s">
        <v>34</v>
      </c>
      <c r="AX509" s="13" t="s">
        <v>73</v>
      </c>
      <c r="AY509" s="243" t="s">
        <v>189</v>
      </c>
    </row>
    <row r="510" s="14" customFormat="1">
      <c r="A510" s="14"/>
      <c r="B510" s="244"/>
      <c r="C510" s="245"/>
      <c r="D510" s="235" t="s">
        <v>199</v>
      </c>
      <c r="E510" s="246" t="s">
        <v>21</v>
      </c>
      <c r="F510" s="247" t="s">
        <v>104</v>
      </c>
      <c r="G510" s="245"/>
      <c r="H510" s="248">
        <v>36.588000000000001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4" t="s">
        <v>199</v>
      </c>
      <c r="AU510" s="254" t="s">
        <v>83</v>
      </c>
      <c r="AV510" s="14" t="s">
        <v>83</v>
      </c>
      <c r="AW510" s="14" t="s">
        <v>34</v>
      </c>
      <c r="AX510" s="14" t="s">
        <v>73</v>
      </c>
      <c r="AY510" s="254" t="s">
        <v>189</v>
      </c>
    </row>
    <row r="511" s="13" customFormat="1">
      <c r="A511" s="13"/>
      <c r="B511" s="233"/>
      <c r="C511" s="234"/>
      <c r="D511" s="235" t="s">
        <v>199</v>
      </c>
      <c r="E511" s="236" t="s">
        <v>21</v>
      </c>
      <c r="F511" s="237" t="s">
        <v>473</v>
      </c>
      <c r="G511" s="234"/>
      <c r="H511" s="236" t="s">
        <v>21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199</v>
      </c>
      <c r="AU511" s="243" t="s">
        <v>83</v>
      </c>
      <c r="AV511" s="13" t="s">
        <v>81</v>
      </c>
      <c r="AW511" s="13" t="s">
        <v>34</v>
      </c>
      <c r="AX511" s="13" t="s">
        <v>73</v>
      </c>
      <c r="AY511" s="243" t="s">
        <v>189</v>
      </c>
    </row>
    <row r="512" s="14" customFormat="1">
      <c r="A512" s="14"/>
      <c r="B512" s="244"/>
      <c r="C512" s="245"/>
      <c r="D512" s="235" t="s">
        <v>199</v>
      </c>
      <c r="E512" s="246" t="s">
        <v>21</v>
      </c>
      <c r="F512" s="247" t="s">
        <v>108</v>
      </c>
      <c r="G512" s="245"/>
      <c r="H512" s="248">
        <v>26.225000000000001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199</v>
      </c>
      <c r="AU512" s="254" t="s">
        <v>83</v>
      </c>
      <c r="AV512" s="14" t="s">
        <v>83</v>
      </c>
      <c r="AW512" s="14" t="s">
        <v>34</v>
      </c>
      <c r="AX512" s="14" t="s">
        <v>73</v>
      </c>
      <c r="AY512" s="254" t="s">
        <v>189</v>
      </c>
    </row>
    <row r="513" s="15" customFormat="1">
      <c r="A513" s="15"/>
      <c r="B513" s="255"/>
      <c r="C513" s="256"/>
      <c r="D513" s="235" t="s">
        <v>199</v>
      </c>
      <c r="E513" s="257" t="s">
        <v>21</v>
      </c>
      <c r="F513" s="258" t="s">
        <v>203</v>
      </c>
      <c r="G513" s="256"/>
      <c r="H513" s="259">
        <v>310.613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5" t="s">
        <v>199</v>
      </c>
      <c r="AU513" s="265" t="s">
        <v>83</v>
      </c>
      <c r="AV513" s="15" t="s">
        <v>195</v>
      </c>
      <c r="AW513" s="15" t="s">
        <v>34</v>
      </c>
      <c r="AX513" s="15" t="s">
        <v>81</v>
      </c>
      <c r="AY513" s="265" t="s">
        <v>189</v>
      </c>
    </row>
    <row r="514" s="2" customFormat="1">
      <c r="A514" s="40"/>
      <c r="B514" s="41"/>
      <c r="C514" s="42"/>
      <c r="D514" s="235" t="s">
        <v>210</v>
      </c>
      <c r="E514" s="42"/>
      <c r="F514" s="266" t="s">
        <v>474</v>
      </c>
      <c r="G514" s="42"/>
      <c r="H514" s="42"/>
      <c r="I514" s="42"/>
      <c r="J514" s="42"/>
      <c r="K514" s="42"/>
      <c r="L514" s="46"/>
      <c r="M514" s="231"/>
      <c r="N514" s="232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U514" s="19" t="s">
        <v>83</v>
      </c>
    </row>
    <row r="515" s="2" customFormat="1">
      <c r="A515" s="40"/>
      <c r="B515" s="41"/>
      <c r="C515" s="42"/>
      <c r="D515" s="235" t="s">
        <v>210</v>
      </c>
      <c r="E515" s="42"/>
      <c r="F515" s="267" t="s">
        <v>200</v>
      </c>
      <c r="G515" s="42"/>
      <c r="H515" s="268">
        <v>0</v>
      </c>
      <c r="I515" s="42"/>
      <c r="J515" s="42"/>
      <c r="K515" s="42"/>
      <c r="L515" s="46"/>
      <c r="M515" s="231"/>
      <c r="N515" s="232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U515" s="19" t="s">
        <v>83</v>
      </c>
    </row>
    <row r="516" s="2" customFormat="1">
      <c r="A516" s="40"/>
      <c r="B516" s="41"/>
      <c r="C516" s="42"/>
      <c r="D516" s="235" t="s">
        <v>210</v>
      </c>
      <c r="E516" s="42"/>
      <c r="F516" s="267" t="s">
        <v>475</v>
      </c>
      <c r="G516" s="42"/>
      <c r="H516" s="268">
        <v>247.80000000000001</v>
      </c>
      <c r="I516" s="42"/>
      <c r="J516" s="42"/>
      <c r="K516" s="42"/>
      <c r="L516" s="46"/>
      <c r="M516" s="231"/>
      <c r="N516" s="232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U516" s="19" t="s">
        <v>83</v>
      </c>
    </row>
    <row r="517" s="2" customFormat="1">
      <c r="A517" s="40"/>
      <c r="B517" s="41"/>
      <c r="C517" s="42"/>
      <c r="D517" s="235" t="s">
        <v>210</v>
      </c>
      <c r="E517" s="42"/>
      <c r="F517" s="267" t="s">
        <v>203</v>
      </c>
      <c r="G517" s="42"/>
      <c r="H517" s="268">
        <v>247.80000000000001</v>
      </c>
      <c r="I517" s="42"/>
      <c r="J517" s="42"/>
      <c r="K517" s="42"/>
      <c r="L517" s="46"/>
      <c r="M517" s="231"/>
      <c r="N517" s="232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U517" s="19" t="s">
        <v>83</v>
      </c>
    </row>
    <row r="518" s="2" customFormat="1">
      <c r="A518" s="40"/>
      <c r="B518" s="41"/>
      <c r="C518" s="42"/>
      <c r="D518" s="235" t="s">
        <v>210</v>
      </c>
      <c r="E518" s="42"/>
      <c r="F518" s="266" t="s">
        <v>476</v>
      </c>
      <c r="G518" s="42"/>
      <c r="H518" s="42"/>
      <c r="I518" s="42"/>
      <c r="J518" s="42"/>
      <c r="K518" s="42"/>
      <c r="L518" s="46"/>
      <c r="M518" s="231"/>
      <c r="N518" s="232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U518" s="19" t="s">
        <v>83</v>
      </c>
    </row>
    <row r="519" s="2" customFormat="1">
      <c r="A519" s="40"/>
      <c r="B519" s="41"/>
      <c r="C519" s="42"/>
      <c r="D519" s="235" t="s">
        <v>210</v>
      </c>
      <c r="E519" s="42"/>
      <c r="F519" s="267" t="s">
        <v>200</v>
      </c>
      <c r="G519" s="42"/>
      <c r="H519" s="268">
        <v>0</v>
      </c>
      <c r="I519" s="42"/>
      <c r="J519" s="42"/>
      <c r="K519" s="42"/>
      <c r="L519" s="46"/>
      <c r="M519" s="231"/>
      <c r="N519" s="232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U519" s="19" t="s">
        <v>83</v>
      </c>
    </row>
    <row r="520" s="2" customFormat="1">
      <c r="A520" s="40"/>
      <c r="B520" s="41"/>
      <c r="C520" s="42"/>
      <c r="D520" s="235" t="s">
        <v>210</v>
      </c>
      <c r="E520" s="42"/>
      <c r="F520" s="267" t="s">
        <v>477</v>
      </c>
      <c r="G520" s="42"/>
      <c r="H520" s="268">
        <v>36.113</v>
      </c>
      <c r="I520" s="42"/>
      <c r="J520" s="42"/>
      <c r="K520" s="42"/>
      <c r="L520" s="46"/>
      <c r="M520" s="231"/>
      <c r="N520" s="232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U520" s="19" t="s">
        <v>83</v>
      </c>
    </row>
    <row r="521" s="2" customFormat="1">
      <c r="A521" s="40"/>
      <c r="B521" s="41"/>
      <c r="C521" s="42"/>
      <c r="D521" s="235" t="s">
        <v>210</v>
      </c>
      <c r="E521" s="42"/>
      <c r="F521" s="267" t="s">
        <v>478</v>
      </c>
      <c r="G521" s="42"/>
      <c r="H521" s="268">
        <v>0.47499999999999998</v>
      </c>
      <c r="I521" s="42"/>
      <c r="J521" s="42"/>
      <c r="K521" s="42"/>
      <c r="L521" s="46"/>
      <c r="M521" s="231"/>
      <c r="N521" s="232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U521" s="19" t="s">
        <v>83</v>
      </c>
    </row>
    <row r="522" s="2" customFormat="1">
      <c r="A522" s="40"/>
      <c r="B522" s="41"/>
      <c r="C522" s="42"/>
      <c r="D522" s="235" t="s">
        <v>210</v>
      </c>
      <c r="E522" s="42"/>
      <c r="F522" s="267" t="s">
        <v>203</v>
      </c>
      <c r="G522" s="42"/>
      <c r="H522" s="268">
        <v>36.588000000000001</v>
      </c>
      <c r="I522" s="42"/>
      <c r="J522" s="42"/>
      <c r="K522" s="42"/>
      <c r="L522" s="46"/>
      <c r="M522" s="231"/>
      <c r="N522" s="232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U522" s="19" t="s">
        <v>83</v>
      </c>
    </row>
    <row r="523" s="2" customFormat="1">
      <c r="A523" s="40"/>
      <c r="B523" s="41"/>
      <c r="C523" s="42"/>
      <c r="D523" s="235" t="s">
        <v>210</v>
      </c>
      <c r="E523" s="42"/>
      <c r="F523" s="266" t="s">
        <v>380</v>
      </c>
      <c r="G523" s="42"/>
      <c r="H523" s="42"/>
      <c r="I523" s="42"/>
      <c r="J523" s="42"/>
      <c r="K523" s="42"/>
      <c r="L523" s="46"/>
      <c r="M523" s="231"/>
      <c r="N523" s="232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U523" s="19" t="s">
        <v>83</v>
      </c>
    </row>
    <row r="524" s="2" customFormat="1">
      <c r="A524" s="40"/>
      <c r="B524" s="41"/>
      <c r="C524" s="42"/>
      <c r="D524" s="235" t="s">
        <v>210</v>
      </c>
      <c r="E524" s="42"/>
      <c r="F524" s="267" t="s">
        <v>200</v>
      </c>
      <c r="G524" s="42"/>
      <c r="H524" s="268">
        <v>0</v>
      </c>
      <c r="I524" s="42"/>
      <c r="J524" s="42"/>
      <c r="K524" s="42"/>
      <c r="L524" s="46"/>
      <c r="M524" s="231"/>
      <c r="N524" s="232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U524" s="19" t="s">
        <v>83</v>
      </c>
    </row>
    <row r="525" s="2" customFormat="1">
      <c r="A525" s="40"/>
      <c r="B525" s="41"/>
      <c r="C525" s="42"/>
      <c r="D525" s="235" t="s">
        <v>210</v>
      </c>
      <c r="E525" s="42"/>
      <c r="F525" s="267" t="s">
        <v>381</v>
      </c>
      <c r="G525" s="42"/>
      <c r="H525" s="268">
        <v>16.756</v>
      </c>
      <c r="I525" s="42"/>
      <c r="J525" s="42"/>
      <c r="K525" s="42"/>
      <c r="L525" s="46"/>
      <c r="M525" s="231"/>
      <c r="N525" s="232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U525" s="19" t="s">
        <v>83</v>
      </c>
    </row>
    <row r="526" s="2" customFormat="1">
      <c r="A526" s="40"/>
      <c r="B526" s="41"/>
      <c r="C526" s="42"/>
      <c r="D526" s="235" t="s">
        <v>210</v>
      </c>
      <c r="E526" s="42"/>
      <c r="F526" s="267" t="s">
        <v>382</v>
      </c>
      <c r="G526" s="42"/>
      <c r="H526" s="268">
        <v>8.7040000000000006</v>
      </c>
      <c r="I526" s="42"/>
      <c r="J526" s="42"/>
      <c r="K526" s="42"/>
      <c r="L526" s="46"/>
      <c r="M526" s="231"/>
      <c r="N526" s="232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U526" s="19" t="s">
        <v>83</v>
      </c>
    </row>
    <row r="527" s="2" customFormat="1">
      <c r="A527" s="40"/>
      <c r="B527" s="41"/>
      <c r="C527" s="42"/>
      <c r="D527" s="235" t="s">
        <v>210</v>
      </c>
      <c r="E527" s="42"/>
      <c r="F527" s="267" t="s">
        <v>383</v>
      </c>
      <c r="G527" s="42"/>
      <c r="H527" s="268">
        <v>0.76500000000000001</v>
      </c>
      <c r="I527" s="42"/>
      <c r="J527" s="42"/>
      <c r="K527" s="42"/>
      <c r="L527" s="46"/>
      <c r="M527" s="231"/>
      <c r="N527" s="232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U527" s="19" t="s">
        <v>83</v>
      </c>
    </row>
    <row r="528" s="2" customFormat="1">
      <c r="A528" s="40"/>
      <c r="B528" s="41"/>
      <c r="C528" s="42"/>
      <c r="D528" s="235" t="s">
        <v>210</v>
      </c>
      <c r="E528" s="42"/>
      <c r="F528" s="267" t="s">
        <v>203</v>
      </c>
      <c r="G528" s="42"/>
      <c r="H528" s="268">
        <v>26.225000000000001</v>
      </c>
      <c r="I528" s="42"/>
      <c r="J528" s="42"/>
      <c r="K528" s="42"/>
      <c r="L528" s="46"/>
      <c r="M528" s="231"/>
      <c r="N528" s="232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U528" s="19" t="s">
        <v>83</v>
      </c>
    </row>
    <row r="529" s="2" customFormat="1" ht="37.8" customHeight="1">
      <c r="A529" s="40"/>
      <c r="B529" s="41"/>
      <c r="C529" s="215" t="s">
        <v>479</v>
      </c>
      <c r="D529" s="215" t="s">
        <v>191</v>
      </c>
      <c r="E529" s="216" t="s">
        <v>480</v>
      </c>
      <c r="F529" s="217" t="s">
        <v>481</v>
      </c>
      <c r="G529" s="218" t="s">
        <v>101</v>
      </c>
      <c r="H529" s="219">
        <v>947.70100000000002</v>
      </c>
      <c r="I529" s="220"/>
      <c r="J529" s="221">
        <f>ROUND(I529*H529,2)</f>
        <v>0</v>
      </c>
      <c r="K529" s="217" t="s">
        <v>194</v>
      </c>
      <c r="L529" s="46"/>
      <c r="M529" s="222" t="s">
        <v>21</v>
      </c>
      <c r="N529" s="223" t="s">
        <v>44</v>
      </c>
      <c r="O529" s="86"/>
      <c r="P529" s="224">
        <f>O529*H529</f>
        <v>0</v>
      </c>
      <c r="Q529" s="224">
        <v>0</v>
      </c>
      <c r="R529" s="224">
        <f>Q529*H529</f>
        <v>0</v>
      </c>
      <c r="S529" s="224">
        <v>0.0054999999999999997</v>
      </c>
      <c r="T529" s="225">
        <f>S529*H529</f>
        <v>5.2123555000000001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26" t="s">
        <v>315</v>
      </c>
      <c r="AT529" s="226" t="s">
        <v>191</v>
      </c>
      <c r="AU529" s="226" t="s">
        <v>83</v>
      </c>
      <c r="AY529" s="19" t="s">
        <v>189</v>
      </c>
      <c r="BE529" s="227">
        <f>IF(N529="základní",J529,0)</f>
        <v>0</v>
      </c>
      <c r="BF529" s="227">
        <f>IF(N529="snížená",J529,0)</f>
        <v>0</v>
      </c>
      <c r="BG529" s="227">
        <f>IF(N529="zákl. přenesená",J529,0)</f>
        <v>0</v>
      </c>
      <c r="BH529" s="227">
        <f>IF(N529="sníž. přenesená",J529,0)</f>
        <v>0</v>
      </c>
      <c r="BI529" s="227">
        <f>IF(N529="nulová",J529,0)</f>
        <v>0</v>
      </c>
      <c r="BJ529" s="19" t="s">
        <v>81</v>
      </c>
      <c r="BK529" s="227">
        <f>ROUND(I529*H529,2)</f>
        <v>0</v>
      </c>
      <c r="BL529" s="19" t="s">
        <v>315</v>
      </c>
      <c r="BM529" s="226" t="s">
        <v>482</v>
      </c>
    </row>
    <row r="530" s="2" customFormat="1">
      <c r="A530" s="40"/>
      <c r="B530" s="41"/>
      <c r="C530" s="42"/>
      <c r="D530" s="228" t="s">
        <v>197</v>
      </c>
      <c r="E530" s="42"/>
      <c r="F530" s="229" t="s">
        <v>483</v>
      </c>
      <c r="G530" s="42"/>
      <c r="H530" s="42"/>
      <c r="I530" s="230"/>
      <c r="J530" s="42"/>
      <c r="K530" s="42"/>
      <c r="L530" s="46"/>
      <c r="M530" s="231"/>
      <c r="N530" s="232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197</v>
      </c>
      <c r="AU530" s="19" t="s">
        <v>83</v>
      </c>
    </row>
    <row r="531" s="13" customFormat="1">
      <c r="A531" s="13"/>
      <c r="B531" s="233"/>
      <c r="C531" s="234"/>
      <c r="D531" s="235" t="s">
        <v>199</v>
      </c>
      <c r="E531" s="236" t="s">
        <v>21</v>
      </c>
      <c r="F531" s="237" t="s">
        <v>471</v>
      </c>
      <c r="G531" s="234"/>
      <c r="H531" s="236" t="s">
        <v>21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199</v>
      </c>
      <c r="AU531" s="243" t="s">
        <v>83</v>
      </c>
      <c r="AV531" s="13" t="s">
        <v>81</v>
      </c>
      <c r="AW531" s="13" t="s">
        <v>34</v>
      </c>
      <c r="AX531" s="13" t="s">
        <v>73</v>
      </c>
      <c r="AY531" s="243" t="s">
        <v>189</v>
      </c>
    </row>
    <row r="532" s="14" customFormat="1">
      <c r="A532" s="14"/>
      <c r="B532" s="244"/>
      <c r="C532" s="245"/>
      <c r="D532" s="235" t="s">
        <v>199</v>
      </c>
      <c r="E532" s="246" t="s">
        <v>21</v>
      </c>
      <c r="F532" s="247" t="s">
        <v>484</v>
      </c>
      <c r="G532" s="245"/>
      <c r="H532" s="248">
        <v>743.39999999999998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199</v>
      </c>
      <c r="AU532" s="254" t="s">
        <v>83</v>
      </c>
      <c r="AV532" s="14" t="s">
        <v>83</v>
      </c>
      <c r="AW532" s="14" t="s">
        <v>34</v>
      </c>
      <c r="AX532" s="14" t="s">
        <v>73</v>
      </c>
      <c r="AY532" s="254" t="s">
        <v>189</v>
      </c>
    </row>
    <row r="533" s="13" customFormat="1">
      <c r="A533" s="13"/>
      <c r="B533" s="233"/>
      <c r="C533" s="234"/>
      <c r="D533" s="235" t="s">
        <v>199</v>
      </c>
      <c r="E533" s="236" t="s">
        <v>21</v>
      </c>
      <c r="F533" s="237" t="s">
        <v>472</v>
      </c>
      <c r="G533" s="234"/>
      <c r="H533" s="236" t="s">
        <v>21</v>
      </c>
      <c r="I533" s="238"/>
      <c r="J533" s="234"/>
      <c r="K533" s="234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199</v>
      </c>
      <c r="AU533" s="243" t="s">
        <v>83</v>
      </c>
      <c r="AV533" s="13" t="s">
        <v>81</v>
      </c>
      <c r="AW533" s="13" t="s">
        <v>34</v>
      </c>
      <c r="AX533" s="13" t="s">
        <v>73</v>
      </c>
      <c r="AY533" s="243" t="s">
        <v>189</v>
      </c>
    </row>
    <row r="534" s="14" customFormat="1">
      <c r="A534" s="14"/>
      <c r="B534" s="244"/>
      <c r="C534" s="245"/>
      <c r="D534" s="235" t="s">
        <v>199</v>
      </c>
      <c r="E534" s="246" t="s">
        <v>21</v>
      </c>
      <c r="F534" s="247" t="s">
        <v>485</v>
      </c>
      <c r="G534" s="245"/>
      <c r="H534" s="248">
        <v>73.176000000000002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199</v>
      </c>
      <c r="AU534" s="254" t="s">
        <v>83</v>
      </c>
      <c r="AV534" s="14" t="s">
        <v>83</v>
      </c>
      <c r="AW534" s="14" t="s">
        <v>34</v>
      </c>
      <c r="AX534" s="14" t="s">
        <v>73</v>
      </c>
      <c r="AY534" s="254" t="s">
        <v>189</v>
      </c>
    </row>
    <row r="535" s="13" customFormat="1">
      <c r="A535" s="13"/>
      <c r="B535" s="233"/>
      <c r="C535" s="234"/>
      <c r="D535" s="235" t="s">
        <v>199</v>
      </c>
      <c r="E535" s="236" t="s">
        <v>21</v>
      </c>
      <c r="F535" s="237" t="s">
        <v>473</v>
      </c>
      <c r="G535" s="234"/>
      <c r="H535" s="236" t="s">
        <v>21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199</v>
      </c>
      <c r="AU535" s="243" t="s">
        <v>83</v>
      </c>
      <c r="AV535" s="13" t="s">
        <v>81</v>
      </c>
      <c r="AW535" s="13" t="s">
        <v>34</v>
      </c>
      <c r="AX535" s="13" t="s">
        <v>73</v>
      </c>
      <c r="AY535" s="243" t="s">
        <v>189</v>
      </c>
    </row>
    <row r="536" s="14" customFormat="1">
      <c r="A536" s="14"/>
      <c r="B536" s="244"/>
      <c r="C536" s="245"/>
      <c r="D536" s="235" t="s">
        <v>199</v>
      </c>
      <c r="E536" s="246" t="s">
        <v>21</v>
      </c>
      <c r="F536" s="247" t="s">
        <v>486</v>
      </c>
      <c r="G536" s="245"/>
      <c r="H536" s="248">
        <v>131.125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199</v>
      </c>
      <c r="AU536" s="254" t="s">
        <v>83</v>
      </c>
      <c r="AV536" s="14" t="s">
        <v>83</v>
      </c>
      <c r="AW536" s="14" t="s">
        <v>34</v>
      </c>
      <c r="AX536" s="14" t="s">
        <v>73</v>
      </c>
      <c r="AY536" s="254" t="s">
        <v>189</v>
      </c>
    </row>
    <row r="537" s="15" customFormat="1">
      <c r="A537" s="15"/>
      <c r="B537" s="255"/>
      <c r="C537" s="256"/>
      <c r="D537" s="235" t="s">
        <v>199</v>
      </c>
      <c r="E537" s="257" t="s">
        <v>21</v>
      </c>
      <c r="F537" s="258" t="s">
        <v>203</v>
      </c>
      <c r="G537" s="256"/>
      <c r="H537" s="259">
        <v>947.70100000000002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5" t="s">
        <v>199</v>
      </c>
      <c r="AU537" s="265" t="s">
        <v>83</v>
      </c>
      <c r="AV537" s="15" t="s">
        <v>195</v>
      </c>
      <c r="AW537" s="15" t="s">
        <v>34</v>
      </c>
      <c r="AX537" s="15" t="s">
        <v>81</v>
      </c>
      <c r="AY537" s="265" t="s">
        <v>189</v>
      </c>
    </row>
    <row r="538" s="2" customFormat="1">
      <c r="A538" s="40"/>
      <c r="B538" s="41"/>
      <c r="C538" s="42"/>
      <c r="D538" s="235" t="s">
        <v>210</v>
      </c>
      <c r="E538" s="42"/>
      <c r="F538" s="266" t="s">
        <v>474</v>
      </c>
      <c r="G538" s="42"/>
      <c r="H538" s="42"/>
      <c r="I538" s="42"/>
      <c r="J538" s="42"/>
      <c r="K538" s="42"/>
      <c r="L538" s="46"/>
      <c r="M538" s="231"/>
      <c r="N538" s="232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U538" s="19" t="s">
        <v>83</v>
      </c>
    </row>
    <row r="539" s="2" customFormat="1">
      <c r="A539" s="40"/>
      <c r="B539" s="41"/>
      <c r="C539" s="42"/>
      <c r="D539" s="235" t="s">
        <v>210</v>
      </c>
      <c r="E539" s="42"/>
      <c r="F539" s="267" t="s">
        <v>200</v>
      </c>
      <c r="G539" s="42"/>
      <c r="H539" s="268">
        <v>0</v>
      </c>
      <c r="I539" s="42"/>
      <c r="J539" s="42"/>
      <c r="K539" s="42"/>
      <c r="L539" s="46"/>
      <c r="M539" s="231"/>
      <c r="N539" s="232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U539" s="19" t="s">
        <v>83</v>
      </c>
    </row>
    <row r="540" s="2" customFormat="1">
      <c r="A540" s="40"/>
      <c r="B540" s="41"/>
      <c r="C540" s="42"/>
      <c r="D540" s="235" t="s">
        <v>210</v>
      </c>
      <c r="E540" s="42"/>
      <c r="F540" s="267" t="s">
        <v>475</v>
      </c>
      <c r="G540" s="42"/>
      <c r="H540" s="268">
        <v>247.80000000000001</v>
      </c>
      <c r="I540" s="42"/>
      <c r="J540" s="42"/>
      <c r="K540" s="42"/>
      <c r="L540" s="46"/>
      <c r="M540" s="231"/>
      <c r="N540" s="232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U540" s="19" t="s">
        <v>83</v>
      </c>
    </row>
    <row r="541" s="2" customFormat="1">
      <c r="A541" s="40"/>
      <c r="B541" s="41"/>
      <c r="C541" s="42"/>
      <c r="D541" s="235" t="s">
        <v>210</v>
      </c>
      <c r="E541" s="42"/>
      <c r="F541" s="267" t="s">
        <v>203</v>
      </c>
      <c r="G541" s="42"/>
      <c r="H541" s="268">
        <v>247.80000000000001</v>
      </c>
      <c r="I541" s="42"/>
      <c r="J541" s="42"/>
      <c r="K541" s="42"/>
      <c r="L541" s="46"/>
      <c r="M541" s="231"/>
      <c r="N541" s="232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U541" s="19" t="s">
        <v>83</v>
      </c>
    </row>
    <row r="542" s="2" customFormat="1">
      <c r="A542" s="40"/>
      <c r="B542" s="41"/>
      <c r="C542" s="42"/>
      <c r="D542" s="235" t="s">
        <v>210</v>
      </c>
      <c r="E542" s="42"/>
      <c r="F542" s="266" t="s">
        <v>476</v>
      </c>
      <c r="G542" s="42"/>
      <c r="H542" s="42"/>
      <c r="I542" s="42"/>
      <c r="J542" s="42"/>
      <c r="K542" s="42"/>
      <c r="L542" s="46"/>
      <c r="M542" s="231"/>
      <c r="N542" s="232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U542" s="19" t="s">
        <v>83</v>
      </c>
    </row>
    <row r="543" s="2" customFormat="1">
      <c r="A543" s="40"/>
      <c r="B543" s="41"/>
      <c r="C543" s="42"/>
      <c r="D543" s="235" t="s">
        <v>210</v>
      </c>
      <c r="E543" s="42"/>
      <c r="F543" s="267" t="s">
        <v>200</v>
      </c>
      <c r="G543" s="42"/>
      <c r="H543" s="268">
        <v>0</v>
      </c>
      <c r="I543" s="42"/>
      <c r="J543" s="42"/>
      <c r="K543" s="42"/>
      <c r="L543" s="46"/>
      <c r="M543" s="231"/>
      <c r="N543" s="232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U543" s="19" t="s">
        <v>83</v>
      </c>
    </row>
    <row r="544" s="2" customFormat="1">
      <c r="A544" s="40"/>
      <c r="B544" s="41"/>
      <c r="C544" s="42"/>
      <c r="D544" s="235" t="s">
        <v>210</v>
      </c>
      <c r="E544" s="42"/>
      <c r="F544" s="267" t="s">
        <v>477</v>
      </c>
      <c r="G544" s="42"/>
      <c r="H544" s="268">
        <v>36.113</v>
      </c>
      <c r="I544" s="42"/>
      <c r="J544" s="42"/>
      <c r="K544" s="42"/>
      <c r="L544" s="46"/>
      <c r="M544" s="231"/>
      <c r="N544" s="232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U544" s="19" t="s">
        <v>83</v>
      </c>
    </row>
    <row r="545" s="2" customFormat="1">
      <c r="A545" s="40"/>
      <c r="B545" s="41"/>
      <c r="C545" s="42"/>
      <c r="D545" s="235" t="s">
        <v>210</v>
      </c>
      <c r="E545" s="42"/>
      <c r="F545" s="267" t="s">
        <v>478</v>
      </c>
      <c r="G545" s="42"/>
      <c r="H545" s="268">
        <v>0.47499999999999998</v>
      </c>
      <c r="I545" s="42"/>
      <c r="J545" s="42"/>
      <c r="K545" s="42"/>
      <c r="L545" s="46"/>
      <c r="M545" s="231"/>
      <c r="N545" s="232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U545" s="19" t="s">
        <v>83</v>
      </c>
    </row>
    <row r="546" s="2" customFormat="1">
      <c r="A546" s="40"/>
      <c r="B546" s="41"/>
      <c r="C546" s="42"/>
      <c r="D546" s="235" t="s">
        <v>210</v>
      </c>
      <c r="E546" s="42"/>
      <c r="F546" s="267" t="s">
        <v>203</v>
      </c>
      <c r="G546" s="42"/>
      <c r="H546" s="268">
        <v>36.588000000000001</v>
      </c>
      <c r="I546" s="42"/>
      <c r="J546" s="42"/>
      <c r="K546" s="42"/>
      <c r="L546" s="46"/>
      <c r="M546" s="231"/>
      <c r="N546" s="232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U546" s="19" t="s">
        <v>83</v>
      </c>
    </row>
    <row r="547" s="2" customFormat="1">
      <c r="A547" s="40"/>
      <c r="B547" s="41"/>
      <c r="C547" s="42"/>
      <c r="D547" s="235" t="s">
        <v>210</v>
      </c>
      <c r="E547" s="42"/>
      <c r="F547" s="266" t="s">
        <v>380</v>
      </c>
      <c r="G547" s="42"/>
      <c r="H547" s="42"/>
      <c r="I547" s="42"/>
      <c r="J547" s="42"/>
      <c r="K547" s="42"/>
      <c r="L547" s="46"/>
      <c r="M547" s="231"/>
      <c r="N547" s="232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U547" s="19" t="s">
        <v>83</v>
      </c>
    </row>
    <row r="548" s="2" customFormat="1">
      <c r="A548" s="40"/>
      <c r="B548" s="41"/>
      <c r="C548" s="42"/>
      <c r="D548" s="235" t="s">
        <v>210</v>
      </c>
      <c r="E548" s="42"/>
      <c r="F548" s="267" t="s">
        <v>200</v>
      </c>
      <c r="G548" s="42"/>
      <c r="H548" s="268">
        <v>0</v>
      </c>
      <c r="I548" s="42"/>
      <c r="J548" s="42"/>
      <c r="K548" s="42"/>
      <c r="L548" s="46"/>
      <c r="M548" s="231"/>
      <c r="N548" s="232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U548" s="19" t="s">
        <v>83</v>
      </c>
    </row>
    <row r="549" s="2" customFormat="1">
      <c r="A549" s="40"/>
      <c r="B549" s="41"/>
      <c r="C549" s="42"/>
      <c r="D549" s="235" t="s">
        <v>210</v>
      </c>
      <c r="E549" s="42"/>
      <c r="F549" s="267" t="s">
        <v>381</v>
      </c>
      <c r="G549" s="42"/>
      <c r="H549" s="268">
        <v>16.756</v>
      </c>
      <c r="I549" s="42"/>
      <c r="J549" s="42"/>
      <c r="K549" s="42"/>
      <c r="L549" s="46"/>
      <c r="M549" s="231"/>
      <c r="N549" s="232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U549" s="19" t="s">
        <v>83</v>
      </c>
    </row>
    <row r="550" s="2" customFormat="1">
      <c r="A550" s="40"/>
      <c r="B550" s="41"/>
      <c r="C550" s="42"/>
      <c r="D550" s="235" t="s">
        <v>210</v>
      </c>
      <c r="E550" s="42"/>
      <c r="F550" s="267" t="s">
        <v>382</v>
      </c>
      <c r="G550" s="42"/>
      <c r="H550" s="268">
        <v>8.7040000000000006</v>
      </c>
      <c r="I550" s="42"/>
      <c r="J550" s="42"/>
      <c r="K550" s="42"/>
      <c r="L550" s="46"/>
      <c r="M550" s="231"/>
      <c r="N550" s="232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U550" s="19" t="s">
        <v>83</v>
      </c>
    </row>
    <row r="551" s="2" customFormat="1">
      <c r="A551" s="40"/>
      <c r="B551" s="41"/>
      <c r="C551" s="42"/>
      <c r="D551" s="235" t="s">
        <v>210</v>
      </c>
      <c r="E551" s="42"/>
      <c r="F551" s="267" t="s">
        <v>383</v>
      </c>
      <c r="G551" s="42"/>
      <c r="H551" s="268">
        <v>0.76500000000000001</v>
      </c>
      <c r="I551" s="42"/>
      <c r="J551" s="42"/>
      <c r="K551" s="42"/>
      <c r="L551" s="46"/>
      <c r="M551" s="231"/>
      <c r="N551" s="232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U551" s="19" t="s">
        <v>83</v>
      </c>
    </row>
    <row r="552" s="2" customFormat="1">
      <c r="A552" s="40"/>
      <c r="B552" s="41"/>
      <c r="C552" s="42"/>
      <c r="D552" s="235" t="s">
        <v>210</v>
      </c>
      <c r="E552" s="42"/>
      <c r="F552" s="267" t="s">
        <v>203</v>
      </c>
      <c r="G552" s="42"/>
      <c r="H552" s="268">
        <v>26.225000000000001</v>
      </c>
      <c r="I552" s="42"/>
      <c r="J552" s="42"/>
      <c r="K552" s="42"/>
      <c r="L552" s="46"/>
      <c r="M552" s="231"/>
      <c r="N552" s="232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U552" s="19" t="s">
        <v>83</v>
      </c>
    </row>
    <row r="553" s="2" customFormat="1" ht="37.8" customHeight="1">
      <c r="A553" s="40"/>
      <c r="B553" s="41"/>
      <c r="C553" s="215" t="s">
        <v>487</v>
      </c>
      <c r="D553" s="215" t="s">
        <v>191</v>
      </c>
      <c r="E553" s="216" t="s">
        <v>488</v>
      </c>
      <c r="F553" s="217" t="s">
        <v>489</v>
      </c>
      <c r="G553" s="218" t="s">
        <v>101</v>
      </c>
      <c r="H553" s="219">
        <v>95.656000000000006</v>
      </c>
      <c r="I553" s="220"/>
      <c r="J553" s="221">
        <f>ROUND(I553*H553,2)</f>
        <v>0</v>
      </c>
      <c r="K553" s="217" t="s">
        <v>194</v>
      </c>
      <c r="L553" s="46"/>
      <c r="M553" s="222" t="s">
        <v>21</v>
      </c>
      <c r="N553" s="223" t="s">
        <v>44</v>
      </c>
      <c r="O553" s="86"/>
      <c r="P553" s="224">
        <f>O553*H553</f>
        <v>0</v>
      </c>
      <c r="Q553" s="224">
        <v>0</v>
      </c>
      <c r="R553" s="224">
        <f>Q553*H553</f>
        <v>0</v>
      </c>
      <c r="S553" s="224">
        <v>0.016500000000000001</v>
      </c>
      <c r="T553" s="225">
        <f>S553*H553</f>
        <v>1.5783240000000003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26" t="s">
        <v>315</v>
      </c>
      <c r="AT553" s="226" t="s">
        <v>191</v>
      </c>
      <c r="AU553" s="226" t="s">
        <v>83</v>
      </c>
      <c r="AY553" s="19" t="s">
        <v>189</v>
      </c>
      <c r="BE553" s="227">
        <f>IF(N553="základní",J553,0)</f>
        <v>0</v>
      </c>
      <c r="BF553" s="227">
        <f>IF(N553="snížená",J553,0)</f>
        <v>0</v>
      </c>
      <c r="BG553" s="227">
        <f>IF(N553="zákl. přenesená",J553,0)</f>
        <v>0</v>
      </c>
      <c r="BH553" s="227">
        <f>IF(N553="sníž. přenesená",J553,0)</f>
        <v>0</v>
      </c>
      <c r="BI553" s="227">
        <f>IF(N553="nulová",J553,0)</f>
        <v>0</v>
      </c>
      <c r="BJ553" s="19" t="s">
        <v>81</v>
      </c>
      <c r="BK553" s="227">
        <f>ROUND(I553*H553,2)</f>
        <v>0</v>
      </c>
      <c r="BL553" s="19" t="s">
        <v>315</v>
      </c>
      <c r="BM553" s="226" t="s">
        <v>490</v>
      </c>
    </row>
    <row r="554" s="2" customFormat="1">
      <c r="A554" s="40"/>
      <c r="B554" s="41"/>
      <c r="C554" s="42"/>
      <c r="D554" s="228" t="s">
        <v>197</v>
      </c>
      <c r="E554" s="42"/>
      <c r="F554" s="229" t="s">
        <v>491</v>
      </c>
      <c r="G554" s="42"/>
      <c r="H554" s="42"/>
      <c r="I554" s="230"/>
      <c r="J554" s="42"/>
      <c r="K554" s="42"/>
      <c r="L554" s="46"/>
      <c r="M554" s="231"/>
      <c r="N554" s="232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197</v>
      </c>
      <c r="AU554" s="19" t="s">
        <v>83</v>
      </c>
    </row>
    <row r="555" s="14" customFormat="1">
      <c r="A555" s="14"/>
      <c r="B555" s="244"/>
      <c r="C555" s="245"/>
      <c r="D555" s="235" t="s">
        <v>199</v>
      </c>
      <c r="E555" s="246" t="s">
        <v>21</v>
      </c>
      <c r="F555" s="247" t="s">
        <v>413</v>
      </c>
      <c r="G555" s="245"/>
      <c r="H555" s="248">
        <v>69.122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4" t="s">
        <v>199</v>
      </c>
      <c r="AU555" s="254" t="s">
        <v>83</v>
      </c>
      <c r="AV555" s="14" t="s">
        <v>83</v>
      </c>
      <c r="AW555" s="14" t="s">
        <v>34</v>
      </c>
      <c r="AX555" s="14" t="s">
        <v>73</v>
      </c>
      <c r="AY555" s="254" t="s">
        <v>189</v>
      </c>
    </row>
    <row r="556" s="14" customFormat="1">
      <c r="A556" s="14"/>
      <c r="B556" s="244"/>
      <c r="C556" s="245"/>
      <c r="D556" s="235" t="s">
        <v>199</v>
      </c>
      <c r="E556" s="246" t="s">
        <v>21</v>
      </c>
      <c r="F556" s="247" t="s">
        <v>227</v>
      </c>
      <c r="G556" s="245"/>
      <c r="H556" s="248">
        <v>8.1760000000000002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199</v>
      </c>
      <c r="AU556" s="254" t="s">
        <v>83</v>
      </c>
      <c r="AV556" s="14" t="s">
        <v>83</v>
      </c>
      <c r="AW556" s="14" t="s">
        <v>34</v>
      </c>
      <c r="AX556" s="14" t="s">
        <v>73</v>
      </c>
      <c r="AY556" s="254" t="s">
        <v>189</v>
      </c>
    </row>
    <row r="557" s="14" customFormat="1">
      <c r="A557" s="14"/>
      <c r="B557" s="244"/>
      <c r="C557" s="245"/>
      <c r="D557" s="235" t="s">
        <v>199</v>
      </c>
      <c r="E557" s="246" t="s">
        <v>21</v>
      </c>
      <c r="F557" s="247" t="s">
        <v>414</v>
      </c>
      <c r="G557" s="245"/>
      <c r="H557" s="248">
        <v>10.754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199</v>
      </c>
      <c r="AU557" s="254" t="s">
        <v>83</v>
      </c>
      <c r="AV557" s="14" t="s">
        <v>83</v>
      </c>
      <c r="AW557" s="14" t="s">
        <v>34</v>
      </c>
      <c r="AX557" s="14" t="s">
        <v>73</v>
      </c>
      <c r="AY557" s="254" t="s">
        <v>189</v>
      </c>
    </row>
    <row r="558" s="14" customFormat="1">
      <c r="A558" s="14"/>
      <c r="B558" s="244"/>
      <c r="C558" s="245"/>
      <c r="D558" s="235" t="s">
        <v>199</v>
      </c>
      <c r="E558" s="246" t="s">
        <v>21</v>
      </c>
      <c r="F558" s="247" t="s">
        <v>415</v>
      </c>
      <c r="G558" s="245"/>
      <c r="H558" s="248">
        <v>0.56999999999999995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199</v>
      </c>
      <c r="AU558" s="254" t="s">
        <v>83</v>
      </c>
      <c r="AV558" s="14" t="s">
        <v>83</v>
      </c>
      <c r="AW558" s="14" t="s">
        <v>34</v>
      </c>
      <c r="AX558" s="14" t="s">
        <v>73</v>
      </c>
      <c r="AY558" s="254" t="s">
        <v>189</v>
      </c>
    </row>
    <row r="559" s="14" customFormat="1">
      <c r="A559" s="14"/>
      <c r="B559" s="244"/>
      <c r="C559" s="245"/>
      <c r="D559" s="235" t="s">
        <v>199</v>
      </c>
      <c r="E559" s="246" t="s">
        <v>21</v>
      </c>
      <c r="F559" s="247" t="s">
        <v>230</v>
      </c>
      <c r="G559" s="245"/>
      <c r="H559" s="248">
        <v>6.4400000000000004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4" t="s">
        <v>199</v>
      </c>
      <c r="AU559" s="254" t="s">
        <v>83</v>
      </c>
      <c r="AV559" s="14" t="s">
        <v>83</v>
      </c>
      <c r="AW559" s="14" t="s">
        <v>34</v>
      </c>
      <c r="AX559" s="14" t="s">
        <v>73</v>
      </c>
      <c r="AY559" s="254" t="s">
        <v>189</v>
      </c>
    </row>
    <row r="560" s="14" customFormat="1">
      <c r="A560" s="14"/>
      <c r="B560" s="244"/>
      <c r="C560" s="245"/>
      <c r="D560" s="235" t="s">
        <v>199</v>
      </c>
      <c r="E560" s="246" t="s">
        <v>21</v>
      </c>
      <c r="F560" s="247" t="s">
        <v>231</v>
      </c>
      <c r="G560" s="245"/>
      <c r="H560" s="248">
        <v>0.59399999999999997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4" t="s">
        <v>199</v>
      </c>
      <c r="AU560" s="254" t="s">
        <v>83</v>
      </c>
      <c r="AV560" s="14" t="s">
        <v>83</v>
      </c>
      <c r="AW560" s="14" t="s">
        <v>34</v>
      </c>
      <c r="AX560" s="14" t="s">
        <v>73</v>
      </c>
      <c r="AY560" s="254" t="s">
        <v>189</v>
      </c>
    </row>
    <row r="561" s="15" customFormat="1">
      <c r="A561" s="15"/>
      <c r="B561" s="255"/>
      <c r="C561" s="256"/>
      <c r="D561" s="235" t="s">
        <v>199</v>
      </c>
      <c r="E561" s="257" t="s">
        <v>21</v>
      </c>
      <c r="F561" s="258" t="s">
        <v>203</v>
      </c>
      <c r="G561" s="256"/>
      <c r="H561" s="259">
        <v>95.656000000000006</v>
      </c>
      <c r="I561" s="260"/>
      <c r="J561" s="256"/>
      <c r="K561" s="256"/>
      <c r="L561" s="261"/>
      <c r="M561" s="262"/>
      <c r="N561" s="263"/>
      <c r="O561" s="263"/>
      <c r="P561" s="263"/>
      <c r="Q561" s="263"/>
      <c r="R561" s="263"/>
      <c r="S561" s="263"/>
      <c r="T561" s="264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5" t="s">
        <v>199</v>
      </c>
      <c r="AU561" s="265" t="s">
        <v>83</v>
      </c>
      <c r="AV561" s="15" t="s">
        <v>195</v>
      </c>
      <c r="AW561" s="15" t="s">
        <v>34</v>
      </c>
      <c r="AX561" s="15" t="s">
        <v>81</v>
      </c>
      <c r="AY561" s="265" t="s">
        <v>189</v>
      </c>
    </row>
    <row r="562" s="2" customFormat="1">
      <c r="A562" s="40"/>
      <c r="B562" s="41"/>
      <c r="C562" s="42"/>
      <c r="D562" s="235" t="s">
        <v>210</v>
      </c>
      <c r="E562" s="42"/>
      <c r="F562" s="266" t="s">
        <v>232</v>
      </c>
      <c r="G562" s="42"/>
      <c r="H562" s="42"/>
      <c r="I562" s="42"/>
      <c r="J562" s="42"/>
      <c r="K562" s="42"/>
      <c r="L562" s="46"/>
      <c r="M562" s="231"/>
      <c r="N562" s="232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U562" s="19" t="s">
        <v>83</v>
      </c>
    </row>
    <row r="563" s="2" customFormat="1">
      <c r="A563" s="40"/>
      <c r="B563" s="41"/>
      <c r="C563" s="42"/>
      <c r="D563" s="235" t="s">
        <v>210</v>
      </c>
      <c r="E563" s="42"/>
      <c r="F563" s="267" t="s">
        <v>200</v>
      </c>
      <c r="G563" s="42"/>
      <c r="H563" s="268">
        <v>0</v>
      </c>
      <c r="I563" s="42"/>
      <c r="J563" s="42"/>
      <c r="K563" s="42"/>
      <c r="L563" s="46"/>
      <c r="M563" s="231"/>
      <c r="N563" s="232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U563" s="19" t="s">
        <v>83</v>
      </c>
    </row>
    <row r="564" s="2" customFormat="1">
      <c r="A564" s="40"/>
      <c r="B564" s="41"/>
      <c r="C564" s="42"/>
      <c r="D564" s="235" t="s">
        <v>210</v>
      </c>
      <c r="E564" s="42"/>
      <c r="F564" s="267" t="s">
        <v>233</v>
      </c>
      <c r="G564" s="42"/>
      <c r="H564" s="268">
        <v>64.599999999999994</v>
      </c>
      <c r="I564" s="42"/>
      <c r="J564" s="42"/>
      <c r="K564" s="42"/>
      <c r="L564" s="46"/>
      <c r="M564" s="231"/>
      <c r="N564" s="232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U564" s="19" t="s">
        <v>83</v>
      </c>
    </row>
    <row r="565" s="2" customFormat="1">
      <c r="A565" s="40"/>
      <c r="B565" s="41"/>
      <c r="C565" s="42"/>
      <c r="D565" s="235" t="s">
        <v>210</v>
      </c>
      <c r="E565" s="42"/>
      <c r="F565" s="267" t="s">
        <v>203</v>
      </c>
      <c r="G565" s="42"/>
      <c r="H565" s="268">
        <v>64.599999999999994</v>
      </c>
      <c r="I565" s="42"/>
      <c r="J565" s="42"/>
      <c r="K565" s="42"/>
      <c r="L565" s="46"/>
      <c r="M565" s="231"/>
      <c r="N565" s="232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U565" s="19" t="s">
        <v>83</v>
      </c>
    </row>
    <row r="566" s="2" customFormat="1">
      <c r="A566" s="40"/>
      <c r="B566" s="41"/>
      <c r="C566" s="42"/>
      <c r="D566" s="235" t="s">
        <v>210</v>
      </c>
      <c r="E566" s="42"/>
      <c r="F566" s="266" t="s">
        <v>234</v>
      </c>
      <c r="G566" s="42"/>
      <c r="H566" s="42"/>
      <c r="I566" s="42"/>
      <c r="J566" s="42"/>
      <c r="K566" s="42"/>
      <c r="L566" s="46"/>
      <c r="M566" s="231"/>
      <c r="N566" s="232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U566" s="19" t="s">
        <v>83</v>
      </c>
    </row>
    <row r="567" s="2" customFormat="1">
      <c r="A567" s="40"/>
      <c r="B567" s="41"/>
      <c r="C567" s="42"/>
      <c r="D567" s="235" t="s">
        <v>210</v>
      </c>
      <c r="E567" s="42"/>
      <c r="F567" s="267" t="s">
        <v>200</v>
      </c>
      <c r="G567" s="42"/>
      <c r="H567" s="268">
        <v>0</v>
      </c>
      <c r="I567" s="42"/>
      <c r="J567" s="42"/>
      <c r="K567" s="42"/>
      <c r="L567" s="46"/>
      <c r="M567" s="231"/>
      <c r="N567" s="232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U567" s="19" t="s">
        <v>83</v>
      </c>
    </row>
    <row r="568" s="2" customFormat="1">
      <c r="A568" s="40"/>
      <c r="B568" s="41"/>
      <c r="C568" s="42"/>
      <c r="D568" s="235" t="s">
        <v>210</v>
      </c>
      <c r="E568" s="42"/>
      <c r="F568" s="267" t="s">
        <v>235</v>
      </c>
      <c r="G568" s="42"/>
      <c r="H568" s="268">
        <v>22.710000000000001</v>
      </c>
      <c r="I568" s="42"/>
      <c r="J568" s="42"/>
      <c r="K568" s="42"/>
      <c r="L568" s="46"/>
      <c r="M568" s="231"/>
      <c r="N568" s="232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U568" s="19" t="s">
        <v>83</v>
      </c>
    </row>
    <row r="569" s="2" customFormat="1">
      <c r="A569" s="40"/>
      <c r="B569" s="41"/>
      <c r="C569" s="42"/>
      <c r="D569" s="235" t="s">
        <v>210</v>
      </c>
      <c r="E569" s="42"/>
      <c r="F569" s="267" t="s">
        <v>203</v>
      </c>
      <c r="G569" s="42"/>
      <c r="H569" s="268">
        <v>22.710000000000001</v>
      </c>
      <c r="I569" s="42"/>
      <c r="J569" s="42"/>
      <c r="K569" s="42"/>
      <c r="L569" s="46"/>
      <c r="M569" s="231"/>
      <c r="N569" s="232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U569" s="19" t="s">
        <v>83</v>
      </c>
    </row>
    <row r="570" s="2" customFormat="1">
      <c r="A570" s="40"/>
      <c r="B570" s="41"/>
      <c r="C570" s="42"/>
      <c r="D570" s="235" t="s">
        <v>210</v>
      </c>
      <c r="E570" s="42"/>
      <c r="F570" s="266" t="s">
        <v>236</v>
      </c>
      <c r="G570" s="42"/>
      <c r="H570" s="42"/>
      <c r="I570" s="42"/>
      <c r="J570" s="42"/>
      <c r="K570" s="42"/>
      <c r="L570" s="46"/>
      <c r="M570" s="231"/>
      <c r="N570" s="232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U570" s="19" t="s">
        <v>83</v>
      </c>
    </row>
    <row r="571" s="2" customFormat="1">
      <c r="A571" s="40"/>
      <c r="B571" s="41"/>
      <c r="C571" s="42"/>
      <c r="D571" s="235" t="s">
        <v>210</v>
      </c>
      <c r="E571" s="42"/>
      <c r="F571" s="267" t="s">
        <v>200</v>
      </c>
      <c r="G571" s="42"/>
      <c r="H571" s="268">
        <v>0</v>
      </c>
      <c r="I571" s="42"/>
      <c r="J571" s="42"/>
      <c r="K571" s="42"/>
      <c r="L571" s="46"/>
      <c r="M571" s="231"/>
      <c r="N571" s="232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U571" s="19" t="s">
        <v>83</v>
      </c>
    </row>
    <row r="572" s="2" customFormat="1">
      <c r="A572" s="40"/>
      <c r="B572" s="41"/>
      <c r="C572" s="42"/>
      <c r="D572" s="235" t="s">
        <v>210</v>
      </c>
      <c r="E572" s="42"/>
      <c r="F572" s="267" t="s">
        <v>237</v>
      </c>
      <c r="G572" s="42"/>
      <c r="H572" s="268">
        <v>10.050000000000001</v>
      </c>
      <c r="I572" s="42"/>
      <c r="J572" s="42"/>
      <c r="K572" s="42"/>
      <c r="L572" s="46"/>
      <c r="M572" s="231"/>
      <c r="N572" s="232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U572" s="19" t="s">
        <v>83</v>
      </c>
    </row>
    <row r="573" s="2" customFormat="1">
      <c r="A573" s="40"/>
      <c r="B573" s="41"/>
      <c r="C573" s="42"/>
      <c r="D573" s="235" t="s">
        <v>210</v>
      </c>
      <c r="E573" s="42"/>
      <c r="F573" s="267" t="s">
        <v>203</v>
      </c>
      <c r="G573" s="42"/>
      <c r="H573" s="268">
        <v>10.050000000000001</v>
      </c>
      <c r="I573" s="42"/>
      <c r="J573" s="42"/>
      <c r="K573" s="42"/>
      <c r="L573" s="46"/>
      <c r="M573" s="231"/>
      <c r="N573" s="232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U573" s="19" t="s">
        <v>83</v>
      </c>
    </row>
    <row r="574" s="2" customFormat="1">
      <c r="A574" s="40"/>
      <c r="B574" s="41"/>
      <c r="C574" s="42"/>
      <c r="D574" s="235" t="s">
        <v>210</v>
      </c>
      <c r="E574" s="42"/>
      <c r="F574" s="266" t="s">
        <v>238</v>
      </c>
      <c r="G574" s="42"/>
      <c r="H574" s="42"/>
      <c r="I574" s="42"/>
      <c r="J574" s="42"/>
      <c r="K574" s="42"/>
      <c r="L574" s="46"/>
      <c r="M574" s="231"/>
      <c r="N574" s="232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U574" s="19" t="s">
        <v>83</v>
      </c>
    </row>
    <row r="575" s="2" customFormat="1">
      <c r="A575" s="40"/>
      <c r="B575" s="41"/>
      <c r="C575" s="42"/>
      <c r="D575" s="235" t="s">
        <v>210</v>
      </c>
      <c r="E575" s="42"/>
      <c r="F575" s="267" t="s">
        <v>200</v>
      </c>
      <c r="G575" s="42"/>
      <c r="H575" s="268">
        <v>0</v>
      </c>
      <c r="I575" s="42"/>
      <c r="J575" s="42"/>
      <c r="K575" s="42"/>
      <c r="L575" s="46"/>
      <c r="M575" s="231"/>
      <c r="N575" s="232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U575" s="19" t="s">
        <v>83</v>
      </c>
    </row>
    <row r="576" s="2" customFormat="1">
      <c r="A576" s="40"/>
      <c r="B576" s="41"/>
      <c r="C576" s="42"/>
      <c r="D576" s="235" t="s">
        <v>210</v>
      </c>
      <c r="E576" s="42"/>
      <c r="F576" s="267" t="s">
        <v>137</v>
      </c>
      <c r="G576" s="42"/>
      <c r="H576" s="268">
        <v>1.8999999999999999</v>
      </c>
      <c r="I576" s="42"/>
      <c r="J576" s="42"/>
      <c r="K576" s="42"/>
      <c r="L576" s="46"/>
      <c r="M576" s="231"/>
      <c r="N576" s="232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U576" s="19" t="s">
        <v>83</v>
      </c>
    </row>
    <row r="577" s="2" customFormat="1">
      <c r="A577" s="40"/>
      <c r="B577" s="41"/>
      <c r="C577" s="42"/>
      <c r="D577" s="235" t="s">
        <v>210</v>
      </c>
      <c r="E577" s="42"/>
      <c r="F577" s="267" t="s">
        <v>203</v>
      </c>
      <c r="G577" s="42"/>
      <c r="H577" s="268">
        <v>1.8999999999999999</v>
      </c>
      <c r="I577" s="42"/>
      <c r="J577" s="42"/>
      <c r="K577" s="42"/>
      <c r="L577" s="46"/>
      <c r="M577" s="231"/>
      <c r="N577" s="232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U577" s="19" t="s">
        <v>83</v>
      </c>
    </row>
    <row r="578" s="2" customFormat="1">
      <c r="A578" s="40"/>
      <c r="B578" s="41"/>
      <c r="C578" s="42"/>
      <c r="D578" s="235" t="s">
        <v>210</v>
      </c>
      <c r="E578" s="42"/>
      <c r="F578" s="266" t="s">
        <v>239</v>
      </c>
      <c r="G578" s="42"/>
      <c r="H578" s="42"/>
      <c r="I578" s="42"/>
      <c r="J578" s="42"/>
      <c r="K578" s="42"/>
      <c r="L578" s="46"/>
      <c r="M578" s="231"/>
      <c r="N578" s="232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U578" s="19" t="s">
        <v>83</v>
      </c>
    </row>
    <row r="579" s="2" customFormat="1">
      <c r="A579" s="40"/>
      <c r="B579" s="41"/>
      <c r="C579" s="42"/>
      <c r="D579" s="235" t="s">
        <v>210</v>
      </c>
      <c r="E579" s="42"/>
      <c r="F579" s="267" t="s">
        <v>200</v>
      </c>
      <c r="G579" s="42"/>
      <c r="H579" s="268">
        <v>0</v>
      </c>
      <c r="I579" s="42"/>
      <c r="J579" s="42"/>
      <c r="K579" s="42"/>
      <c r="L579" s="46"/>
      <c r="M579" s="231"/>
      <c r="N579" s="232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U579" s="19" t="s">
        <v>83</v>
      </c>
    </row>
    <row r="580" s="2" customFormat="1">
      <c r="A580" s="40"/>
      <c r="B580" s="41"/>
      <c r="C580" s="42"/>
      <c r="D580" s="235" t="s">
        <v>210</v>
      </c>
      <c r="E580" s="42"/>
      <c r="F580" s="267" t="s">
        <v>240</v>
      </c>
      <c r="G580" s="42"/>
      <c r="H580" s="268">
        <v>18.940000000000001</v>
      </c>
      <c r="I580" s="42"/>
      <c r="J580" s="42"/>
      <c r="K580" s="42"/>
      <c r="L580" s="46"/>
      <c r="M580" s="231"/>
      <c r="N580" s="232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U580" s="19" t="s">
        <v>83</v>
      </c>
    </row>
    <row r="581" s="2" customFormat="1">
      <c r="A581" s="40"/>
      <c r="B581" s="41"/>
      <c r="C581" s="42"/>
      <c r="D581" s="235" t="s">
        <v>210</v>
      </c>
      <c r="E581" s="42"/>
      <c r="F581" s="267" t="s">
        <v>203</v>
      </c>
      <c r="G581" s="42"/>
      <c r="H581" s="268">
        <v>18.940000000000001</v>
      </c>
      <c r="I581" s="42"/>
      <c r="J581" s="42"/>
      <c r="K581" s="42"/>
      <c r="L581" s="46"/>
      <c r="M581" s="231"/>
      <c r="N581" s="232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U581" s="19" t="s">
        <v>83</v>
      </c>
    </row>
    <row r="582" s="2" customFormat="1">
      <c r="A582" s="40"/>
      <c r="B582" s="41"/>
      <c r="C582" s="42"/>
      <c r="D582" s="235" t="s">
        <v>210</v>
      </c>
      <c r="E582" s="42"/>
      <c r="F582" s="266" t="s">
        <v>241</v>
      </c>
      <c r="G582" s="42"/>
      <c r="H582" s="42"/>
      <c r="I582" s="42"/>
      <c r="J582" s="42"/>
      <c r="K582" s="42"/>
      <c r="L582" s="46"/>
      <c r="M582" s="231"/>
      <c r="N582" s="232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U582" s="19" t="s">
        <v>83</v>
      </c>
    </row>
    <row r="583" s="2" customFormat="1">
      <c r="A583" s="40"/>
      <c r="B583" s="41"/>
      <c r="C583" s="42"/>
      <c r="D583" s="235" t="s">
        <v>210</v>
      </c>
      <c r="E583" s="42"/>
      <c r="F583" s="267" t="s">
        <v>200</v>
      </c>
      <c r="G583" s="42"/>
      <c r="H583" s="268">
        <v>0</v>
      </c>
      <c r="I583" s="42"/>
      <c r="J583" s="42"/>
      <c r="K583" s="42"/>
      <c r="L583" s="46"/>
      <c r="M583" s="231"/>
      <c r="N583" s="232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U583" s="19" t="s">
        <v>83</v>
      </c>
    </row>
    <row r="584" s="2" customFormat="1">
      <c r="A584" s="40"/>
      <c r="B584" s="41"/>
      <c r="C584" s="42"/>
      <c r="D584" s="235" t="s">
        <v>210</v>
      </c>
      <c r="E584" s="42"/>
      <c r="F584" s="267" t="s">
        <v>242</v>
      </c>
      <c r="G584" s="42"/>
      <c r="H584" s="268">
        <v>2.7000000000000002</v>
      </c>
      <c r="I584" s="42"/>
      <c r="J584" s="42"/>
      <c r="K584" s="42"/>
      <c r="L584" s="46"/>
      <c r="M584" s="231"/>
      <c r="N584" s="232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U584" s="19" t="s">
        <v>83</v>
      </c>
    </row>
    <row r="585" s="2" customFormat="1">
      <c r="A585" s="40"/>
      <c r="B585" s="41"/>
      <c r="C585" s="42"/>
      <c r="D585" s="235" t="s">
        <v>210</v>
      </c>
      <c r="E585" s="42"/>
      <c r="F585" s="267" t="s">
        <v>203</v>
      </c>
      <c r="G585" s="42"/>
      <c r="H585" s="268">
        <v>2.7000000000000002</v>
      </c>
      <c r="I585" s="42"/>
      <c r="J585" s="42"/>
      <c r="K585" s="42"/>
      <c r="L585" s="46"/>
      <c r="M585" s="231"/>
      <c r="N585" s="232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U585" s="19" t="s">
        <v>83</v>
      </c>
    </row>
    <row r="586" s="2" customFormat="1" ht="49.05" customHeight="1">
      <c r="A586" s="40"/>
      <c r="B586" s="41"/>
      <c r="C586" s="215" t="s">
        <v>492</v>
      </c>
      <c r="D586" s="215" t="s">
        <v>191</v>
      </c>
      <c r="E586" s="216" t="s">
        <v>493</v>
      </c>
      <c r="F586" s="217" t="s">
        <v>494</v>
      </c>
      <c r="G586" s="218" t="s">
        <v>101</v>
      </c>
      <c r="H586" s="219">
        <v>95.656000000000006</v>
      </c>
      <c r="I586" s="220"/>
      <c r="J586" s="221">
        <f>ROUND(I586*H586,2)</f>
        <v>0</v>
      </c>
      <c r="K586" s="217" t="s">
        <v>194</v>
      </c>
      <c r="L586" s="46"/>
      <c r="M586" s="222" t="s">
        <v>21</v>
      </c>
      <c r="N586" s="223" t="s">
        <v>44</v>
      </c>
      <c r="O586" s="86"/>
      <c r="P586" s="224">
        <f>O586*H586</f>
        <v>0</v>
      </c>
      <c r="Q586" s="224">
        <v>0</v>
      </c>
      <c r="R586" s="224">
        <f>Q586*H586</f>
        <v>0</v>
      </c>
      <c r="S586" s="224">
        <v>0.0054999999999999997</v>
      </c>
      <c r="T586" s="225">
        <f>S586*H586</f>
        <v>0.52610800000000002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26" t="s">
        <v>315</v>
      </c>
      <c r="AT586" s="226" t="s">
        <v>191</v>
      </c>
      <c r="AU586" s="226" t="s">
        <v>83</v>
      </c>
      <c r="AY586" s="19" t="s">
        <v>189</v>
      </c>
      <c r="BE586" s="227">
        <f>IF(N586="základní",J586,0)</f>
        <v>0</v>
      </c>
      <c r="BF586" s="227">
        <f>IF(N586="snížená",J586,0)</f>
        <v>0</v>
      </c>
      <c r="BG586" s="227">
        <f>IF(N586="zákl. přenesená",J586,0)</f>
        <v>0</v>
      </c>
      <c r="BH586" s="227">
        <f>IF(N586="sníž. přenesená",J586,0)</f>
        <v>0</v>
      </c>
      <c r="BI586" s="227">
        <f>IF(N586="nulová",J586,0)</f>
        <v>0</v>
      </c>
      <c r="BJ586" s="19" t="s">
        <v>81</v>
      </c>
      <c r="BK586" s="227">
        <f>ROUND(I586*H586,2)</f>
        <v>0</v>
      </c>
      <c r="BL586" s="19" t="s">
        <v>315</v>
      </c>
      <c r="BM586" s="226" t="s">
        <v>495</v>
      </c>
    </row>
    <row r="587" s="2" customFormat="1">
      <c r="A587" s="40"/>
      <c r="B587" s="41"/>
      <c r="C587" s="42"/>
      <c r="D587" s="228" t="s">
        <v>197</v>
      </c>
      <c r="E587" s="42"/>
      <c r="F587" s="229" t="s">
        <v>496</v>
      </c>
      <c r="G587" s="42"/>
      <c r="H587" s="42"/>
      <c r="I587" s="230"/>
      <c r="J587" s="42"/>
      <c r="K587" s="42"/>
      <c r="L587" s="46"/>
      <c r="M587" s="231"/>
      <c r="N587" s="232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197</v>
      </c>
      <c r="AU587" s="19" t="s">
        <v>83</v>
      </c>
    </row>
    <row r="588" s="14" customFormat="1">
      <c r="A588" s="14"/>
      <c r="B588" s="244"/>
      <c r="C588" s="245"/>
      <c r="D588" s="235" t="s">
        <v>199</v>
      </c>
      <c r="E588" s="246" t="s">
        <v>21</v>
      </c>
      <c r="F588" s="247" t="s">
        <v>413</v>
      </c>
      <c r="G588" s="245"/>
      <c r="H588" s="248">
        <v>69.122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199</v>
      </c>
      <c r="AU588" s="254" t="s">
        <v>83</v>
      </c>
      <c r="AV588" s="14" t="s">
        <v>83</v>
      </c>
      <c r="AW588" s="14" t="s">
        <v>34</v>
      </c>
      <c r="AX588" s="14" t="s">
        <v>73</v>
      </c>
      <c r="AY588" s="254" t="s">
        <v>189</v>
      </c>
    </row>
    <row r="589" s="14" customFormat="1">
      <c r="A589" s="14"/>
      <c r="B589" s="244"/>
      <c r="C589" s="245"/>
      <c r="D589" s="235" t="s">
        <v>199</v>
      </c>
      <c r="E589" s="246" t="s">
        <v>21</v>
      </c>
      <c r="F589" s="247" t="s">
        <v>227</v>
      </c>
      <c r="G589" s="245"/>
      <c r="H589" s="248">
        <v>8.1760000000000002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4" t="s">
        <v>199</v>
      </c>
      <c r="AU589" s="254" t="s">
        <v>83</v>
      </c>
      <c r="AV589" s="14" t="s">
        <v>83</v>
      </c>
      <c r="AW589" s="14" t="s">
        <v>34</v>
      </c>
      <c r="AX589" s="14" t="s">
        <v>73</v>
      </c>
      <c r="AY589" s="254" t="s">
        <v>189</v>
      </c>
    </row>
    <row r="590" s="14" customFormat="1">
      <c r="A590" s="14"/>
      <c r="B590" s="244"/>
      <c r="C590" s="245"/>
      <c r="D590" s="235" t="s">
        <v>199</v>
      </c>
      <c r="E590" s="246" t="s">
        <v>21</v>
      </c>
      <c r="F590" s="247" t="s">
        <v>414</v>
      </c>
      <c r="G590" s="245"/>
      <c r="H590" s="248">
        <v>10.754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199</v>
      </c>
      <c r="AU590" s="254" t="s">
        <v>83</v>
      </c>
      <c r="AV590" s="14" t="s">
        <v>83</v>
      </c>
      <c r="AW590" s="14" t="s">
        <v>34</v>
      </c>
      <c r="AX590" s="14" t="s">
        <v>73</v>
      </c>
      <c r="AY590" s="254" t="s">
        <v>189</v>
      </c>
    </row>
    <row r="591" s="14" customFormat="1">
      <c r="A591" s="14"/>
      <c r="B591" s="244"/>
      <c r="C591" s="245"/>
      <c r="D591" s="235" t="s">
        <v>199</v>
      </c>
      <c r="E591" s="246" t="s">
        <v>21</v>
      </c>
      <c r="F591" s="247" t="s">
        <v>415</v>
      </c>
      <c r="G591" s="245"/>
      <c r="H591" s="248">
        <v>0.56999999999999995</v>
      </c>
      <c r="I591" s="249"/>
      <c r="J591" s="245"/>
      <c r="K591" s="245"/>
      <c r="L591" s="250"/>
      <c r="M591" s="251"/>
      <c r="N591" s="252"/>
      <c r="O591" s="252"/>
      <c r="P591" s="252"/>
      <c r="Q591" s="252"/>
      <c r="R591" s="252"/>
      <c r="S591" s="252"/>
      <c r="T591" s="25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4" t="s">
        <v>199</v>
      </c>
      <c r="AU591" s="254" t="s">
        <v>83</v>
      </c>
      <c r="AV591" s="14" t="s">
        <v>83</v>
      </c>
      <c r="AW591" s="14" t="s">
        <v>34</v>
      </c>
      <c r="AX591" s="14" t="s">
        <v>73</v>
      </c>
      <c r="AY591" s="254" t="s">
        <v>189</v>
      </c>
    </row>
    <row r="592" s="14" customFormat="1">
      <c r="A592" s="14"/>
      <c r="B592" s="244"/>
      <c r="C592" s="245"/>
      <c r="D592" s="235" t="s">
        <v>199</v>
      </c>
      <c r="E592" s="246" t="s">
        <v>21</v>
      </c>
      <c r="F592" s="247" t="s">
        <v>230</v>
      </c>
      <c r="G592" s="245"/>
      <c r="H592" s="248">
        <v>6.4400000000000004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199</v>
      </c>
      <c r="AU592" s="254" t="s">
        <v>83</v>
      </c>
      <c r="AV592" s="14" t="s">
        <v>83</v>
      </c>
      <c r="AW592" s="14" t="s">
        <v>34</v>
      </c>
      <c r="AX592" s="14" t="s">
        <v>73</v>
      </c>
      <c r="AY592" s="254" t="s">
        <v>189</v>
      </c>
    </row>
    <row r="593" s="14" customFormat="1">
      <c r="A593" s="14"/>
      <c r="B593" s="244"/>
      <c r="C593" s="245"/>
      <c r="D593" s="235" t="s">
        <v>199</v>
      </c>
      <c r="E593" s="246" t="s">
        <v>21</v>
      </c>
      <c r="F593" s="247" t="s">
        <v>231</v>
      </c>
      <c r="G593" s="245"/>
      <c r="H593" s="248">
        <v>0.59399999999999997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199</v>
      </c>
      <c r="AU593" s="254" t="s">
        <v>83</v>
      </c>
      <c r="AV593" s="14" t="s">
        <v>83</v>
      </c>
      <c r="AW593" s="14" t="s">
        <v>34</v>
      </c>
      <c r="AX593" s="14" t="s">
        <v>73</v>
      </c>
      <c r="AY593" s="254" t="s">
        <v>189</v>
      </c>
    </row>
    <row r="594" s="15" customFormat="1">
      <c r="A594" s="15"/>
      <c r="B594" s="255"/>
      <c r="C594" s="256"/>
      <c r="D594" s="235" t="s">
        <v>199</v>
      </c>
      <c r="E594" s="257" t="s">
        <v>21</v>
      </c>
      <c r="F594" s="258" t="s">
        <v>203</v>
      </c>
      <c r="G594" s="256"/>
      <c r="H594" s="259">
        <v>95.656000000000006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199</v>
      </c>
      <c r="AU594" s="265" t="s">
        <v>83</v>
      </c>
      <c r="AV594" s="15" t="s">
        <v>195</v>
      </c>
      <c r="AW594" s="15" t="s">
        <v>34</v>
      </c>
      <c r="AX594" s="15" t="s">
        <v>81</v>
      </c>
      <c r="AY594" s="265" t="s">
        <v>189</v>
      </c>
    </row>
    <row r="595" s="2" customFormat="1">
      <c r="A595" s="40"/>
      <c r="B595" s="41"/>
      <c r="C595" s="42"/>
      <c r="D595" s="235" t="s">
        <v>210</v>
      </c>
      <c r="E595" s="42"/>
      <c r="F595" s="266" t="s">
        <v>232</v>
      </c>
      <c r="G595" s="42"/>
      <c r="H595" s="42"/>
      <c r="I595" s="42"/>
      <c r="J595" s="42"/>
      <c r="K595" s="42"/>
      <c r="L595" s="46"/>
      <c r="M595" s="231"/>
      <c r="N595" s="232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U595" s="19" t="s">
        <v>83</v>
      </c>
    </row>
    <row r="596" s="2" customFormat="1">
      <c r="A596" s="40"/>
      <c r="B596" s="41"/>
      <c r="C596" s="42"/>
      <c r="D596" s="235" t="s">
        <v>210</v>
      </c>
      <c r="E596" s="42"/>
      <c r="F596" s="267" t="s">
        <v>200</v>
      </c>
      <c r="G596" s="42"/>
      <c r="H596" s="268">
        <v>0</v>
      </c>
      <c r="I596" s="42"/>
      <c r="J596" s="42"/>
      <c r="K596" s="42"/>
      <c r="L596" s="46"/>
      <c r="M596" s="231"/>
      <c r="N596" s="232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U596" s="19" t="s">
        <v>83</v>
      </c>
    </row>
    <row r="597" s="2" customFormat="1">
      <c r="A597" s="40"/>
      <c r="B597" s="41"/>
      <c r="C597" s="42"/>
      <c r="D597" s="235" t="s">
        <v>210</v>
      </c>
      <c r="E597" s="42"/>
      <c r="F597" s="267" t="s">
        <v>233</v>
      </c>
      <c r="G597" s="42"/>
      <c r="H597" s="268">
        <v>64.599999999999994</v>
      </c>
      <c r="I597" s="42"/>
      <c r="J597" s="42"/>
      <c r="K597" s="42"/>
      <c r="L597" s="46"/>
      <c r="M597" s="231"/>
      <c r="N597" s="232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U597" s="19" t="s">
        <v>83</v>
      </c>
    </row>
    <row r="598" s="2" customFormat="1">
      <c r="A598" s="40"/>
      <c r="B598" s="41"/>
      <c r="C598" s="42"/>
      <c r="D598" s="235" t="s">
        <v>210</v>
      </c>
      <c r="E598" s="42"/>
      <c r="F598" s="267" t="s">
        <v>203</v>
      </c>
      <c r="G598" s="42"/>
      <c r="H598" s="268">
        <v>64.599999999999994</v>
      </c>
      <c r="I598" s="42"/>
      <c r="J598" s="42"/>
      <c r="K598" s="42"/>
      <c r="L598" s="46"/>
      <c r="M598" s="231"/>
      <c r="N598" s="232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U598" s="19" t="s">
        <v>83</v>
      </c>
    </row>
    <row r="599" s="2" customFormat="1">
      <c r="A599" s="40"/>
      <c r="B599" s="41"/>
      <c r="C599" s="42"/>
      <c r="D599" s="235" t="s">
        <v>210</v>
      </c>
      <c r="E599" s="42"/>
      <c r="F599" s="266" t="s">
        <v>234</v>
      </c>
      <c r="G599" s="42"/>
      <c r="H599" s="42"/>
      <c r="I599" s="42"/>
      <c r="J599" s="42"/>
      <c r="K599" s="42"/>
      <c r="L599" s="46"/>
      <c r="M599" s="231"/>
      <c r="N599" s="232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U599" s="19" t="s">
        <v>83</v>
      </c>
    </row>
    <row r="600" s="2" customFormat="1">
      <c r="A600" s="40"/>
      <c r="B600" s="41"/>
      <c r="C600" s="42"/>
      <c r="D600" s="235" t="s">
        <v>210</v>
      </c>
      <c r="E600" s="42"/>
      <c r="F600" s="267" t="s">
        <v>200</v>
      </c>
      <c r="G600" s="42"/>
      <c r="H600" s="268">
        <v>0</v>
      </c>
      <c r="I600" s="42"/>
      <c r="J600" s="42"/>
      <c r="K600" s="42"/>
      <c r="L600" s="46"/>
      <c r="M600" s="231"/>
      <c r="N600" s="232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U600" s="19" t="s">
        <v>83</v>
      </c>
    </row>
    <row r="601" s="2" customFormat="1">
      <c r="A601" s="40"/>
      <c r="B601" s="41"/>
      <c r="C601" s="42"/>
      <c r="D601" s="235" t="s">
        <v>210</v>
      </c>
      <c r="E601" s="42"/>
      <c r="F601" s="267" t="s">
        <v>235</v>
      </c>
      <c r="G601" s="42"/>
      <c r="H601" s="268">
        <v>22.710000000000001</v>
      </c>
      <c r="I601" s="42"/>
      <c r="J601" s="42"/>
      <c r="K601" s="42"/>
      <c r="L601" s="46"/>
      <c r="M601" s="231"/>
      <c r="N601" s="232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U601" s="19" t="s">
        <v>83</v>
      </c>
    </row>
    <row r="602" s="2" customFormat="1">
      <c r="A602" s="40"/>
      <c r="B602" s="41"/>
      <c r="C602" s="42"/>
      <c r="D602" s="235" t="s">
        <v>210</v>
      </c>
      <c r="E602" s="42"/>
      <c r="F602" s="267" t="s">
        <v>203</v>
      </c>
      <c r="G602" s="42"/>
      <c r="H602" s="268">
        <v>22.710000000000001</v>
      </c>
      <c r="I602" s="42"/>
      <c r="J602" s="42"/>
      <c r="K602" s="42"/>
      <c r="L602" s="46"/>
      <c r="M602" s="231"/>
      <c r="N602" s="232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U602" s="19" t="s">
        <v>83</v>
      </c>
    </row>
    <row r="603" s="2" customFormat="1">
      <c r="A603" s="40"/>
      <c r="B603" s="41"/>
      <c r="C603" s="42"/>
      <c r="D603" s="235" t="s">
        <v>210</v>
      </c>
      <c r="E603" s="42"/>
      <c r="F603" s="266" t="s">
        <v>236</v>
      </c>
      <c r="G603" s="42"/>
      <c r="H603" s="42"/>
      <c r="I603" s="42"/>
      <c r="J603" s="42"/>
      <c r="K603" s="42"/>
      <c r="L603" s="46"/>
      <c r="M603" s="231"/>
      <c r="N603" s="232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U603" s="19" t="s">
        <v>83</v>
      </c>
    </row>
    <row r="604" s="2" customFormat="1">
      <c r="A604" s="40"/>
      <c r="B604" s="41"/>
      <c r="C604" s="42"/>
      <c r="D604" s="235" t="s">
        <v>210</v>
      </c>
      <c r="E604" s="42"/>
      <c r="F604" s="267" t="s">
        <v>200</v>
      </c>
      <c r="G604" s="42"/>
      <c r="H604" s="268">
        <v>0</v>
      </c>
      <c r="I604" s="42"/>
      <c r="J604" s="42"/>
      <c r="K604" s="42"/>
      <c r="L604" s="46"/>
      <c r="M604" s="231"/>
      <c r="N604" s="232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U604" s="19" t="s">
        <v>83</v>
      </c>
    </row>
    <row r="605" s="2" customFormat="1">
      <c r="A605" s="40"/>
      <c r="B605" s="41"/>
      <c r="C605" s="42"/>
      <c r="D605" s="235" t="s">
        <v>210</v>
      </c>
      <c r="E605" s="42"/>
      <c r="F605" s="267" t="s">
        <v>237</v>
      </c>
      <c r="G605" s="42"/>
      <c r="H605" s="268">
        <v>10.050000000000001</v>
      </c>
      <c r="I605" s="42"/>
      <c r="J605" s="42"/>
      <c r="K605" s="42"/>
      <c r="L605" s="46"/>
      <c r="M605" s="231"/>
      <c r="N605" s="232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U605" s="19" t="s">
        <v>83</v>
      </c>
    </row>
    <row r="606" s="2" customFormat="1">
      <c r="A606" s="40"/>
      <c r="B606" s="41"/>
      <c r="C606" s="42"/>
      <c r="D606" s="235" t="s">
        <v>210</v>
      </c>
      <c r="E606" s="42"/>
      <c r="F606" s="267" t="s">
        <v>203</v>
      </c>
      <c r="G606" s="42"/>
      <c r="H606" s="268">
        <v>10.050000000000001</v>
      </c>
      <c r="I606" s="42"/>
      <c r="J606" s="42"/>
      <c r="K606" s="42"/>
      <c r="L606" s="46"/>
      <c r="M606" s="231"/>
      <c r="N606" s="232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U606" s="19" t="s">
        <v>83</v>
      </c>
    </row>
    <row r="607" s="2" customFormat="1">
      <c r="A607" s="40"/>
      <c r="B607" s="41"/>
      <c r="C607" s="42"/>
      <c r="D607" s="235" t="s">
        <v>210</v>
      </c>
      <c r="E607" s="42"/>
      <c r="F607" s="266" t="s">
        <v>238</v>
      </c>
      <c r="G607" s="42"/>
      <c r="H607" s="42"/>
      <c r="I607" s="42"/>
      <c r="J607" s="42"/>
      <c r="K607" s="42"/>
      <c r="L607" s="46"/>
      <c r="M607" s="231"/>
      <c r="N607" s="232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U607" s="19" t="s">
        <v>83</v>
      </c>
    </row>
    <row r="608" s="2" customFormat="1">
      <c r="A608" s="40"/>
      <c r="B608" s="41"/>
      <c r="C608" s="42"/>
      <c r="D608" s="235" t="s">
        <v>210</v>
      </c>
      <c r="E608" s="42"/>
      <c r="F608" s="267" t="s">
        <v>200</v>
      </c>
      <c r="G608" s="42"/>
      <c r="H608" s="268">
        <v>0</v>
      </c>
      <c r="I608" s="42"/>
      <c r="J608" s="42"/>
      <c r="K608" s="42"/>
      <c r="L608" s="46"/>
      <c r="M608" s="231"/>
      <c r="N608" s="232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U608" s="19" t="s">
        <v>83</v>
      </c>
    </row>
    <row r="609" s="2" customFormat="1">
      <c r="A609" s="40"/>
      <c r="B609" s="41"/>
      <c r="C609" s="42"/>
      <c r="D609" s="235" t="s">
        <v>210</v>
      </c>
      <c r="E609" s="42"/>
      <c r="F609" s="267" t="s">
        <v>137</v>
      </c>
      <c r="G609" s="42"/>
      <c r="H609" s="268">
        <v>1.8999999999999999</v>
      </c>
      <c r="I609" s="42"/>
      <c r="J609" s="42"/>
      <c r="K609" s="42"/>
      <c r="L609" s="46"/>
      <c r="M609" s="231"/>
      <c r="N609" s="232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U609" s="19" t="s">
        <v>83</v>
      </c>
    </row>
    <row r="610" s="2" customFormat="1">
      <c r="A610" s="40"/>
      <c r="B610" s="41"/>
      <c r="C610" s="42"/>
      <c r="D610" s="235" t="s">
        <v>210</v>
      </c>
      <c r="E610" s="42"/>
      <c r="F610" s="267" t="s">
        <v>203</v>
      </c>
      <c r="G610" s="42"/>
      <c r="H610" s="268">
        <v>1.8999999999999999</v>
      </c>
      <c r="I610" s="42"/>
      <c r="J610" s="42"/>
      <c r="K610" s="42"/>
      <c r="L610" s="46"/>
      <c r="M610" s="231"/>
      <c r="N610" s="232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U610" s="19" t="s">
        <v>83</v>
      </c>
    </row>
    <row r="611" s="2" customFormat="1">
      <c r="A611" s="40"/>
      <c r="B611" s="41"/>
      <c r="C611" s="42"/>
      <c r="D611" s="235" t="s">
        <v>210</v>
      </c>
      <c r="E611" s="42"/>
      <c r="F611" s="266" t="s">
        <v>239</v>
      </c>
      <c r="G611" s="42"/>
      <c r="H611" s="42"/>
      <c r="I611" s="42"/>
      <c r="J611" s="42"/>
      <c r="K611" s="42"/>
      <c r="L611" s="46"/>
      <c r="M611" s="231"/>
      <c r="N611" s="232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U611" s="19" t="s">
        <v>83</v>
      </c>
    </row>
    <row r="612" s="2" customFormat="1">
      <c r="A612" s="40"/>
      <c r="B612" s="41"/>
      <c r="C612" s="42"/>
      <c r="D612" s="235" t="s">
        <v>210</v>
      </c>
      <c r="E612" s="42"/>
      <c r="F612" s="267" t="s">
        <v>200</v>
      </c>
      <c r="G612" s="42"/>
      <c r="H612" s="268">
        <v>0</v>
      </c>
      <c r="I612" s="42"/>
      <c r="J612" s="42"/>
      <c r="K612" s="42"/>
      <c r="L612" s="46"/>
      <c r="M612" s="231"/>
      <c r="N612" s="232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U612" s="19" t="s">
        <v>83</v>
      </c>
    </row>
    <row r="613" s="2" customFormat="1">
      <c r="A613" s="40"/>
      <c r="B613" s="41"/>
      <c r="C613" s="42"/>
      <c r="D613" s="235" t="s">
        <v>210</v>
      </c>
      <c r="E613" s="42"/>
      <c r="F613" s="267" t="s">
        <v>240</v>
      </c>
      <c r="G613" s="42"/>
      <c r="H613" s="268">
        <v>18.940000000000001</v>
      </c>
      <c r="I613" s="42"/>
      <c r="J613" s="42"/>
      <c r="K613" s="42"/>
      <c r="L613" s="46"/>
      <c r="M613" s="231"/>
      <c r="N613" s="232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U613" s="19" t="s">
        <v>83</v>
      </c>
    </row>
    <row r="614" s="2" customFormat="1">
      <c r="A614" s="40"/>
      <c r="B614" s="41"/>
      <c r="C614" s="42"/>
      <c r="D614" s="235" t="s">
        <v>210</v>
      </c>
      <c r="E614" s="42"/>
      <c r="F614" s="267" t="s">
        <v>203</v>
      </c>
      <c r="G614" s="42"/>
      <c r="H614" s="268">
        <v>18.940000000000001</v>
      </c>
      <c r="I614" s="42"/>
      <c r="J614" s="42"/>
      <c r="K614" s="42"/>
      <c r="L614" s="46"/>
      <c r="M614" s="231"/>
      <c r="N614" s="232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U614" s="19" t="s">
        <v>83</v>
      </c>
    </row>
    <row r="615" s="2" customFormat="1">
      <c r="A615" s="40"/>
      <c r="B615" s="41"/>
      <c r="C615" s="42"/>
      <c r="D615" s="235" t="s">
        <v>210</v>
      </c>
      <c r="E615" s="42"/>
      <c r="F615" s="266" t="s">
        <v>241</v>
      </c>
      <c r="G615" s="42"/>
      <c r="H615" s="42"/>
      <c r="I615" s="42"/>
      <c r="J615" s="42"/>
      <c r="K615" s="42"/>
      <c r="L615" s="46"/>
      <c r="M615" s="231"/>
      <c r="N615" s="232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U615" s="19" t="s">
        <v>83</v>
      </c>
    </row>
    <row r="616" s="2" customFormat="1">
      <c r="A616" s="40"/>
      <c r="B616" s="41"/>
      <c r="C616" s="42"/>
      <c r="D616" s="235" t="s">
        <v>210</v>
      </c>
      <c r="E616" s="42"/>
      <c r="F616" s="267" t="s">
        <v>200</v>
      </c>
      <c r="G616" s="42"/>
      <c r="H616" s="268">
        <v>0</v>
      </c>
      <c r="I616" s="42"/>
      <c r="J616" s="42"/>
      <c r="K616" s="42"/>
      <c r="L616" s="46"/>
      <c r="M616" s="231"/>
      <c r="N616" s="232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U616" s="19" t="s">
        <v>83</v>
      </c>
    </row>
    <row r="617" s="2" customFormat="1">
      <c r="A617" s="40"/>
      <c r="B617" s="41"/>
      <c r="C617" s="42"/>
      <c r="D617" s="235" t="s">
        <v>210</v>
      </c>
      <c r="E617" s="42"/>
      <c r="F617" s="267" t="s">
        <v>242</v>
      </c>
      <c r="G617" s="42"/>
      <c r="H617" s="268">
        <v>2.7000000000000002</v>
      </c>
      <c r="I617" s="42"/>
      <c r="J617" s="42"/>
      <c r="K617" s="42"/>
      <c r="L617" s="46"/>
      <c r="M617" s="231"/>
      <c r="N617" s="232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U617" s="19" t="s">
        <v>83</v>
      </c>
    </row>
    <row r="618" s="2" customFormat="1">
      <c r="A618" s="40"/>
      <c r="B618" s="41"/>
      <c r="C618" s="42"/>
      <c r="D618" s="235" t="s">
        <v>210</v>
      </c>
      <c r="E618" s="42"/>
      <c r="F618" s="267" t="s">
        <v>203</v>
      </c>
      <c r="G618" s="42"/>
      <c r="H618" s="268">
        <v>2.7000000000000002</v>
      </c>
      <c r="I618" s="42"/>
      <c r="J618" s="42"/>
      <c r="K618" s="42"/>
      <c r="L618" s="46"/>
      <c r="M618" s="231"/>
      <c r="N618" s="232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U618" s="19" t="s">
        <v>83</v>
      </c>
    </row>
    <row r="619" s="2" customFormat="1" ht="24.15" customHeight="1">
      <c r="A619" s="40"/>
      <c r="B619" s="41"/>
      <c r="C619" s="215" t="s">
        <v>497</v>
      </c>
      <c r="D619" s="215" t="s">
        <v>191</v>
      </c>
      <c r="E619" s="216" t="s">
        <v>498</v>
      </c>
      <c r="F619" s="217" t="s">
        <v>499</v>
      </c>
      <c r="G619" s="218" t="s">
        <v>101</v>
      </c>
      <c r="H619" s="219">
        <v>26.225000000000001</v>
      </c>
      <c r="I619" s="220"/>
      <c r="J619" s="221">
        <f>ROUND(I619*H619,2)</f>
        <v>0</v>
      </c>
      <c r="K619" s="217" t="s">
        <v>194</v>
      </c>
      <c r="L619" s="46"/>
      <c r="M619" s="222" t="s">
        <v>21</v>
      </c>
      <c r="N619" s="223" t="s">
        <v>44</v>
      </c>
      <c r="O619" s="86"/>
      <c r="P619" s="224">
        <f>O619*H619</f>
        <v>0</v>
      </c>
      <c r="Q619" s="224">
        <v>0</v>
      </c>
      <c r="R619" s="224">
        <f>Q619*H619</f>
        <v>0</v>
      </c>
      <c r="S619" s="224">
        <v>0.084000000000000005</v>
      </c>
      <c r="T619" s="225">
        <f>S619*H619</f>
        <v>2.2029000000000001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26" t="s">
        <v>315</v>
      </c>
      <c r="AT619" s="226" t="s">
        <v>191</v>
      </c>
      <c r="AU619" s="226" t="s">
        <v>83</v>
      </c>
      <c r="AY619" s="19" t="s">
        <v>189</v>
      </c>
      <c r="BE619" s="227">
        <f>IF(N619="základní",J619,0)</f>
        <v>0</v>
      </c>
      <c r="BF619" s="227">
        <f>IF(N619="snížená",J619,0)</f>
        <v>0</v>
      </c>
      <c r="BG619" s="227">
        <f>IF(N619="zákl. přenesená",J619,0)</f>
        <v>0</v>
      </c>
      <c r="BH619" s="227">
        <f>IF(N619="sníž. přenesená",J619,0)</f>
        <v>0</v>
      </c>
      <c r="BI619" s="227">
        <f>IF(N619="nulová",J619,0)</f>
        <v>0</v>
      </c>
      <c r="BJ619" s="19" t="s">
        <v>81</v>
      </c>
      <c r="BK619" s="227">
        <f>ROUND(I619*H619,2)</f>
        <v>0</v>
      </c>
      <c r="BL619" s="19" t="s">
        <v>315</v>
      </c>
      <c r="BM619" s="226" t="s">
        <v>500</v>
      </c>
    </row>
    <row r="620" s="2" customFormat="1">
      <c r="A620" s="40"/>
      <c r="B620" s="41"/>
      <c r="C620" s="42"/>
      <c r="D620" s="228" t="s">
        <v>197</v>
      </c>
      <c r="E620" s="42"/>
      <c r="F620" s="229" t="s">
        <v>501</v>
      </c>
      <c r="G620" s="42"/>
      <c r="H620" s="42"/>
      <c r="I620" s="230"/>
      <c r="J620" s="42"/>
      <c r="K620" s="42"/>
      <c r="L620" s="46"/>
      <c r="M620" s="231"/>
      <c r="N620" s="232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9" t="s">
        <v>197</v>
      </c>
      <c r="AU620" s="19" t="s">
        <v>83</v>
      </c>
    </row>
    <row r="621" s="13" customFormat="1">
      <c r="A621" s="13"/>
      <c r="B621" s="233"/>
      <c r="C621" s="234"/>
      <c r="D621" s="235" t="s">
        <v>199</v>
      </c>
      <c r="E621" s="236" t="s">
        <v>21</v>
      </c>
      <c r="F621" s="237" t="s">
        <v>502</v>
      </c>
      <c r="G621" s="234"/>
      <c r="H621" s="236" t="s">
        <v>21</v>
      </c>
      <c r="I621" s="238"/>
      <c r="J621" s="234"/>
      <c r="K621" s="234"/>
      <c r="L621" s="239"/>
      <c r="M621" s="240"/>
      <c r="N621" s="241"/>
      <c r="O621" s="241"/>
      <c r="P621" s="241"/>
      <c r="Q621" s="241"/>
      <c r="R621" s="241"/>
      <c r="S621" s="241"/>
      <c r="T621" s="24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3" t="s">
        <v>199</v>
      </c>
      <c r="AU621" s="243" t="s">
        <v>83</v>
      </c>
      <c r="AV621" s="13" t="s">
        <v>81</v>
      </c>
      <c r="AW621" s="13" t="s">
        <v>34</v>
      </c>
      <c r="AX621" s="13" t="s">
        <v>73</v>
      </c>
      <c r="AY621" s="243" t="s">
        <v>189</v>
      </c>
    </row>
    <row r="622" s="14" customFormat="1">
      <c r="A622" s="14"/>
      <c r="B622" s="244"/>
      <c r="C622" s="245"/>
      <c r="D622" s="235" t="s">
        <v>199</v>
      </c>
      <c r="E622" s="246" t="s">
        <v>21</v>
      </c>
      <c r="F622" s="247" t="s">
        <v>108</v>
      </c>
      <c r="G622" s="245"/>
      <c r="H622" s="248">
        <v>26.225000000000001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199</v>
      </c>
      <c r="AU622" s="254" t="s">
        <v>83</v>
      </c>
      <c r="AV622" s="14" t="s">
        <v>83</v>
      </c>
      <c r="AW622" s="14" t="s">
        <v>34</v>
      </c>
      <c r="AX622" s="14" t="s">
        <v>81</v>
      </c>
      <c r="AY622" s="254" t="s">
        <v>189</v>
      </c>
    </row>
    <row r="623" s="2" customFormat="1">
      <c r="A623" s="40"/>
      <c r="B623" s="41"/>
      <c r="C623" s="42"/>
      <c r="D623" s="235" t="s">
        <v>210</v>
      </c>
      <c r="E623" s="42"/>
      <c r="F623" s="266" t="s">
        <v>380</v>
      </c>
      <c r="G623" s="42"/>
      <c r="H623" s="42"/>
      <c r="I623" s="42"/>
      <c r="J623" s="42"/>
      <c r="K623" s="42"/>
      <c r="L623" s="46"/>
      <c r="M623" s="231"/>
      <c r="N623" s="232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U623" s="19" t="s">
        <v>83</v>
      </c>
    </row>
    <row r="624" s="2" customFormat="1">
      <c r="A624" s="40"/>
      <c r="B624" s="41"/>
      <c r="C624" s="42"/>
      <c r="D624" s="235" t="s">
        <v>210</v>
      </c>
      <c r="E624" s="42"/>
      <c r="F624" s="267" t="s">
        <v>200</v>
      </c>
      <c r="G624" s="42"/>
      <c r="H624" s="268">
        <v>0</v>
      </c>
      <c r="I624" s="42"/>
      <c r="J624" s="42"/>
      <c r="K624" s="42"/>
      <c r="L624" s="46"/>
      <c r="M624" s="231"/>
      <c r="N624" s="232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U624" s="19" t="s">
        <v>83</v>
      </c>
    </row>
    <row r="625" s="2" customFormat="1">
      <c r="A625" s="40"/>
      <c r="B625" s="41"/>
      <c r="C625" s="42"/>
      <c r="D625" s="235" t="s">
        <v>210</v>
      </c>
      <c r="E625" s="42"/>
      <c r="F625" s="267" t="s">
        <v>381</v>
      </c>
      <c r="G625" s="42"/>
      <c r="H625" s="268">
        <v>16.756</v>
      </c>
      <c r="I625" s="42"/>
      <c r="J625" s="42"/>
      <c r="K625" s="42"/>
      <c r="L625" s="46"/>
      <c r="M625" s="231"/>
      <c r="N625" s="232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U625" s="19" t="s">
        <v>83</v>
      </c>
    </row>
    <row r="626" s="2" customFormat="1">
      <c r="A626" s="40"/>
      <c r="B626" s="41"/>
      <c r="C626" s="42"/>
      <c r="D626" s="235" t="s">
        <v>210</v>
      </c>
      <c r="E626" s="42"/>
      <c r="F626" s="267" t="s">
        <v>382</v>
      </c>
      <c r="G626" s="42"/>
      <c r="H626" s="268">
        <v>8.7040000000000006</v>
      </c>
      <c r="I626" s="42"/>
      <c r="J626" s="42"/>
      <c r="K626" s="42"/>
      <c r="L626" s="46"/>
      <c r="M626" s="231"/>
      <c r="N626" s="232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U626" s="19" t="s">
        <v>83</v>
      </c>
    </row>
    <row r="627" s="2" customFormat="1">
      <c r="A627" s="40"/>
      <c r="B627" s="41"/>
      <c r="C627" s="42"/>
      <c r="D627" s="235" t="s">
        <v>210</v>
      </c>
      <c r="E627" s="42"/>
      <c r="F627" s="267" t="s">
        <v>383</v>
      </c>
      <c r="G627" s="42"/>
      <c r="H627" s="268">
        <v>0.76500000000000001</v>
      </c>
      <c r="I627" s="42"/>
      <c r="J627" s="42"/>
      <c r="K627" s="42"/>
      <c r="L627" s="46"/>
      <c r="M627" s="231"/>
      <c r="N627" s="232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U627" s="19" t="s">
        <v>83</v>
      </c>
    </row>
    <row r="628" s="2" customFormat="1">
      <c r="A628" s="40"/>
      <c r="B628" s="41"/>
      <c r="C628" s="42"/>
      <c r="D628" s="235" t="s">
        <v>210</v>
      </c>
      <c r="E628" s="42"/>
      <c r="F628" s="267" t="s">
        <v>203</v>
      </c>
      <c r="G628" s="42"/>
      <c r="H628" s="268">
        <v>26.225000000000001</v>
      </c>
      <c r="I628" s="42"/>
      <c r="J628" s="42"/>
      <c r="K628" s="42"/>
      <c r="L628" s="46"/>
      <c r="M628" s="231"/>
      <c r="N628" s="232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U628" s="19" t="s">
        <v>83</v>
      </c>
    </row>
    <row r="629" s="2" customFormat="1" ht="33" customHeight="1">
      <c r="A629" s="40"/>
      <c r="B629" s="41"/>
      <c r="C629" s="215" t="s">
        <v>503</v>
      </c>
      <c r="D629" s="215" t="s">
        <v>191</v>
      </c>
      <c r="E629" s="216" t="s">
        <v>504</v>
      </c>
      <c r="F629" s="217" t="s">
        <v>505</v>
      </c>
      <c r="G629" s="218" t="s">
        <v>101</v>
      </c>
      <c r="H629" s="219">
        <v>284.38799999999998</v>
      </c>
      <c r="I629" s="220"/>
      <c r="J629" s="221">
        <f>ROUND(I629*H629,2)</f>
        <v>0</v>
      </c>
      <c r="K629" s="217" t="s">
        <v>194</v>
      </c>
      <c r="L629" s="46"/>
      <c r="M629" s="222" t="s">
        <v>21</v>
      </c>
      <c r="N629" s="223" t="s">
        <v>44</v>
      </c>
      <c r="O629" s="86"/>
      <c r="P629" s="224">
        <f>O629*H629</f>
        <v>0</v>
      </c>
      <c r="Q629" s="224">
        <v>0</v>
      </c>
      <c r="R629" s="224">
        <f>Q629*H629</f>
        <v>0</v>
      </c>
      <c r="S629" s="224">
        <v>0.16700000000000001</v>
      </c>
      <c r="T629" s="225">
        <f>S629*H629</f>
        <v>47.492795999999998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26" t="s">
        <v>315</v>
      </c>
      <c r="AT629" s="226" t="s">
        <v>191</v>
      </c>
      <c r="AU629" s="226" t="s">
        <v>83</v>
      </c>
      <c r="AY629" s="19" t="s">
        <v>189</v>
      </c>
      <c r="BE629" s="227">
        <f>IF(N629="základní",J629,0)</f>
        <v>0</v>
      </c>
      <c r="BF629" s="227">
        <f>IF(N629="snížená",J629,0)</f>
        <v>0</v>
      </c>
      <c r="BG629" s="227">
        <f>IF(N629="zákl. přenesená",J629,0)</f>
        <v>0</v>
      </c>
      <c r="BH629" s="227">
        <f>IF(N629="sníž. přenesená",J629,0)</f>
        <v>0</v>
      </c>
      <c r="BI629" s="227">
        <f>IF(N629="nulová",J629,0)</f>
        <v>0</v>
      </c>
      <c r="BJ629" s="19" t="s">
        <v>81</v>
      </c>
      <c r="BK629" s="227">
        <f>ROUND(I629*H629,2)</f>
        <v>0</v>
      </c>
      <c r="BL629" s="19" t="s">
        <v>315</v>
      </c>
      <c r="BM629" s="226" t="s">
        <v>506</v>
      </c>
    </row>
    <row r="630" s="2" customFormat="1">
      <c r="A630" s="40"/>
      <c r="B630" s="41"/>
      <c r="C630" s="42"/>
      <c r="D630" s="228" t="s">
        <v>197</v>
      </c>
      <c r="E630" s="42"/>
      <c r="F630" s="229" t="s">
        <v>507</v>
      </c>
      <c r="G630" s="42"/>
      <c r="H630" s="42"/>
      <c r="I630" s="230"/>
      <c r="J630" s="42"/>
      <c r="K630" s="42"/>
      <c r="L630" s="46"/>
      <c r="M630" s="231"/>
      <c r="N630" s="232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197</v>
      </c>
      <c r="AU630" s="19" t="s">
        <v>83</v>
      </c>
    </row>
    <row r="631" s="13" customFormat="1">
      <c r="A631" s="13"/>
      <c r="B631" s="233"/>
      <c r="C631" s="234"/>
      <c r="D631" s="235" t="s">
        <v>199</v>
      </c>
      <c r="E631" s="236" t="s">
        <v>21</v>
      </c>
      <c r="F631" s="237" t="s">
        <v>508</v>
      </c>
      <c r="G631" s="234"/>
      <c r="H631" s="236" t="s">
        <v>21</v>
      </c>
      <c r="I631" s="238"/>
      <c r="J631" s="234"/>
      <c r="K631" s="234"/>
      <c r="L631" s="239"/>
      <c r="M631" s="240"/>
      <c r="N631" s="241"/>
      <c r="O631" s="241"/>
      <c r="P631" s="241"/>
      <c r="Q631" s="241"/>
      <c r="R631" s="241"/>
      <c r="S631" s="241"/>
      <c r="T631" s="24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3" t="s">
        <v>199</v>
      </c>
      <c r="AU631" s="243" t="s">
        <v>83</v>
      </c>
      <c r="AV631" s="13" t="s">
        <v>81</v>
      </c>
      <c r="AW631" s="13" t="s">
        <v>34</v>
      </c>
      <c r="AX631" s="13" t="s">
        <v>73</v>
      </c>
      <c r="AY631" s="243" t="s">
        <v>189</v>
      </c>
    </row>
    <row r="632" s="14" customFormat="1">
      <c r="A632" s="14"/>
      <c r="B632" s="244"/>
      <c r="C632" s="245"/>
      <c r="D632" s="235" t="s">
        <v>199</v>
      </c>
      <c r="E632" s="246" t="s">
        <v>21</v>
      </c>
      <c r="F632" s="247" t="s">
        <v>99</v>
      </c>
      <c r="G632" s="245"/>
      <c r="H632" s="248">
        <v>247.80000000000001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199</v>
      </c>
      <c r="AU632" s="254" t="s">
        <v>83</v>
      </c>
      <c r="AV632" s="14" t="s">
        <v>83</v>
      </c>
      <c r="AW632" s="14" t="s">
        <v>34</v>
      </c>
      <c r="AX632" s="14" t="s">
        <v>73</v>
      </c>
      <c r="AY632" s="254" t="s">
        <v>189</v>
      </c>
    </row>
    <row r="633" s="13" customFormat="1">
      <c r="A633" s="13"/>
      <c r="B633" s="233"/>
      <c r="C633" s="234"/>
      <c r="D633" s="235" t="s">
        <v>199</v>
      </c>
      <c r="E633" s="236" t="s">
        <v>21</v>
      </c>
      <c r="F633" s="237" t="s">
        <v>509</v>
      </c>
      <c r="G633" s="234"/>
      <c r="H633" s="236" t="s">
        <v>21</v>
      </c>
      <c r="I633" s="238"/>
      <c r="J633" s="234"/>
      <c r="K633" s="234"/>
      <c r="L633" s="239"/>
      <c r="M633" s="240"/>
      <c r="N633" s="241"/>
      <c r="O633" s="241"/>
      <c r="P633" s="241"/>
      <c r="Q633" s="241"/>
      <c r="R633" s="241"/>
      <c r="S633" s="241"/>
      <c r="T633" s="24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3" t="s">
        <v>199</v>
      </c>
      <c r="AU633" s="243" t="s">
        <v>83</v>
      </c>
      <c r="AV633" s="13" t="s">
        <v>81</v>
      </c>
      <c r="AW633" s="13" t="s">
        <v>34</v>
      </c>
      <c r="AX633" s="13" t="s">
        <v>73</v>
      </c>
      <c r="AY633" s="243" t="s">
        <v>189</v>
      </c>
    </row>
    <row r="634" s="14" customFormat="1">
      <c r="A634" s="14"/>
      <c r="B634" s="244"/>
      <c r="C634" s="245"/>
      <c r="D634" s="235" t="s">
        <v>199</v>
      </c>
      <c r="E634" s="246" t="s">
        <v>21</v>
      </c>
      <c r="F634" s="247" t="s">
        <v>104</v>
      </c>
      <c r="G634" s="245"/>
      <c r="H634" s="248">
        <v>36.588000000000001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199</v>
      </c>
      <c r="AU634" s="254" t="s">
        <v>83</v>
      </c>
      <c r="AV634" s="14" t="s">
        <v>83</v>
      </c>
      <c r="AW634" s="14" t="s">
        <v>34</v>
      </c>
      <c r="AX634" s="14" t="s">
        <v>73</v>
      </c>
      <c r="AY634" s="254" t="s">
        <v>189</v>
      </c>
    </row>
    <row r="635" s="15" customFormat="1">
      <c r="A635" s="15"/>
      <c r="B635" s="255"/>
      <c r="C635" s="256"/>
      <c r="D635" s="235" t="s">
        <v>199</v>
      </c>
      <c r="E635" s="257" t="s">
        <v>21</v>
      </c>
      <c r="F635" s="258" t="s">
        <v>203</v>
      </c>
      <c r="G635" s="256"/>
      <c r="H635" s="259">
        <v>284.38799999999998</v>
      </c>
      <c r="I635" s="260"/>
      <c r="J635" s="256"/>
      <c r="K635" s="256"/>
      <c r="L635" s="261"/>
      <c r="M635" s="262"/>
      <c r="N635" s="263"/>
      <c r="O635" s="263"/>
      <c r="P635" s="263"/>
      <c r="Q635" s="263"/>
      <c r="R635" s="263"/>
      <c r="S635" s="263"/>
      <c r="T635" s="264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65" t="s">
        <v>199</v>
      </c>
      <c r="AU635" s="265" t="s">
        <v>83</v>
      </c>
      <c r="AV635" s="15" t="s">
        <v>195</v>
      </c>
      <c r="AW635" s="15" t="s">
        <v>34</v>
      </c>
      <c r="AX635" s="15" t="s">
        <v>81</v>
      </c>
      <c r="AY635" s="265" t="s">
        <v>189</v>
      </c>
    </row>
    <row r="636" s="2" customFormat="1">
      <c r="A636" s="40"/>
      <c r="B636" s="41"/>
      <c r="C636" s="42"/>
      <c r="D636" s="235" t="s">
        <v>210</v>
      </c>
      <c r="E636" s="42"/>
      <c r="F636" s="266" t="s">
        <v>474</v>
      </c>
      <c r="G636" s="42"/>
      <c r="H636" s="42"/>
      <c r="I636" s="42"/>
      <c r="J636" s="42"/>
      <c r="K636" s="42"/>
      <c r="L636" s="46"/>
      <c r="M636" s="231"/>
      <c r="N636" s="232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U636" s="19" t="s">
        <v>83</v>
      </c>
    </row>
    <row r="637" s="2" customFormat="1">
      <c r="A637" s="40"/>
      <c r="B637" s="41"/>
      <c r="C637" s="42"/>
      <c r="D637" s="235" t="s">
        <v>210</v>
      </c>
      <c r="E637" s="42"/>
      <c r="F637" s="267" t="s">
        <v>200</v>
      </c>
      <c r="G637" s="42"/>
      <c r="H637" s="268">
        <v>0</v>
      </c>
      <c r="I637" s="42"/>
      <c r="J637" s="42"/>
      <c r="K637" s="42"/>
      <c r="L637" s="46"/>
      <c r="M637" s="231"/>
      <c r="N637" s="232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U637" s="19" t="s">
        <v>83</v>
      </c>
    </row>
    <row r="638" s="2" customFormat="1">
      <c r="A638" s="40"/>
      <c r="B638" s="41"/>
      <c r="C638" s="42"/>
      <c r="D638" s="235" t="s">
        <v>210</v>
      </c>
      <c r="E638" s="42"/>
      <c r="F638" s="267" t="s">
        <v>475</v>
      </c>
      <c r="G638" s="42"/>
      <c r="H638" s="268">
        <v>247.80000000000001</v>
      </c>
      <c r="I638" s="42"/>
      <c r="J638" s="42"/>
      <c r="K638" s="42"/>
      <c r="L638" s="46"/>
      <c r="M638" s="231"/>
      <c r="N638" s="232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U638" s="19" t="s">
        <v>83</v>
      </c>
    </row>
    <row r="639" s="2" customFormat="1">
      <c r="A639" s="40"/>
      <c r="B639" s="41"/>
      <c r="C639" s="42"/>
      <c r="D639" s="235" t="s">
        <v>210</v>
      </c>
      <c r="E639" s="42"/>
      <c r="F639" s="267" t="s">
        <v>203</v>
      </c>
      <c r="G639" s="42"/>
      <c r="H639" s="268">
        <v>247.80000000000001</v>
      </c>
      <c r="I639" s="42"/>
      <c r="J639" s="42"/>
      <c r="K639" s="42"/>
      <c r="L639" s="46"/>
      <c r="M639" s="231"/>
      <c r="N639" s="232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U639" s="19" t="s">
        <v>83</v>
      </c>
    </row>
    <row r="640" s="2" customFormat="1">
      <c r="A640" s="40"/>
      <c r="B640" s="41"/>
      <c r="C640" s="42"/>
      <c r="D640" s="235" t="s">
        <v>210</v>
      </c>
      <c r="E640" s="42"/>
      <c r="F640" s="266" t="s">
        <v>476</v>
      </c>
      <c r="G640" s="42"/>
      <c r="H640" s="42"/>
      <c r="I640" s="42"/>
      <c r="J640" s="42"/>
      <c r="K640" s="42"/>
      <c r="L640" s="46"/>
      <c r="M640" s="231"/>
      <c r="N640" s="232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U640" s="19" t="s">
        <v>83</v>
      </c>
    </row>
    <row r="641" s="2" customFormat="1">
      <c r="A641" s="40"/>
      <c r="B641" s="41"/>
      <c r="C641" s="42"/>
      <c r="D641" s="235" t="s">
        <v>210</v>
      </c>
      <c r="E641" s="42"/>
      <c r="F641" s="267" t="s">
        <v>200</v>
      </c>
      <c r="G641" s="42"/>
      <c r="H641" s="268">
        <v>0</v>
      </c>
      <c r="I641" s="42"/>
      <c r="J641" s="42"/>
      <c r="K641" s="42"/>
      <c r="L641" s="46"/>
      <c r="M641" s="231"/>
      <c r="N641" s="232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U641" s="19" t="s">
        <v>83</v>
      </c>
    </row>
    <row r="642" s="2" customFormat="1">
      <c r="A642" s="40"/>
      <c r="B642" s="41"/>
      <c r="C642" s="42"/>
      <c r="D642" s="235" t="s">
        <v>210</v>
      </c>
      <c r="E642" s="42"/>
      <c r="F642" s="267" t="s">
        <v>477</v>
      </c>
      <c r="G642" s="42"/>
      <c r="H642" s="268">
        <v>36.113</v>
      </c>
      <c r="I642" s="42"/>
      <c r="J642" s="42"/>
      <c r="K642" s="42"/>
      <c r="L642" s="46"/>
      <c r="M642" s="231"/>
      <c r="N642" s="232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U642" s="19" t="s">
        <v>83</v>
      </c>
    </row>
    <row r="643" s="2" customFormat="1">
      <c r="A643" s="40"/>
      <c r="B643" s="41"/>
      <c r="C643" s="42"/>
      <c r="D643" s="235" t="s">
        <v>210</v>
      </c>
      <c r="E643" s="42"/>
      <c r="F643" s="267" t="s">
        <v>478</v>
      </c>
      <c r="G643" s="42"/>
      <c r="H643" s="268">
        <v>0.47499999999999998</v>
      </c>
      <c r="I643" s="42"/>
      <c r="J643" s="42"/>
      <c r="K643" s="42"/>
      <c r="L643" s="46"/>
      <c r="M643" s="231"/>
      <c r="N643" s="232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U643" s="19" t="s">
        <v>83</v>
      </c>
    </row>
    <row r="644" s="2" customFormat="1">
      <c r="A644" s="40"/>
      <c r="B644" s="41"/>
      <c r="C644" s="42"/>
      <c r="D644" s="235" t="s">
        <v>210</v>
      </c>
      <c r="E644" s="42"/>
      <c r="F644" s="267" t="s">
        <v>203</v>
      </c>
      <c r="G644" s="42"/>
      <c r="H644" s="268">
        <v>36.588000000000001</v>
      </c>
      <c r="I644" s="42"/>
      <c r="J644" s="42"/>
      <c r="K644" s="42"/>
      <c r="L644" s="46"/>
      <c r="M644" s="231"/>
      <c r="N644" s="232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U644" s="19" t="s">
        <v>83</v>
      </c>
    </row>
    <row r="645" s="2" customFormat="1" ht="37.8" customHeight="1">
      <c r="A645" s="40"/>
      <c r="B645" s="41"/>
      <c r="C645" s="215" t="s">
        <v>510</v>
      </c>
      <c r="D645" s="215" t="s">
        <v>191</v>
      </c>
      <c r="E645" s="216" t="s">
        <v>511</v>
      </c>
      <c r="F645" s="217" t="s">
        <v>512</v>
      </c>
      <c r="G645" s="218" t="s">
        <v>101</v>
      </c>
      <c r="H645" s="219">
        <v>743.39999999999998</v>
      </c>
      <c r="I645" s="220"/>
      <c r="J645" s="221">
        <f>ROUND(I645*H645,2)</f>
        <v>0</v>
      </c>
      <c r="K645" s="217" t="s">
        <v>194</v>
      </c>
      <c r="L645" s="46"/>
      <c r="M645" s="222" t="s">
        <v>21</v>
      </c>
      <c r="N645" s="223" t="s">
        <v>44</v>
      </c>
      <c r="O645" s="86"/>
      <c r="P645" s="224">
        <f>O645*H645</f>
        <v>0</v>
      </c>
      <c r="Q645" s="224">
        <v>0</v>
      </c>
      <c r="R645" s="224">
        <f>Q645*H645</f>
        <v>0</v>
      </c>
      <c r="S645" s="224">
        <v>0.084000000000000005</v>
      </c>
      <c r="T645" s="225">
        <f>S645*H645</f>
        <v>62.445599999999999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26" t="s">
        <v>315</v>
      </c>
      <c r="AT645" s="226" t="s">
        <v>191</v>
      </c>
      <c r="AU645" s="226" t="s">
        <v>83</v>
      </c>
      <c r="AY645" s="19" t="s">
        <v>189</v>
      </c>
      <c r="BE645" s="227">
        <f>IF(N645="základní",J645,0)</f>
        <v>0</v>
      </c>
      <c r="BF645" s="227">
        <f>IF(N645="snížená",J645,0)</f>
        <v>0</v>
      </c>
      <c r="BG645" s="227">
        <f>IF(N645="zákl. přenesená",J645,0)</f>
        <v>0</v>
      </c>
      <c r="BH645" s="227">
        <f>IF(N645="sníž. přenesená",J645,0)</f>
        <v>0</v>
      </c>
      <c r="BI645" s="227">
        <f>IF(N645="nulová",J645,0)</f>
        <v>0</v>
      </c>
      <c r="BJ645" s="19" t="s">
        <v>81</v>
      </c>
      <c r="BK645" s="227">
        <f>ROUND(I645*H645,2)</f>
        <v>0</v>
      </c>
      <c r="BL645" s="19" t="s">
        <v>315</v>
      </c>
      <c r="BM645" s="226" t="s">
        <v>513</v>
      </c>
    </row>
    <row r="646" s="2" customFormat="1">
      <c r="A646" s="40"/>
      <c r="B646" s="41"/>
      <c r="C646" s="42"/>
      <c r="D646" s="228" t="s">
        <v>197</v>
      </c>
      <c r="E646" s="42"/>
      <c r="F646" s="229" t="s">
        <v>514</v>
      </c>
      <c r="G646" s="42"/>
      <c r="H646" s="42"/>
      <c r="I646" s="230"/>
      <c r="J646" s="42"/>
      <c r="K646" s="42"/>
      <c r="L646" s="46"/>
      <c r="M646" s="231"/>
      <c r="N646" s="232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197</v>
      </c>
      <c r="AU646" s="19" t="s">
        <v>83</v>
      </c>
    </row>
    <row r="647" s="13" customFormat="1">
      <c r="A647" s="13"/>
      <c r="B647" s="233"/>
      <c r="C647" s="234"/>
      <c r="D647" s="235" t="s">
        <v>199</v>
      </c>
      <c r="E647" s="236" t="s">
        <v>21</v>
      </c>
      <c r="F647" s="237" t="s">
        <v>508</v>
      </c>
      <c r="G647" s="234"/>
      <c r="H647" s="236" t="s">
        <v>21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199</v>
      </c>
      <c r="AU647" s="243" t="s">
        <v>83</v>
      </c>
      <c r="AV647" s="13" t="s">
        <v>81</v>
      </c>
      <c r="AW647" s="13" t="s">
        <v>34</v>
      </c>
      <c r="AX647" s="13" t="s">
        <v>73</v>
      </c>
      <c r="AY647" s="243" t="s">
        <v>189</v>
      </c>
    </row>
    <row r="648" s="14" customFormat="1">
      <c r="A648" s="14"/>
      <c r="B648" s="244"/>
      <c r="C648" s="245"/>
      <c r="D648" s="235" t="s">
        <v>199</v>
      </c>
      <c r="E648" s="246" t="s">
        <v>21</v>
      </c>
      <c r="F648" s="247" t="s">
        <v>484</v>
      </c>
      <c r="G648" s="245"/>
      <c r="H648" s="248">
        <v>743.39999999999998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199</v>
      </c>
      <c r="AU648" s="254" t="s">
        <v>83</v>
      </c>
      <c r="AV648" s="14" t="s">
        <v>83</v>
      </c>
      <c r="AW648" s="14" t="s">
        <v>34</v>
      </c>
      <c r="AX648" s="14" t="s">
        <v>73</v>
      </c>
      <c r="AY648" s="254" t="s">
        <v>189</v>
      </c>
    </row>
    <row r="649" s="15" customFormat="1">
      <c r="A649" s="15"/>
      <c r="B649" s="255"/>
      <c r="C649" s="256"/>
      <c r="D649" s="235" t="s">
        <v>199</v>
      </c>
      <c r="E649" s="257" t="s">
        <v>21</v>
      </c>
      <c r="F649" s="258" t="s">
        <v>203</v>
      </c>
      <c r="G649" s="256"/>
      <c r="H649" s="259">
        <v>743.39999999999998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65" t="s">
        <v>199</v>
      </c>
      <c r="AU649" s="265" t="s">
        <v>83</v>
      </c>
      <c r="AV649" s="15" t="s">
        <v>195</v>
      </c>
      <c r="AW649" s="15" t="s">
        <v>34</v>
      </c>
      <c r="AX649" s="15" t="s">
        <v>81</v>
      </c>
      <c r="AY649" s="265" t="s">
        <v>189</v>
      </c>
    </row>
    <row r="650" s="2" customFormat="1">
      <c r="A650" s="40"/>
      <c r="B650" s="41"/>
      <c r="C650" s="42"/>
      <c r="D650" s="235" t="s">
        <v>210</v>
      </c>
      <c r="E650" s="42"/>
      <c r="F650" s="266" t="s">
        <v>474</v>
      </c>
      <c r="G650" s="42"/>
      <c r="H650" s="42"/>
      <c r="I650" s="42"/>
      <c r="J650" s="42"/>
      <c r="K650" s="42"/>
      <c r="L650" s="46"/>
      <c r="M650" s="231"/>
      <c r="N650" s="232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U650" s="19" t="s">
        <v>83</v>
      </c>
    </row>
    <row r="651" s="2" customFormat="1">
      <c r="A651" s="40"/>
      <c r="B651" s="41"/>
      <c r="C651" s="42"/>
      <c r="D651" s="235" t="s">
        <v>210</v>
      </c>
      <c r="E651" s="42"/>
      <c r="F651" s="267" t="s">
        <v>200</v>
      </c>
      <c r="G651" s="42"/>
      <c r="H651" s="268">
        <v>0</v>
      </c>
      <c r="I651" s="42"/>
      <c r="J651" s="42"/>
      <c r="K651" s="42"/>
      <c r="L651" s="46"/>
      <c r="M651" s="231"/>
      <c r="N651" s="232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U651" s="19" t="s">
        <v>83</v>
      </c>
    </row>
    <row r="652" s="2" customFormat="1">
      <c r="A652" s="40"/>
      <c r="B652" s="41"/>
      <c r="C652" s="42"/>
      <c r="D652" s="235" t="s">
        <v>210</v>
      </c>
      <c r="E652" s="42"/>
      <c r="F652" s="267" t="s">
        <v>475</v>
      </c>
      <c r="G652" s="42"/>
      <c r="H652" s="268">
        <v>247.80000000000001</v>
      </c>
      <c r="I652" s="42"/>
      <c r="J652" s="42"/>
      <c r="K652" s="42"/>
      <c r="L652" s="46"/>
      <c r="M652" s="231"/>
      <c r="N652" s="232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U652" s="19" t="s">
        <v>83</v>
      </c>
    </row>
    <row r="653" s="2" customFormat="1">
      <c r="A653" s="40"/>
      <c r="B653" s="41"/>
      <c r="C653" s="42"/>
      <c r="D653" s="235" t="s">
        <v>210</v>
      </c>
      <c r="E653" s="42"/>
      <c r="F653" s="267" t="s">
        <v>203</v>
      </c>
      <c r="G653" s="42"/>
      <c r="H653" s="268">
        <v>247.80000000000001</v>
      </c>
      <c r="I653" s="42"/>
      <c r="J653" s="42"/>
      <c r="K653" s="42"/>
      <c r="L653" s="46"/>
      <c r="M653" s="231"/>
      <c r="N653" s="232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U653" s="19" t="s">
        <v>83</v>
      </c>
    </row>
    <row r="654" s="2" customFormat="1" ht="33" customHeight="1">
      <c r="A654" s="40"/>
      <c r="B654" s="41"/>
      <c r="C654" s="215" t="s">
        <v>515</v>
      </c>
      <c r="D654" s="215" t="s">
        <v>191</v>
      </c>
      <c r="E654" s="216" t="s">
        <v>516</v>
      </c>
      <c r="F654" s="217" t="s">
        <v>517</v>
      </c>
      <c r="G654" s="218" t="s">
        <v>117</v>
      </c>
      <c r="H654" s="219">
        <v>3</v>
      </c>
      <c r="I654" s="220"/>
      <c r="J654" s="221">
        <f>ROUND(I654*H654,2)</f>
        <v>0</v>
      </c>
      <c r="K654" s="217" t="s">
        <v>194</v>
      </c>
      <c r="L654" s="46"/>
      <c r="M654" s="222" t="s">
        <v>21</v>
      </c>
      <c r="N654" s="223" t="s">
        <v>44</v>
      </c>
      <c r="O654" s="86"/>
      <c r="P654" s="224">
        <f>O654*H654</f>
        <v>0</v>
      </c>
      <c r="Q654" s="224">
        <v>0</v>
      </c>
      <c r="R654" s="224">
        <f>Q654*H654</f>
        <v>0</v>
      </c>
      <c r="S654" s="224">
        <v>0.00029999999999999997</v>
      </c>
      <c r="T654" s="225">
        <f>S654*H654</f>
        <v>0.00089999999999999998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26" t="s">
        <v>315</v>
      </c>
      <c r="AT654" s="226" t="s">
        <v>191</v>
      </c>
      <c r="AU654" s="226" t="s">
        <v>83</v>
      </c>
      <c r="AY654" s="19" t="s">
        <v>189</v>
      </c>
      <c r="BE654" s="227">
        <f>IF(N654="základní",J654,0)</f>
        <v>0</v>
      </c>
      <c r="BF654" s="227">
        <f>IF(N654="snížená",J654,0)</f>
        <v>0</v>
      </c>
      <c r="BG654" s="227">
        <f>IF(N654="zákl. přenesená",J654,0)</f>
        <v>0</v>
      </c>
      <c r="BH654" s="227">
        <f>IF(N654="sníž. přenesená",J654,0)</f>
        <v>0</v>
      </c>
      <c r="BI654" s="227">
        <f>IF(N654="nulová",J654,0)</f>
        <v>0</v>
      </c>
      <c r="BJ654" s="19" t="s">
        <v>81</v>
      </c>
      <c r="BK654" s="227">
        <f>ROUND(I654*H654,2)</f>
        <v>0</v>
      </c>
      <c r="BL654" s="19" t="s">
        <v>315</v>
      </c>
      <c r="BM654" s="226" t="s">
        <v>518</v>
      </c>
    </row>
    <row r="655" s="2" customFormat="1">
      <c r="A655" s="40"/>
      <c r="B655" s="41"/>
      <c r="C655" s="42"/>
      <c r="D655" s="228" t="s">
        <v>197</v>
      </c>
      <c r="E655" s="42"/>
      <c r="F655" s="229" t="s">
        <v>519</v>
      </c>
      <c r="G655" s="42"/>
      <c r="H655" s="42"/>
      <c r="I655" s="230"/>
      <c r="J655" s="42"/>
      <c r="K655" s="42"/>
      <c r="L655" s="46"/>
      <c r="M655" s="231"/>
      <c r="N655" s="232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197</v>
      </c>
      <c r="AU655" s="19" t="s">
        <v>83</v>
      </c>
    </row>
    <row r="656" s="13" customFormat="1">
      <c r="A656" s="13"/>
      <c r="B656" s="233"/>
      <c r="C656" s="234"/>
      <c r="D656" s="235" t="s">
        <v>199</v>
      </c>
      <c r="E656" s="236" t="s">
        <v>21</v>
      </c>
      <c r="F656" s="237" t="s">
        <v>200</v>
      </c>
      <c r="G656" s="234"/>
      <c r="H656" s="236" t="s">
        <v>21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199</v>
      </c>
      <c r="AU656" s="243" t="s">
        <v>83</v>
      </c>
      <c r="AV656" s="13" t="s">
        <v>81</v>
      </c>
      <c r="AW656" s="13" t="s">
        <v>34</v>
      </c>
      <c r="AX656" s="13" t="s">
        <v>73</v>
      </c>
      <c r="AY656" s="243" t="s">
        <v>189</v>
      </c>
    </row>
    <row r="657" s="13" customFormat="1">
      <c r="A657" s="13"/>
      <c r="B657" s="233"/>
      <c r="C657" s="234"/>
      <c r="D657" s="235" t="s">
        <v>199</v>
      </c>
      <c r="E657" s="236" t="s">
        <v>21</v>
      </c>
      <c r="F657" s="237" t="s">
        <v>520</v>
      </c>
      <c r="G657" s="234"/>
      <c r="H657" s="236" t="s">
        <v>21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199</v>
      </c>
      <c r="AU657" s="243" t="s">
        <v>83</v>
      </c>
      <c r="AV657" s="13" t="s">
        <v>81</v>
      </c>
      <c r="AW657" s="13" t="s">
        <v>34</v>
      </c>
      <c r="AX657" s="13" t="s">
        <v>73</v>
      </c>
      <c r="AY657" s="243" t="s">
        <v>189</v>
      </c>
    </row>
    <row r="658" s="14" customFormat="1">
      <c r="A658" s="14"/>
      <c r="B658" s="244"/>
      <c r="C658" s="245"/>
      <c r="D658" s="235" t="s">
        <v>199</v>
      </c>
      <c r="E658" s="246" t="s">
        <v>21</v>
      </c>
      <c r="F658" s="247" t="s">
        <v>103</v>
      </c>
      <c r="G658" s="245"/>
      <c r="H658" s="248">
        <v>3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199</v>
      </c>
      <c r="AU658" s="254" t="s">
        <v>83</v>
      </c>
      <c r="AV658" s="14" t="s">
        <v>83</v>
      </c>
      <c r="AW658" s="14" t="s">
        <v>34</v>
      </c>
      <c r="AX658" s="14" t="s">
        <v>73</v>
      </c>
      <c r="AY658" s="254" t="s">
        <v>189</v>
      </c>
    </row>
    <row r="659" s="15" customFormat="1">
      <c r="A659" s="15"/>
      <c r="B659" s="255"/>
      <c r="C659" s="256"/>
      <c r="D659" s="235" t="s">
        <v>199</v>
      </c>
      <c r="E659" s="257" t="s">
        <v>21</v>
      </c>
      <c r="F659" s="258" t="s">
        <v>203</v>
      </c>
      <c r="G659" s="256"/>
      <c r="H659" s="259">
        <v>3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65" t="s">
        <v>199</v>
      </c>
      <c r="AU659" s="265" t="s">
        <v>83</v>
      </c>
      <c r="AV659" s="15" t="s">
        <v>195</v>
      </c>
      <c r="AW659" s="15" t="s">
        <v>34</v>
      </c>
      <c r="AX659" s="15" t="s">
        <v>81</v>
      </c>
      <c r="AY659" s="265" t="s">
        <v>189</v>
      </c>
    </row>
    <row r="660" s="2" customFormat="1" ht="37.8" customHeight="1">
      <c r="A660" s="40"/>
      <c r="B660" s="41"/>
      <c r="C660" s="215" t="s">
        <v>521</v>
      </c>
      <c r="D660" s="215" t="s">
        <v>191</v>
      </c>
      <c r="E660" s="216" t="s">
        <v>522</v>
      </c>
      <c r="F660" s="217" t="s">
        <v>523</v>
      </c>
      <c r="G660" s="218" t="s">
        <v>113</v>
      </c>
      <c r="H660" s="219">
        <v>97.359999999999999</v>
      </c>
      <c r="I660" s="220"/>
      <c r="J660" s="221">
        <f>ROUND(I660*H660,2)</f>
        <v>0</v>
      </c>
      <c r="K660" s="217" t="s">
        <v>194</v>
      </c>
      <c r="L660" s="46"/>
      <c r="M660" s="222" t="s">
        <v>21</v>
      </c>
      <c r="N660" s="223" t="s">
        <v>44</v>
      </c>
      <c r="O660" s="86"/>
      <c r="P660" s="224">
        <f>O660*H660</f>
        <v>0</v>
      </c>
      <c r="Q660" s="224">
        <v>0</v>
      </c>
      <c r="R660" s="224">
        <f>Q660*H660</f>
        <v>0</v>
      </c>
      <c r="S660" s="224">
        <v>0.0016999999999999999</v>
      </c>
      <c r="T660" s="225">
        <f>S660*H660</f>
        <v>0.16551199999999999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26" t="s">
        <v>315</v>
      </c>
      <c r="AT660" s="226" t="s">
        <v>191</v>
      </c>
      <c r="AU660" s="226" t="s">
        <v>83</v>
      </c>
      <c r="AY660" s="19" t="s">
        <v>189</v>
      </c>
      <c r="BE660" s="227">
        <f>IF(N660="základní",J660,0)</f>
        <v>0</v>
      </c>
      <c r="BF660" s="227">
        <f>IF(N660="snížená",J660,0)</f>
        <v>0</v>
      </c>
      <c r="BG660" s="227">
        <f>IF(N660="zákl. přenesená",J660,0)</f>
        <v>0</v>
      </c>
      <c r="BH660" s="227">
        <f>IF(N660="sníž. přenesená",J660,0)</f>
        <v>0</v>
      </c>
      <c r="BI660" s="227">
        <f>IF(N660="nulová",J660,0)</f>
        <v>0</v>
      </c>
      <c r="BJ660" s="19" t="s">
        <v>81</v>
      </c>
      <c r="BK660" s="227">
        <f>ROUND(I660*H660,2)</f>
        <v>0</v>
      </c>
      <c r="BL660" s="19" t="s">
        <v>315</v>
      </c>
      <c r="BM660" s="226" t="s">
        <v>524</v>
      </c>
    </row>
    <row r="661" s="2" customFormat="1">
      <c r="A661" s="40"/>
      <c r="B661" s="41"/>
      <c r="C661" s="42"/>
      <c r="D661" s="228" t="s">
        <v>197</v>
      </c>
      <c r="E661" s="42"/>
      <c r="F661" s="229" t="s">
        <v>525</v>
      </c>
      <c r="G661" s="42"/>
      <c r="H661" s="42"/>
      <c r="I661" s="230"/>
      <c r="J661" s="42"/>
      <c r="K661" s="42"/>
      <c r="L661" s="46"/>
      <c r="M661" s="231"/>
      <c r="N661" s="232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197</v>
      </c>
      <c r="AU661" s="19" t="s">
        <v>83</v>
      </c>
    </row>
    <row r="662" s="14" customFormat="1">
      <c r="A662" s="14"/>
      <c r="B662" s="244"/>
      <c r="C662" s="245"/>
      <c r="D662" s="235" t="s">
        <v>199</v>
      </c>
      <c r="E662" s="246" t="s">
        <v>21</v>
      </c>
      <c r="F662" s="247" t="s">
        <v>111</v>
      </c>
      <c r="G662" s="245"/>
      <c r="H662" s="248">
        <v>64.599999999999994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4" t="s">
        <v>199</v>
      </c>
      <c r="AU662" s="254" t="s">
        <v>83</v>
      </c>
      <c r="AV662" s="14" t="s">
        <v>83</v>
      </c>
      <c r="AW662" s="14" t="s">
        <v>34</v>
      </c>
      <c r="AX662" s="14" t="s">
        <v>73</v>
      </c>
      <c r="AY662" s="254" t="s">
        <v>189</v>
      </c>
    </row>
    <row r="663" s="14" customFormat="1">
      <c r="A663" s="14"/>
      <c r="B663" s="244"/>
      <c r="C663" s="245"/>
      <c r="D663" s="235" t="s">
        <v>199</v>
      </c>
      <c r="E663" s="246" t="s">
        <v>21</v>
      </c>
      <c r="F663" s="247" t="s">
        <v>123</v>
      </c>
      <c r="G663" s="245"/>
      <c r="H663" s="248">
        <v>22.710000000000001</v>
      </c>
      <c r="I663" s="249"/>
      <c r="J663" s="245"/>
      <c r="K663" s="245"/>
      <c r="L663" s="250"/>
      <c r="M663" s="251"/>
      <c r="N663" s="252"/>
      <c r="O663" s="252"/>
      <c r="P663" s="252"/>
      <c r="Q663" s="252"/>
      <c r="R663" s="252"/>
      <c r="S663" s="252"/>
      <c r="T663" s="253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4" t="s">
        <v>199</v>
      </c>
      <c r="AU663" s="254" t="s">
        <v>83</v>
      </c>
      <c r="AV663" s="14" t="s">
        <v>83</v>
      </c>
      <c r="AW663" s="14" t="s">
        <v>34</v>
      </c>
      <c r="AX663" s="14" t="s">
        <v>73</v>
      </c>
      <c r="AY663" s="254" t="s">
        <v>189</v>
      </c>
    </row>
    <row r="664" s="14" customFormat="1">
      <c r="A664" s="14"/>
      <c r="B664" s="244"/>
      <c r="C664" s="245"/>
      <c r="D664" s="235" t="s">
        <v>199</v>
      </c>
      <c r="E664" s="246" t="s">
        <v>21</v>
      </c>
      <c r="F664" s="247" t="s">
        <v>126</v>
      </c>
      <c r="G664" s="245"/>
      <c r="H664" s="248">
        <v>10.050000000000001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199</v>
      </c>
      <c r="AU664" s="254" t="s">
        <v>83</v>
      </c>
      <c r="AV664" s="14" t="s">
        <v>83</v>
      </c>
      <c r="AW664" s="14" t="s">
        <v>34</v>
      </c>
      <c r="AX664" s="14" t="s">
        <v>73</v>
      </c>
      <c r="AY664" s="254" t="s">
        <v>189</v>
      </c>
    </row>
    <row r="665" s="15" customFormat="1">
      <c r="A665" s="15"/>
      <c r="B665" s="255"/>
      <c r="C665" s="256"/>
      <c r="D665" s="235" t="s">
        <v>199</v>
      </c>
      <c r="E665" s="257" t="s">
        <v>21</v>
      </c>
      <c r="F665" s="258" t="s">
        <v>203</v>
      </c>
      <c r="G665" s="256"/>
      <c r="H665" s="259">
        <v>97.359999999999999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5" t="s">
        <v>199</v>
      </c>
      <c r="AU665" s="265" t="s">
        <v>83</v>
      </c>
      <c r="AV665" s="15" t="s">
        <v>195</v>
      </c>
      <c r="AW665" s="15" t="s">
        <v>34</v>
      </c>
      <c r="AX665" s="15" t="s">
        <v>81</v>
      </c>
      <c r="AY665" s="265" t="s">
        <v>189</v>
      </c>
    </row>
    <row r="666" s="2" customFormat="1">
      <c r="A666" s="40"/>
      <c r="B666" s="41"/>
      <c r="C666" s="42"/>
      <c r="D666" s="235" t="s">
        <v>210</v>
      </c>
      <c r="E666" s="42"/>
      <c r="F666" s="266" t="s">
        <v>232</v>
      </c>
      <c r="G666" s="42"/>
      <c r="H666" s="42"/>
      <c r="I666" s="42"/>
      <c r="J666" s="42"/>
      <c r="K666" s="42"/>
      <c r="L666" s="46"/>
      <c r="M666" s="231"/>
      <c r="N666" s="232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U666" s="19" t="s">
        <v>83</v>
      </c>
    </row>
    <row r="667" s="2" customFormat="1">
      <c r="A667" s="40"/>
      <c r="B667" s="41"/>
      <c r="C667" s="42"/>
      <c r="D667" s="235" t="s">
        <v>210</v>
      </c>
      <c r="E667" s="42"/>
      <c r="F667" s="267" t="s">
        <v>200</v>
      </c>
      <c r="G667" s="42"/>
      <c r="H667" s="268">
        <v>0</v>
      </c>
      <c r="I667" s="42"/>
      <c r="J667" s="42"/>
      <c r="K667" s="42"/>
      <c r="L667" s="46"/>
      <c r="M667" s="231"/>
      <c r="N667" s="232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U667" s="19" t="s">
        <v>83</v>
      </c>
    </row>
    <row r="668" s="2" customFormat="1">
      <c r="A668" s="40"/>
      <c r="B668" s="41"/>
      <c r="C668" s="42"/>
      <c r="D668" s="235" t="s">
        <v>210</v>
      </c>
      <c r="E668" s="42"/>
      <c r="F668" s="267" t="s">
        <v>233</v>
      </c>
      <c r="G668" s="42"/>
      <c r="H668" s="268">
        <v>64.599999999999994</v>
      </c>
      <c r="I668" s="42"/>
      <c r="J668" s="42"/>
      <c r="K668" s="42"/>
      <c r="L668" s="46"/>
      <c r="M668" s="231"/>
      <c r="N668" s="232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U668" s="19" t="s">
        <v>83</v>
      </c>
    </row>
    <row r="669" s="2" customFormat="1">
      <c r="A669" s="40"/>
      <c r="B669" s="41"/>
      <c r="C669" s="42"/>
      <c r="D669" s="235" t="s">
        <v>210</v>
      </c>
      <c r="E669" s="42"/>
      <c r="F669" s="267" t="s">
        <v>203</v>
      </c>
      <c r="G669" s="42"/>
      <c r="H669" s="268">
        <v>64.599999999999994</v>
      </c>
      <c r="I669" s="42"/>
      <c r="J669" s="42"/>
      <c r="K669" s="42"/>
      <c r="L669" s="46"/>
      <c r="M669" s="231"/>
      <c r="N669" s="232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U669" s="19" t="s">
        <v>83</v>
      </c>
    </row>
    <row r="670" s="2" customFormat="1">
      <c r="A670" s="40"/>
      <c r="B670" s="41"/>
      <c r="C670" s="42"/>
      <c r="D670" s="235" t="s">
        <v>210</v>
      </c>
      <c r="E670" s="42"/>
      <c r="F670" s="266" t="s">
        <v>234</v>
      </c>
      <c r="G670" s="42"/>
      <c r="H670" s="42"/>
      <c r="I670" s="42"/>
      <c r="J670" s="42"/>
      <c r="K670" s="42"/>
      <c r="L670" s="46"/>
      <c r="M670" s="231"/>
      <c r="N670" s="232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U670" s="19" t="s">
        <v>83</v>
      </c>
    </row>
    <row r="671" s="2" customFormat="1">
      <c r="A671" s="40"/>
      <c r="B671" s="41"/>
      <c r="C671" s="42"/>
      <c r="D671" s="235" t="s">
        <v>210</v>
      </c>
      <c r="E671" s="42"/>
      <c r="F671" s="267" t="s">
        <v>200</v>
      </c>
      <c r="G671" s="42"/>
      <c r="H671" s="268">
        <v>0</v>
      </c>
      <c r="I671" s="42"/>
      <c r="J671" s="42"/>
      <c r="K671" s="42"/>
      <c r="L671" s="46"/>
      <c r="M671" s="231"/>
      <c r="N671" s="232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U671" s="19" t="s">
        <v>83</v>
      </c>
    </row>
    <row r="672" s="2" customFormat="1">
      <c r="A672" s="40"/>
      <c r="B672" s="41"/>
      <c r="C672" s="42"/>
      <c r="D672" s="235" t="s">
        <v>210</v>
      </c>
      <c r="E672" s="42"/>
      <c r="F672" s="267" t="s">
        <v>235</v>
      </c>
      <c r="G672" s="42"/>
      <c r="H672" s="268">
        <v>22.710000000000001</v>
      </c>
      <c r="I672" s="42"/>
      <c r="J672" s="42"/>
      <c r="K672" s="42"/>
      <c r="L672" s="46"/>
      <c r="M672" s="231"/>
      <c r="N672" s="232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U672" s="19" t="s">
        <v>83</v>
      </c>
    </row>
    <row r="673" s="2" customFormat="1">
      <c r="A673" s="40"/>
      <c r="B673" s="41"/>
      <c r="C673" s="42"/>
      <c r="D673" s="235" t="s">
        <v>210</v>
      </c>
      <c r="E673" s="42"/>
      <c r="F673" s="267" t="s">
        <v>203</v>
      </c>
      <c r="G673" s="42"/>
      <c r="H673" s="268">
        <v>22.710000000000001</v>
      </c>
      <c r="I673" s="42"/>
      <c r="J673" s="42"/>
      <c r="K673" s="42"/>
      <c r="L673" s="46"/>
      <c r="M673" s="231"/>
      <c r="N673" s="232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U673" s="19" t="s">
        <v>83</v>
      </c>
    </row>
    <row r="674" s="2" customFormat="1">
      <c r="A674" s="40"/>
      <c r="B674" s="41"/>
      <c r="C674" s="42"/>
      <c r="D674" s="235" t="s">
        <v>210</v>
      </c>
      <c r="E674" s="42"/>
      <c r="F674" s="266" t="s">
        <v>236</v>
      </c>
      <c r="G674" s="42"/>
      <c r="H674" s="42"/>
      <c r="I674" s="42"/>
      <c r="J674" s="42"/>
      <c r="K674" s="42"/>
      <c r="L674" s="46"/>
      <c r="M674" s="231"/>
      <c r="N674" s="232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U674" s="19" t="s">
        <v>83</v>
      </c>
    </row>
    <row r="675" s="2" customFormat="1">
      <c r="A675" s="40"/>
      <c r="B675" s="41"/>
      <c r="C675" s="42"/>
      <c r="D675" s="235" t="s">
        <v>210</v>
      </c>
      <c r="E675" s="42"/>
      <c r="F675" s="267" t="s">
        <v>200</v>
      </c>
      <c r="G675" s="42"/>
      <c r="H675" s="268">
        <v>0</v>
      </c>
      <c r="I675" s="42"/>
      <c r="J675" s="42"/>
      <c r="K675" s="42"/>
      <c r="L675" s="46"/>
      <c r="M675" s="231"/>
      <c r="N675" s="232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U675" s="19" t="s">
        <v>83</v>
      </c>
    </row>
    <row r="676" s="2" customFormat="1">
      <c r="A676" s="40"/>
      <c r="B676" s="41"/>
      <c r="C676" s="42"/>
      <c r="D676" s="235" t="s">
        <v>210</v>
      </c>
      <c r="E676" s="42"/>
      <c r="F676" s="267" t="s">
        <v>237</v>
      </c>
      <c r="G676" s="42"/>
      <c r="H676" s="268">
        <v>10.050000000000001</v>
      </c>
      <c r="I676" s="42"/>
      <c r="J676" s="42"/>
      <c r="K676" s="42"/>
      <c r="L676" s="46"/>
      <c r="M676" s="231"/>
      <c r="N676" s="232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U676" s="19" t="s">
        <v>83</v>
      </c>
    </row>
    <row r="677" s="2" customFormat="1">
      <c r="A677" s="40"/>
      <c r="B677" s="41"/>
      <c r="C677" s="42"/>
      <c r="D677" s="235" t="s">
        <v>210</v>
      </c>
      <c r="E677" s="42"/>
      <c r="F677" s="267" t="s">
        <v>203</v>
      </c>
      <c r="G677" s="42"/>
      <c r="H677" s="268">
        <v>10.050000000000001</v>
      </c>
      <c r="I677" s="42"/>
      <c r="J677" s="42"/>
      <c r="K677" s="42"/>
      <c r="L677" s="46"/>
      <c r="M677" s="231"/>
      <c r="N677" s="232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U677" s="19" t="s">
        <v>83</v>
      </c>
    </row>
    <row r="678" s="2" customFormat="1" ht="37.8" customHeight="1">
      <c r="A678" s="40"/>
      <c r="B678" s="41"/>
      <c r="C678" s="215" t="s">
        <v>526</v>
      </c>
      <c r="D678" s="215" t="s">
        <v>191</v>
      </c>
      <c r="E678" s="216" t="s">
        <v>527</v>
      </c>
      <c r="F678" s="217" t="s">
        <v>528</v>
      </c>
      <c r="G678" s="218" t="s">
        <v>101</v>
      </c>
      <c r="H678" s="219">
        <v>300.67700000000002</v>
      </c>
      <c r="I678" s="220"/>
      <c r="J678" s="221">
        <f>ROUND(I678*H678,2)</f>
        <v>0</v>
      </c>
      <c r="K678" s="217" t="s">
        <v>194</v>
      </c>
      <c r="L678" s="46"/>
      <c r="M678" s="222" t="s">
        <v>21</v>
      </c>
      <c r="N678" s="223" t="s">
        <v>44</v>
      </c>
      <c r="O678" s="86"/>
      <c r="P678" s="224">
        <f>O678*H678</f>
        <v>0</v>
      </c>
      <c r="Q678" s="224">
        <v>0</v>
      </c>
      <c r="R678" s="224">
        <f>Q678*H678</f>
        <v>0</v>
      </c>
      <c r="S678" s="224">
        <v>0</v>
      </c>
      <c r="T678" s="225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26" t="s">
        <v>315</v>
      </c>
      <c r="AT678" s="226" t="s">
        <v>191</v>
      </c>
      <c r="AU678" s="226" t="s">
        <v>83</v>
      </c>
      <c r="AY678" s="19" t="s">
        <v>189</v>
      </c>
      <c r="BE678" s="227">
        <f>IF(N678="základní",J678,0)</f>
        <v>0</v>
      </c>
      <c r="BF678" s="227">
        <f>IF(N678="snížená",J678,0)</f>
        <v>0</v>
      </c>
      <c r="BG678" s="227">
        <f>IF(N678="zákl. přenesená",J678,0)</f>
        <v>0</v>
      </c>
      <c r="BH678" s="227">
        <f>IF(N678="sníž. přenesená",J678,0)</f>
        <v>0</v>
      </c>
      <c r="BI678" s="227">
        <f>IF(N678="nulová",J678,0)</f>
        <v>0</v>
      </c>
      <c r="BJ678" s="19" t="s">
        <v>81</v>
      </c>
      <c r="BK678" s="227">
        <f>ROUND(I678*H678,2)</f>
        <v>0</v>
      </c>
      <c r="BL678" s="19" t="s">
        <v>315</v>
      </c>
      <c r="BM678" s="226" t="s">
        <v>529</v>
      </c>
    </row>
    <row r="679" s="2" customFormat="1">
      <c r="A679" s="40"/>
      <c r="B679" s="41"/>
      <c r="C679" s="42"/>
      <c r="D679" s="228" t="s">
        <v>197</v>
      </c>
      <c r="E679" s="42"/>
      <c r="F679" s="229" t="s">
        <v>530</v>
      </c>
      <c r="G679" s="42"/>
      <c r="H679" s="42"/>
      <c r="I679" s="230"/>
      <c r="J679" s="42"/>
      <c r="K679" s="42"/>
      <c r="L679" s="46"/>
      <c r="M679" s="231"/>
      <c r="N679" s="232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197</v>
      </c>
      <c r="AU679" s="19" t="s">
        <v>83</v>
      </c>
    </row>
    <row r="680" s="14" customFormat="1">
      <c r="A680" s="14"/>
      <c r="B680" s="244"/>
      <c r="C680" s="245"/>
      <c r="D680" s="235" t="s">
        <v>199</v>
      </c>
      <c r="E680" s="246" t="s">
        <v>21</v>
      </c>
      <c r="F680" s="247" t="s">
        <v>129</v>
      </c>
      <c r="G680" s="245"/>
      <c r="H680" s="248">
        <v>240.12000000000001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199</v>
      </c>
      <c r="AU680" s="254" t="s">
        <v>83</v>
      </c>
      <c r="AV680" s="14" t="s">
        <v>83</v>
      </c>
      <c r="AW680" s="14" t="s">
        <v>34</v>
      </c>
      <c r="AX680" s="14" t="s">
        <v>73</v>
      </c>
      <c r="AY680" s="254" t="s">
        <v>189</v>
      </c>
    </row>
    <row r="681" s="14" customFormat="1">
      <c r="A681" s="14"/>
      <c r="B681" s="244"/>
      <c r="C681" s="245"/>
      <c r="D681" s="235" t="s">
        <v>199</v>
      </c>
      <c r="E681" s="246" t="s">
        <v>21</v>
      </c>
      <c r="F681" s="247" t="s">
        <v>132</v>
      </c>
      <c r="G681" s="245"/>
      <c r="H681" s="248">
        <v>60.557000000000002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199</v>
      </c>
      <c r="AU681" s="254" t="s">
        <v>83</v>
      </c>
      <c r="AV681" s="14" t="s">
        <v>83</v>
      </c>
      <c r="AW681" s="14" t="s">
        <v>34</v>
      </c>
      <c r="AX681" s="14" t="s">
        <v>73</v>
      </c>
      <c r="AY681" s="254" t="s">
        <v>189</v>
      </c>
    </row>
    <row r="682" s="15" customFormat="1">
      <c r="A682" s="15"/>
      <c r="B682" s="255"/>
      <c r="C682" s="256"/>
      <c r="D682" s="235" t="s">
        <v>199</v>
      </c>
      <c r="E682" s="257" t="s">
        <v>21</v>
      </c>
      <c r="F682" s="258" t="s">
        <v>203</v>
      </c>
      <c r="G682" s="256"/>
      <c r="H682" s="259">
        <v>300.67700000000002</v>
      </c>
      <c r="I682" s="260"/>
      <c r="J682" s="256"/>
      <c r="K682" s="256"/>
      <c r="L682" s="261"/>
      <c r="M682" s="262"/>
      <c r="N682" s="263"/>
      <c r="O682" s="263"/>
      <c r="P682" s="263"/>
      <c r="Q682" s="263"/>
      <c r="R682" s="263"/>
      <c r="S682" s="263"/>
      <c r="T682" s="264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65" t="s">
        <v>199</v>
      </c>
      <c r="AU682" s="265" t="s">
        <v>83</v>
      </c>
      <c r="AV682" s="15" t="s">
        <v>195</v>
      </c>
      <c r="AW682" s="15" t="s">
        <v>34</v>
      </c>
      <c r="AX682" s="15" t="s">
        <v>81</v>
      </c>
      <c r="AY682" s="265" t="s">
        <v>189</v>
      </c>
    </row>
    <row r="683" s="2" customFormat="1">
      <c r="A683" s="40"/>
      <c r="B683" s="41"/>
      <c r="C683" s="42"/>
      <c r="D683" s="235" t="s">
        <v>210</v>
      </c>
      <c r="E683" s="42"/>
      <c r="F683" s="266" t="s">
        <v>302</v>
      </c>
      <c r="G683" s="42"/>
      <c r="H683" s="42"/>
      <c r="I683" s="42"/>
      <c r="J683" s="42"/>
      <c r="K683" s="42"/>
      <c r="L683" s="46"/>
      <c r="M683" s="231"/>
      <c r="N683" s="232"/>
      <c r="O683" s="86"/>
      <c r="P683" s="86"/>
      <c r="Q683" s="86"/>
      <c r="R683" s="86"/>
      <c r="S683" s="86"/>
      <c r="T683" s="87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U683" s="19" t="s">
        <v>83</v>
      </c>
    </row>
    <row r="684" s="2" customFormat="1">
      <c r="A684" s="40"/>
      <c r="B684" s="41"/>
      <c r="C684" s="42"/>
      <c r="D684" s="235" t="s">
        <v>210</v>
      </c>
      <c r="E684" s="42"/>
      <c r="F684" s="267" t="s">
        <v>200</v>
      </c>
      <c r="G684" s="42"/>
      <c r="H684" s="268">
        <v>0</v>
      </c>
      <c r="I684" s="42"/>
      <c r="J684" s="42"/>
      <c r="K684" s="42"/>
      <c r="L684" s="46"/>
      <c r="M684" s="231"/>
      <c r="N684" s="232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U684" s="19" t="s">
        <v>83</v>
      </c>
    </row>
    <row r="685" s="2" customFormat="1">
      <c r="A685" s="40"/>
      <c r="B685" s="41"/>
      <c r="C685" s="42"/>
      <c r="D685" s="235" t="s">
        <v>210</v>
      </c>
      <c r="E685" s="42"/>
      <c r="F685" s="267" t="s">
        <v>303</v>
      </c>
      <c r="G685" s="42"/>
      <c r="H685" s="268">
        <v>240.12000000000001</v>
      </c>
      <c r="I685" s="42"/>
      <c r="J685" s="42"/>
      <c r="K685" s="42"/>
      <c r="L685" s="46"/>
      <c r="M685" s="231"/>
      <c r="N685" s="232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U685" s="19" t="s">
        <v>83</v>
      </c>
    </row>
    <row r="686" s="2" customFormat="1">
      <c r="A686" s="40"/>
      <c r="B686" s="41"/>
      <c r="C686" s="42"/>
      <c r="D686" s="235" t="s">
        <v>210</v>
      </c>
      <c r="E686" s="42"/>
      <c r="F686" s="267" t="s">
        <v>203</v>
      </c>
      <c r="G686" s="42"/>
      <c r="H686" s="268">
        <v>240.12000000000001</v>
      </c>
      <c r="I686" s="42"/>
      <c r="J686" s="42"/>
      <c r="K686" s="42"/>
      <c r="L686" s="46"/>
      <c r="M686" s="231"/>
      <c r="N686" s="232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U686" s="19" t="s">
        <v>83</v>
      </c>
    </row>
    <row r="687" s="2" customFormat="1">
      <c r="A687" s="40"/>
      <c r="B687" s="41"/>
      <c r="C687" s="42"/>
      <c r="D687" s="235" t="s">
        <v>210</v>
      </c>
      <c r="E687" s="42"/>
      <c r="F687" s="266" t="s">
        <v>211</v>
      </c>
      <c r="G687" s="42"/>
      <c r="H687" s="42"/>
      <c r="I687" s="42"/>
      <c r="J687" s="42"/>
      <c r="K687" s="42"/>
      <c r="L687" s="46"/>
      <c r="M687" s="231"/>
      <c r="N687" s="232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U687" s="19" t="s">
        <v>83</v>
      </c>
    </row>
    <row r="688" s="2" customFormat="1">
      <c r="A688" s="40"/>
      <c r="B688" s="41"/>
      <c r="C688" s="42"/>
      <c r="D688" s="235" t="s">
        <v>210</v>
      </c>
      <c r="E688" s="42"/>
      <c r="F688" s="267" t="s">
        <v>200</v>
      </c>
      <c r="G688" s="42"/>
      <c r="H688" s="268">
        <v>0</v>
      </c>
      <c r="I688" s="42"/>
      <c r="J688" s="42"/>
      <c r="K688" s="42"/>
      <c r="L688" s="46"/>
      <c r="M688" s="231"/>
      <c r="N688" s="232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U688" s="19" t="s">
        <v>83</v>
      </c>
    </row>
    <row r="689" s="2" customFormat="1">
      <c r="A689" s="40"/>
      <c r="B689" s="41"/>
      <c r="C689" s="42"/>
      <c r="D689" s="235" t="s">
        <v>210</v>
      </c>
      <c r="E689" s="42"/>
      <c r="F689" s="267" t="s">
        <v>212</v>
      </c>
      <c r="G689" s="42"/>
      <c r="H689" s="268">
        <v>14.595000000000001</v>
      </c>
      <c r="I689" s="42"/>
      <c r="J689" s="42"/>
      <c r="K689" s="42"/>
      <c r="L689" s="46"/>
      <c r="M689" s="231"/>
      <c r="N689" s="232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U689" s="19" t="s">
        <v>83</v>
      </c>
    </row>
    <row r="690" s="2" customFormat="1">
      <c r="A690" s="40"/>
      <c r="B690" s="41"/>
      <c r="C690" s="42"/>
      <c r="D690" s="235" t="s">
        <v>210</v>
      </c>
      <c r="E690" s="42"/>
      <c r="F690" s="267" t="s">
        <v>213</v>
      </c>
      <c r="G690" s="42"/>
      <c r="H690" s="268">
        <v>45.962000000000003</v>
      </c>
      <c r="I690" s="42"/>
      <c r="J690" s="42"/>
      <c r="K690" s="42"/>
      <c r="L690" s="46"/>
      <c r="M690" s="231"/>
      <c r="N690" s="232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U690" s="19" t="s">
        <v>83</v>
      </c>
    </row>
    <row r="691" s="2" customFormat="1">
      <c r="A691" s="40"/>
      <c r="B691" s="41"/>
      <c r="C691" s="42"/>
      <c r="D691" s="235" t="s">
        <v>210</v>
      </c>
      <c r="E691" s="42"/>
      <c r="F691" s="267" t="s">
        <v>203</v>
      </c>
      <c r="G691" s="42"/>
      <c r="H691" s="268">
        <v>60.557000000000002</v>
      </c>
      <c r="I691" s="42"/>
      <c r="J691" s="42"/>
      <c r="K691" s="42"/>
      <c r="L691" s="46"/>
      <c r="M691" s="231"/>
      <c r="N691" s="232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U691" s="19" t="s">
        <v>83</v>
      </c>
    </row>
    <row r="692" s="2" customFormat="1" ht="16.5" customHeight="1">
      <c r="A692" s="40"/>
      <c r="B692" s="41"/>
      <c r="C692" s="269" t="s">
        <v>531</v>
      </c>
      <c r="D692" s="269" t="s">
        <v>214</v>
      </c>
      <c r="E692" s="270" t="s">
        <v>532</v>
      </c>
      <c r="F692" s="271" t="s">
        <v>533</v>
      </c>
      <c r="G692" s="272" t="s">
        <v>534</v>
      </c>
      <c r="H692" s="273">
        <v>158.53299999999999</v>
      </c>
      <c r="I692" s="274"/>
      <c r="J692" s="275">
        <f>ROUND(I692*H692,2)</f>
        <v>0</v>
      </c>
      <c r="K692" s="271" t="s">
        <v>194</v>
      </c>
      <c r="L692" s="276"/>
      <c r="M692" s="277" t="s">
        <v>21</v>
      </c>
      <c r="N692" s="278" t="s">
        <v>44</v>
      </c>
      <c r="O692" s="86"/>
      <c r="P692" s="224">
        <f>O692*H692</f>
        <v>0</v>
      </c>
      <c r="Q692" s="224">
        <v>0.001</v>
      </c>
      <c r="R692" s="224">
        <f>Q692*H692</f>
        <v>0.15853299999999998</v>
      </c>
      <c r="S692" s="224">
        <v>0</v>
      </c>
      <c r="T692" s="225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26" t="s">
        <v>424</v>
      </c>
      <c r="AT692" s="226" t="s">
        <v>214</v>
      </c>
      <c r="AU692" s="226" t="s">
        <v>83</v>
      </c>
      <c r="AY692" s="19" t="s">
        <v>189</v>
      </c>
      <c r="BE692" s="227">
        <f>IF(N692="základní",J692,0)</f>
        <v>0</v>
      </c>
      <c r="BF692" s="227">
        <f>IF(N692="snížená",J692,0)</f>
        <v>0</v>
      </c>
      <c r="BG692" s="227">
        <f>IF(N692="zákl. přenesená",J692,0)</f>
        <v>0</v>
      </c>
      <c r="BH692" s="227">
        <f>IF(N692="sníž. přenesená",J692,0)</f>
        <v>0</v>
      </c>
      <c r="BI692" s="227">
        <f>IF(N692="nulová",J692,0)</f>
        <v>0</v>
      </c>
      <c r="BJ692" s="19" t="s">
        <v>81</v>
      </c>
      <c r="BK692" s="227">
        <f>ROUND(I692*H692,2)</f>
        <v>0</v>
      </c>
      <c r="BL692" s="19" t="s">
        <v>315</v>
      </c>
      <c r="BM692" s="226" t="s">
        <v>535</v>
      </c>
    </row>
    <row r="693" s="14" customFormat="1">
      <c r="A693" s="14"/>
      <c r="B693" s="244"/>
      <c r="C693" s="245"/>
      <c r="D693" s="235" t="s">
        <v>199</v>
      </c>
      <c r="E693" s="245"/>
      <c r="F693" s="247" t="s">
        <v>536</v>
      </c>
      <c r="G693" s="245"/>
      <c r="H693" s="248">
        <v>158.53299999999999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199</v>
      </c>
      <c r="AU693" s="254" t="s">
        <v>83</v>
      </c>
      <c r="AV693" s="14" t="s">
        <v>83</v>
      </c>
      <c r="AW693" s="14" t="s">
        <v>4</v>
      </c>
      <c r="AX693" s="14" t="s">
        <v>81</v>
      </c>
      <c r="AY693" s="254" t="s">
        <v>189</v>
      </c>
    </row>
    <row r="694" s="2" customFormat="1" ht="33" customHeight="1">
      <c r="A694" s="40"/>
      <c r="B694" s="41"/>
      <c r="C694" s="215" t="s">
        <v>537</v>
      </c>
      <c r="D694" s="215" t="s">
        <v>191</v>
      </c>
      <c r="E694" s="216" t="s">
        <v>538</v>
      </c>
      <c r="F694" s="217" t="s">
        <v>539</v>
      </c>
      <c r="G694" s="218" t="s">
        <v>101</v>
      </c>
      <c r="H694" s="219">
        <v>60.557000000000002</v>
      </c>
      <c r="I694" s="220"/>
      <c r="J694" s="221">
        <f>ROUND(I694*H694,2)</f>
        <v>0</v>
      </c>
      <c r="K694" s="217" t="s">
        <v>194</v>
      </c>
      <c r="L694" s="46"/>
      <c r="M694" s="222" t="s">
        <v>21</v>
      </c>
      <c r="N694" s="223" t="s">
        <v>44</v>
      </c>
      <c r="O694" s="86"/>
      <c r="P694" s="224">
        <f>O694*H694</f>
        <v>0</v>
      </c>
      <c r="Q694" s="224">
        <v>0</v>
      </c>
      <c r="R694" s="224">
        <f>Q694*H694</f>
        <v>0</v>
      </c>
      <c r="S694" s="224">
        <v>0</v>
      </c>
      <c r="T694" s="225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26" t="s">
        <v>315</v>
      </c>
      <c r="AT694" s="226" t="s">
        <v>191</v>
      </c>
      <c r="AU694" s="226" t="s">
        <v>83</v>
      </c>
      <c r="AY694" s="19" t="s">
        <v>189</v>
      </c>
      <c r="BE694" s="227">
        <f>IF(N694="základní",J694,0)</f>
        <v>0</v>
      </c>
      <c r="BF694" s="227">
        <f>IF(N694="snížená",J694,0)</f>
        <v>0</v>
      </c>
      <c r="BG694" s="227">
        <f>IF(N694="zákl. přenesená",J694,0)</f>
        <v>0</v>
      </c>
      <c r="BH694" s="227">
        <f>IF(N694="sníž. přenesená",J694,0)</f>
        <v>0</v>
      </c>
      <c r="BI694" s="227">
        <f>IF(N694="nulová",J694,0)</f>
        <v>0</v>
      </c>
      <c r="BJ694" s="19" t="s">
        <v>81</v>
      </c>
      <c r="BK694" s="227">
        <f>ROUND(I694*H694,2)</f>
        <v>0</v>
      </c>
      <c r="BL694" s="19" t="s">
        <v>315</v>
      </c>
      <c r="BM694" s="226" t="s">
        <v>540</v>
      </c>
    </row>
    <row r="695" s="2" customFormat="1">
      <c r="A695" s="40"/>
      <c r="B695" s="41"/>
      <c r="C695" s="42"/>
      <c r="D695" s="228" t="s">
        <v>197</v>
      </c>
      <c r="E695" s="42"/>
      <c r="F695" s="229" t="s">
        <v>541</v>
      </c>
      <c r="G695" s="42"/>
      <c r="H695" s="42"/>
      <c r="I695" s="230"/>
      <c r="J695" s="42"/>
      <c r="K695" s="42"/>
      <c r="L695" s="46"/>
      <c r="M695" s="231"/>
      <c r="N695" s="232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197</v>
      </c>
      <c r="AU695" s="19" t="s">
        <v>83</v>
      </c>
    </row>
    <row r="696" s="14" customFormat="1">
      <c r="A696" s="14"/>
      <c r="B696" s="244"/>
      <c r="C696" s="245"/>
      <c r="D696" s="235" t="s">
        <v>199</v>
      </c>
      <c r="E696" s="246" t="s">
        <v>21</v>
      </c>
      <c r="F696" s="247" t="s">
        <v>132</v>
      </c>
      <c r="G696" s="245"/>
      <c r="H696" s="248">
        <v>60.557000000000002</v>
      </c>
      <c r="I696" s="249"/>
      <c r="J696" s="245"/>
      <c r="K696" s="245"/>
      <c r="L696" s="250"/>
      <c r="M696" s="251"/>
      <c r="N696" s="252"/>
      <c r="O696" s="252"/>
      <c r="P696" s="252"/>
      <c r="Q696" s="252"/>
      <c r="R696" s="252"/>
      <c r="S696" s="252"/>
      <c r="T696" s="253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4" t="s">
        <v>199</v>
      </c>
      <c r="AU696" s="254" t="s">
        <v>83</v>
      </c>
      <c r="AV696" s="14" t="s">
        <v>83</v>
      </c>
      <c r="AW696" s="14" t="s">
        <v>34</v>
      </c>
      <c r="AX696" s="14" t="s">
        <v>73</v>
      </c>
      <c r="AY696" s="254" t="s">
        <v>189</v>
      </c>
    </row>
    <row r="697" s="15" customFormat="1">
      <c r="A697" s="15"/>
      <c r="B697" s="255"/>
      <c r="C697" s="256"/>
      <c r="D697" s="235" t="s">
        <v>199</v>
      </c>
      <c r="E697" s="257" t="s">
        <v>21</v>
      </c>
      <c r="F697" s="258" t="s">
        <v>203</v>
      </c>
      <c r="G697" s="256"/>
      <c r="H697" s="259">
        <v>60.557000000000002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5" t="s">
        <v>199</v>
      </c>
      <c r="AU697" s="265" t="s">
        <v>83</v>
      </c>
      <c r="AV697" s="15" t="s">
        <v>195</v>
      </c>
      <c r="AW697" s="15" t="s">
        <v>34</v>
      </c>
      <c r="AX697" s="15" t="s">
        <v>81</v>
      </c>
      <c r="AY697" s="265" t="s">
        <v>189</v>
      </c>
    </row>
    <row r="698" s="2" customFormat="1">
      <c r="A698" s="40"/>
      <c r="B698" s="41"/>
      <c r="C698" s="42"/>
      <c r="D698" s="235" t="s">
        <v>210</v>
      </c>
      <c r="E698" s="42"/>
      <c r="F698" s="266" t="s">
        <v>211</v>
      </c>
      <c r="G698" s="42"/>
      <c r="H698" s="42"/>
      <c r="I698" s="42"/>
      <c r="J698" s="42"/>
      <c r="K698" s="42"/>
      <c r="L698" s="46"/>
      <c r="M698" s="231"/>
      <c r="N698" s="232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U698" s="19" t="s">
        <v>83</v>
      </c>
    </row>
    <row r="699" s="2" customFormat="1">
      <c r="A699" s="40"/>
      <c r="B699" s="41"/>
      <c r="C699" s="42"/>
      <c r="D699" s="235" t="s">
        <v>210</v>
      </c>
      <c r="E699" s="42"/>
      <c r="F699" s="267" t="s">
        <v>200</v>
      </c>
      <c r="G699" s="42"/>
      <c r="H699" s="268">
        <v>0</v>
      </c>
      <c r="I699" s="42"/>
      <c r="J699" s="42"/>
      <c r="K699" s="42"/>
      <c r="L699" s="46"/>
      <c r="M699" s="231"/>
      <c r="N699" s="232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U699" s="19" t="s">
        <v>83</v>
      </c>
    </row>
    <row r="700" s="2" customFormat="1">
      <c r="A700" s="40"/>
      <c r="B700" s="41"/>
      <c r="C700" s="42"/>
      <c r="D700" s="235" t="s">
        <v>210</v>
      </c>
      <c r="E700" s="42"/>
      <c r="F700" s="267" t="s">
        <v>212</v>
      </c>
      <c r="G700" s="42"/>
      <c r="H700" s="268">
        <v>14.595000000000001</v>
      </c>
      <c r="I700" s="42"/>
      <c r="J700" s="42"/>
      <c r="K700" s="42"/>
      <c r="L700" s="46"/>
      <c r="M700" s="231"/>
      <c r="N700" s="232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U700" s="19" t="s">
        <v>83</v>
      </c>
    </row>
    <row r="701" s="2" customFormat="1">
      <c r="A701" s="40"/>
      <c r="B701" s="41"/>
      <c r="C701" s="42"/>
      <c r="D701" s="235" t="s">
        <v>210</v>
      </c>
      <c r="E701" s="42"/>
      <c r="F701" s="267" t="s">
        <v>213</v>
      </c>
      <c r="G701" s="42"/>
      <c r="H701" s="268">
        <v>45.962000000000003</v>
      </c>
      <c r="I701" s="42"/>
      <c r="J701" s="42"/>
      <c r="K701" s="42"/>
      <c r="L701" s="46"/>
      <c r="M701" s="231"/>
      <c r="N701" s="232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U701" s="19" t="s">
        <v>83</v>
      </c>
    </row>
    <row r="702" s="2" customFormat="1">
      <c r="A702" s="40"/>
      <c r="B702" s="41"/>
      <c r="C702" s="42"/>
      <c r="D702" s="235" t="s">
        <v>210</v>
      </c>
      <c r="E702" s="42"/>
      <c r="F702" s="267" t="s">
        <v>203</v>
      </c>
      <c r="G702" s="42"/>
      <c r="H702" s="268">
        <v>60.557000000000002</v>
      </c>
      <c r="I702" s="42"/>
      <c r="J702" s="42"/>
      <c r="K702" s="42"/>
      <c r="L702" s="46"/>
      <c r="M702" s="231"/>
      <c r="N702" s="232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U702" s="19" t="s">
        <v>83</v>
      </c>
    </row>
    <row r="703" s="2" customFormat="1" ht="66.75" customHeight="1">
      <c r="A703" s="40"/>
      <c r="B703" s="41"/>
      <c r="C703" s="215" t="s">
        <v>542</v>
      </c>
      <c r="D703" s="215" t="s">
        <v>191</v>
      </c>
      <c r="E703" s="216" t="s">
        <v>543</v>
      </c>
      <c r="F703" s="217" t="s">
        <v>544</v>
      </c>
      <c r="G703" s="218" t="s">
        <v>101</v>
      </c>
      <c r="H703" s="219">
        <v>155.52000000000001</v>
      </c>
      <c r="I703" s="220"/>
      <c r="J703" s="221">
        <f>ROUND(I703*H703,2)</f>
        <v>0</v>
      </c>
      <c r="K703" s="217" t="s">
        <v>194</v>
      </c>
      <c r="L703" s="46"/>
      <c r="M703" s="222" t="s">
        <v>21</v>
      </c>
      <c r="N703" s="223" t="s">
        <v>44</v>
      </c>
      <c r="O703" s="86"/>
      <c r="P703" s="224">
        <f>O703*H703</f>
        <v>0</v>
      </c>
      <c r="Q703" s="224">
        <v>0.00020000000000000001</v>
      </c>
      <c r="R703" s="224">
        <f>Q703*H703</f>
        <v>0.031104000000000003</v>
      </c>
      <c r="S703" s="224">
        <v>0</v>
      </c>
      <c r="T703" s="225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26" t="s">
        <v>315</v>
      </c>
      <c r="AT703" s="226" t="s">
        <v>191</v>
      </c>
      <c r="AU703" s="226" t="s">
        <v>83</v>
      </c>
      <c r="AY703" s="19" t="s">
        <v>189</v>
      </c>
      <c r="BE703" s="227">
        <f>IF(N703="základní",J703,0)</f>
        <v>0</v>
      </c>
      <c r="BF703" s="227">
        <f>IF(N703="snížená",J703,0)</f>
        <v>0</v>
      </c>
      <c r="BG703" s="227">
        <f>IF(N703="zákl. přenesená",J703,0)</f>
        <v>0</v>
      </c>
      <c r="BH703" s="227">
        <f>IF(N703="sníž. přenesená",J703,0)</f>
        <v>0</v>
      </c>
      <c r="BI703" s="227">
        <f>IF(N703="nulová",J703,0)</f>
        <v>0</v>
      </c>
      <c r="BJ703" s="19" t="s">
        <v>81</v>
      </c>
      <c r="BK703" s="227">
        <f>ROUND(I703*H703,2)</f>
        <v>0</v>
      </c>
      <c r="BL703" s="19" t="s">
        <v>315</v>
      </c>
      <c r="BM703" s="226" t="s">
        <v>545</v>
      </c>
    </row>
    <row r="704" s="2" customFormat="1">
      <c r="A704" s="40"/>
      <c r="B704" s="41"/>
      <c r="C704" s="42"/>
      <c r="D704" s="228" t="s">
        <v>197</v>
      </c>
      <c r="E704" s="42"/>
      <c r="F704" s="229" t="s">
        <v>546</v>
      </c>
      <c r="G704" s="42"/>
      <c r="H704" s="42"/>
      <c r="I704" s="230"/>
      <c r="J704" s="42"/>
      <c r="K704" s="42"/>
      <c r="L704" s="46"/>
      <c r="M704" s="231"/>
      <c r="N704" s="232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197</v>
      </c>
      <c r="AU704" s="19" t="s">
        <v>83</v>
      </c>
    </row>
    <row r="705" s="13" customFormat="1">
      <c r="A705" s="13"/>
      <c r="B705" s="233"/>
      <c r="C705" s="234"/>
      <c r="D705" s="235" t="s">
        <v>199</v>
      </c>
      <c r="E705" s="236" t="s">
        <v>21</v>
      </c>
      <c r="F705" s="237" t="s">
        <v>547</v>
      </c>
      <c r="G705" s="234"/>
      <c r="H705" s="236" t="s">
        <v>21</v>
      </c>
      <c r="I705" s="238"/>
      <c r="J705" s="234"/>
      <c r="K705" s="234"/>
      <c r="L705" s="239"/>
      <c r="M705" s="240"/>
      <c r="N705" s="241"/>
      <c r="O705" s="241"/>
      <c r="P705" s="241"/>
      <c r="Q705" s="241"/>
      <c r="R705" s="241"/>
      <c r="S705" s="241"/>
      <c r="T705" s="24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3" t="s">
        <v>199</v>
      </c>
      <c r="AU705" s="243" t="s">
        <v>83</v>
      </c>
      <c r="AV705" s="13" t="s">
        <v>81</v>
      </c>
      <c r="AW705" s="13" t="s">
        <v>34</v>
      </c>
      <c r="AX705" s="13" t="s">
        <v>73</v>
      </c>
      <c r="AY705" s="243" t="s">
        <v>189</v>
      </c>
    </row>
    <row r="706" s="14" customFormat="1">
      <c r="A706" s="14"/>
      <c r="B706" s="244"/>
      <c r="C706" s="245"/>
      <c r="D706" s="235" t="s">
        <v>199</v>
      </c>
      <c r="E706" s="246" t="s">
        <v>21</v>
      </c>
      <c r="F706" s="247" t="s">
        <v>548</v>
      </c>
      <c r="G706" s="245"/>
      <c r="H706" s="248">
        <v>155.52000000000001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4" t="s">
        <v>199</v>
      </c>
      <c r="AU706" s="254" t="s">
        <v>83</v>
      </c>
      <c r="AV706" s="14" t="s">
        <v>83</v>
      </c>
      <c r="AW706" s="14" t="s">
        <v>34</v>
      </c>
      <c r="AX706" s="14" t="s">
        <v>73</v>
      </c>
      <c r="AY706" s="254" t="s">
        <v>189</v>
      </c>
    </row>
    <row r="707" s="15" customFormat="1">
      <c r="A707" s="15"/>
      <c r="B707" s="255"/>
      <c r="C707" s="256"/>
      <c r="D707" s="235" t="s">
        <v>199</v>
      </c>
      <c r="E707" s="257" t="s">
        <v>21</v>
      </c>
      <c r="F707" s="258" t="s">
        <v>203</v>
      </c>
      <c r="G707" s="256"/>
      <c r="H707" s="259">
        <v>155.52000000000001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5" t="s">
        <v>199</v>
      </c>
      <c r="AU707" s="265" t="s">
        <v>83</v>
      </c>
      <c r="AV707" s="15" t="s">
        <v>195</v>
      </c>
      <c r="AW707" s="15" t="s">
        <v>34</v>
      </c>
      <c r="AX707" s="15" t="s">
        <v>81</v>
      </c>
      <c r="AY707" s="265" t="s">
        <v>189</v>
      </c>
    </row>
    <row r="708" s="2" customFormat="1" ht="66.75" customHeight="1">
      <c r="A708" s="40"/>
      <c r="B708" s="41"/>
      <c r="C708" s="215" t="s">
        <v>549</v>
      </c>
      <c r="D708" s="215" t="s">
        <v>191</v>
      </c>
      <c r="E708" s="216" t="s">
        <v>550</v>
      </c>
      <c r="F708" s="217" t="s">
        <v>551</v>
      </c>
      <c r="G708" s="218" t="s">
        <v>101</v>
      </c>
      <c r="H708" s="219">
        <v>55.200000000000003</v>
      </c>
      <c r="I708" s="220"/>
      <c r="J708" s="221">
        <f>ROUND(I708*H708,2)</f>
        <v>0</v>
      </c>
      <c r="K708" s="217" t="s">
        <v>194</v>
      </c>
      <c r="L708" s="46"/>
      <c r="M708" s="222" t="s">
        <v>21</v>
      </c>
      <c r="N708" s="223" t="s">
        <v>44</v>
      </c>
      <c r="O708" s="86"/>
      <c r="P708" s="224">
        <f>O708*H708</f>
        <v>0</v>
      </c>
      <c r="Q708" s="224">
        <v>0.00025999999999999998</v>
      </c>
      <c r="R708" s="224">
        <f>Q708*H708</f>
        <v>0.014352</v>
      </c>
      <c r="S708" s="224">
        <v>0</v>
      </c>
      <c r="T708" s="225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26" t="s">
        <v>315</v>
      </c>
      <c r="AT708" s="226" t="s">
        <v>191</v>
      </c>
      <c r="AU708" s="226" t="s">
        <v>83</v>
      </c>
      <c r="AY708" s="19" t="s">
        <v>189</v>
      </c>
      <c r="BE708" s="227">
        <f>IF(N708="základní",J708,0)</f>
        <v>0</v>
      </c>
      <c r="BF708" s="227">
        <f>IF(N708="snížená",J708,0)</f>
        <v>0</v>
      </c>
      <c r="BG708" s="227">
        <f>IF(N708="zákl. přenesená",J708,0)</f>
        <v>0</v>
      </c>
      <c r="BH708" s="227">
        <f>IF(N708="sníž. přenesená",J708,0)</f>
        <v>0</v>
      </c>
      <c r="BI708" s="227">
        <f>IF(N708="nulová",J708,0)</f>
        <v>0</v>
      </c>
      <c r="BJ708" s="19" t="s">
        <v>81</v>
      </c>
      <c r="BK708" s="227">
        <f>ROUND(I708*H708,2)</f>
        <v>0</v>
      </c>
      <c r="BL708" s="19" t="s">
        <v>315</v>
      </c>
      <c r="BM708" s="226" t="s">
        <v>552</v>
      </c>
    </row>
    <row r="709" s="2" customFormat="1">
      <c r="A709" s="40"/>
      <c r="B709" s="41"/>
      <c r="C709" s="42"/>
      <c r="D709" s="228" t="s">
        <v>197</v>
      </c>
      <c r="E709" s="42"/>
      <c r="F709" s="229" t="s">
        <v>553</v>
      </c>
      <c r="G709" s="42"/>
      <c r="H709" s="42"/>
      <c r="I709" s="230"/>
      <c r="J709" s="42"/>
      <c r="K709" s="42"/>
      <c r="L709" s="46"/>
      <c r="M709" s="231"/>
      <c r="N709" s="232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197</v>
      </c>
      <c r="AU709" s="19" t="s">
        <v>83</v>
      </c>
    </row>
    <row r="710" s="13" customFormat="1">
      <c r="A710" s="13"/>
      <c r="B710" s="233"/>
      <c r="C710" s="234"/>
      <c r="D710" s="235" t="s">
        <v>199</v>
      </c>
      <c r="E710" s="236" t="s">
        <v>21</v>
      </c>
      <c r="F710" s="237" t="s">
        <v>554</v>
      </c>
      <c r="G710" s="234"/>
      <c r="H710" s="236" t="s">
        <v>21</v>
      </c>
      <c r="I710" s="238"/>
      <c r="J710" s="234"/>
      <c r="K710" s="234"/>
      <c r="L710" s="239"/>
      <c r="M710" s="240"/>
      <c r="N710" s="241"/>
      <c r="O710" s="241"/>
      <c r="P710" s="241"/>
      <c r="Q710" s="241"/>
      <c r="R710" s="241"/>
      <c r="S710" s="241"/>
      <c r="T710" s="24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3" t="s">
        <v>199</v>
      </c>
      <c r="AU710" s="243" t="s">
        <v>83</v>
      </c>
      <c r="AV710" s="13" t="s">
        <v>81</v>
      </c>
      <c r="AW710" s="13" t="s">
        <v>34</v>
      </c>
      <c r="AX710" s="13" t="s">
        <v>73</v>
      </c>
      <c r="AY710" s="243" t="s">
        <v>189</v>
      </c>
    </row>
    <row r="711" s="14" customFormat="1">
      <c r="A711" s="14"/>
      <c r="B711" s="244"/>
      <c r="C711" s="245"/>
      <c r="D711" s="235" t="s">
        <v>199</v>
      </c>
      <c r="E711" s="246" t="s">
        <v>21</v>
      </c>
      <c r="F711" s="247" t="s">
        <v>555</v>
      </c>
      <c r="G711" s="245"/>
      <c r="H711" s="248">
        <v>55.200000000000003</v>
      </c>
      <c r="I711" s="249"/>
      <c r="J711" s="245"/>
      <c r="K711" s="245"/>
      <c r="L711" s="250"/>
      <c r="M711" s="251"/>
      <c r="N711" s="252"/>
      <c r="O711" s="252"/>
      <c r="P711" s="252"/>
      <c r="Q711" s="252"/>
      <c r="R711" s="252"/>
      <c r="S711" s="252"/>
      <c r="T711" s="253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4" t="s">
        <v>199</v>
      </c>
      <c r="AU711" s="254" t="s">
        <v>83</v>
      </c>
      <c r="AV711" s="14" t="s">
        <v>83</v>
      </c>
      <c r="AW711" s="14" t="s">
        <v>34</v>
      </c>
      <c r="AX711" s="14" t="s">
        <v>73</v>
      </c>
      <c r="AY711" s="254" t="s">
        <v>189</v>
      </c>
    </row>
    <row r="712" s="15" customFormat="1">
      <c r="A712" s="15"/>
      <c r="B712" s="255"/>
      <c r="C712" s="256"/>
      <c r="D712" s="235" t="s">
        <v>199</v>
      </c>
      <c r="E712" s="257" t="s">
        <v>21</v>
      </c>
      <c r="F712" s="258" t="s">
        <v>203</v>
      </c>
      <c r="G712" s="256"/>
      <c r="H712" s="259">
        <v>55.200000000000003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5" t="s">
        <v>199</v>
      </c>
      <c r="AU712" s="265" t="s">
        <v>83</v>
      </c>
      <c r="AV712" s="15" t="s">
        <v>195</v>
      </c>
      <c r="AW712" s="15" t="s">
        <v>34</v>
      </c>
      <c r="AX712" s="15" t="s">
        <v>81</v>
      </c>
      <c r="AY712" s="265" t="s">
        <v>189</v>
      </c>
    </row>
    <row r="713" s="2" customFormat="1" ht="66.75" customHeight="1">
      <c r="A713" s="40"/>
      <c r="B713" s="41"/>
      <c r="C713" s="215" t="s">
        <v>556</v>
      </c>
      <c r="D713" s="215" t="s">
        <v>191</v>
      </c>
      <c r="E713" s="216" t="s">
        <v>557</v>
      </c>
      <c r="F713" s="217" t="s">
        <v>558</v>
      </c>
      <c r="G713" s="218" t="s">
        <v>101</v>
      </c>
      <c r="H713" s="219">
        <v>29.399999999999999</v>
      </c>
      <c r="I713" s="220"/>
      <c r="J713" s="221">
        <f>ROUND(I713*H713,2)</f>
        <v>0</v>
      </c>
      <c r="K713" s="217" t="s">
        <v>194</v>
      </c>
      <c r="L713" s="46"/>
      <c r="M713" s="222" t="s">
        <v>21</v>
      </c>
      <c r="N713" s="223" t="s">
        <v>44</v>
      </c>
      <c r="O713" s="86"/>
      <c r="P713" s="224">
        <f>O713*H713</f>
        <v>0</v>
      </c>
      <c r="Q713" s="224">
        <v>0.00031</v>
      </c>
      <c r="R713" s="224">
        <f>Q713*H713</f>
        <v>0.0091139999999999988</v>
      </c>
      <c r="S713" s="224">
        <v>0</v>
      </c>
      <c r="T713" s="225">
        <f>S713*H713</f>
        <v>0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26" t="s">
        <v>315</v>
      </c>
      <c r="AT713" s="226" t="s">
        <v>191</v>
      </c>
      <c r="AU713" s="226" t="s">
        <v>83</v>
      </c>
      <c r="AY713" s="19" t="s">
        <v>189</v>
      </c>
      <c r="BE713" s="227">
        <f>IF(N713="základní",J713,0)</f>
        <v>0</v>
      </c>
      <c r="BF713" s="227">
        <f>IF(N713="snížená",J713,0)</f>
        <v>0</v>
      </c>
      <c r="BG713" s="227">
        <f>IF(N713="zákl. přenesená",J713,0)</f>
        <v>0</v>
      </c>
      <c r="BH713" s="227">
        <f>IF(N713="sníž. přenesená",J713,0)</f>
        <v>0</v>
      </c>
      <c r="BI713" s="227">
        <f>IF(N713="nulová",J713,0)</f>
        <v>0</v>
      </c>
      <c r="BJ713" s="19" t="s">
        <v>81</v>
      </c>
      <c r="BK713" s="227">
        <f>ROUND(I713*H713,2)</f>
        <v>0</v>
      </c>
      <c r="BL713" s="19" t="s">
        <v>315</v>
      </c>
      <c r="BM713" s="226" t="s">
        <v>559</v>
      </c>
    </row>
    <row r="714" s="2" customFormat="1">
      <c r="A714" s="40"/>
      <c r="B714" s="41"/>
      <c r="C714" s="42"/>
      <c r="D714" s="228" t="s">
        <v>197</v>
      </c>
      <c r="E714" s="42"/>
      <c r="F714" s="229" t="s">
        <v>560</v>
      </c>
      <c r="G714" s="42"/>
      <c r="H714" s="42"/>
      <c r="I714" s="230"/>
      <c r="J714" s="42"/>
      <c r="K714" s="42"/>
      <c r="L714" s="46"/>
      <c r="M714" s="231"/>
      <c r="N714" s="232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197</v>
      </c>
      <c r="AU714" s="19" t="s">
        <v>83</v>
      </c>
    </row>
    <row r="715" s="13" customFormat="1">
      <c r="A715" s="13"/>
      <c r="B715" s="233"/>
      <c r="C715" s="234"/>
      <c r="D715" s="235" t="s">
        <v>199</v>
      </c>
      <c r="E715" s="236" t="s">
        <v>21</v>
      </c>
      <c r="F715" s="237" t="s">
        <v>561</v>
      </c>
      <c r="G715" s="234"/>
      <c r="H715" s="236" t="s">
        <v>21</v>
      </c>
      <c r="I715" s="238"/>
      <c r="J715" s="234"/>
      <c r="K715" s="234"/>
      <c r="L715" s="239"/>
      <c r="M715" s="240"/>
      <c r="N715" s="241"/>
      <c r="O715" s="241"/>
      <c r="P715" s="241"/>
      <c r="Q715" s="241"/>
      <c r="R715" s="241"/>
      <c r="S715" s="241"/>
      <c r="T715" s="24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3" t="s">
        <v>199</v>
      </c>
      <c r="AU715" s="243" t="s">
        <v>83</v>
      </c>
      <c r="AV715" s="13" t="s">
        <v>81</v>
      </c>
      <c r="AW715" s="13" t="s">
        <v>34</v>
      </c>
      <c r="AX715" s="13" t="s">
        <v>73</v>
      </c>
      <c r="AY715" s="243" t="s">
        <v>189</v>
      </c>
    </row>
    <row r="716" s="14" customFormat="1">
      <c r="A716" s="14"/>
      <c r="B716" s="244"/>
      <c r="C716" s="245"/>
      <c r="D716" s="235" t="s">
        <v>199</v>
      </c>
      <c r="E716" s="246" t="s">
        <v>21</v>
      </c>
      <c r="F716" s="247" t="s">
        <v>562</v>
      </c>
      <c r="G716" s="245"/>
      <c r="H716" s="248">
        <v>29.399999999999999</v>
      </c>
      <c r="I716" s="249"/>
      <c r="J716" s="245"/>
      <c r="K716" s="245"/>
      <c r="L716" s="250"/>
      <c r="M716" s="251"/>
      <c r="N716" s="252"/>
      <c r="O716" s="252"/>
      <c r="P716" s="252"/>
      <c r="Q716" s="252"/>
      <c r="R716" s="252"/>
      <c r="S716" s="252"/>
      <c r="T716" s="25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4" t="s">
        <v>199</v>
      </c>
      <c r="AU716" s="254" t="s">
        <v>83</v>
      </c>
      <c r="AV716" s="14" t="s">
        <v>83</v>
      </c>
      <c r="AW716" s="14" t="s">
        <v>34</v>
      </c>
      <c r="AX716" s="14" t="s">
        <v>73</v>
      </c>
      <c r="AY716" s="254" t="s">
        <v>189</v>
      </c>
    </row>
    <row r="717" s="15" customFormat="1">
      <c r="A717" s="15"/>
      <c r="B717" s="255"/>
      <c r="C717" s="256"/>
      <c r="D717" s="235" t="s">
        <v>199</v>
      </c>
      <c r="E717" s="257" t="s">
        <v>21</v>
      </c>
      <c r="F717" s="258" t="s">
        <v>203</v>
      </c>
      <c r="G717" s="256"/>
      <c r="H717" s="259">
        <v>29.399999999999999</v>
      </c>
      <c r="I717" s="260"/>
      <c r="J717" s="256"/>
      <c r="K717" s="256"/>
      <c r="L717" s="261"/>
      <c r="M717" s="262"/>
      <c r="N717" s="263"/>
      <c r="O717" s="263"/>
      <c r="P717" s="263"/>
      <c r="Q717" s="263"/>
      <c r="R717" s="263"/>
      <c r="S717" s="263"/>
      <c r="T717" s="264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65" t="s">
        <v>199</v>
      </c>
      <c r="AU717" s="265" t="s">
        <v>83</v>
      </c>
      <c r="AV717" s="15" t="s">
        <v>195</v>
      </c>
      <c r="AW717" s="15" t="s">
        <v>34</v>
      </c>
      <c r="AX717" s="15" t="s">
        <v>81</v>
      </c>
      <c r="AY717" s="265" t="s">
        <v>189</v>
      </c>
    </row>
    <row r="718" s="2" customFormat="1" ht="49.05" customHeight="1">
      <c r="A718" s="40"/>
      <c r="B718" s="41"/>
      <c r="C718" s="269" t="s">
        <v>563</v>
      </c>
      <c r="D718" s="269" t="s">
        <v>214</v>
      </c>
      <c r="E718" s="270" t="s">
        <v>564</v>
      </c>
      <c r="F718" s="271" t="s">
        <v>565</v>
      </c>
      <c r="G718" s="272" t="s">
        <v>101</v>
      </c>
      <c r="H718" s="273">
        <v>486.35700000000003</v>
      </c>
      <c r="I718" s="274"/>
      <c r="J718" s="275">
        <f>ROUND(I718*H718,2)</f>
        <v>0</v>
      </c>
      <c r="K718" s="271" t="s">
        <v>194</v>
      </c>
      <c r="L718" s="276"/>
      <c r="M718" s="277" t="s">
        <v>21</v>
      </c>
      <c r="N718" s="278" t="s">
        <v>44</v>
      </c>
      <c r="O718" s="86"/>
      <c r="P718" s="224">
        <f>O718*H718</f>
        <v>0</v>
      </c>
      <c r="Q718" s="224">
        <v>0.0040000000000000001</v>
      </c>
      <c r="R718" s="224">
        <f>Q718*H718</f>
        <v>1.9454280000000002</v>
      </c>
      <c r="S718" s="224">
        <v>0</v>
      </c>
      <c r="T718" s="225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26" t="s">
        <v>424</v>
      </c>
      <c r="AT718" s="226" t="s">
        <v>214</v>
      </c>
      <c r="AU718" s="226" t="s">
        <v>83</v>
      </c>
      <c r="AY718" s="19" t="s">
        <v>189</v>
      </c>
      <c r="BE718" s="227">
        <f>IF(N718="základní",J718,0)</f>
        <v>0</v>
      </c>
      <c r="BF718" s="227">
        <f>IF(N718="snížená",J718,0)</f>
        <v>0</v>
      </c>
      <c r="BG718" s="227">
        <f>IF(N718="zákl. přenesená",J718,0)</f>
        <v>0</v>
      </c>
      <c r="BH718" s="227">
        <f>IF(N718="sníž. přenesená",J718,0)</f>
        <v>0</v>
      </c>
      <c r="BI718" s="227">
        <f>IF(N718="nulová",J718,0)</f>
        <v>0</v>
      </c>
      <c r="BJ718" s="19" t="s">
        <v>81</v>
      </c>
      <c r="BK718" s="227">
        <f>ROUND(I718*H718,2)</f>
        <v>0</v>
      </c>
      <c r="BL718" s="19" t="s">
        <v>315</v>
      </c>
      <c r="BM718" s="226" t="s">
        <v>566</v>
      </c>
    </row>
    <row r="719" s="14" customFormat="1">
      <c r="A719" s="14"/>
      <c r="B719" s="244"/>
      <c r="C719" s="245"/>
      <c r="D719" s="235" t="s">
        <v>199</v>
      </c>
      <c r="E719" s="246" t="s">
        <v>21</v>
      </c>
      <c r="F719" s="247" t="s">
        <v>129</v>
      </c>
      <c r="G719" s="245"/>
      <c r="H719" s="248">
        <v>240.12000000000001</v>
      </c>
      <c r="I719" s="249"/>
      <c r="J719" s="245"/>
      <c r="K719" s="245"/>
      <c r="L719" s="250"/>
      <c r="M719" s="251"/>
      <c r="N719" s="252"/>
      <c r="O719" s="252"/>
      <c r="P719" s="252"/>
      <c r="Q719" s="252"/>
      <c r="R719" s="252"/>
      <c r="S719" s="252"/>
      <c r="T719" s="253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4" t="s">
        <v>199</v>
      </c>
      <c r="AU719" s="254" t="s">
        <v>83</v>
      </c>
      <c r="AV719" s="14" t="s">
        <v>83</v>
      </c>
      <c r="AW719" s="14" t="s">
        <v>34</v>
      </c>
      <c r="AX719" s="14" t="s">
        <v>73</v>
      </c>
      <c r="AY719" s="254" t="s">
        <v>189</v>
      </c>
    </row>
    <row r="720" s="14" customFormat="1">
      <c r="A720" s="14"/>
      <c r="B720" s="244"/>
      <c r="C720" s="245"/>
      <c r="D720" s="235" t="s">
        <v>199</v>
      </c>
      <c r="E720" s="246" t="s">
        <v>21</v>
      </c>
      <c r="F720" s="247" t="s">
        <v>132</v>
      </c>
      <c r="G720" s="245"/>
      <c r="H720" s="248">
        <v>60.557000000000002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199</v>
      </c>
      <c r="AU720" s="254" t="s">
        <v>83</v>
      </c>
      <c r="AV720" s="14" t="s">
        <v>83</v>
      </c>
      <c r="AW720" s="14" t="s">
        <v>34</v>
      </c>
      <c r="AX720" s="14" t="s">
        <v>73</v>
      </c>
      <c r="AY720" s="254" t="s">
        <v>189</v>
      </c>
    </row>
    <row r="721" s="13" customFormat="1">
      <c r="A721" s="13"/>
      <c r="B721" s="233"/>
      <c r="C721" s="234"/>
      <c r="D721" s="235" t="s">
        <v>199</v>
      </c>
      <c r="E721" s="236" t="s">
        <v>21</v>
      </c>
      <c r="F721" s="237" t="s">
        <v>567</v>
      </c>
      <c r="G721" s="234"/>
      <c r="H721" s="236" t="s">
        <v>21</v>
      </c>
      <c r="I721" s="238"/>
      <c r="J721" s="234"/>
      <c r="K721" s="234"/>
      <c r="L721" s="239"/>
      <c r="M721" s="240"/>
      <c r="N721" s="241"/>
      <c r="O721" s="241"/>
      <c r="P721" s="241"/>
      <c r="Q721" s="241"/>
      <c r="R721" s="241"/>
      <c r="S721" s="241"/>
      <c r="T721" s="24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3" t="s">
        <v>199</v>
      </c>
      <c r="AU721" s="243" t="s">
        <v>83</v>
      </c>
      <c r="AV721" s="13" t="s">
        <v>81</v>
      </c>
      <c r="AW721" s="13" t="s">
        <v>34</v>
      </c>
      <c r="AX721" s="13" t="s">
        <v>73</v>
      </c>
      <c r="AY721" s="243" t="s">
        <v>189</v>
      </c>
    </row>
    <row r="722" s="14" customFormat="1">
      <c r="A722" s="14"/>
      <c r="B722" s="244"/>
      <c r="C722" s="245"/>
      <c r="D722" s="235" t="s">
        <v>199</v>
      </c>
      <c r="E722" s="246" t="s">
        <v>21</v>
      </c>
      <c r="F722" s="247" t="s">
        <v>568</v>
      </c>
      <c r="G722" s="245"/>
      <c r="H722" s="248">
        <v>90.439999999999998</v>
      </c>
      <c r="I722" s="249"/>
      <c r="J722" s="245"/>
      <c r="K722" s="245"/>
      <c r="L722" s="250"/>
      <c r="M722" s="251"/>
      <c r="N722" s="252"/>
      <c r="O722" s="252"/>
      <c r="P722" s="252"/>
      <c r="Q722" s="252"/>
      <c r="R722" s="252"/>
      <c r="S722" s="252"/>
      <c r="T722" s="25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4" t="s">
        <v>199</v>
      </c>
      <c r="AU722" s="254" t="s">
        <v>83</v>
      </c>
      <c r="AV722" s="14" t="s">
        <v>83</v>
      </c>
      <c r="AW722" s="14" t="s">
        <v>34</v>
      </c>
      <c r="AX722" s="14" t="s">
        <v>73</v>
      </c>
      <c r="AY722" s="254" t="s">
        <v>189</v>
      </c>
    </row>
    <row r="723" s="14" customFormat="1">
      <c r="A723" s="14"/>
      <c r="B723" s="244"/>
      <c r="C723" s="245"/>
      <c r="D723" s="235" t="s">
        <v>199</v>
      </c>
      <c r="E723" s="246" t="s">
        <v>21</v>
      </c>
      <c r="F723" s="247" t="s">
        <v>569</v>
      </c>
      <c r="G723" s="245"/>
      <c r="H723" s="248">
        <v>5.6779999999999999</v>
      </c>
      <c r="I723" s="249"/>
      <c r="J723" s="245"/>
      <c r="K723" s="245"/>
      <c r="L723" s="250"/>
      <c r="M723" s="251"/>
      <c r="N723" s="252"/>
      <c r="O723" s="252"/>
      <c r="P723" s="252"/>
      <c r="Q723" s="252"/>
      <c r="R723" s="252"/>
      <c r="S723" s="252"/>
      <c r="T723" s="253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4" t="s">
        <v>199</v>
      </c>
      <c r="AU723" s="254" t="s">
        <v>83</v>
      </c>
      <c r="AV723" s="14" t="s">
        <v>83</v>
      </c>
      <c r="AW723" s="14" t="s">
        <v>34</v>
      </c>
      <c r="AX723" s="14" t="s">
        <v>73</v>
      </c>
      <c r="AY723" s="254" t="s">
        <v>189</v>
      </c>
    </row>
    <row r="724" s="14" customFormat="1">
      <c r="A724" s="14"/>
      <c r="B724" s="244"/>
      <c r="C724" s="245"/>
      <c r="D724" s="235" t="s">
        <v>199</v>
      </c>
      <c r="E724" s="246" t="s">
        <v>21</v>
      </c>
      <c r="F724" s="247" t="s">
        <v>570</v>
      </c>
      <c r="G724" s="245"/>
      <c r="H724" s="248">
        <v>15.074999999999999</v>
      </c>
      <c r="I724" s="249"/>
      <c r="J724" s="245"/>
      <c r="K724" s="245"/>
      <c r="L724" s="250"/>
      <c r="M724" s="251"/>
      <c r="N724" s="252"/>
      <c r="O724" s="252"/>
      <c r="P724" s="252"/>
      <c r="Q724" s="252"/>
      <c r="R724" s="252"/>
      <c r="S724" s="252"/>
      <c r="T724" s="25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4" t="s">
        <v>199</v>
      </c>
      <c r="AU724" s="254" t="s">
        <v>83</v>
      </c>
      <c r="AV724" s="14" t="s">
        <v>83</v>
      </c>
      <c r="AW724" s="14" t="s">
        <v>34</v>
      </c>
      <c r="AX724" s="14" t="s">
        <v>73</v>
      </c>
      <c r="AY724" s="254" t="s">
        <v>189</v>
      </c>
    </row>
    <row r="725" s="14" customFormat="1">
      <c r="A725" s="14"/>
      <c r="B725" s="244"/>
      <c r="C725" s="245"/>
      <c r="D725" s="235" t="s">
        <v>199</v>
      </c>
      <c r="E725" s="246" t="s">
        <v>21</v>
      </c>
      <c r="F725" s="247" t="s">
        <v>229</v>
      </c>
      <c r="G725" s="245"/>
      <c r="H725" s="248">
        <v>0.28499999999999998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4" t="s">
        <v>199</v>
      </c>
      <c r="AU725" s="254" t="s">
        <v>83</v>
      </c>
      <c r="AV725" s="14" t="s">
        <v>83</v>
      </c>
      <c r="AW725" s="14" t="s">
        <v>34</v>
      </c>
      <c r="AX725" s="14" t="s">
        <v>73</v>
      </c>
      <c r="AY725" s="254" t="s">
        <v>189</v>
      </c>
    </row>
    <row r="726" s="14" customFormat="1">
      <c r="A726" s="14"/>
      <c r="B726" s="244"/>
      <c r="C726" s="245"/>
      <c r="D726" s="235" t="s">
        <v>199</v>
      </c>
      <c r="E726" s="246" t="s">
        <v>21</v>
      </c>
      <c r="F726" s="247" t="s">
        <v>571</v>
      </c>
      <c r="G726" s="245"/>
      <c r="H726" s="248">
        <v>4.7350000000000003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4" t="s">
        <v>199</v>
      </c>
      <c r="AU726" s="254" t="s">
        <v>83</v>
      </c>
      <c r="AV726" s="14" t="s">
        <v>83</v>
      </c>
      <c r="AW726" s="14" t="s">
        <v>34</v>
      </c>
      <c r="AX726" s="14" t="s">
        <v>73</v>
      </c>
      <c r="AY726" s="254" t="s">
        <v>189</v>
      </c>
    </row>
    <row r="727" s="14" customFormat="1">
      <c r="A727" s="14"/>
      <c r="B727" s="244"/>
      <c r="C727" s="245"/>
      <c r="D727" s="235" t="s">
        <v>199</v>
      </c>
      <c r="E727" s="246" t="s">
        <v>21</v>
      </c>
      <c r="F727" s="247" t="s">
        <v>572</v>
      </c>
      <c r="G727" s="245"/>
      <c r="H727" s="248">
        <v>0.40500000000000003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199</v>
      </c>
      <c r="AU727" s="254" t="s">
        <v>83</v>
      </c>
      <c r="AV727" s="14" t="s">
        <v>83</v>
      </c>
      <c r="AW727" s="14" t="s">
        <v>34</v>
      </c>
      <c r="AX727" s="14" t="s">
        <v>73</v>
      </c>
      <c r="AY727" s="254" t="s">
        <v>189</v>
      </c>
    </row>
    <row r="728" s="15" customFormat="1">
      <c r="A728" s="15"/>
      <c r="B728" s="255"/>
      <c r="C728" s="256"/>
      <c r="D728" s="235" t="s">
        <v>199</v>
      </c>
      <c r="E728" s="257" t="s">
        <v>21</v>
      </c>
      <c r="F728" s="258" t="s">
        <v>203</v>
      </c>
      <c r="G728" s="256"/>
      <c r="H728" s="259">
        <v>417.29500000000002</v>
      </c>
      <c r="I728" s="260"/>
      <c r="J728" s="256"/>
      <c r="K728" s="256"/>
      <c r="L728" s="261"/>
      <c r="M728" s="262"/>
      <c r="N728" s="263"/>
      <c r="O728" s="263"/>
      <c r="P728" s="263"/>
      <c r="Q728" s="263"/>
      <c r="R728" s="263"/>
      <c r="S728" s="263"/>
      <c r="T728" s="264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65" t="s">
        <v>199</v>
      </c>
      <c r="AU728" s="265" t="s">
        <v>83</v>
      </c>
      <c r="AV728" s="15" t="s">
        <v>195</v>
      </c>
      <c r="AW728" s="15" t="s">
        <v>34</v>
      </c>
      <c r="AX728" s="15" t="s">
        <v>81</v>
      </c>
      <c r="AY728" s="265" t="s">
        <v>189</v>
      </c>
    </row>
    <row r="729" s="2" customFormat="1">
      <c r="A729" s="40"/>
      <c r="B729" s="41"/>
      <c r="C729" s="42"/>
      <c r="D729" s="235" t="s">
        <v>210</v>
      </c>
      <c r="E729" s="42"/>
      <c r="F729" s="266" t="s">
        <v>302</v>
      </c>
      <c r="G729" s="42"/>
      <c r="H729" s="42"/>
      <c r="I729" s="42"/>
      <c r="J729" s="42"/>
      <c r="K729" s="42"/>
      <c r="L729" s="46"/>
      <c r="M729" s="231"/>
      <c r="N729" s="232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U729" s="19" t="s">
        <v>83</v>
      </c>
    </row>
    <row r="730" s="2" customFormat="1">
      <c r="A730" s="40"/>
      <c r="B730" s="41"/>
      <c r="C730" s="42"/>
      <c r="D730" s="235" t="s">
        <v>210</v>
      </c>
      <c r="E730" s="42"/>
      <c r="F730" s="267" t="s">
        <v>200</v>
      </c>
      <c r="G730" s="42"/>
      <c r="H730" s="268">
        <v>0</v>
      </c>
      <c r="I730" s="42"/>
      <c r="J730" s="42"/>
      <c r="K730" s="42"/>
      <c r="L730" s="46"/>
      <c r="M730" s="231"/>
      <c r="N730" s="232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U730" s="19" t="s">
        <v>83</v>
      </c>
    </row>
    <row r="731" s="2" customFormat="1">
      <c r="A731" s="40"/>
      <c r="B731" s="41"/>
      <c r="C731" s="42"/>
      <c r="D731" s="235" t="s">
        <v>210</v>
      </c>
      <c r="E731" s="42"/>
      <c r="F731" s="267" t="s">
        <v>303</v>
      </c>
      <c r="G731" s="42"/>
      <c r="H731" s="268">
        <v>240.12000000000001</v>
      </c>
      <c r="I731" s="42"/>
      <c r="J731" s="42"/>
      <c r="K731" s="42"/>
      <c r="L731" s="46"/>
      <c r="M731" s="231"/>
      <c r="N731" s="232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U731" s="19" t="s">
        <v>83</v>
      </c>
    </row>
    <row r="732" s="2" customFormat="1">
      <c r="A732" s="40"/>
      <c r="B732" s="41"/>
      <c r="C732" s="42"/>
      <c r="D732" s="235" t="s">
        <v>210</v>
      </c>
      <c r="E732" s="42"/>
      <c r="F732" s="267" t="s">
        <v>203</v>
      </c>
      <c r="G732" s="42"/>
      <c r="H732" s="268">
        <v>240.12000000000001</v>
      </c>
      <c r="I732" s="42"/>
      <c r="J732" s="42"/>
      <c r="K732" s="42"/>
      <c r="L732" s="46"/>
      <c r="M732" s="231"/>
      <c r="N732" s="232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U732" s="19" t="s">
        <v>83</v>
      </c>
    </row>
    <row r="733" s="2" customFormat="1">
      <c r="A733" s="40"/>
      <c r="B733" s="41"/>
      <c r="C733" s="42"/>
      <c r="D733" s="235" t="s">
        <v>210</v>
      </c>
      <c r="E733" s="42"/>
      <c r="F733" s="266" t="s">
        <v>211</v>
      </c>
      <c r="G733" s="42"/>
      <c r="H733" s="42"/>
      <c r="I733" s="42"/>
      <c r="J733" s="42"/>
      <c r="K733" s="42"/>
      <c r="L733" s="46"/>
      <c r="M733" s="231"/>
      <c r="N733" s="232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U733" s="19" t="s">
        <v>83</v>
      </c>
    </row>
    <row r="734" s="2" customFormat="1">
      <c r="A734" s="40"/>
      <c r="B734" s="41"/>
      <c r="C734" s="42"/>
      <c r="D734" s="235" t="s">
        <v>210</v>
      </c>
      <c r="E734" s="42"/>
      <c r="F734" s="267" t="s">
        <v>200</v>
      </c>
      <c r="G734" s="42"/>
      <c r="H734" s="268">
        <v>0</v>
      </c>
      <c r="I734" s="42"/>
      <c r="J734" s="42"/>
      <c r="K734" s="42"/>
      <c r="L734" s="46"/>
      <c r="M734" s="231"/>
      <c r="N734" s="232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U734" s="19" t="s">
        <v>83</v>
      </c>
    </row>
    <row r="735" s="2" customFormat="1">
      <c r="A735" s="40"/>
      <c r="B735" s="41"/>
      <c r="C735" s="42"/>
      <c r="D735" s="235" t="s">
        <v>210</v>
      </c>
      <c r="E735" s="42"/>
      <c r="F735" s="267" t="s">
        <v>212</v>
      </c>
      <c r="G735" s="42"/>
      <c r="H735" s="268">
        <v>14.595000000000001</v>
      </c>
      <c r="I735" s="42"/>
      <c r="J735" s="42"/>
      <c r="K735" s="42"/>
      <c r="L735" s="46"/>
      <c r="M735" s="231"/>
      <c r="N735" s="232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U735" s="19" t="s">
        <v>83</v>
      </c>
    </row>
    <row r="736" s="2" customFormat="1">
      <c r="A736" s="40"/>
      <c r="B736" s="41"/>
      <c r="C736" s="42"/>
      <c r="D736" s="235" t="s">
        <v>210</v>
      </c>
      <c r="E736" s="42"/>
      <c r="F736" s="267" t="s">
        <v>213</v>
      </c>
      <c r="G736" s="42"/>
      <c r="H736" s="268">
        <v>45.962000000000003</v>
      </c>
      <c r="I736" s="42"/>
      <c r="J736" s="42"/>
      <c r="K736" s="42"/>
      <c r="L736" s="46"/>
      <c r="M736" s="231"/>
      <c r="N736" s="232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U736" s="19" t="s">
        <v>83</v>
      </c>
    </row>
    <row r="737" s="2" customFormat="1">
      <c r="A737" s="40"/>
      <c r="B737" s="41"/>
      <c r="C737" s="42"/>
      <c r="D737" s="235" t="s">
        <v>210</v>
      </c>
      <c r="E737" s="42"/>
      <c r="F737" s="267" t="s">
        <v>203</v>
      </c>
      <c r="G737" s="42"/>
      <c r="H737" s="268">
        <v>60.557000000000002</v>
      </c>
      <c r="I737" s="42"/>
      <c r="J737" s="42"/>
      <c r="K737" s="42"/>
      <c r="L737" s="46"/>
      <c r="M737" s="231"/>
      <c r="N737" s="232"/>
      <c r="O737" s="86"/>
      <c r="P737" s="86"/>
      <c r="Q737" s="86"/>
      <c r="R737" s="86"/>
      <c r="S737" s="86"/>
      <c r="T737" s="87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U737" s="19" t="s">
        <v>83</v>
      </c>
    </row>
    <row r="738" s="2" customFormat="1">
      <c r="A738" s="40"/>
      <c r="B738" s="41"/>
      <c r="C738" s="42"/>
      <c r="D738" s="235" t="s">
        <v>210</v>
      </c>
      <c r="E738" s="42"/>
      <c r="F738" s="266" t="s">
        <v>232</v>
      </c>
      <c r="G738" s="42"/>
      <c r="H738" s="42"/>
      <c r="I738" s="42"/>
      <c r="J738" s="42"/>
      <c r="K738" s="42"/>
      <c r="L738" s="46"/>
      <c r="M738" s="231"/>
      <c r="N738" s="232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U738" s="19" t="s">
        <v>83</v>
      </c>
    </row>
    <row r="739" s="2" customFormat="1">
      <c r="A739" s="40"/>
      <c r="B739" s="41"/>
      <c r="C739" s="42"/>
      <c r="D739" s="235" t="s">
        <v>210</v>
      </c>
      <c r="E739" s="42"/>
      <c r="F739" s="267" t="s">
        <v>200</v>
      </c>
      <c r="G739" s="42"/>
      <c r="H739" s="268">
        <v>0</v>
      </c>
      <c r="I739" s="42"/>
      <c r="J739" s="42"/>
      <c r="K739" s="42"/>
      <c r="L739" s="46"/>
      <c r="M739" s="231"/>
      <c r="N739" s="232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U739" s="19" t="s">
        <v>83</v>
      </c>
    </row>
    <row r="740" s="2" customFormat="1">
      <c r="A740" s="40"/>
      <c r="B740" s="41"/>
      <c r="C740" s="42"/>
      <c r="D740" s="235" t="s">
        <v>210</v>
      </c>
      <c r="E740" s="42"/>
      <c r="F740" s="267" t="s">
        <v>233</v>
      </c>
      <c r="G740" s="42"/>
      <c r="H740" s="268">
        <v>64.599999999999994</v>
      </c>
      <c r="I740" s="42"/>
      <c r="J740" s="42"/>
      <c r="K740" s="42"/>
      <c r="L740" s="46"/>
      <c r="M740" s="231"/>
      <c r="N740" s="232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U740" s="19" t="s">
        <v>83</v>
      </c>
    </row>
    <row r="741" s="2" customFormat="1">
      <c r="A741" s="40"/>
      <c r="B741" s="41"/>
      <c r="C741" s="42"/>
      <c r="D741" s="235" t="s">
        <v>210</v>
      </c>
      <c r="E741" s="42"/>
      <c r="F741" s="267" t="s">
        <v>203</v>
      </c>
      <c r="G741" s="42"/>
      <c r="H741" s="268">
        <v>64.599999999999994</v>
      </c>
      <c r="I741" s="42"/>
      <c r="J741" s="42"/>
      <c r="K741" s="42"/>
      <c r="L741" s="46"/>
      <c r="M741" s="231"/>
      <c r="N741" s="232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U741" s="19" t="s">
        <v>83</v>
      </c>
    </row>
    <row r="742" s="2" customFormat="1">
      <c r="A742" s="40"/>
      <c r="B742" s="41"/>
      <c r="C742" s="42"/>
      <c r="D742" s="235" t="s">
        <v>210</v>
      </c>
      <c r="E742" s="42"/>
      <c r="F742" s="266" t="s">
        <v>234</v>
      </c>
      <c r="G742" s="42"/>
      <c r="H742" s="42"/>
      <c r="I742" s="42"/>
      <c r="J742" s="42"/>
      <c r="K742" s="42"/>
      <c r="L742" s="46"/>
      <c r="M742" s="231"/>
      <c r="N742" s="232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U742" s="19" t="s">
        <v>83</v>
      </c>
    </row>
    <row r="743" s="2" customFormat="1">
      <c r="A743" s="40"/>
      <c r="B743" s="41"/>
      <c r="C743" s="42"/>
      <c r="D743" s="235" t="s">
        <v>210</v>
      </c>
      <c r="E743" s="42"/>
      <c r="F743" s="267" t="s">
        <v>200</v>
      </c>
      <c r="G743" s="42"/>
      <c r="H743" s="268">
        <v>0</v>
      </c>
      <c r="I743" s="42"/>
      <c r="J743" s="42"/>
      <c r="K743" s="42"/>
      <c r="L743" s="46"/>
      <c r="M743" s="231"/>
      <c r="N743" s="232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U743" s="19" t="s">
        <v>83</v>
      </c>
    </row>
    <row r="744" s="2" customFormat="1">
      <c r="A744" s="40"/>
      <c r="B744" s="41"/>
      <c r="C744" s="42"/>
      <c r="D744" s="235" t="s">
        <v>210</v>
      </c>
      <c r="E744" s="42"/>
      <c r="F744" s="267" t="s">
        <v>235</v>
      </c>
      <c r="G744" s="42"/>
      <c r="H744" s="268">
        <v>22.710000000000001</v>
      </c>
      <c r="I744" s="42"/>
      <c r="J744" s="42"/>
      <c r="K744" s="42"/>
      <c r="L744" s="46"/>
      <c r="M744" s="231"/>
      <c r="N744" s="232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U744" s="19" t="s">
        <v>83</v>
      </c>
    </row>
    <row r="745" s="2" customFormat="1">
      <c r="A745" s="40"/>
      <c r="B745" s="41"/>
      <c r="C745" s="42"/>
      <c r="D745" s="235" t="s">
        <v>210</v>
      </c>
      <c r="E745" s="42"/>
      <c r="F745" s="267" t="s">
        <v>203</v>
      </c>
      <c r="G745" s="42"/>
      <c r="H745" s="268">
        <v>22.710000000000001</v>
      </c>
      <c r="I745" s="42"/>
      <c r="J745" s="42"/>
      <c r="K745" s="42"/>
      <c r="L745" s="46"/>
      <c r="M745" s="231"/>
      <c r="N745" s="232"/>
      <c r="O745" s="86"/>
      <c r="P745" s="86"/>
      <c r="Q745" s="86"/>
      <c r="R745" s="86"/>
      <c r="S745" s="86"/>
      <c r="T745" s="87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U745" s="19" t="s">
        <v>83</v>
      </c>
    </row>
    <row r="746" s="2" customFormat="1">
      <c r="A746" s="40"/>
      <c r="B746" s="41"/>
      <c r="C746" s="42"/>
      <c r="D746" s="235" t="s">
        <v>210</v>
      </c>
      <c r="E746" s="42"/>
      <c r="F746" s="266" t="s">
        <v>236</v>
      </c>
      <c r="G746" s="42"/>
      <c r="H746" s="42"/>
      <c r="I746" s="42"/>
      <c r="J746" s="42"/>
      <c r="K746" s="42"/>
      <c r="L746" s="46"/>
      <c r="M746" s="231"/>
      <c r="N746" s="232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U746" s="19" t="s">
        <v>83</v>
      </c>
    </row>
    <row r="747" s="2" customFormat="1">
      <c r="A747" s="40"/>
      <c r="B747" s="41"/>
      <c r="C747" s="42"/>
      <c r="D747" s="235" t="s">
        <v>210</v>
      </c>
      <c r="E747" s="42"/>
      <c r="F747" s="267" t="s">
        <v>200</v>
      </c>
      <c r="G747" s="42"/>
      <c r="H747" s="268">
        <v>0</v>
      </c>
      <c r="I747" s="42"/>
      <c r="J747" s="42"/>
      <c r="K747" s="42"/>
      <c r="L747" s="46"/>
      <c r="M747" s="231"/>
      <c r="N747" s="232"/>
      <c r="O747" s="86"/>
      <c r="P747" s="86"/>
      <c r="Q747" s="86"/>
      <c r="R747" s="86"/>
      <c r="S747" s="86"/>
      <c r="T747" s="87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U747" s="19" t="s">
        <v>83</v>
      </c>
    </row>
    <row r="748" s="2" customFormat="1">
      <c r="A748" s="40"/>
      <c r="B748" s="41"/>
      <c r="C748" s="42"/>
      <c r="D748" s="235" t="s">
        <v>210</v>
      </c>
      <c r="E748" s="42"/>
      <c r="F748" s="267" t="s">
        <v>237</v>
      </c>
      <c r="G748" s="42"/>
      <c r="H748" s="268">
        <v>10.050000000000001</v>
      </c>
      <c r="I748" s="42"/>
      <c r="J748" s="42"/>
      <c r="K748" s="42"/>
      <c r="L748" s="46"/>
      <c r="M748" s="231"/>
      <c r="N748" s="232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U748" s="19" t="s">
        <v>83</v>
      </c>
    </row>
    <row r="749" s="2" customFormat="1">
      <c r="A749" s="40"/>
      <c r="B749" s="41"/>
      <c r="C749" s="42"/>
      <c r="D749" s="235" t="s">
        <v>210</v>
      </c>
      <c r="E749" s="42"/>
      <c r="F749" s="267" t="s">
        <v>203</v>
      </c>
      <c r="G749" s="42"/>
      <c r="H749" s="268">
        <v>10.050000000000001</v>
      </c>
      <c r="I749" s="42"/>
      <c r="J749" s="42"/>
      <c r="K749" s="42"/>
      <c r="L749" s="46"/>
      <c r="M749" s="231"/>
      <c r="N749" s="232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U749" s="19" t="s">
        <v>83</v>
      </c>
    </row>
    <row r="750" s="2" customFormat="1">
      <c r="A750" s="40"/>
      <c r="B750" s="41"/>
      <c r="C750" s="42"/>
      <c r="D750" s="235" t="s">
        <v>210</v>
      </c>
      <c r="E750" s="42"/>
      <c r="F750" s="266" t="s">
        <v>238</v>
      </c>
      <c r="G750" s="42"/>
      <c r="H750" s="42"/>
      <c r="I750" s="42"/>
      <c r="J750" s="42"/>
      <c r="K750" s="42"/>
      <c r="L750" s="46"/>
      <c r="M750" s="231"/>
      <c r="N750" s="232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U750" s="19" t="s">
        <v>83</v>
      </c>
    </row>
    <row r="751" s="2" customFormat="1">
      <c r="A751" s="40"/>
      <c r="B751" s="41"/>
      <c r="C751" s="42"/>
      <c r="D751" s="235" t="s">
        <v>210</v>
      </c>
      <c r="E751" s="42"/>
      <c r="F751" s="267" t="s">
        <v>200</v>
      </c>
      <c r="G751" s="42"/>
      <c r="H751" s="268">
        <v>0</v>
      </c>
      <c r="I751" s="42"/>
      <c r="J751" s="42"/>
      <c r="K751" s="42"/>
      <c r="L751" s="46"/>
      <c r="M751" s="231"/>
      <c r="N751" s="232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U751" s="19" t="s">
        <v>83</v>
      </c>
    </row>
    <row r="752" s="2" customFormat="1">
      <c r="A752" s="40"/>
      <c r="B752" s="41"/>
      <c r="C752" s="42"/>
      <c r="D752" s="235" t="s">
        <v>210</v>
      </c>
      <c r="E752" s="42"/>
      <c r="F752" s="267" t="s">
        <v>137</v>
      </c>
      <c r="G752" s="42"/>
      <c r="H752" s="268">
        <v>1.8999999999999999</v>
      </c>
      <c r="I752" s="42"/>
      <c r="J752" s="42"/>
      <c r="K752" s="42"/>
      <c r="L752" s="46"/>
      <c r="M752" s="231"/>
      <c r="N752" s="232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U752" s="19" t="s">
        <v>83</v>
      </c>
    </row>
    <row r="753" s="2" customFormat="1">
      <c r="A753" s="40"/>
      <c r="B753" s="41"/>
      <c r="C753" s="42"/>
      <c r="D753" s="235" t="s">
        <v>210</v>
      </c>
      <c r="E753" s="42"/>
      <c r="F753" s="267" t="s">
        <v>203</v>
      </c>
      <c r="G753" s="42"/>
      <c r="H753" s="268">
        <v>1.8999999999999999</v>
      </c>
      <c r="I753" s="42"/>
      <c r="J753" s="42"/>
      <c r="K753" s="42"/>
      <c r="L753" s="46"/>
      <c r="M753" s="231"/>
      <c r="N753" s="232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U753" s="19" t="s">
        <v>83</v>
      </c>
    </row>
    <row r="754" s="2" customFormat="1">
      <c r="A754" s="40"/>
      <c r="B754" s="41"/>
      <c r="C754" s="42"/>
      <c r="D754" s="235" t="s">
        <v>210</v>
      </c>
      <c r="E754" s="42"/>
      <c r="F754" s="266" t="s">
        <v>239</v>
      </c>
      <c r="G754" s="42"/>
      <c r="H754" s="42"/>
      <c r="I754" s="42"/>
      <c r="J754" s="42"/>
      <c r="K754" s="42"/>
      <c r="L754" s="46"/>
      <c r="M754" s="231"/>
      <c r="N754" s="232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U754" s="19" t="s">
        <v>83</v>
      </c>
    </row>
    <row r="755" s="2" customFormat="1">
      <c r="A755" s="40"/>
      <c r="B755" s="41"/>
      <c r="C755" s="42"/>
      <c r="D755" s="235" t="s">
        <v>210</v>
      </c>
      <c r="E755" s="42"/>
      <c r="F755" s="267" t="s">
        <v>200</v>
      </c>
      <c r="G755" s="42"/>
      <c r="H755" s="268">
        <v>0</v>
      </c>
      <c r="I755" s="42"/>
      <c r="J755" s="42"/>
      <c r="K755" s="42"/>
      <c r="L755" s="46"/>
      <c r="M755" s="231"/>
      <c r="N755" s="232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U755" s="19" t="s">
        <v>83</v>
      </c>
    </row>
    <row r="756" s="2" customFormat="1">
      <c r="A756" s="40"/>
      <c r="B756" s="41"/>
      <c r="C756" s="42"/>
      <c r="D756" s="235" t="s">
        <v>210</v>
      </c>
      <c r="E756" s="42"/>
      <c r="F756" s="267" t="s">
        <v>240</v>
      </c>
      <c r="G756" s="42"/>
      <c r="H756" s="268">
        <v>18.940000000000001</v>
      </c>
      <c r="I756" s="42"/>
      <c r="J756" s="42"/>
      <c r="K756" s="42"/>
      <c r="L756" s="46"/>
      <c r="M756" s="231"/>
      <c r="N756" s="232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U756" s="19" t="s">
        <v>83</v>
      </c>
    </row>
    <row r="757" s="2" customFormat="1">
      <c r="A757" s="40"/>
      <c r="B757" s="41"/>
      <c r="C757" s="42"/>
      <c r="D757" s="235" t="s">
        <v>210</v>
      </c>
      <c r="E757" s="42"/>
      <c r="F757" s="267" t="s">
        <v>203</v>
      </c>
      <c r="G757" s="42"/>
      <c r="H757" s="268">
        <v>18.940000000000001</v>
      </c>
      <c r="I757" s="42"/>
      <c r="J757" s="42"/>
      <c r="K757" s="42"/>
      <c r="L757" s="46"/>
      <c r="M757" s="231"/>
      <c r="N757" s="232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U757" s="19" t="s">
        <v>83</v>
      </c>
    </row>
    <row r="758" s="2" customFormat="1">
      <c r="A758" s="40"/>
      <c r="B758" s="41"/>
      <c r="C758" s="42"/>
      <c r="D758" s="235" t="s">
        <v>210</v>
      </c>
      <c r="E758" s="42"/>
      <c r="F758" s="266" t="s">
        <v>241</v>
      </c>
      <c r="G758" s="42"/>
      <c r="H758" s="42"/>
      <c r="I758" s="42"/>
      <c r="J758" s="42"/>
      <c r="K758" s="42"/>
      <c r="L758" s="46"/>
      <c r="M758" s="231"/>
      <c r="N758" s="232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U758" s="19" t="s">
        <v>83</v>
      </c>
    </row>
    <row r="759" s="2" customFormat="1">
      <c r="A759" s="40"/>
      <c r="B759" s="41"/>
      <c r="C759" s="42"/>
      <c r="D759" s="235" t="s">
        <v>210</v>
      </c>
      <c r="E759" s="42"/>
      <c r="F759" s="267" t="s">
        <v>200</v>
      </c>
      <c r="G759" s="42"/>
      <c r="H759" s="268">
        <v>0</v>
      </c>
      <c r="I759" s="42"/>
      <c r="J759" s="42"/>
      <c r="K759" s="42"/>
      <c r="L759" s="46"/>
      <c r="M759" s="231"/>
      <c r="N759" s="232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U759" s="19" t="s">
        <v>83</v>
      </c>
    </row>
    <row r="760" s="2" customFormat="1">
      <c r="A760" s="40"/>
      <c r="B760" s="41"/>
      <c r="C760" s="42"/>
      <c r="D760" s="235" t="s">
        <v>210</v>
      </c>
      <c r="E760" s="42"/>
      <c r="F760" s="267" t="s">
        <v>242</v>
      </c>
      <c r="G760" s="42"/>
      <c r="H760" s="268">
        <v>2.7000000000000002</v>
      </c>
      <c r="I760" s="42"/>
      <c r="J760" s="42"/>
      <c r="K760" s="42"/>
      <c r="L760" s="46"/>
      <c r="M760" s="231"/>
      <c r="N760" s="232"/>
      <c r="O760" s="86"/>
      <c r="P760" s="86"/>
      <c r="Q760" s="86"/>
      <c r="R760" s="86"/>
      <c r="S760" s="86"/>
      <c r="T760" s="87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U760" s="19" t="s">
        <v>83</v>
      </c>
    </row>
    <row r="761" s="2" customFormat="1">
      <c r="A761" s="40"/>
      <c r="B761" s="41"/>
      <c r="C761" s="42"/>
      <c r="D761" s="235" t="s">
        <v>210</v>
      </c>
      <c r="E761" s="42"/>
      <c r="F761" s="267" t="s">
        <v>203</v>
      </c>
      <c r="G761" s="42"/>
      <c r="H761" s="268">
        <v>2.7000000000000002</v>
      </c>
      <c r="I761" s="42"/>
      <c r="J761" s="42"/>
      <c r="K761" s="42"/>
      <c r="L761" s="46"/>
      <c r="M761" s="231"/>
      <c r="N761" s="232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U761" s="19" t="s">
        <v>83</v>
      </c>
    </row>
    <row r="762" s="14" customFormat="1">
      <c r="A762" s="14"/>
      <c r="B762" s="244"/>
      <c r="C762" s="245"/>
      <c r="D762" s="235" t="s">
        <v>199</v>
      </c>
      <c r="E762" s="245"/>
      <c r="F762" s="247" t="s">
        <v>573</v>
      </c>
      <c r="G762" s="245"/>
      <c r="H762" s="248">
        <v>486.35700000000003</v>
      </c>
      <c r="I762" s="249"/>
      <c r="J762" s="245"/>
      <c r="K762" s="245"/>
      <c r="L762" s="250"/>
      <c r="M762" s="251"/>
      <c r="N762" s="252"/>
      <c r="O762" s="252"/>
      <c r="P762" s="252"/>
      <c r="Q762" s="252"/>
      <c r="R762" s="252"/>
      <c r="S762" s="252"/>
      <c r="T762" s="253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4" t="s">
        <v>199</v>
      </c>
      <c r="AU762" s="254" t="s">
        <v>83</v>
      </c>
      <c r="AV762" s="14" t="s">
        <v>83</v>
      </c>
      <c r="AW762" s="14" t="s">
        <v>4</v>
      </c>
      <c r="AX762" s="14" t="s">
        <v>81</v>
      </c>
      <c r="AY762" s="254" t="s">
        <v>189</v>
      </c>
    </row>
    <row r="763" s="2" customFormat="1" ht="24.15" customHeight="1">
      <c r="A763" s="40"/>
      <c r="B763" s="41"/>
      <c r="C763" s="215" t="s">
        <v>574</v>
      </c>
      <c r="D763" s="215" t="s">
        <v>191</v>
      </c>
      <c r="E763" s="216" t="s">
        <v>575</v>
      </c>
      <c r="F763" s="217" t="s">
        <v>576</v>
      </c>
      <c r="G763" s="218" t="s">
        <v>101</v>
      </c>
      <c r="H763" s="219">
        <v>601.35400000000004</v>
      </c>
      <c r="I763" s="220"/>
      <c r="J763" s="221">
        <f>ROUND(I763*H763,2)</f>
        <v>0</v>
      </c>
      <c r="K763" s="217" t="s">
        <v>194</v>
      </c>
      <c r="L763" s="46"/>
      <c r="M763" s="222" t="s">
        <v>21</v>
      </c>
      <c r="N763" s="223" t="s">
        <v>44</v>
      </c>
      <c r="O763" s="86"/>
      <c r="P763" s="224">
        <f>O763*H763</f>
        <v>0</v>
      </c>
      <c r="Q763" s="224">
        <v>0.00088000000000000003</v>
      </c>
      <c r="R763" s="224">
        <f>Q763*H763</f>
        <v>0.52919152000000003</v>
      </c>
      <c r="S763" s="224">
        <v>0</v>
      </c>
      <c r="T763" s="225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26" t="s">
        <v>315</v>
      </c>
      <c r="AT763" s="226" t="s">
        <v>191</v>
      </c>
      <c r="AU763" s="226" t="s">
        <v>83</v>
      </c>
      <c r="AY763" s="19" t="s">
        <v>189</v>
      </c>
      <c r="BE763" s="227">
        <f>IF(N763="základní",J763,0)</f>
        <v>0</v>
      </c>
      <c r="BF763" s="227">
        <f>IF(N763="snížená",J763,0)</f>
        <v>0</v>
      </c>
      <c r="BG763" s="227">
        <f>IF(N763="zákl. přenesená",J763,0)</f>
        <v>0</v>
      </c>
      <c r="BH763" s="227">
        <f>IF(N763="sníž. přenesená",J763,0)</f>
        <v>0</v>
      </c>
      <c r="BI763" s="227">
        <f>IF(N763="nulová",J763,0)</f>
        <v>0</v>
      </c>
      <c r="BJ763" s="19" t="s">
        <v>81</v>
      </c>
      <c r="BK763" s="227">
        <f>ROUND(I763*H763,2)</f>
        <v>0</v>
      </c>
      <c r="BL763" s="19" t="s">
        <v>315</v>
      </c>
      <c r="BM763" s="226" t="s">
        <v>577</v>
      </c>
    </row>
    <row r="764" s="2" customFormat="1">
      <c r="A764" s="40"/>
      <c r="B764" s="41"/>
      <c r="C764" s="42"/>
      <c r="D764" s="228" t="s">
        <v>197</v>
      </c>
      <c r="E764" s="42"/>
      <c r="F764" s="229" t="s">
        <v>578</v>
      </c>
      <c r="G764" s="42"/>
      <c r="H764" s="42"/>
      <c r="I764" s="230"/>
      <c r="J764" s="42"/>
      <c r="K764" s="42"/>
      <c r="L764" s="46"/>
      <c r="M764" s="231"/>
      <c r="N764" s="232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197</v>
      </c>
      <c r="AU764" s="19" t="s">
        <v>83</v>
      </c>
    </row>
    <row r="765" s="13" customFormat="1">
      <c r="A765" s="13"/>
      <c r="B765" s="233"/>
      <c r="C765" s="234"/>
      <c r="D765" s="235" t="s">
        <v>199</v>
      </c>
      <c r="E765" s="236" t="s">
        <v>21</v>
      </c>
      <c r="F765" s="237" t="s">
        <v>579</v>
      </c>
      <c r="G765" s="234"/>
      <c r="H765" s="236" t="s">
        <v>21</v>
      </c>
      <c r="I765" s="238"/>
      <c r="J765" s="234"/>
      <c r="K765" s="234"/>
      <c r="L765" s="239"/>
      <c r="M765" s="240"/>
      <c r="N765" s="241"/>
      <c r="O765" s="241"/>
      <c r="P765" s="241"/>
      <c r="Q765" s="241"/>
      <c r="R765" s="241"/>
      <c r="S765" s="241"/>
      <c r="T765" s="24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3" t="s">
        <v>199</v>
      </c>
      <c r="AU765" s="243" t="s">
        <v>83</v>
      </c>
      <c r="AV765" s="13" t="s">
        <v>81</v>
      </c>
      <c r="AW765" s="13" t="s">
        <v>34</v>
      </c>
      <c r="AX765" s="13" t="s">
        <v>73</v>
      </c>
      <c r="AY765" s="243" t="s">
        <v>189</v>
      </c>
    </row>
    <row r="766" s="14" customFormat="1">
      <c r="A766" s="14"/>
      <c r="B766" s="244"/>
      <c r="C766" s="245"/>
      <c r="D766" s="235" t="s">
        <v>199</v>
      </c>
      <c r="E766" s="246" t="s">
        <v>21</v>
      </c>
      <c r="F766" s="247" t="s">
        <v>129</v>
      </c>
      <c r="G766" s="245"/>
      <c r="H766" s="248">
        <v>240.12000000000001</v>
      </c>
      <c r="I766" s="249"/>
      <c r="J766" s="245"/>
      <c r="K766" s="245"/>
      <c r="L766" s="250"/>
      <c r="M766" s="251"/>
      <c r="N766" s="252"/>
      <c r="O766" s="252"/>
      <c r="P766" s="252"/>
      <c r="Q766" s="252"/>
      <c r="R766" s="252"/>
      <c r="S766" s="252"/>
      <c r="T766" s="253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4" t="s">
        <v>199</v>
      </c>
      <c r="AU766" s="254" t="s">
        <v>83</v>
      </c>
      <c r="AV766" s="14" t="s">
        <v>83</v>
      </c>
      <c r="AW766" s="14" t="s">
        <v>34</v>
      </c>
      <c r="AX766" s="14" t="s">
        <v>73</v>
      </c>
      <c r="AY766" s="254" t="s">
        <v>189</v>
      </c>
    </row>
    <row r="767" s="14" customFormat="1">
      <c r="A767" s="14"/>
      <c r="B767" s="244"/>
      <c r="C767" s="245"/>
      <c r="D767" s="235" t="s">
        <v>199</v>
      </c>
      <c r="E767" s="246" t="s">
        <v>21</v>
      </c>
      <c r="F767" s="247" t="s">
        <v>132</v>
      </c>
      <c r="G767" s="245"/>
      <c r="H767" s="248">
        <v>60.557000000000002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4" t="s">
        <v>199</v>
      </c>
      <c r="AU767" s="254" t="s">
        <v>83</v>
      </c>
      <c r="AV767" s="14" t="s">
        <v>83</v>
      </c>
      <c r="AW767" s="14" t="s">
        <v>34</v>
      </c>
      <c r="AX767" s="14" t="s">
        <v>73</v>
      </c>
      <c r="AY767" s="254" t="s">
        <v>189</v>
      </c>
    </row>
    <row r="768" s="13" customFormat="1">
      <c r="A768" s="13"/>
      <c r="B768" s="233"/>
      <c r="C768" s="234"/>
      <c r="D768" s="235" t="s">
        <v>199</v>
      </c>
      <c r="E768" s="236" t="s">
        <v>21</v>
      </c>
      <c r="F768" s="237" t="s">
        <v>580</v>
      </c>
      <c r="G768" s="234"/>
      <c r="H768" s="236" t="s">
        <v>21</v>
      </c>
      <c r="I768" s="238"/>
      <c r="J768" s="234"/>
      <c r="K768" s="234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199</v>
      </c>
      <c r="AU768" s="243" t="s">
        <v>83</v>
      </c>
      <c r="AV768" s="13" t="s">
        <v>81</v>
      </c>
      <c r="AW768" s="13" t="s">
        <v>34</v>
      </c>
      <c r="AX768" s="13" t="s">
        <v>73</v>
      </c>
      <c r="AY768" s="243" t="s">
        <v>189</v>
      </c>
    </row>
    <row r="769" s="14" customFormat="1">
      <c r="A769" s="14"/>
      <c r="B769" s="244"/>
      <c r="C769" s="245"/>
      <c r="D769" s="235" t="s">
        <v>199</v>
      </c>
      <c r="E769" s="246" t="s">
        <v>21</v>
      </c>
      <c r="F769" s="247" t="s">
        <v>129</v>
      </c>
      <c r="G769" s="245"/>
      <c r="H769" s="248">
        <v>240.12000000000001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4" t="s">
        <v>199</v>
      </c>
      <c r="AU769" s="254" t="s">
        <v>83</v>
      </c>
      <c r="AV769" s="14" t="s">
        <v>83</v>
      </c>
      <c r="AW769" s="14" t="s">
        <v>34</v>
      </c>
      <c r="AX769" s="14" t="s">
        <v>73</v>
      </c>
      <c r="AY769" s="254" t="s">
        <v>189</v>
      </c>
    </row>
    <row r="770" s="14" customFormat="1">
      <c r="A770" s="14"/>
      <c r="B770" s="244"/>
      <c r="C770" s="245"/>
      <c r="D770" s="235" t="s">
        <v>199</v>
      </c>
      <c r="E770" s="246" t="s">
        <v>21</v>
      </c>
      <c r="F770" s="247" t="s">
        <v>132</v>
      </c>
      <c r="G770" s="245"/>
      <c r="H770" s="248">
        <v>60.557000000000002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4" t="s">
        <v>199</v>
      </c>
      <c r="AU770" s="254" t="s">
        <v>83</v>
      </c>
      <c r="AV770" s="14" t="s">
        <v>83</v>
      </c>
      <c r="AW770" s="14" t="s">
        <v>34</v>
      </c>
      <c r="AX770" s="14" t="s">
        <v>73</v>
      </c>
      <c r="AY770" s="254" t="s">
        <v>189</v>
      </c>
    </row>
    <row r="771" s="15" customFormat="1">
      <c r="A771" s="15"/>
      <c r="B771" s="255"/>
      <c r="C771" s="256"/>
      <c r="D771" s="235" t="s">
        <v>199</v>
      </c>
      <c r="E771" s="257" t="s">
        <v>21</v>
      </c>
      <c r="F771" s="258" t="s">
        <v>203</v>
      </c>
      <c r="G771" s="256"/>
      <c r="H771" s="259">
        <v>601.35400000000004</v>
      </c>
      <c r="I771" s="260"/>
      <c r="J771" s="256"/>
      <c r="K771" s="256"/>
      <c r="L771" s="261"/>
      <c r="M771" s="262"/>
      <c r="N771" s="263"/>
      <c r="O771" s="263"/>
      <c r="P771" s="263"/>
      <c r="Q771" s="263"/>
      <c r="R771" s="263"/>
      <c r="S771" s="263"/>
      <c r="T771" s="264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65" t="s">
        <v>199</v>
      </c>
      <c r="AU771" s="265" t="s">
        <v>83</v>
      </c>
      <c r="AV771" s="15" t="s">
        <v>195</v>
      </c>
      <c r="AW771" s="15" t="s">
        <v>34</v>
      </c>
      <c r="AX771" s="15" t="s">
        <v>81</v>
      </c>
      <c r="AY771" s="265" t="s">
        <v>189</v>
      </c>
    </row>
    <row r="772" s="2" customFormat="1">
      <c r="A772" s="40"/>
      <c r="B772" s="41"/>
      <c r="C772" s="42"/>
      <c r="D772" s="235" t="s">
        <v>210</v>
      </c>
      <c r="E772" s="42"/>
      <c r="F772" s="266" t="s">
        <v>302</v>
      </c>
      <c r="G772" s="42"/>
      <c r="H772" s="42"/>
      <c r="I772" s="42"/>
      <c r="J772" s="42"/>
      <c r="K772" s="42"/>
      <c r="L772" s="46"/>
      <c r="M772" s="231"/>
      <c r="N772" s="232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U772" s="19" t="s">
        <v>83</v>
      </c>
    </row>
    <row r="773" s="2" customFormat="1">
      <c r="A773" s="40"/>
      <c r="B773" s="41"/>
      <c r="C773" s="42"/>
      <c r="D773" s="235" t="s">
        <v>210</v>
      </c>
      <c r="E773" s="42"/>
      <c r="F773" s="267" t="s">
        <v>200</v>
      </c>
      <c r="G773" s="42"/>
      <c r="H773" s="268">
        <v>0</v>
      </c>
      <c r="I773" s="42"/>
      <c r="J773" s="42"/>
      <c r="K773" s="42"/>
      <c r="L773" s="46"/>
      <c r="M773" s="231"/>
      <c r="N773" s="232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U773" s="19" t="s">
        <v>83</v>
      </c>
    </row>
    <row r="774" s="2" customFormat="1">
      <c r="A774" s="40"/>
      <c r="B774" s="41"/>
      <c r="C774" s="42"/>
      <c r="D774" s="235" t="s">
        <v>210</v>
      </c>
      <c r="E774" s="42"/>
      <c r="F774" s="267" t="s">
        <v>303</v>
      </c>
      <c r="G774" s="42"/>
      <c r="H774" s="268">
        <v>240.12000000000001</v>
      </c>
      <c r="I774" s="42"/>
      <c r="J774" s="42"/>
      <c r="K774" s="42"/>
      <c r="L774" s="46"/>
      <c r="M774" s="231"/>
      <c r="N774" s="232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U774" s="19" t="s">
        <v>83</v>
      </c>
    </row>
    <row r="775" s="2" customFormat="1">
      <c r="A775" s="40"/>
      <c r="B775" s="41"/>
      <c r="C775" s="42"/>
      <c r="D775" s="235" t="s">
        <v>210</v>
      </c>
      <c r="E775" s="42"/>
      <c r="F775" s="267" t="s">
        <v>203</v>
      </c>
      <c r="G775" s="42"/>
      <c r="H775" s="268">
        <v>240.12000000000001</v>
      </c>
      <c r="I775" s="42"/>
      <c r="J775" s="42"/>
      <c r="K775" s="42"/>
      <c r="L775" s="46"/>
      <c r="M775" s="231"/>
      <c r="N775" s="232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U775" s="19" t="s">
        <v>83</v>
      </c>
    </row>
    <row r="776" s="2" customFormat="1">
      <c r="A776" s="40"/>
      <c r="B776" s="41"/>
      <c r="C776" s="42"/>
      <c r="D776" s="235" t="s">
        <v>210</v>
      </c>
      <c r="E776" s="42"/>
      <c r="F776" s="266" t="s">
        <v>211</v>
      </c>
      <c r="G776" s="42"/>
      <c r="H776" s="42"/>
      <c r="I776" s="42"/>
      <c r="J776" s="42"/>
      <c r="K776" s="42"/>
      <c r="L776" s="46"/>
      <c r="M776" s="231"/>
      <c r="N776" s="232"/>
      <c r="O776" s="86"/>
      <c r="P776" s="86"/>
      <c r="Q776" s="86"/>
      <c r="R776" s="86"/>
      <c r="S776" s="86"/>
      <c r="T776" s="87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U776" s="19" t="s">
        <v>83</v>
      </c>
    </row>
    <row r="777" s="2" customFormat="1">
      <c r="A777" s="40"/>
      <c r="B777" s="41"/>
      <c r="C777" s="42"/>
      <c r="D777" s="235" t="s">
        <v>210</v>
      </c>
      <c r="E777" s="42"/>
      <c r="F777" s="267" t="s">
        <v>200</v>
      </c>
      <c r="G777" s="42"/>
      <c r="H777" s="268">
        <v>0</v>
      </c>
      <c r="I777" s="42"/>
      <c r="J777" s="42"/>
      <c r="K777" s="42"/>
      <c r="L777" s="46"/>
      <c r="M777" s="231"/>
      <c r="N777" s="232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U777" s="19" t="s">
        <v>83</v>
      </c>
    </row>
    <row r="778" s="2" customFormat="1">
      <c r="A778" s="40"/>
      <c r="B778" s="41"/>
      <c r="C778" s="42"/>
      <c r="D778" s="235" t="s">
        <v>210</v>
      </c>
      <c r="E778" s="42"/>
      <c r="F778" s="267" t="s">
        <v>212</v>
      </c>
      <c r="G778" s="42"/>
      <c r="H778" s="268">
        <v>14.595000000000001</v>
      </c>
      <c r="I778" s="42"/>
      <c r="J778" s="42"/>
      <c r="K778" s="42"/>
      <c r="L778" s="46"/>
      <c r="M778" s="231"/>
      <c r="N778" s="232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U778" s="19" t="s">
        <v>83</v>
      </c>
    </row>
    <row r="779" s="2" customFormat="1">
      <c r="A779" s="40"/>
      <c r="B779" s="41"/>
      <c r="C779" s="42"/>
      <c r="D779" s="235" t="s">
        <v>210</v>
      </c>
      <c r="E779" s="42"/>
      <c r="F779" s="267" t="s">
        <v>213</v>
      </c>
      <c r="G779" s="42"/>
      <c r="H779" s="268">
        <v>45.962000000000003</v>
      </c>
      <c r="I779" s="42"/>
      <c r="J779" s="42"/>
      <c r="K779" s="42"/>
      <c r="L779" s="46"/>
      <c r="M779" s="231"/>
      <c r="N779" s="232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U779" s="19" t="s">
        <v>83</v>
      </c>
    </row>
    <row r="780" s="2" customFormat="1">
      <c r="A780" s="40"/>
      <c r="B780" s="41"/>
      <c r="C780" s="42"/>
      <c r="D780" s="235" t="s">
        <v>210</v>
      </c>
      <c r="E780" s="42"/>
      <c r="F780" s="267" t="s">
        <v>203</v>
      </c>
      <c r="G780" s="42"/>
      <c r="H780" s="268">
        <v>60.557000000000002</v>
      </c>
      <c r="I780" s="42"/>
      <c r="J780" s="42"/>
      <c r="K780" s="42"/>
      <c r="L780" s="46"/>
      <c r="M780" s="231"/>
      <c r="N780" s="232"/>
      <c r="O780" s="86"/>
      <c r="P780" s="86"/>
      <c r="Q780" s="86"/>
      <c r="R780" s="86"/>
      <c r="S780" s="86"/>
      <c r="T780" s="87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U780" s="19" t="s">
        <v>83</v>
      </c>
    </row>
    <row r="781" s="2" customFormat="1" ht="49.05" customHeight="1">
      <c r="A781" s="40"/>
      <c r="B781" s="41"/>
      <c r="C781" s="269" t="s">
        <v>581</v>
      </c>
      <c r="D781" s="269" t="s">
        <v>214</v>
      </c>
      <c r="E781" s="270" t="s">
        <v>582</v>
      </c>
      <c r="F781" s="271" t="s">
        <v>583</v>
      </c>
      <c r="G781" s="272" t="s">
        <v>101</v>
      </c>
      <c r="H781" s="273">
        <v>468.33600000000001</v>
      </c>
      <c r="I781" s="274"/>
      <c r="J781" s="275">
        <f>ROUND(I781*H781,2)</f>
        <v>0</v>
      </c>
      <c r="K781" s="271" t="s">
        <v>194</v>
      </c>
      <c r="L781" s="276"/>
      <c r="M781" s="277" t="s">
        <v>21</v>
      </c>
      <c r="N781" s="278" t="s">
        <v>44</v>
      </c>
      <c r="O781" s="86"/>
      <c r="P781" s="224">
        <f>O781*H781</f>
        <v>0</v>
      </c>
      <c r="Q781" s="224">
        <v>0.0047000000000000002</v>
      </c>
      <c r="R781" s="224">
        <f>Q781*H781</f>
        <v>2.2011792000000003</v>
      </c>
      <c r="S781" s="224">
        <v>0</v>
      </c>
      <c r="T781" s="225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26" t="s">
        <v>424</v>
      </c>
      <c r="AT781" s="226" t="s">
        <v>214</v>
      </c>
      <c r="AU781" s="226" t="s">
        <v>83</v>
      </c>
      <c r="AY781" s="19" t="s">
        <v>189</v>
      </c>
      <c r="BE781" s="227">
        <f>IF(N781="základní",J781,0)</f>
        <v>0</v>
      </c>
      <c r="BF781" s="227">
        <f>IF(N781="snížená",J781,0)</f>
        <v>0</v>
      </c>
      <c r="BG781" s="227">
        <f>IF(N781="zákl. přenesená",J781,0)</f>
        <v>0</v>
      </c>
      <c r="BH781" s="227">
        <f>IF(N781="sníž. přenesená",J781,0)</f>
        <v>0</v>
      </c>
      <c r="BI781" s="227">
        <f>IF(N781="nulová",J781,0)</f>
        <v>0</v>
      </c>
      <c r="BJ781" s="19" t="s">
        <v>81</v>
      </c>
      <c r="BK781" s="227">
        <f>ROUND(I781*H781,2)</f>
        <v>0</v>
      </c>
      <c r="BL781" s="19" t="s">
        <v>315</v>
      </c>
      <c r="BM781" s="226" t="s">
        <v>584</v>
      </c>
    </row>
    <row r="782" s="13" customFormat="1">
      <c r="A782" s="13"/>
      <c r="B782" s="233"/>
      <c r="C782" s="234"/>
      <c r="D782" s="235" t="s">
        <v>199</v>
      </c>
      <c r="E782" s="236" t="s">
        <v>21</v>
      </c>
      <c r="F782" s="237" t="s">
        <v>579</v>
      </c>
      <c r="G782" s="234"/>
      <c r="H782" s="236" t="s">
        <v>21</v>
      </c>
      <c r="I782" s="238"/>
      <c r="J782" s="234"/>
      <c r="K782" s="234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199</v>
      </c>
      <c r="AU782" s="243" t="s">
        <v>83</v>
      </c>
      <c r="AV782" s="13" t="s">
        <v>81</v>
      </c>
      <c r="AW782" s="13" t="s">
        <v>34</v>
      </c>
      <c r="AX782" s="13" t="s">
        <v>73</v>
      </c>
      <c r="AY782" s="243" t="s">
        <v>189</v>
      </c>
    </row>
    <row r="783" s="14" customFormat="1">
      <c r="A783" s="14"/>
      <c r="B783" s="244"/>
      <c r="C783" s="245"/>
      <c r="D783" s="235" t="s">
        <v>199</v>
      </c>
      <c r="E783" s="246" t="s">
        <v>21</v>
      </c>
      <c r="F783" s="247" t="s">
        <v>129</v>
      </c>
      <c r="G783" s="245"/>
      <c r="H783" s="248">
        <v>240.12000000000001</v>
      </c>
      <c r="I783" s="249"/>
      <c r="J783" s="245"/>
      <c r="K783" s="245"/>
      <c r="L783" s="250"/>
      <c r="M783" s="251"/>
      <c r="N783" s="252"/>
      <c r="O783" s="252"/>
      <c r="P783" s="252"/>
      <c r="Q783" s="252"/>
      <c r="R783" s="252"/>
      <c r="S783" s="252"/>
      <c r="T783" s="253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4" t="s">
        <v>199</v>
      </c>
      <c r="AU783" s="254" t="s">
        <v>83</v>
      </c>
      <c r="AV783" s="14" t="s">
        <v>83</v>
      </c>
      <c r="AW783" s="14" t="s">
        <v>34</v>
      </c>
      <c r="AX783" s="14" t="s">
        <v>73</v>
      </c>
      <c r="AY783" s="254" t="s">
        <v>189</v>
      </c>
    </row>
    <row r="784" s="14" customFormat="1">
      <c r="A784" s="14"/>
      <c r="B784" s="244"/>
      <c r="C784" s="245"/>
      <c r="D784" s="235" t="s">
        <v>199</v>
      </c>
      <c r="E784" s="246" t="s">
        <v>21</v>
      </c>
      <c r="F784" s="247" t="s">
        <v>132</v>
      </c>
      <c r="G784" s="245"/>
      <c r="H784" s="248">
        <v>60.557000000000002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4" t="s">
        <v>199</v>
      </c>
      <c r="AU784" s="254" t="s">
        <v>83</v>
      </c>
      <c r="AV784" s="14" t="s">
        <v>83</v>
      </c>
      <c r="AW784" s="14" t="s">
        <v>34</v>
      </c>
      <c r="AX784" s="14" t="s">
        <v>73</v>
      </c>
      <c r="AY784" s="254" t="s">
        <v>189</v>
      </c>
    </row>
    <row r="785" s="13" customFormat="1">
      <c r="A785" s="13"/>
      <c r="B785" s="233"/>
      <c r="C785" s="234"/>
      <c r="D785" s="235" t="s">
        <v>199</v>
      </c>
      <c r="E785" s="236" t="s">
        <v>21</v>
      </c>
      <c r="F785" s="237" t="s">
        <v>567</v>
      </c>
      <c r="G785" s="234"/>
      <c r="H785" s="236" t="s">
        <v>21</v>
      </c>
      <c r="I785" s="238"/>
      <c r="J785" s="234"/>
      <c r="K785" s="234"/>
      <c r="L785" s="239"/>
      <c r="M785" s="240"/>
      <c r="N785" s="241"/>
      <c r="O785" s="241"/>
      <c r="P785" s="241"/>
      <c r="Q785" s="241"/>
      <c r="R785" s="241"/>
      <c r="S785" s="241"/>
      <c r="T785" s="24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3" t="s">
        <v>199</v>
      </c>
      <c r="AU785" s="243" t="s">
        <v>83</v>
      </c>
      <c r="AV785" s="13" t="s">
        <v>81</v>
      </c>
      <c r="AW785" s="13" t="s">
        <v>34</v>
      </c>
      <c r="AX785" s="13" t="s">
        <v>73</v>
      </c>
      <c r="AY785" s="243" t="s">
        <v>189</v>
      </c>
    </row>
    <row r="786" s="14" customFormat="1">
      <c r="A786" s="14"/>
      <c r="B786" s="244"/>
      <c r="C786" s="245"/>
      <c r="D786" s="235" t="s">
        <v>199</v>
      </c>
      <c r="E786" s="246" t="s">
        <v>21</v>
      </c>
      <c r="F786" s="247" t="s">
        <v>413</v>
      </c>
      <c r="G786" s="245"/>
      <c r="H786" s="248">
        <v>69.122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4" t="s">
        <v>199</v>
      </c>
      <c r="AU786" s="254" t="s">
        <v>83</v>
      </c>
      <c r="AV786" s="14" t="s">
        <v>83</v>
      </c>
      <c r="AW786" s="14" t="s">
        <v>34</v>
      </c>
      <c r="AX786" s="14" t="s">
        <v>73</v>
      </c>
      <c r="AY786" s="254" t="s">
        <v>189</v>
      </c>
    </row>
    <row r="787" s="14" customFormat="1">
      <c r="A787" s="14"/>
      <c r="B787" s="244"/>
      <c r="C787" s="245"/>
      <c r="D787" s="235" t="s">
        <v>199</v>
      </c>
      <c r="E787" s="246" t="s">
        <v>21</v>
      </c>
      <c r="F787" s="247" t="s">
        <v>227</v>
      </c>
      <c r="G787" s="245"/>
      <c r="H787" s="248">
        <v>8.1760000000000002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4" t="s">
        <v>199</v>
      </c>
      <c r="AU787" s="254" t="s">
        <v>83</v>
      </c>
      <c r="AV787" s="14" t="s">
        <v>83</v>
      </c>
      <c r="AW787" s="14" t="s">
        <v>34</v>
      </c>
      <c r="AX787" s="14" t="s">
        <v>73</v>
      </c>
      <c r="AY787" s="254" t="s">
        <v>189</v>
      </c>
    </row>
    <row r="788" s="14" customFormat="1">
      <c r="A788" s="14"/>
      <c r="B788" s="244"/>
      <c r="C788" s="245"/>
      <c r="D788" s="235" t="s">
        <v>199</v>
      </c>
      <c r="E788" s="246" t="s">
        <v>21</v>
      </c>
      <c r="F788" s="247" t="s">
        <v>414</v>
      </c>
      <c r="G788" s="245"/>
      <c r="H788" s="248">
        <v>10.754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4" t="s">
        <v>199</v>
      </c>
      <c r="AU788" s="254" t="s">
        <v>83</v>
      </c>
      <c r="AV788" s="14" t="s">
        <v>83</v>
      </c>
      <c r="AW788" s="14" t="s">
        <v>34</v>
      </c>
      <c r="AX788" s="14" t="s">
        <v>73</v>
      </c>
      <c r="AY788" s="254" t="s">
        <v>189</v>
      </c>
    </row>
    <row r="789" s="14" customFormat="1">
      <c r="A789" s="14"/>
      <c r="B789" s="244"/>
      <c r="C789" s="245"/>
      <c r="D789" s="235" t="s">
        <v>199</v>
      </c>
      <c r="E789" s="246" t="s">
        <v>21</v>
      </c>
      <c r="F789" s="247" t="s">
        <v>415</v>
      </c>
      <c r="G789" s="245"/>
      <c r="H789" s="248">
        <v>0.56999999999999995</v>
      </c>
      <c r="I789" s="249"/>
      <c r="J789" s="245"/>
      <c r="K789" s="245"/>
      <c r="L789" s="250"/>
      <c r="M789" s="251"/>
      <c r="N789" s="252"/>
      <c r="O789" s="252"/>
      <c r="P789" s="252"/>
      <c r="Q789" s="252"/>
      <c r="R789" s="252"/>
      <c r="S789" s="252"/>
      <c r="T789" s="25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4" t="s">
        <v>199</v>
      </c>
      <c r="AU789" s="254" t="s">
        <v>83</v>
      </c>
      <c r="AV789" s="14" t="s">
        <v>83</v>
      </c>
      <c r="AW789" s="14" t="s">
        <v>34</v>
      </c>
      <c r="AX789" s="14" t="s">
        <v>73</v>
      </c>
      <c r="AY789" s="254" t="s">
        <v>189</v>
      </c>
    </row>
    <row r="790" s="14" customFormat="1">
      <c r="A790" s="14"/>
      <c r="B790" s="244"/>
      <c r="C790" s="245"/>
      <c r="D790" s="235" t="s">
        <v>199</v>
      </c>
      <c r="E790" s="246" t="s">
        <v>21</v>
      </c>
      <c r="F790" s="247" t="s">
        <v>230</v>
      </c>
      <c r="G790" s="245"/>
      <c r="H790" s="248">
        <v>6.4400000000000004</v>
      </c>
      <c r="I790" s="249"/>
      <c r="J790" s="245"/>
      <c r="K790" s="245"/>
      <c r="L790" s="250"/>
      <c r="M790" s="251"/>
      <c r="N790" s="252"/>
      <c r="O790" s="252"/>
      <c r="P790" s="252"/>
      <c r="Q790" s="252"/>
      <c r="R790" s="252"/>
      <c r="S790" s="252"/>
      <c r="T790" s="25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4" t="s">
        <v>199</v>
      </c>
      <c r="AU790" s="254" t="s">
        <v>83</v>
      </c>
      <c r="AV790" s="14" t="s">
        <v>83</v>
      </c>
      <c r="AW790" s="14" t="s">
        <v>34</v>
      </c>
      <c r="AX790" s="14" t="s">
        <v>73</v>
      </c>
      <c r="AY790" s="254" t="s">
        <v>189</v>
      </c>
    </row>
    <row r="791" s="14" customFormat="1">
      <c r="A791" s="14"/>
      <c r="B791" s="244"/>
      <c r="C791" s="245"/>
      <c r="D791" s="235" t="s">
        <v>199</v>
      </c>
      <c r="E791" s="246" t="s">
        <v>21</v>
      </c>
      <c r="F791" s="247" t="s">
        <v>231</v>
      </c>
      <c r="G791" s="245"/>
      <c r="H791" s="248">
        <v>0.59399999999999997</v>
      </c>
      <c r="I791" s="249"/>
      <c r="J791" s="245"/>
      <c r="K791" s="245"/>
      <c r="L791" s="250"/>
      <c r="M791" s="251"/>
      <c r="N791" s="252"/>
      <c r="O791" s="252"/>
      <c r="P791" s="252"/>
      <c r="Q791" s="252"/>
      <c r="R791" s="252"/>
      <c r="S791" s="252"/>
      <c r="T791" s="25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4" t="s">
        <v>199</v>
      </c>
      <c r="AU791" s="254" t="s">
        <v>83</v>
      </c>
      <c r="AV791" s="14" t="s">
        <v>83</v>
      </c>
      <c r="AW791" s="14" t="s">
        <v>34</v>
      </c>
      <c r="AX791" s="14" t="s">
        <v>73</v>
      </c>
      <c r="AY791" s="254" t="s">
        <v>189</v>
      </c>
    </row>
    <row r="792" s="13" customFormat="1">
      <c r="A792" s="13"/>
      <c r="B792" s="233"/>
      <c r="C792" s="234"/>
      <c r="D792" s="235" t="s">
        <v>199</v>
      </c>
      <c r="E792" s="236" t="s">
        <v>21</v>
      </c>
      <c r="F792" s="237" t="s">
        <v>585</v>
      </c>
      <c r="G792" s="234"/>
      <c r="H792" s="236" t="s">
        <v>21</v>
      </c>
      <c r="I792" s="238"/>
      <c r="J792" s="234"/>
      <c r="K792" s="234"/>
      <c r="L792" s="239"/>
      <c r="M792" s="240"/>
      <c r="N792" s="241"/>
      <c r="O792" s="241"/>
      <c r="P792" s="241"/>
      <c r="Q792" s="241"/>
      <c r="R792" s="241"/>
      <c r="S792" s="241"/>
      <c r="T792" s="242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3" t="s">
        <v>199</v>
      </c>
      <c r="AU792" s="243" t="s">
        <v>83</v>
      </c>
      <c r="AV792" s="13" t="s">
        <v>81</v>
      </c>
      <c r="AW792" s="13" t="s">
        <v>34</v>
      </c>
      <c r="AX792" s="13" t="s">
        <v>73</v>
      </c>
      <c r="AY792" s="243" t="s">
        <v>189</v>
      </c>
    </row>
    <row r="793" s="14" customFormat="1">
      <c r="A793" s="14"/>
      <c r="B793" s="244"/>
      <c r="C793" s="245"/>
      <c r="D793" s="235" t="s">
        <v>199</v>
      </c>
      <c r="E793" s="246" t="s">
        <v>21</v>
      </c>
      <c r="F793" s="247" t="s">
        <v>586</v>
      </c>
      <c r="G793" s="245"/>
      <c r="H793" s="248">
        <v>1.5</v>
      </c>
      <c r="I793" s="249"/>
      <c r="J793" s="245"/>
      <c r="K793" s="245"/>
      <c r="L793" s="250"/>
      <c r="M793" s="251"/>
      <c r="N793" s="252"/>
      <c r="O793" s="252"/>
      <c r="P793" s="252"/>
      <c r="Q793" s="252"/>
      <c r="R793" s="252"/>
      <c r="S793" s="252"/>
      <c r="T793" s="253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4" t="s">
        <v>199</v>
      </c>
      <c r="AU793" s="254" t="s">
        <v>83</v>
      </c>
      <c r="AV793" s="14" t="s">
        <v>83</v>
      </c>
      <c r="AW793" s="14" t="s">
        <v>34</v>
      </c>
      <c r="AX793" s="14" t="s">
        <v>73</v>
      </c>
      <c r="AY793" s="254" t="s">
        <v>189</v>
      </c>
    </row>
    <row r="794" s="13" customFormat="1">
      <c r="A794" s="13"/>
      <c r="B794" s="233"/>
      <c r="C794" s="234"/>
      <c r="D794" s="235" t="s">
        <v>199</v>
      </c>
      <c r="E794" s="236" t="s">
        <v>21</v>
      </c>
      <c r="F794" s="237" t="s">
        <v>587</v>
      </c>
      <c r="G794" s="234"/>
      <c r="H794" s="236" t="s">
        <v>21</v>
      </c>
      <c r="I794" s="238"/>
      <c r="J794" s="234"/>
      <c r="K794" s="234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199</v>
      </c>
      <c r="AU794" s="243" t="s">
        <v>83</v>
      </c>
      <c r="AV794" s="13" t="s">
        <v>81</v>
      </c>
      <c r="AW794" s="13" t="s">
        <v>34</v>
      </c>
      <c r="AX794" s="13" t="s">
        <v>73</v>
      </c>
      <c r="AY794" s="243" t="s">
        <v>189</v>
      </c>
    </row>
    <row r="795" s="14" customFormat="1">
      <c r="A795" s="14"/>
      <c r="B795" s="244"/>
      <c r="C795" s="245"/>
      <c r="D795" s="235" t="s">
        <v>199</v>
      </c>
      <c r="E795" s="246" t="s">
        <v>21</v>
      </c>
      <c r="F795" s="247" t="s">
        <v>588</v>
      </c>
      <c r="G795" s="245"/>
      <c r="H795" s="248">
        <v>1.5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199</v>
      </c>
      <c r="AU795" s="254" t="s">
        <v>83</v>
      </c>
      <c r="AV795" s="14" t="s">
        <v>83</v>
      </c>
      <c r="AW795" s="14" t="s">
        <v>34</v>
      </c>
      <c r="AX795" s="14" t="s">
        <v>73</v>
      </c>
      <c r="AY795" s="254" t="s">
        <v>189</v>
      </c>
    </row>
    <row r="796" s="13" customFormat="1">
      <c r="A796" s="13"/>
      <c r="B796" s="233"/>
      <c r="C796" s="234"/>
      <c r="D796" s="235" t="s">
        <v>199</v>
      </c>
      <c r="E796" s="236" t="s">
        <v>21</v>
      </c>
      <c r="F796" s="237" t="s">
        <v>589</v>
      </c>
      <c r="G796" s="234"/>
      <c r="H796" s="236" t="s">
        <v>21</v>
      </c>
      <c r="I796" s="238"/>
      <c r="J796" s="234"/>
      <c r="K796" s="234"/>
      <c r="L796" s="239"/>
      <c r="M796" s="240"/>
      <c r="N796" s="241"/>
      <c r="O796" s="241"/>
      <c r="P796" s="241"/>
      <c r="Q796" s="241"/>
      <c r="R796" s="241"/>
      <c r="S796" s="241"/>
      <c r="T796" s="242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3" t="s">
        <v>199</v>
      </c>
      <c r="AU796" s="243" t="s">
        <v>83</v>
      </c>
      <c r="AV796" s="13" t="s">
        <v>81</v>
      </c>
      <c r="AW796" s="13" t="s">
        <v>34</v>
      </c>
      <c r="AX796" s="13" t="s">
        <v>73</v>
      </c>
      <c r="AY796" s="243" t="s">
        <v>189</v>
      </c>
    </row>
    <row r="797" s="14" customFormat="1">
      <c r="A797" s="14"/>
      <c r="B797" s="244"/>
      <c r="C797" s="245"/>
      <c r="D797" s="235" t="s">
        <v>199</v>
      </c>
      <c r="E797" s="246" t="s">
        <v>21</v>
      </c>
      <c r="F797" s="247" t="s">
        <v>590</v>
      </c>
      <c r="G797" s="245"/>
      <c r="H797" s="248">
        <v>0.5</v>
      </c>
      <c r="I797" s="249"/>
      <c r="J797" s="245"/>
      <c r="K797" s="245"/>
      <c r="L797" s="250"/>
      <c r="M797" s="251"/>
      <c r="N797" s="252"/>
      <c r="O797" s="252"/>
      <c r="P797" s="252"/>
      <c r="Q797" s="252"/>
      <c r="R797" s="252"/>
      <c r="S797" s="252"/>
      <c r="T797" s="253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4" t="s">
        <v>199</v>
      </c>
      <c r="AU797" s="254" t="s">
        <v>83</v>
      </c>
      <c r="AV797" s="14" t="s">
        <v>83</v>
      </c>
      <c r="AW797" s="14" t="s">
        <v>34</v>
      </c>
      <c r="AX797" s="14" t="s">
        <v>73</v>
      </c>
      <c r="AY797" s="254" t="s">
        <v>189</v>
      </c>
    </row>
    <row r="798" s="13" customFormat="1">
      <c r="A798" s="13"/>
      <c r="B798" s="233"/>
      <c r="C798" s="234"/>
      <c r="D798" s="235" t="s">
        <v>199</v>
      </c>
      <c r="E798" s="236" t="s">
        <v>21</v>
      </c>
      <c r="F798" s="237" t="s">
        <v>591</v>
      </c>
      <c r="G798" s="234"/>
      <c r="H798" s="236" t="s">
        <v>21</v>
      </c>
      <c r="I798" s="238"/>
      <c r="J798" s="234"/>
      <c r="K798" s="234"/>
      <c r="L798" s="239"/>
      <c r="M798" s="240"/>
      <c r="N798" s="241"/>
      <c r="O798" s="241"/>
      <c r="P798" s="241"/>
      <c r="Q798" s="241"/>
      <c r="R798" s="241"/>
      <c r="S798" s="241"/>
      <c r="T798" s="24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3" t="s">
        <v>199</v>
      </c>
      <c r="AU798" s="243" t="s">
        <v>83</v>
      </c>
      <c r="AV798" s="13" t="s">
        <v>81</v>
      </c>
      <c r="AW798" s="13" t="s">
        <v>34</v>
      </c>
      <c r="AX798" s="13" t="s">
        <v>73</v>
      </c>
      <c r="AY798" s="243" t="s">
        <v>189</v>
      </c>
    </row>
    <row r="799" s="14" customFormat="1">
      <c r="A799" s="14"/>
      <c r="B799" s="244"/>
      <c r="C799" s="245"/>
      <c r="D799" s="235" t="s">
        <v>199</v>
      </c>
      <c r="E799" s="246" t="s">
        <v>21</v>
      </c>
      <c r="F799" s="247" t="s">
        <v>592</v>
      </c>
      <c r="G799" s="245"/>
      <c r="H799" s="248">
        <v>2</v>
      </c>
      <c r="I799" s="249"/>
      <c r="J799" s="245"/>
      <c r="K799" s="245"/>
      <c r="L799" s="250"/>
      <c r="M799" s="251"/>
      <c r="N799" s="252"/>
      <c r="O799" s="252"/>
      <c r="P799" s="252"/>
      <c r="Q799" s="252"/>
      <c r="R799" s="252"/>
      <c r="S799" s="252"/>
      <c r="T799" s="25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4" t="s">
        <v>199</v>
      </c>
      <c r="AU799" s="254" t="s">
        <v>83</v>
      </c>
      <c r="AV799" s="14" t="s">
        <v>83</v>
      </c>
      <c r="AW799" s="14" t="s">
        <v>34</v>
      </c>
      <c r="AX799" s="14" t="s">
        <v>73</v>
      </c>
      <c r="AY799" s="254" t="s">
        <v>189</v>
      </c>
    </row>
    <row r="800" s="15" customFormat="1">
      <c r="A800" s="15"/>
      <c r="B800" s="255"/>
      <c r="C800" s="256"/>
      <c r="D800" s="235" t="s">
        <v>199</v>
      </c>
      <c r="E800" s="257" t="s">
        <v>21</v>
      </c>
      <c r="F800" s="258" t="s">
        <v>203</v>
      </c>
      <c r="G800" s="256"/>
      <c r="H800" s="259">
        <v>401.83300000000003</v>
      </c>
      <c r="I800" s="260"/>
      <c r="J800" s="256"/>
      <c r="K800" s="256"/>
      <c r="L800" s="261"/>
      <c r="M800" s="262"/>
      <c r="N800" s="263"/>
      <c r="O800" s="263"/>
      <c r="P800" s="263"/>
      <c r="Q800" s="263"/>
      <c r="R800" s="263"/>
      <c r="S800" s="263"/>
      <c r="T800" s="264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65" t="s">
        <v>199</v>
      </c>
      <c r="AU800" s="265" t="s">
        <v>83</v>
      </c>
      <c r="AV800" s="15" t="s">
        <v>195</v>
      </c>
      <c r="AW800" s="15" t="s">
        <v>34</v>
      </c>
      <c r="AX800" s="15" t="s">
        <v>81</v>
      </c>
      <c r="AY800" s="265" t="s">
        <v>189</v>
      </c>
    </row>
    <row r="801" s="2" customFormat="1">
      <c r="A801" s="40"/>
      <c r="B801" s="41"/>
      <c r="C801" s="42"/>
      <c r="D801" s="235" t="s">
        <v>210</v>
      </c>
      <c r="E801" s="42"/>
      <c r="F801" s="266" t="s">
        <v>302</v>
      </c>
      <c r="G801" s="42"/>
      <c r="H801" s="42"/>
      <c r="I801" s="42"/>
      <c r="J801" s="42"/>
      <c r="K801" s="42"/>
      <c r="L801" s="46"/>
      <c r="M801" s="231"/>
      <c r="N801" s="232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U801" s="19" t="s">
        <v>83</v>
      </c>
    </row>
    <row r="802" s="2" customFormat="1">
      <c r="A802" s="40"/>
      <c r="B802" s="41"/>
      <c r="C802" s="42"/>
      <c r="D802" s="235" t="s">
        <v>210</v>
      </c>
      <c r="E802" s="42"/>
      <c r="F802" s="267" t="s">
        <v>200</v>
      </c>
      <c r="G802" s="42"/>
      <c r="H802" s="268">
        <v>0</v>
      </c>
      <c r="I802" s="42"/>
      <c r="J802" s="42"/>
      <c r="K802" s="42"/>
      <c r="L802" s="46"/>
      <c r="M802" s="231"/>
      <c r="N802" s="232"/>
      <c r="O802" s="86"/>
      <c r="P802" s="86"/>
      <c r="Q802" s="86"/>
      <c r="R802" s="86"/>
      <c r="S802" s="86"/>
      <c r="T802" s="87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U802" s="19" t="s">
        <v>83</v>
      </c>
    </row>
    <row r="803" s="2" customFormat="1">
      <c r="A803" s="40"/>
      <c r="B803" s="41"/>
      <c r="C803" s="42"/>
      <c r="D803" s="235" t="s">
        <v>210</v>
      </c>
      <c r="E803" s="42"/>
      <c r="F803" s="267" t="s">
        <v>303</v>
      </c>
      <c r="G803" s="42"/>
      <c r="H803" s="268">
        <v>240.12000000000001</v>
      </c>
      <c r="I803" s="42"/>
      <c r="J803" s="42"/>
      <c r="K803" s="42"/>
      <c r="L803" s="46"/>
      <c r="M803" s="231"/>
      <c r="N803" s="232"/>
      <c r="O803" s="86"/>
      <c r="P803" s="86"/>
      <c r="Q803" s="86"/>
      <c r="R803" s="86"/>
      <c r="S803" s="86"/>
      <c r="T803" s="87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U803" s="19" t="s">
        <v>83</v>
      </c>
    </row>
    <row r="804" s="2" customFormat="1">
      <c r="A804" s="40"/>
      <c r="B804" s="41"/>
      <c r="C804" s="42"/>
      <c r="D804" s="235" t="s">
        <v>210</v>
      </c>
      <c r="E804" s="42"/>
      <c r="F804" s="267" t="s">
        <v>203</v>
      </c>
      <c r="G804" s="42"/>
      <c r="H804" s="268">
        <v>240.12000000000001</v>
      </c>
      <c r="I804" s="42"/>
      <c r="J804" s="42"/>
      <c r="K804" s="42"/>
      <c r="L804" s="46"/>
      <c r="M804" s="231"/>
      <c r="N804" s="232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U804" s="19" t="s">
        <v>83</v>
      </c>
    </row>
    <row r="805" s="2" customFormat="1">
      <c r="A805" s="40"/>
      <c r="B805" s="41"/>
      <c r="C805" s="42"/>
      <c r="D805" s="235" t="s">
        <v>210</v>
      </c>
      <c r="E805" s="42"/>
      <c r="F805" s="266" t="s">
        <v>211</v>
      </c>
      <c r="G805" s="42"/>
      <c r="H805" s="42"/>
      <c r="I805" s="42"/>
      <c r="J805" s="42"/>
      <c r="K805" s="42"/>
      <c r="L805" s="46"/>
      <c r="M805" s="231"/>
      <c r="N805" s="232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U805" s="19" t="s">
        <v>83</v>
      </c>
    </row>
    <row r="806" s="2" customFormat="1">
      <c r="A806" s="40"/>
      <c r="B806" s="41"/>
      <c r="C806" s="42"/>
      <c r="D806" s="235" t="s">
        <v>210</v>
      </c>
      <c r="E806" s="42"/>
      <c r="F806" s="267" t="s">
        <v>200</v>
      </c>
      <c r="G806" s="42"/>
      <c r="H806" s="268">
        <v>0</v>
      </c>
      <c r="I806" s="42"/>
      <c r="J806" s="42"/>
      <c r="K806" s="42"/>
      <c r="L806" s="46"/>
      <c r="M806" s="231"/>
      <c r="N806" s="232"/>
      <c r="O806" s="86"/>
      <c r="P806" s="86"/>
      <c r="Q806" s="86"/>
      <c r="R806" s="86"/>
      <c r="S806" s="86"/>
      <c r="T806" s="87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U806" s="19" t="s">
        <v>83</v>
      </c>
    </row>
    <row r="807" s="2" customFormat="1">
      <c r="A807" s="40"/>
      <c r="B807" s="41"/>
      <c r="C807" s="42"/>
      <c r="D807" s="235" t="s">
        <v>210</v>
      </c>
      <c r="E807" s="42"/>
      <c r="F807" s="267" t="s">
        <v>212</v>
      </c>
      <c r="G807" s="42"/>
      <c r="H807" s="268">
        <v>14.595000000000001</v>
      </c>
      <c r="I807" s="42"/>
      <c r="J807" s="42"/>
      <c r="K807" s="42"/>
      <c r="L807" s="46"/>
      <c r="M807" s="231"/>
      <c r="N807" s="232"/>
      <c r="O807" s="86"/>
      <c r="P807" s="86"/>
      <c r="Q807" s="86"/>
      <c r="R807" s="86"/>
      <c r="S807" s="86"/>
      <c r="T807" s="87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U807" s="19" t="s">
        <v>83</v>
      </c>
    </row>
    <row r="808" s="2" customFormat="1">
      <c r="A808" s="40"/>
      <c r="B808" s="41"/>
      <c r="C808" s="42"/>
      <c r="D808" s="235" t="s">
        <v>210</v>
      </c>
      <c r="E808" s="42"/>
      <c r="F808" s="267" t="s">
        <v>213</v>
      </c>
      <c r="G808" s="42"/>
      <c r="H808" s="268">
        <v>45.962000000000003</v>
      </c>
      <c r="I808" s="42"/>
      <c r="J808" s="42"/>
      <c r="K808" s="42"/>
      <c r="L808" s="46"/>
      <c r="M808" s="231"/>
      <c r="N808" s="232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U808" s="19" t="s">
        <v>83</v>
      </c>
    </row>
    <row r="809" s="2" customFormat="1">
      <c r="A809" s="40"/>
      <c r="B809" s="41"/>
      <c r="C809" s="42"/>
      <c r="D809" s="235" t="s">
        <v>210</v>
      </c>
      <c r="E809" s="42"/>
      <c r="F809" s="267" t="s">
        <v>203</v>
      </c>
      <c r="G809" s="42"/>
      <c r="H809" s="268">
        <v>60.557000000000002</v>
      </c>
      <c r="I809" s="42"/>
      <c r="J809" s="42"/>
      <c r="K809" s="42"/>
      <c r="L809" s="46"/>
      <c r="M809" s="231"/>
      <c r="N809" s="232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U809" s="19" t="s">
        <v>83</v>
      </c>
    </row>
    <row r="810" s="2" customFormat="1">
      <c r="A810" s="40"/>
      <c r="B810" s="41"/>
      <c r="C810" s="42"/>
      <c r="D810" s="235" t="s">
        <v>210</v>
      </c>
      <c r="E810" s="42"/>
      <c r="F810" s="266" t="s">
        <v>232</v>
      </c>
      <c r="G810" s="42"/>
      <c r="H810" s="42"/>
      <c r="I810" s="42"/>
      <c r="J810" s="42"/>
      <c r="K810" s="42"/>
      <c r="L810" s="46"/>
      <c r="M810" s="231"/>
      <c r="N810" s="232"/>
      <c r="O810" s="86"/>
      <c r="P810" s="86"/>
      <c r="Q810" s="86"/>
      <c r="R810" s="86"/>
      <c r="S810" s="86"/>
      <c r="T810" s="87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U810" s="19" t="s">
        <v>83</v>
      </c>
    </row>
    <row r="811" s="2" customFormat="1">
      <c r="A811" s="40"/>
      <c r="B811" s="41"/>
      <c r="C811" s="42"/>
      <c r="D811" s="235" t="s">
        <v>210</v>
      </c>
      <c r="E811" s="42"/>
      <c r="F811" s="267" t="s">
        <v>200</v>
      </c>
      <c r="G811" s="42"/>
      <c r="H811" s="268">
        <v>0</v>
      </c>
      <c r="I811" s="42"/>
      <c r="J811" s="42"/>
      <c r="K811" s="42"/>
      <c r="L811" s="46"/>
      <c r="M811" s="231"/>
      <c r="N811" s="232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U811" s="19" t="s">
        <v>83</v>
      </c>
    </row>
    <row r="812" s="2" customFormat="1">
      <c r="A812" s="40"/>
      <c r="B812" s="41"/>
      <c r="C812" s="42"/>
      <c r="D812" s="235" t="s">
        <v>210</v>
      </c>
      <c r="E812" s="42"/>
      <c r="F812" s="267" t="s">
        <v>233</v>
      </c>
      <c r="G812" s="42"/>
      <c r="H812" s="268">
        <v>64.599999999999994</v>
      </c>
      <c r="I812" s="42"/>
      <c r="J812" s="42"/>
      <c r="K812" s="42"/>
      <c r="L812" s="46"/>
      <c r="M812" s="231"/>
      <c r="N812" s="232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U812" s="19" t="s">
        <v>83</v>
      </c>
    </row>
    <row r="813" s="2" customFormat="1">
      <c r="A813" s="40"/>
      <c r="B813" s="41"/>
      <c r="C813" s="42"/>
      <c r="D813" s="235" t="s">
        <v>210</v>
      </c>
      <c r="E813" s="42"/>
      <c r="F813" s="267" t="s">
        <v>203</v>
      </c>
      <c r="G813" s="42"/>
      <c r="H813" s="268">
        <v>64.599999999999994</v>
      </c>
      <c r="I813" s="42"/>
      <c r="J813" s="42"/>
      <c r="K813" s="42"/>
      <c r="L813" s="46"/>
      <c r="M813" s="231"/>
      <c r="N813" s="232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U813" s="19" t="s">
        <v>83</v>
      </c>
    </row>
    <row r="814" s="2" customFormat="1">
      <c r="A814" s="40"/>
      <c r="B814" s="41"/>
      <c r="C814" s="42"/>
      <c r="D814" s="235" t="s">
        <v>210</v>
      </c>
      <c r="E814" s="42"/>
      <c r="F814" s="266" t="s">
        <v>234</v>
      </c>
      <c r="G814" s="42"/>
      <c r="H814" s="42"/>
      <c r="I814" s="42"/>
      <c r="J814" s="42"/>
      <c r="K814" s="42"/>
      <c r="L814" s="46"/>
      <c r="M814" s="231"/>
      <c r="N814" s="232"/>
      <c r="O814" s="86"/>
      <c r="P814" s="86"/>
      <c r="Q814" s="86"/>
      <c r="R814" s="86"/>
      <c r="S814" s="86"/>
      <c r="T814" s="87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U814" s="19" t="s">
        <v>83</v>
      </c>
    </row>
    <row r="815" s="2" customFormat="1">
      <c r="A815" s="40"/>
      <c r="B815" s="41"/>
      <c r="C815" s="42"/>
      <c r="D815" s="235" t="s">
        <v>210</v>
      </c>
      <c r="E815" s="42"/>
      <c r="F815" s="267" t="s">
        <v>200</v>
      </c>
      <c r="G815" s="42"/>
      <c r="H815" s="268">
        <v>0</v>
      </c>
      <c r="I815" s="42"/>
      <c r="J815" s="42"/>
      <c r="K815" s="42"/>
      <c r="L815" s="46"/>
      <c r="M815" s="231"/>
      <c r="N815" s="232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U815" s="19" t="s">
        <v>83</v>
      </c>
    </row>
    <row r="816" s="2" customFormat="1">
      <c r="A816" s="40"/>
      <c r="B816" s="41"/>
      <c r="C816" s="42"/>
      <c r="D816" s="235" t="s">
        <v>210</v>
      </c>
      <c r="E816" s="42"/>
      <c r="F816" s="267" t="s">
        <v>235</v>
      </c>
      <c r="G816" s="42"/>
      <c r="H816" s="268">
        <v>22.710000000000001</v>
      </c>
      <c r="I816" s="42"/>
      <c r="J816" s="42"/>
      <c r="K816" s="42"/>
      <c r="L816" s="46"/>
      <c r="M816" s="231"/>
      <c r="N816" s="232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U816" s="19" t="s">
        <v>83</v>
      </c>
    </row>
    <row r="817" s="2" customFormat="1">
      <c r="A817" s="40"/>
      <c r="B817" s="41"/>
      <c r="C817" s="42"/>
      <c r="D817" s="235" t="s">
        <v>210</v>
      </c>
      <c r="E817" s="42"/>
      <c r="F817" s="267" t="s">
        <v>203</v>
      </c>
      <c r="G817" s="42"/>
      <c r="H817" s="268">
        <v>22.710000000000001</v>
      </c>
      <c r="I817" s="42"/>
      <c r="J817" s="42"/>
      <c r="K817" s="42"/>
      <c r="L817" s="46"/>
      <c r="M817" s="231"/>
      <c r="N817" s="232"/>
      <c r="O817" s="86"/>
      <c r="P817" s="86"/>
      <c r="Q817" s="86"/>
      <c r="R817" s="86"/>
      <c r="S817" s="86"/>
      <c r="T817" s="87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U817" s="19" t="s">
        <v>83</v>
      </c>
    </row>
    <row r="818" s="2" customFormat="1">
      <c r="A818" s="40"/>
      <c r="B818" s="41"/>
      <c r="C818" s="42"/>
      <c r="D818" s="235" t="s">
        <v>210</v>
      </c>
      <c r="E818" s="42"/>
      <c r="F818" s="266" t="s">
        <v>236</v>
      </c>
      <c r="G818" s="42"/>
      <c r="H818" s="42"/>
      <c r="I818" s="42"/>
      <c r="J818" s="42"/>
      <c r="K818" s="42"/>
      <c r="L818" s="46"/>
      <c r="M818" s="231"/>
      <c r="N818" s="232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U818" s="19" t="s">
        <v>83</v>
      </c>
    </row>
    <row r="819" s="2" customFormat="1">
      <c r="A819" s="40"/>
      <c r="B819" s="41"/>
      <c r="C819" s="42"/>
      <c r="D819" s="235" t="s">
        <v>210</v>
      </c>
      <c r="E819" s="42"/>
      <c r="F819" s="267" t="s">
        <v>200</v>
      </c>
      <c r="G819" s="42"/>
      <c r="H819" s="268">
        <v>0</v>
      </c>
      <c r="I819" s="42"/>
      <c r="J819" s="42"/>
      <c r="K819" s="42"/>
      <c r="L819" s="46"/>
      <c r="M819" s="231"/>
      <c r="N819" s="232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U819" s="19" t="s">
        <v>83</v>
      </c>
    </row>
    <row r="820" s="2" customFormat="1">
      <c r="A820" s="40"/>
      <c r="B820" s="41"/>
      <c r="C820" s="42"/>
      <c r="D820" s="235" t="s">
        <v>210</v>
      </c>
      <c r="E820" s="42"/>
      <c r="F820" s="267" t="s">
        <v>237</v>
      </c>
      <c r="G820" s="42"/>
      <c r="H820" s="268">
        <v>10.050000000000001</v>
      </c>
      <c r="I820" s="42"/>
      <c r="J820" s="42"/>
      <c r="K820" s="42"/>
      <c r="L820" s="46"/>
      <c r="M820" s="231"/>
      <c r="N820" s="232"/>
      <c r="O820" s="86"/>
      <c r="P820" s="86"/>
      <c r="Q820" s="86"/>
      <c r="R820" s="86"/>
      <c r="S820" s="86"/>
      <c r="T820" s="87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U820" s="19" t="s">
        <v>83</v>
      </c>
    </row>
    <row r="821" s="2" customFormat="1">
      <c r="A821" s="40"/>
      <c r="B821" s="41"/>
      <c r="C821" s="42"/>
      <c r="D821" s="235" t="s">
        <v>210</v>
      </c>
      <c r="E821" s="42"/>
      <c r="F821" s="267" t="s">
        <v>203</v>
      </c>
      <c r="G821" s="42"/>
      <c r="H821" s="268">
        <v>10.050000000000001</v>
      </c>
      <c r="I821" s="42"/>
      <c r="J821" s="42"/>
      <c r="K821" s="42"/>
      <c r="L821" s="46"/>
      <c r="M821" s="231"/>
      <c r="N821" s="232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U821" s="19" t="s">
        <v>83</v>
      </c>
    </row>
    <row r="822" s="2" customFormat="1">
      <c r="A822" s="40"/>
      <c r="B822" s="41"/>
      <c r="C822" s="42"/>
      <c r="D822" s="235" t="s">
        <v>210</v>
      </c>
      <c r="E822" s="42"/>
      <c r="F822" s="266" t="s">
        <v>238</v>
      </c>
      <c r="G822" s="42"/>
      <c r="H822" s="42"/>
      <c r="I822" s="42"/>
      <c r="J822" s="42"/>
      <c r="K822" s="42"/>
      <c r="L822" s="46"/>
      <c r="M822" s="231"/>
      <c r="N822" s="232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U822" s="19" t="s">
        <v>83</v>
      </c>
    </row>
    <row r="823" s="2" customFormat="1">
      <c r="A823" s="40"/>
      <c r="B823" s="41"/>
      <c r="C823" s="42"/>
      <c r="D823" s="235" t="s">
        <v>210</v>
      </c>
      <c r="E823" s="42"/>
      <c r="F823" s="267" t="s">
        <v>200</v>
      </c>
      <c r="G823" s="42"/>
      <c r="H823" s="268">
        <v>0</v>
      </c>
      <c r="I823" s="42"/>
      <c r="J823" s="42"/>
      <c r="K823" s="42"/>
      <c r="L823" s="46"/>
      <c r="M823" s="231"/>
      <c r="N823" s="232"/>
      <c r="O823" s="86"/>
      <c r="P823" s="86"/>
      <c r="Q823" s="86"/>
      <c r="R823" s="86"/>
      <c r="S823" s="86"/>
      <c r="T823" s="87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U823" s="19" t="s">
        <v>83</v>
      </c>
    </row>
    <row r="824" s="2" customFormat="1">
      <c r="A824" s="40"/>
      <c r="B824" s="41"/>
      <c r="C824" s="42"/>
      <c r="D824" s="235" t="s">
        <v>210</v>
      </c>
      <c r="E824" s="42"/>
      <c r="F824" s="267" t="s">
        <v>137</v>
      </c>
      <c r="G824" s="42"/>
      <c r="H824" s="268">
        <v>1.8999999999999999</v>
      </c>
      <c r="I824" s="42"/>
      <c r="J824" s="42"/>
      <c r="K824" s="42"/>
      <c r="L824" s="46"/>
      <c r="M824" s="231"/>
      <c r="N824" s="232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U824" s="19" t="s">
        <v>83</v>
      </c>
    </row>
    <row r="825" s="2" customFormat="1">
      <c r="A825" s="40"/>
      <c r="B825" s="41"/>
      <c r="C825" s="42"/>
      <c r="D825" s="235" t="s">
        <v>210</v>
      </c>
      <c r="E825" s="42"/>
      <c r="F825" s="267" t="s">
        <v>203</v>
      </c>
      <c r="G825" s="42"/>
      <c r="H825" s="268">
        <v>1.8999999999999999</v>
      </c>
      <c r="I825" s="42"/>
      <c r="J825" s="42"/>
      <c r="K825" s="42"/>
      <c r="L825" s="46"/>
      <c r="M825" s="231"/>
      <c r="N825" s="232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U825" s="19" t="s">
        <v>83</v>
      </c>
    </row>
    <row r="826" s="2" customFormat="1">
      <c r="A826" s="40"/>
      <c r="B826" s="41"/>
      <c r="C826" s="42"/>
      <c r="D826" s="235" t="s">
        <v>210</v>
      </c>
      <c r="E826" s="42"/>
      <c r="F826" s="266" t="s">
        <v>239</v>
      </c>
      <c r="G826" s="42"/>
      <c r="H826" s="42"/>
      <c r="I826" s="42"/>
      <c r="J826" s="42"/>
      <c r="K826" s="42"/>
      <c r="L826" s="46"/>
      <c r="M826" s="231"/>
      <c r="N826" s="232"/>
      <c r="O826" s="86"/>
      <c r="P826" s="86"/>
      <c r="Q826" s="86"/>
      <c r="R826" s="86"/>
      <c r="S826" s="86"/>
      <c r="T826" s="87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U826" s="19" t="s">
        <v>83</v>
      </c>
    </row>
    <row r="827" s="2" customFormat="1">
      <c r="A827" s="40"/>
      <c r="B827" s="41"/>
      <c r="C827" s="42"/>
      <c r="D827" s="235" t="s">
        <v>210</v>
      </c>
      <c r="E827" s="42"/>
      <c r="F827" s="267" t="s">
        <v>200</v>
      </c>
      <c r="G827" s="42"/>
      <c r="H827" s="268">
        <v>0</v>
      </c>
      <c r="I827" s="42"/>
      <c r="J827" s="42"/>
      <c r="K827" s="42"/>
      <c r="L827" s="46"/>
      <c r="M827" s="231"/>
      <c r="N827" s="232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U827" s="19" t="s">
        <v>83</v>
      </c>
    </row>
    <row r="828" s="2" customFormat="1">
      <c r="A828" s="40"/>
      <c r="B828" s="41"/>
      <c r="C828" s="42"/>
      <c r="D828" s="235" t="s">
        <v>210</v>
      </c>
      <c r="E828" s="42"/>
      <c r="F828" s="267" t="s">
        <v>240</v>
      </c>
      <c r="G828" s="42"/>
      <c r="H828" s="268">
        <v>18.940000000000001</v>
      </c>
      <c r="I828" s="42"/>
      <c r="J828" s="42"/>
      <c r="K828" s="42"/>
      <c r="L828" s="46"/>
      <c r="M828" s="231"/>
      <c r="N828" s="232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U828" s="19" t="s">
        <v>83</v>
      </c>
    </row>
    <row r="829" s="2" customFormat="1">
      <c r="A829" s="40"/>
      <c r="B829" s="41"/>
      <c r="C829" s="42"/>
      <c r="D829" s="235" t="s">
        <v>210</v>
      </c>
      <c r="E829" s="42"/>
      <c r="F829" s="267" t="s">
        <v>203</v>
      </c>
      <c r="G829" s="42"/>
      <c r="H829" s="268">
        <v>18.940000000000001</v>
      </c>
      <c r="I829" s="42"/>
      <c r="J829" s="42"/>
      <c r="K829" s="42"/>
      <c r="L829" s="46"/>
      <c r="M829" s="231"/>
      <c r="N829" s="232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U829" s="19" t="s">
        <v>83</v>
      </c>
    </row>
    <row r="830" s="2" customFormat="1">
      <c r="A830" s="40"/>
      <c r="B830" s="41"/>
      <c r="C830" s="42"/>
      <c r="D830" s="235" t="s">
        <v>210</v>
      </c>
      <c r="E830" s="42"/>
      <c r="F830" s="266" t="s">
        <v>241</v>
      </c>
      <c r="G830" s="42"/>
      <c r="H830" s="42"/>
      <c r="I830" s="42"/>
      <c r="J830" s="42"/>
      <c r="K830" s="42"/>
      <c r="L830" s="46"/>
      <c r="M830" s="231"/>
      <c r="N830" s="232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U830" s="19" t="s">
        <v>83</v>
      </c>
    </row>
    <row r="831" s="2" customFormat="1">
      <c r="A831" s="40"/>
      <c r="B831" s="41"/>
      <c r="C831" s="42"/>
      <c r="D831" s="235" t="s">
        <v>210</v>
      </c>
      <c r="E831" s="42"/>
      <c r="F831" s="267" t="s">
        <v>200</v>
      </c>
      <c r="G831" s="42"/>
      <c r="H831" s="268">
        <v>0</v>
      </c>
      <c r="I831" s="42"/>
      <c r="J831" s="42"/>
      <c r="K831" s="42"/>
      <c r="L831" s="46"/>
      <c r="M831" s="231"/>
      <c r="N831" s="232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U831" s="19" t="s">
        <v>83</v>
      </c>
    </row>
    <row r="832" s="2" customFormat="1">
      <c r="A832" s="40"/>
      <c r="B832" s="41"/>
      <c r="C832" s="42"/>
      <c r="D832" s="235" t="s">
        <v>210</v>
      </c>
      <c r="E832" s="42"/>
      <c r="F832" s="267" t="s">
        <v>242</v>
      </c>
      <c r="G832" s="42"/>
      <c r="H832" s="268">
        <v>2.7000000000000002</v>
      </c>
      <c r="I832" s="42"/>
      <c r="J832" s="42"/>
      <c r="K832" s="42"/>
      <c r="L832" s="46"/>
      <c r="M832" s="231"/>
      <c r="N832" s="232"/>
      <c r="O832" s="86"/>
      <c r="P832" s="86"/>
      <c r="Q832" s="86"/>
      <c r="R832" s="86"/>
      <c r="S832" s="86"/>
      <c r="T832" s="87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U832" s="19" t="s">
        <v>83</v>
      </c>
    </row>
    <row r="833" s="2" customFormat="1">
      <c r="A833" s="40"/>
      <c r="B833" s="41"/>
      <c r="C833" s="42"/>
      <c r="D833" s="235" t="s">
        <v>210</v>
      </c>
      <c r="E833" s="42"/>
      <c r="F833" s="267" t="s">
        <v>203</v>
      </c>
      <c r="G833" s="42"/>
      <c r="H833" s="268">
        <v>2.7000000000000002</v>
      </c>
      <c r="I833" s="42"/>
      <c r="J833" s="42"/>
      <c r="K833" s="42"/>
      <c r="L833" s="46"/>
      <c r="M833" s="231"/>
      <c r="N833" s="232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U833" s="19" t="s">
        <v>83</v>
      </c>
    </row>
    <row r="834" s="2" customFormat="1">
      <c r="A834" s="40"/>
      <c r="B834" s="41"/>
      <c r="C834" s="42"/>
      <c r="D834" s="235" t="s">
        <v>210</v>
      </c>
      <c r="E834" s="42"/>
      <c r="F834" s="266" t="s">
        <v>593</v>
      </c>
      <c r="G834" s="42"/>
      <c r="H834" s="42"/>
      <c r="I834" s="42"/>
      <c r="J834" s="42"/>
      <c r="K834" s="42"/>
      <c r="L834" s="46"/>
      <c r="M834" s="231"/>
      <c r="N834" s="232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U834" s="19" t="s">
        <v>83</v>
      </c>
    </row>
    <row r="835" s="2" customFormat="1">
      <c r="A835" s="40"/>
      <c r="B835" s="41"/>
      <c r="C835" s="42"/>
      <c r="D835" s="235" t="s">
        <v>210</v>
      </c>
      <c r="E835" s="42"/>
      <c r="F835" s="267" t="s">
        <v>200</v>
      </c>
      <c r="G835" s="42"/>
      <c r="H835" s="268">
        <v>0</v>
      </c>
      <c r="I835" s="42"/>
      <c r="J835" s="42"/>
      <c r="K835" s="42"/>
      <c r="L835" s="46"/>
      <c r="M835" s="231"/>
      <c r="N835" s="232"/>
      <c r="O835" s="86"/>
      <c r="P835" s="86"/>
      <c r="Q835" s="86"/>
      <c r="R835" s="86"/>
      <c r="S835" s="86"/>
      <c r="T835" s="87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U835" s="19" t="s">
        <v>83</v>
      </c>
    </row>
    <row r="836" s="2" customFormat="1">
      <c r="A836" s="40"/>
      <c r="B836" s="41"/>
      <c r="C836" s="42"/>
      <c r="D836" s="235" t="s">
        <v>210</v>
      </c>
      <c r="E836" s="42"/>
      <c r="F836" s="267" t="s">
        <v>520</v>
      </c>
      <c r="G836" s="42"/>
      <c r="H836" s="268">
        <v>0</v>
      </c>
      <c r="I836" s="42"/>
      <c r="J836" s="42"/>
      <c r="K836" s="42"/>
      <c r="L836" s="46"/>
      <c r="M836" s="231"/>
      <c r="N836" s="232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U836" s="19" t="s">
        <v>83</v>
      </c>
    </row>
    <row r="837" s="2" customFormat="1">
      <c r="A837" s="40"/>
      <c r="B837" s="41"/>
      <c r="C837" s="42"/>
      <c r="D837" s="235" t="s">
        <v>210</v>
      </c>
      <c r="E837" s="42"/>
      <c r="F837" s="267" t="s">
        <v>103</v>
      </c>
      <c r="G837" s="42"/>
      <c r="H837" s="268">
        <v>3</v>
      </c>
      <c r="I837" s="42"/>
      <c r="J837" s="42"/>
      <c r="K837" s="42"/>
      <c r="L837" s="46"/>
      <c r="M837" s="231"/>
      <c r="N837" s="232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U837" s="19" t="s">
        <v>83</v>
      </c>
    </row>
    <row r="838" s="2" customFormat="1">
      <c r="A838" s="40"/>
      <c r="B838" s="41"/>
      <c r="C838" s="42"/>
      <c r="D838" s="235" t="s">
        <v>210</v>
      </c>
      <c r="E838" s="42"/>
      <c r="F838" s="267" t="s">
        <v>203</v>
      </c>
      <c r="G838" s="42"/>
      <c r="H838" s="268">
        <v>3</v>
      </c>
      <c r="I838" s="42"/>
      <c r="J838" s="42"/>
      <c r="K838" s="42"/>
      <c r="L838" s="46"/>
      <c r="M838" s="231"/>
      <c r="N838" s="232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U838" s="19" t="s">
        <v>83</v>
      </c>
    </row>
    <row r="839" s="14" customFormat="1">
      <c r="A839" s="14"/>
      <c r="B839" s="244"/>
      <c r="C839" s="245"/>
      <c r="D839" s="235" t="s">
        <v>199</v>
      </c>
      <c r="E839" s="245"/>
      <c r="F839" s="247" t="s">
        <v>594</v>
      </c>
      <c r="G839" s="245"/>
      <c r="H839" s="248">
        <v>468.33600000000001</v>
      </c>
      <c r="I839" s="249"/>
      <c r="J839" s="245"/>
      <c r="K839" s="245"/>
      <c r="L839" s="250"/>
      <c r="M839" s="251"/>
      <c r="N839" s="252"/>
      <c r="O839" s="252"/>
      <c r="P839" s="252"/>
      <c r="Q839" s="252"/>
      <c r="R839" s="252"/>
      <c r="S839" s="252"/>
      <c r="T839" s="253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4" t="s">
        <v>199</v>
      </c>
      <c r="AU839" s="254" t="s">
        <v>83</v>
      </c>
      <c r="AV839" s="14" t="s">
        <v>83</v>
      </c>
      <c r="AW839" s="14" t="s">
        <v>4</v>
      </c>
      <c r="AX839" s="14" t="s">
        <v>81</v>
      </c>
      <c r="AY839" s="254" t="s">
        <v>189</v>
      </c>
    </row>
    <row r="840" s="2" customFormat="1" ht="49.05" customHeight="1">
      <c r="A840" s="40"/>
      <c r="B840" s="41"/>
      <c r="C840" s="269" t="s">
        <v>595</v>
      </c>
      <c r="D840" s="269" t="s">
        <v>214</v>
      </c>
      <c r="E840" s="270" t="s">
        <v>596</v>
      </c>
      <c r="F840" s="271" t="s">
        <v>597</v>
      </c>
      <c r="G840" s="272" t="s">
        <v>101</v>
      </c>
      <c r="H840" s="273">
        <v>102.238</v>
      </c>
      <c r="I840" s="274"/>
      <c r="J840" s="275">
        <f>ROUND(I840*H840,2)</f>
        <v>0</v>
      </c>
      <c r="K840" s="271" t="s">
        <v>194</v>
      </c>
      <c r="L840" s="276"/>
      <c r="M840" s="277" t="s">
        <v>21</v>
      </c>
      <c r="N840" s="278" t="s">
        <v>44</v>
      </c>
      <c r="O840" s="86"/>
      <c r="P840" s="224">
        <f>O840*H840</f>
        <v>0</v>
      </c>
      <c r="Q840" s="224">
        <v>0.0064000000000000003</v>
      </c>
      <c r="R840" s="224">
        <f>Q840*H840</f>
        <v>0.65432319999999999</v>
      </c>
      <c r="S840" s="224">
        <v>0</v>
      </c>
      <c r="T840" s="225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26" t="s">
        <v>598</v>
      </c>
      <c r="AT840" s="226" t="s">
        <v>214</v>
      </c>
      <c r="AU840" s="226" t="s">
        <v>83</v>
      </c>
      <c r="AY840" s="19" t="s">
        <v>189</v>
      </c>
      <c r="BE840" s="227">
        <f>IF(N840="základní",J840,0)</f>
        <v>0</v>
      </c>
      <c r="BF840" s="227">
        <f>IF(N840="snížená",J840,0)</f>
        <v>0</v>
      </c>
      <c r="BG840" s="227">
        <f>IF(N840="zákl. přenesená",J840,0)</f>
        <v>0</v>
      </c>
      <c r="BH840" s="227">
        <f>IF(N840="sníž. přenesená",J840,0)</f>
        <v>0</v>
      </c>
      <c r="BI840" s="227">
        <f>IF(N840="nulová",J840,0)</f>
        <v>0</v>
      </c>
      <c r="BJ840" s="19" t="s">
        <v>81</v>
      </c>
      <c r="BK840" s="227">
        <f>ROUND(I840*H840,2)</f>
        <v>0</v>
      </c>
      <c r="BL840" s="19" t="s">
        <v>598</v>
      </c>
      <c r="BM840" s="226" t="s">
        <v>599</v>
      </c>
    </row>
    <row r="841" s="13" customFormat="1">
      <c r="A841" s="13"/>
      <c r="B841" s="233"/>
      <c r="C841" s="234"/>
      <c r="D841" s="235" t="s">
        <v>199</v>
      </c>
      <c r="E841" s="236" t="s">
        <v>21</v>
      </c>
      <c r="F841" s="237" t="s">
        <v>580</v>
      </c>
      <c r="G841" s="234"/>
      <c r="H841" s="236" t="s">
        <v>21</v>
      </c>
      <c r="I841" s="238"/>
      <c r="J841" s="234"/>
      <c r="K841" s="234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199</v>
      </c>
      <c r="AU841" s="243" t="s">
        <v>83</v>
      </c>
      <c r="AV841" s="13" t="s">
        <v>81</v>
      </c>
      <c r="AW841" s="13" t="s">
        <v>34</v>
      </c>
      <c r="AX841" s="13" t="s">
        <v>73</v>
      </c>
      <c r="AY841" s="243" t="s">
        <v>189</v>
      </c>
    </row>
    <row r="842" s="14" customFormat="1">
      <c r="A842" s="14"/>
      <c r="B842" s="244"/>
      <c r="C842" s="245"/>
      <c r="D842" s="235" t="s">
        <v>199</v>
      </c>
      <c r="E842" s="246" t="s">
        <v>21</v>
      </c>
      <c r="F842" s="247" t="s">
        <v>132</v>
      </c>
      <c r="G842" s="245"/>
      <c r="H842" s="248">
        <v>60.557000000000002</v>
      </c>
      <c r="I842" s="249"/>
      <c r="J842" s="245"/>
      <c r="K842" s="245"/>
      <c r="L842" s="250"/>
      <c r="M842" s="251"/>
      <c r="N842" s="252"/>
      <c r="O842" s="252"/>
      <c r="P842" s="252"/>
      <c r="Q842" s="252"/>
      <c r="R842" s="252"/>
      <c r="S842" s="252"/>
      <c r="T842" s="25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4" t="s">
        <v>199</v>
      </c>
      <c r="AU842" s="254" t="s">
        <v>83</v>
      </c>
      <c r="AV842" s="14" t="s">
        <v>83</v>
      </c>
      <c r="AW842" s="14" t="s">
        <v>34</v>
      </c>
      <c r="AX842" s="14" t="s">
        <v>73</v>
      </c>
      <c r="AY842" s="254" t="s">
        <v>189</v>
      </c>
    </row>
    <row r="843" s="13" customFormat="1">
      <c r="A843" s="13"/>
      <c r="B843" s="233"/>
      <c r="C843" s="234"/>
      <c r="D843" s="235" t="s">
        <v>199</v>
      </c>
      <c r="E843" s="236" t="s">
        <v>21</v>
      </c>
      <c r="F843" s="237" t="s">
        <v>567</v>
      </c>
      <c r="G843" s="234"/>
      <c r="H843" s="236" t="s">
        <v>21</v>
      </c>
      <c r="I843" s="238"/>
      <c r="J843" s="234"/>
      <c r="K843" s="234"/>
      <c r="L843" s="239"/>
      <c r="M843" s="240"/>
      <c r="N843" s="241"/>
      <c r="O843" s="241"/>
      <c r="P843" s="241"/>
      <c r="Q843" s="241"/>
      <c r="R843" s="241"/>
      <c r="S843" s="241"/>
      <c r="T843" s="24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3" t="s">
        <v>199</v>
      </c>
      <c r="AU843" s="243" t="s">
        <v>83</v>
      </c>
      <c r="AV843" s="13" t="s">
        <v>81</v>
      </c>
      <c r="AW843" s="13" t="s">
        <v>34</v>
      </c>
      <c r="AX843" s="13" t="s">
        <v>73</v>
      </c>
      <c r="AY843" s="243" t="s">
        <v>189</v>
      </c>
    </row>
    <row r="844" s="14" customFormat="1">
      <c r="A844" s="14"/>
      <c r="B844" s="244"/>
      <c r="C844" s="245"/>
      <c r="D844" s="235" t="s">
        <v>199</v>
      </c>
      <c r="E844" s="246" t="s">
        <v>21</v>
      </c>
      <c r="F844" s="247" t="s">
        <v>569</v>
      </c>
      <c r="G844" s="245"/>
      <c r="H844" s="248">
        <v>5.6779999999999999</v>
      </c>
      <c r="I844" s="249"/>
      <c r="J844" s="245"/>
      <c r="K844" s="245"/>
      <c r="L844" s="250"/>
      <c r="M844" s="251"/>
      <c r="N844" s="252"/>
      <c r="O844" s="252"/>
      <c r="P844" s="252"/>
      <c r="Q844" s="252"/>
      <c r="R844" s="252"/>
      <c r="S844" s="252"/>
      <c r="T844" s="253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4" t="s">
        <v>199</v>
      </c>
      <c r="AU844" s="254" t="s">
        <v>83</v>
      </c>
      <c r="AV844" s="14" t="s">
        <v>83</v>
      </c>
      <c r="AW844" s="14" t="s">
        <v>34</v>
      </c>
      <c r="AX844" s="14" t="s">
        <v>73</v>
      </c>
      <c r="AY844" s="254" t="s">
        <v>189</v>
      </c>
    </row>
    <row r="845" s="14" customFormat="1">
      <c r="A845" s="14"/>
      <c r="B845" s="244"/>
      <c r="C845" s="245"/>
      <c r="D845" s="235" t="s">
        <v>199</v>
      </c>
      <c r="E845" s="246" t="s">
        <v>21</v>
      </c>
      <c r="F845" s="247" t="s">
        <v>600</v>
      </c>
      <c r="G845" s="245"/>
      <c r="H845" s="248">
        <v>12.060000000000001</v>
      </c>
      <c r="I845" s="249"/>
      <c r="J845" s="245"/>
      <c r="K845" s="245"/>
      <c r="L845" s="250"/>
      <c r="M845" s="251"/>
      <c r="N845" s="252"/>
      <c r="O845" s="252"/>
      <c r="P845" s="252"/>
      <c r="Q845" s="252"/>
      <c r="R845" s="252"/>
      <c r="S845" s="252"/>
      <c r="T845" s="253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4" t="s">
        <v>199</v>
      </c>
      <c r="AU845" s="254" t="s">
        <v>83</v>
      </c>
      <c r="AV845" s="14" t="s">
        <v>83</v>
      </c>
      <c r="AW845" s="14" t="s">
        <v>34</v>
      </c>
      <c r="AX845" s="14" t="s">
        <v>73</v>
      </c>
      <c r="AY845" s="254" t="s">
        <v>189</v>
      </c>
    </row>
    <row r="846" s="14" customFormat="1">
      <c r="A846" s="14"/>
      <c r="B846" s="244"/>
      <c r="C846" s="245"/>
      <c r="D846" s="235" t="s">
        <v>199</v>
      </c>
      <c r="E846" s="246" t="s">
        <v>21</v>
      </c>
      <c r="F846" s="247" t="s">
        <v>229</v>
      </c>
      <c r="G846" s="245"/>
      <c r="H846" s="248">
        <v>0.28499999999999998</v>
      </c>
      <c r="I846" s="249"/>
      <c r="J846" s="245"/>
      <c r="K846" s="245"/>
      <c r="L846" s="250"/>
      <c r="M846" s="251"/>
      <c r="N846" s="252"/>
      <c r="O846" s="252"/>
      <c r="P846" s="252"/>
      <c r="Q846" s="252"/>
      <c r="R846" s="252"/>
      <c r="S846" s="252"/>
      <c r="T846" s="253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4" t="s">
        <v>199</v>
      </c>
      <c r="AU846" s="254" t="s">
        <v>83</v>
      </c>
      <c r="AV846" s="14" t="s">
        <v>83</v>
      </c>
      <c r="AW846" s="14" t="s">
        <v>34</v>
      </c>
      <c r="AX846" s="14" t="s">
        <v>73</v>
      </c>
      <c r="AY846" s="254" t="s">
        <v>189</v>
      </c>
    </row>
    <row r="847" s="14" customFormat="1">
      <c r="A847" s="14"/>
      <c r="B847" s="244"/>
      <c r="C847" s="245"/>
      <c r="D847" s="235" t="s">
        <v>199</v>
      </c>
      <c r="E847" s="246" t="s">
        <v>21</v>
      </c>
      <c r="F847" s="247" t="s">
        <v>571</v>
      </c>
      <c r="G847" s="245"/>
      <c r="H847" s="248">
        <v>4.7350000000000003</v>
      </c>
      <c r="I847" s="249"/>
      <c r="J847" s="245"/>
      <c r="K847" s="245"/>
      <c r="L847" s="250"/>
      <c r="M847" s="251"/>
      <c r="N847" s="252"/>
      <c r="O847" s="252"/>
      <c r="P847" s="252"/>
      <c r="Q847" s="252"/>
      <c r="R847" s="252"/>
      <c r="S847" s="252"/>
      <c r="T847" s="253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4" t="s">
        <v>199</v>
      </c>
      <c r="AU847" s="254" t="s">
        <v>83</v>
      </c>
      <c r="AV847" s="14" t="s">
        <v>83</v>
      </c>
      <c r="AW847" s="14" t="s">
        <v>34</v>
      </c>
      <c r="AX847" s="14" t="s">
        <v>73</v>
      </c>
      <c r="AY847" s="254" t="s">
        <v>189</v>
      </c>
    </row>
    <row r="848" s="14" customFormat="1">
      <c r="A848" s="14"/>
      <c r="B848" s="244"/>
      <c r="C848" s="245"/>
      <c r="D848" s="235" t="s">
        <v>199</v>
      </c>
      <c r="E848" s="246" t="s">
        <v>21</v>
      </c>
      <c r="F848" s="247" t="s">
        <v>572</v>
      </c>
      <c r="G848" s="245"/>
      <c r="H848" s="248">
        <v>0.40500000000000003</v>
      </c>
      <c r="I848" s="249"/>
      <c r="J848" s="245"/>
      <c r="K848" s="245"/>
      <c r="L848" s="250"/>
      <c r="M848" s="251"/>
      <c r="N848" s="252"/>
      <c r="O848" s="252"/>
      <c r="P848" s="252"/>
      <c r="Q848" s="252"/>
      <c r="R848" s="252"/>
      <c r="S848" s="252"/>
      <c r="T848" s="253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4" t="s">
        <v>199</v>
      </c>
      <c r="AU848" s="254" t="s">
        <v>83</v>
      </c>
      <c r="AV848" s="14" t="s">
        <v>83</v>
      </c>
      <c r="AW848" s="14" t="s">
        <v>34</v>
      </c>
      <c r="AX848" s="14" t="s">
        <v>73</v>
      </c>
      <c r="AY848" s="254" t="s">
        <v>189</v>
      </c>
    </row>
    <row r="849" s="13" customFormat="1">
      <c r="A849" s="13"/>
      <c r="B849" s="233"/>
      <c r="C849" s="234"/>
      <c r="D849" s="235" t="s">
        <v>199</v>
      </c>
      <c r="E849" s="236" t="s">
        <v>21</v>
      </c>
      <c r="F849" s="237" t="s">
        <v>587</v>
      </c>
      <c r="G849" s="234"/>
      <c r="H849" s="236" t="s">
        <v>21</v>
      </c>
      <c r="I849" s="238"/>
      <c r="J849" s="234"/>
      <c r="K849" s="234"/>
      <c r="L849" s="239"/>
      <c r="M849" s="240"/>
      <c r="N849" s="241"/>
      <c r="O849" s="241"/>
      <c r="P849" s="241"/>
      <c r="Q849" s="241"/>
      <c r="R849" s="241"/>
      <c r="S849" s="241"/>
      <c r="T849" s="242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3" t="s">
        <v>199</v>
      </c>
      <c r="AU849" s="243" t="s">
        <v>83</v>
      </c>
      <c r="AV849" s="13" t="s">
        <v>81</v>
      </c>
      <c r="AW849" s="13" t="s">
        <v>34</v>
      </c>
      <c r="AX849" s="13" t="s">
        <v>73</v>
      </c>
      <c r="AY849" s="243" t="s">
        <v>189</v>
      </c>
    </row>
    <row r="850" s="14" customFormat="1">
      <c r="A850" s="14"/>
      <c r="B850" s="244"/>
      <c r="C850" s="245"/>
      <c r="D850" s="235" t="s">
        <v>199</v>
      </c>
      <c r="E850" s="246" t="s">
        <v>21</v>
      </c>
      <c r="F850" s="247" t="s">
        <v>588</v>
      </c>
      <c r="G850" s="245"/>
      <c r="H850" s="248">
        <v>1.5</v>
      </c>
      <c r="I850" s="249"/>
      <c r="J850" s="245"/>
      <c r="K850" s="245"/>
      <c r="L850" s="250"/>
      <c r="M850" s="251"/>
      <c r="N850" s="252"/>
      <c r="O850" s="252"/>
      <c r="P850" s="252"/>
      <c r="Q850" s="252"/>
      <c r="R850" s="252"/>
      <c r="S850" s="252"/>
      <c r="T850" s="253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4" t="s">
        <v>199</v>
      </c>
      <c r="AU850" s="254" t="s">
        <v>83</v>
      </c>
      <c r="AV850" s="14" t="s">
        <v>83</v>
      </c>
      <c r="AW850" s="14" t="s">
        <v>34</v>
      </c>
      <c r="AX850" s="14" t="s">
        <v>73</v>
      </c>
      <c r="AY850" s="254" t="s">
        <v>189</v>
      </c>
    </row>
    <row r="851" s="13" customFormat="1">
      <c r="A851" s="13"/>
      <c r="B851" s="233"/>
      <c r="C851" s="234"/>
      <c r="D851" s="235" t="s">
        <v>199</v>
      </c>
      <c r="E851" s="236" t="s">
        <v>21</v>
      </c>
      <c r="F851" s="237" t="s">
        <v>589</v>
      </c>
      <c r="G851" s="234"/>
      <c r="H851" s="236" t="s">
        <v>21</v>
      </c>
      <c r="I851" s="238"/>
      <c r="J851" s="234"/>
      <c r="K851" s="234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199</v>
      </c>
      <c r="AU851" s="243" t="s">
        <v>83</v>
      </c>
      <c r="AV851" s="13" t="s">
        <v>81</v>
      </c>
      <c r="AW851" s="13" t="s">
        <v>34</v>
      </c>
      <c r="AX851" s="13" t="s">
        <v>73</v>
      </c>
      <c r="AY851" s="243" t="s">
        <v>189</v>
      </c>
    </row>
    <row r="852" s="14" customFormat="1">
      <c r="A852" s="14"/>
      <c r="B852" s="244"/>
      <c r="C852" s="245"/>
      <c r="D852" s="235" t="s">
        <v>199</v>
      </c>
      <c r="E852" s="246" t="s">
        <v>21</v>
      </c>
      <c r="F852" s="247" t="s">
        <v>590</v>
      </c>
      <c r="G852" s="245"/>
      <c r="H852" s="248">
        <v>0.5</v>
      </c>
      <c r="I852" s="249"/>
      <c r="J852" s="245"/>
      <c r="K852" s="245"/>
      <c r="L852" s="250"/>
      <c r="M852" s="251"/>
      <c r="N852" s="252"/>
      <c r="O852" s="252"/>
      <c r="P852" s="252"/>
      <c r="Q852" s="252"/>
      <c r="R852" s="252"/>
      <c r="S852" s="252"/>
      <c r="T852" s="253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4" t="s">
        <v>199</v>
      </c>
      <c r="AU852" s="254" t="s">
        <v>83</v>
      </c>
      <c r="AV852" s="14" t="s">
        <v>83</v>
      </c>
      <c r="AW852" s="14" t="s">
        <v>34</v>
      </c>
      <c r="AX852" s="14" t="s">
        <v>73</v>
      </c>
      <c r="AY852" s="254" t="s">
        <v>189</v>
      </c>
    </row>
    <row r="853" s="13" customFormat="1">
      <c r="A853" s="13"/>
      <c r="B853" s="233"/>
      <c r="C853" s="234"/>
      <c r="D853" s="235" t="s">
        <v>199</v>
      </c>
      <c r="E853" s="236" t="s">
        <v>21</v>
      </c>
      <c r="F853" s="237" t="s">
        <v>591</v>
      </c>
      <c r="G853" s="234"/>
      <c r="H853" s="236" t="s">
        <v>21</v>
      </c>
      <c r="I853" s="238"/>
      <c r="J853" s="234"/>
      <c r="K853" s="234"/>
      <c r="L853" s="239"/>
      <c r="M853" s="240"/>
      <c r="N853" s="241"/>
      <c r="O853" s="241"/>
      <c r="P853" s="241"/>
      <c r="Q853" s="241"/>
      <c r="R853" s="241"/>
      <c r="S853" s="241"/>
      <c r="T853" s="24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3" t="s">
        <v>199</v>
      </c>
      <c r="AU853" s="243" t="s">
        <v>83</v>
      </c>
      <c r="AV853" s="13" t="s">
        <v>81</v>
      </c>
      <c r="AW853" s="13" t="s">
        <v>34</v>
      </c>
      <c r="AX853" s="13" t="s">
        <v>73</v>
      </c>
      <c r="AY853" s="243" t="s">
        <v>189</v>
      </c>
    </row>
    <row r="854" s="14" customFormat="1">
      <c r="A854" s="14"/>
      <c r="B854" s="244"/>
      <c r="C854" s="245"/>
      <c r="D854" s="235" t="s">
        <v>199</v>
      </c>
      <c r="E854" s="246" t="s">
        <v>21</v>
      </c>
      <c r="F854" s="247" t="s">
        <v>592</v>
      </c>
      <c r="G854" s="245"/>
      <c r="H854" s="248">
        <v>2</v>
      </c>
      <c r="I854" s="249"/>
      <c r="J854" s="245"/>
      <c r="K854" s="245"/>
      <c r="L854" s="250"/>
      <c r="M854" s="251"/>
      <c r="N854" s="252"/>
      <c r="O854" s="252"/>
      <c r="P854" s="252"/>
      <c r="Q854" s="252"/>
      <c r="R854" s="252"/>
      <c r="S854" s="252"/>
      <c r="T854" s="253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4" t="s">
        <v>199</v>
      </c>
      <c r="AU854" s="254" t="s">
        <v>83</v>
      </c>
      <c r="AV854" s="14" t="s">
        <v>83</v>
      </c>
      <c r="AW854" s="14" t="s">
        <v>34</v>
      </c>
      <c r="AX854" s="14" t="s">
        <v>73</v>
      </c>
      <c r="AY854" s="254" t="s">
        <v>189</v>
      </c>
    </row>
    <row r="855" s="15" customFormat="1">
      <c r="A855" s="15"/>
      <c r="B855" s="255"/>
      <c r="C855" s="256"/>
      <c r="D855" s="235" t="s">
        <v>199</v>
      </c>
      <c r="E855" s="257" t="s">
        <v>21</v>
      </c>
      <c r="F855" s="258" t="s">
        <v>203</v>
      </c>
      <c r="G855" s="256"/>
      <c r="H855" s="259">
        <v>87.719999999999999</v>
      </c>
      <c r="I855" s="260"/>
      <c r="J855" s="256"/>
      <c r="K855" s="256"/>
      <c r="L855" s="261"/>
      <c r="M855" s="262"/>
      <c r="N855" s="263"/>
      <c r="O855" s="263"/>
      <c r="P855" s="263"/>
      <c r="Q855" s="263"/>
      <c r="R855" s="263"/>
      <c r="S855" s="263"/>
      <c r="T855" s="264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65" t="s">
        <v>199</v>
      </c>
      <c r="AU855" s="265" t="s">
        <v>83</v>
      </c>
      <c r="AV855" s="15" t="s">
        <v>195</v>
      </c>
      <c r="AW855" s="15" t="s">
        <v>34</v>
      </c>
      <c r="AX855" s="15" t="s">
        <v>81</v>
      </c>
      <c r="AY855" s="265" t="s">
        <v>189</v>
      </c>
    </row>
    <row r="856" s="2" customFormat="1">
      <c r="A856" s="40"/>
      <c r="B856" s="41"/>
      <c r="C856" s="42"/>
      <c r="D856" s="235" t="s">
        <v>210</v>
      </c>
      <c r="E856" s="42"/>
      <c r="F856" s="266" t="s">
        <v>211</v>
      </c>
      <c r="G856" s="42"/>
      <c r="H856" s="42"/>
      <c r="I856" s="42"/>
      <c r="J856" s="42"/>
      <c r="K856" s="42"/>
      <c r="L856" s="46"/>
      <c r="M856" s="231"/>
      <c r="N856" s="232"/>
      <c r="O856" s="86"/>
      <c r="P856" s="86"/>
      <c r="Q856" s="86"/>
      <c r="R856" s="86"/>
      <c r="S856" s="86"/>
      <c r="T856" s="87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U856" s="19" t="s">
        <v>83</v>
      </c>
    </row>
    <row r="857" s="2" customFormat="1">
      <c r="A857" s="40"/>
      <c r="B857" s="41"/>
      <c r="C857" s="42"/>
      <c r="D857" s="235" t="s">
        <v>210</v>
      </c>
      <c r="E857" s="42"/>
      <c r="F857" s="267" t="s">
        <v>200</v>
      </c>
      <c r="G857" s="42"/>
      <c r="H857" s="268">
        <v>0</v>
      </c>
      <c r="I857" s="42"/>
      <c r="J857" s="42"/>
      <c r="K857" s="42"/>
      <c r="L857" s="46"/>
      <c r="M857" s="231"/>
      <c r="N857" s="232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U857" s="19" t="s">
        <v>83</v>
      </c>
    </row>
    <row r="858" s="2" customFormat="1">
      <c r="A858" s="40"/>
      <c r="B858" s="41"/>
      <c r="C858" s="42"/>
      <c r="D858" s="235" t="s">
        <v>210</v>
      </c>
      <c r="E858" s="42"/>
      <c r="F858" s="267" t="s">
        <v>212</v>
      </c>
      <c r="G858" s="42"/>
      <c r="H858" s="268">
        <v>14.595000000000001</v>
      </c>
      <c r="I858" s="42"/>
      <c r="J858" s="42"/>
      <c r="K858" s="42"/>
      <c r="L858" s="46"/>
      <c r="M858" s="231"/>
      <c r="N858" s="232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U858" s="19" t="s">
        <v>83</v>
      </c>
    </row>
    <row r="859" s="2" customFormat="1">
      <c r="A859" s="40"/>
      <c r="B859" s="41"/>
      <c r="C859" s="42"/>
      <c r="D859" s="235" t="s">
        <v>210</v>
      </c>
      <c r="E859" s="42"/>
      <c r="F859" s="267" t="s">
        <v>213</v>
      </c>
      <c r="G859" s="42"/>
      <c r="H859" s="268">
        <v>45.962000000000003</v>
      </c>
      <c r="I859" s="42"/>
      <c r="J859" s="42"/>
      <c r="K859" s="42"/>
      <c r="L859" s="46"/>
      <c r="M859" s="231"/>
      <c r="N859" s="232"/>
      <c r="O859" s="86"/>
      <c r="P859" s="86"/>
      <c r="Q859" s="86"/>
      <c r="R859" s="86"/>
      <c r="S859" s="86"/>
      <c r="T859" s="87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U859" s="19" t="s">
        <v>83</v>
      </c>
    </row>
    <row r="860" s="2" customFormat="1">
      <c r="A860" s="40"/>
      <c r="B860" s="41"/>
      <c r="C860" s="42"/>
      <c r="D860" s="235" t="s">
        <v>210</v>
      </c>
      <c r="E860" s="42"/>
      <c r="F860" s="267" t="s">
        <v>203</v>
      </c>
      <c r="G860" s="42"/>
      <c r="H860" s="268">
        <v>60.557000000000002</v>
      </c>
      <c r="I860" s="42"/>
      <c r="J860" s="42"/>
      <c r="K860" s="42"/>
      <c r="L860" s="46"/>
      <c r="M860" s="231"/>
      <c r="N860" s="232"/>
      <c r="O860" s="86"/>
      <c r="P860" s="86"/>
      <c r="Q860" s="86"/>
      <c r="R860" s="86"/>
      <c r="S860" s="86"/>
      <c r="T860" s="87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U860" s="19" t="s">
        <v>83</v>
      </c>
    </row>
    <row r="861" s="2" customFormat="1">
      <c r="A861" s="40"/>
      <c r="B861" s="41"/>
      <c r="C861" s="42"/>
      <c r="D861" s="235" t="s">
        <v>210</v>
      </c>
      <c r="E861" s="42"/>
      <c r="F861" s="266" t="s">
        <v>234</v>
      </c>
      <c r="G861" s="42"/>
      <c r="H861" s="42"/>
      <c r="I861" s="42"/>
      <c r="J861" s="42"/>
      <c r="K861" s="42"/>
      <c r="L861" s="46"/>
      <c r="M861" s="231"/>
      <c r="N861" s="232"/>
      <c r="O861" s="86"/>
      <c r="P861" s="86"/>
      <c r="Q861" s="86"/>
      <c r="R861" s="86"/>
      <c r="S861" s="86"/>
      <c r="T861" s="87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U861" s="19" t="s">
        <v>83</v>
      </c>
    </row>
    <row r="862" s="2" customFormat="1">
      <c r="A862" s="40"/>
      <c r="B862" s="41"/>
      <c r="C862" s="42"/>
      <c r="D862" s="235" t="s">
        <v>210</v>
      </c>
      <c r="E862" s="42"/>
      <c r="F862" s="267" t="s">
        <v>200</v>
      </c>
      <c r="G862" s="42"/>
      <c r="H862" s="268">
        <v>0</v>
      </c>
      <c r="I862" s="42"/>
      <c r="J862" s="42"/>
      <c r="K862" s="42"/>
      <c r="L862" s="46"/>
      <c r="M862" s="231"/>
      <c r="N862" s="232"/>
      <c r="O862" s="86"/>
      <c r="P862" s="86"/>
      <c r="Q862" s="86"/>
      <c r="R862" s="86"/>
      <c r="S862" s="86"/>
      <c r="T862" s="87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U862" s="19" t="s">
        <v>83</v>
      </c>
    </row>
    <row r="863" s="2" customFormat="1">
      <c r="A863" s="40"/>
      <c r="B863" s="41"/>
      <c r="C863" s="42"/>
      <c r="D863" s="235" t="s">
        <v>210</v>
      </c>
      <c r="E863" s="42"/>
      <c r="F863" s="267" t="s">
        <v>235</v>
      </c>
      <c r="G863" s="42"/>
      <c r="H863" s="268">
        <v>22.710000000000001</v>
      </c>
      <c r="I863" s="42"/>
      <c r="J863" s="42"/>
      <c r="K863" s="42"/>
      <c r="L863" s="46"/>
      <c r="M863" s="231"/>
      <c r="N863" s="232"/>
      <c r="O863" s="86"/>
      <c r="P863" s="86"/>
      <c r="Q863" s="86"/>
      <c r="R863" s="86"/>
      <c r="S863" s="86"/>
      <c r="T863" s="87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U863" s="19" t="s">
        <v>83</v>
      </c>
    </row>
    <row r="864" s="2" customFormat="1">
      <c r="A864" s="40"/>
      <c r="B864" s="41"/>
      <c r="C864" s="42"/>
      <c r="D864" s="235" t="s">
        <v>210</v>
      </c>
      <c r="E864" s="42"/>
      <c r="F864" s="267" t="s">
        <v>203</v>
      </c>
      <c r="G864" s="42"/>
      <c r="H864" s="268">
        <v>22.710000000000001</v>
      </c>
      <c r="I864" s="42"/>
      <c r="J864" s="42"/>
      <c r="K864" s="42"/>
      <c r="L864" s="46"/>
      <c r="M864" s="231"/>
      <c r="N864" s="232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U864" s="19" t="s">
        <v>83</v>
      </c>
    </row>
    <row r="865" s="2" customFormat="1">
      <c r="A865" s="40"/>
      <c r="B865" s="41"/>
      <c r="C865" s="42"/>
      <c r="D865" s="235" t="s">
        <v>210</v>
      </c>
      <c r="E865" s="42"/>
      <c r="F865" s="266" t="s">
        <v>236</v>
      </c>
      <c r="G865" s="42"/>
      <c r="H865" s="42"/>
      <c r="I865" s="42"/>
      <c r="J865" s="42"/>
      <c r="K865" s="42"/>
      <c r="L865" s="46"/>
      <c r="M865" s="231"/>
      <c r="N865" s="232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U865" s="19" t="s">
        <v>83</v>
      </c>
    </row>
    <row r="866" s="2" customFormat="1">
      <c r="A866" s="40"/>
      <c r="B866" s="41"/>
      <c r="C866" s="42"/>
      <c r="D866" s="235" t="s">
        <v>210</v>
      </c>
      <c r="E866" s="42"/>
      <c r="F866" s="267" t="s">
        <v>200</v>
      </c>
      <c r="G866" s="42"/>
      <c r="H866" s="268">
        <v>0</v>
      </c>
      <c r="I866" s="42"/>
      <c r="J866" s="42"/>
      <c r="K866" s="42"/>
      <c r="L866" s="46"/>
      <c r="M866" s="231"/>
      <c r="N866" s="232"/>
      <c r="O866" s="86"/>
      <c r="P866" s="86"/>
      <c r="Q866" s="86"/>
      <c r="R866" s="86"/>
      <c r="S866" s="86"/>
      <c r="T866" s="87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U866" s="19" t="s">
        <v>83</v>
      </c>
    </row>
    <row r="867" s="2" customFormat="1">
      <c r="A867" s="40"/>
      <c r="B867" s="41"/>
      <c r="C867" s="42"/>
      <c r="D867" s="235" t="s">
        <v>210</v>
      </c>
      <c r="E867" s="42"/>
      <c r="F867" s="267" t="s">
        <v>237</v>
      </c>
      <c r="G867" s="42"/>
      <c r="H867" s="268">
        <v>10.050000000000001</v>
      </c>
      <c r="I867" s="42"/>
      <c r="J867" s="42"/>
      <c r="K867" s="42"/>
      <c r="L867" s="46"/>
      <c r="M867" s="231"/>
      <c r="N867" s="232"/>
      <c r="O867" s="86"/>
      <c r="P867" s="86"/>
      <c r="Q867" s="86"/>
      <c r="R867" s="86"/>
      <c r="S867" s="86"/>
      <c r="T867" s="87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U867" s="19" t="s">
        <v>83</v>
      </c>
    </row>
    <row r="868" s="2" customFormat="1">
      <c r="A868" s="40"/>
      <c r="B868" s="41"/>
      <c r="C868" s="42"/>
      <c r="D868" s="235" t="s">
        <v>210</v>
      </c>
      <c r="E868" s="42"/>
      <c r="F868" s="267" t="s">
        <v>203</v>
      </c>
      <c r="G868" s="42"/>
      <c r="H868" s="268">
        <v>10.050000000000001</v>
      </c>
      <c r="I868" s="42"/>
      <c r="J868" s="42"/>
      <c r="K868" s="42"/>
      <c r="L868" s="46"/>
      <c r="M868" s="231"/>
      <c r="N868" s="232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U868" s="19" t="s">
        <v>83</v>
      </c>
    </row>
    <row r="869" s="2" customFormat="1">
      <c r="A869" s="40"/>
      <c r="B869" s="41"/>
      <c r="C869" s="42"/>
      <c r="D869" s="235" t="s">
        <v>210</v>
      </c>
      <c r="E869" s="42"/>
      <c r="F869" s="266" t="s">
        <v>238</v>
      </c>
      <c r="G869" s="42"/>
      <c r="H869" s="42"/>
      <c r="I869" s="42"/>
      <c r="J869" s="42"/>
      <c r="K869" s="42"/>
      <c r="L869" s="46"/>
      <c r="M869" s="231"/>
      <c r="N869" s="232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U869" s="19" t="s">
        <v>83</v>
      </c>
    </row>
    <row r="870" s="2" customFormat="1">
      <c r="A870" s="40"/>
      <c r="B870" s="41"/>
      <c r="C870" s="42"/>
      <c r="D870" s="235" t="s">
        <v>210</v>
      </c>
      <c r="E870" s="42"/>
      <c r="F870" s="267" t="s">
        <v>200</v>
      </c>
      <c r="G870" s="42"/>
      <c r="H870" s="268">
        <v>0</v>
      </c>
      <c r="I870" s="42"/>
      <c r="J870" s="42"/>
      <c r="K870" s="42"/>
      <c r="L870" s="46"/>
      <c r="M870" s="231"/>
      <c r="N870" s="232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U870" s="19" t="s">
        <v>83</v>
      </c>
    </row>
    <row r="871" s="2" customFormat="1">
      <c r="A871" s="40"/>
      <c r="B871" s="41"/>
      <c r="C871" s="42"/>
      <c r="D871" s="235" t="s">
        <v>210</v>
      </c>
      <c r="E871" s="42"/>
      <c r="F871" s="267" t="s">
        <v>137</v>
      </c>
      <c r="G871" s="42"/>
      <c r="H871" s="268">
        <v>1.8999999999999999</v>
      </c>
      <c r="I871" s="42"/>
      <c r="J871" s="42"/>
      <c r="K871" s="42"/>
      <c r="L871" s="46"/>
      <c r="M871" s="231"/>
      <c r="N871" s="232"/>
      <c r="O871" s="86"/>
      <c r="P871" s="86"/>
      <c r="Q871" s="86"/>
      <c r="R871" s="86"/>
      <c r="S871" s="86"/>
      <c r="T871" s="87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U871" s="19" t="s">
        <v>83</v>
      </c>
    </row>
    <row r="872" s="2" customFormat="1">
      <c r="A872" s="40"/>
      <c r="B872" s="41"/>
      <c r="C872" s="42"/>
      <c r="D872" s="235" t="s">
        <v>210</v>
      </c>
      <c r="E872" s="42"/>
      <c r="F872" s="267" t="s">
        <v>203</v>
      </c>
      <c r="G872" s="42"/>
      <c r="H872" s="268">
        <v>1.8999999999999999</v>
      </c>
      <c r="I872" s="42"/>
      <c r="J872" s="42"/>
      <c r="K872" s="42"/>
      <c r="L872" s="46"/>
      <c r="M872" s="231"/>
      <c r="N872" s="232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U872" s="19" t="s">
        <v>83</v>
      </c>
    </row>
    <row r="873" s="2" customFormat="1">
      <c r="A873" s="40"/>
      <c r="B873" s="41"/>
      <c r="C873" s="42"/>
      <c r="D873" s="235" t="s">
        <v>210</v>
      </c>
      <c r="E873" s="42"/>
      <c r="F873" s="266" t="s">
        <v>239</v>
      </c>
      <c r="G873" s="42"/>
      <c r="H873" s="42"/>
      <c r="I873" s="42"/>
      <c r="J873" s="42"/>
      <c r="K873" s="42"/>
      <c r="L873" s="46"/>
      <c r="M873" s="231"/>
      <c r="N873" s="232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U873" s="19" t="s">
        <v>83</v>
      </c>
    </row>
    <row r="874" s="2" customFormat="1">
      <c r="A874" s="40"/>
      <c r="B874" s="41"/>
      <c r="C874" s="42"/>
      <c r="D874" s="235" t="s">
        <v>210</v>
      </c>
      <c r="E874" s="42"/>
      <c r="F874" s="267" t="s">
        <v>200</v>
      </c>
      <c r="G874" s="42"/>
      <c r="H874" s="268">
        <v>0</v>
      </c>
      <c r="I874" s="42"/>
      <c r="J874" s="42"/>
      <c r="K874" s="42"/>
      <c r="L874" s="46"/>
      <c r="M874" s="231"/>
      <c r="N874" s="232"/>
      <c r="O874" s="86"/>
      <c r="P874" s="86"/>
      <c r="Q874" s="86"/>
      <c r="R874" s="86"/>
      <c r="S874" s="86"/>
      <c r="T874" s="87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U874" s="19" t="s">
        <v>83</v>
      </c>
    </row>
    <row r="875" s="2" customFormat="1">
      <c r="A875" s="40"/>
      <c r="B875" s="41"/>
      <c r="C875" s="42"/>
      <c r="D875" s="235" t="s">
        <v>210</v>
      </c>
      <c r="E875" s="42"/>
      <c r="F875" s="267" t="s">
        <v>240</v>
      </c>
      <c r="G875" s="42"/>
      <c r="H875" s="268">
        <v>18.940000000000001</v>
      </c>
      <c r="I875" s="42"/>
      <c r="J875" s="42"/>
      <c r="K875" s="42"/>
      <c r="L875" s="46"/>
      <c r="M875" s="231"/>
      <c r="N875" s="232"/>
      <c r="O875" s="86"/>
      <c r="P875" s="86"/>
      <c r="Q875" s="86"/>
      <c r="R875" s="86"/>
      <c r="S875" s="86"/>
      <c r="T875" s="87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U875" s="19" t="s">
        <v>83</v>
      </c>
    </row>
    <row r="876" s="2" customFormat="1">
      <c r="A876" s="40"/>
      <c r="B876" s="41"/>
      <c r="C876" s="42"/>
      <c r="D876" s="235" t="s">
        <v>210</v>
      </c>
      <c r="E876" s="42"/>
      <c r="F876" s="267" t="s">
        <v>203</v>
      </c>
      <c r="G876" s="42"/>
      <c r="H876" s="268">
        <v>18.940000000000001</v>
      </c>
      <c r="I876" s="42"/>
      <c r="J876" s="42"/>
      <c r="K876" s="42"/>
      <c r="L876" s="46"/>
      <c r="M876" s="231"/>
      <c r="N876" s="232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U876" s="19" t="s">
        <v>83</v>
      </c>
    </row>
    <row r="877" s="2" customFormat="1">
      <c r="A877" s="40"/>
      <c r="B877" s="41"/>
      <c r="C877" s="42"/>
      <c r="D877" s="235" t="s">
        <v>210</v>
      </c>
      <c r="E877" s="42"/>
      <c r="F877" s="266" t="s">
        <v>241</v>
      </c>
      <c r="G877" s="42"/>
      <c r="H877" s="42"/>
      <c r="I877" s="42"/>
      <c r="J877" s="42"/>
      <c r="K877" s="42"/>
      <c r="L877" s="46"/>
      <c r="M877" s="231"/>
      <c r="N877" s="232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U877" s="19" t="s">
        <v>83</v>
      </c>
    </row>
    <row r="878" s="2" customFormat="1">
      <c r="A878" s="40"/>
      <c r="B878" s="41"/>
      <c r="C878" s="42"/>
      <c r="D878" s="235" t="s">
        <v>210</v>
      </c>
      <c r="E878" s="42"/>
      <c r="F878" s="267" t="s">
        <v>200</v>
      </c>
      <c r="G878" s="42"/>
      <c r="H878" s="268">
        <v>0</v>
      </c>
      <c r="I878" s="42"/>
      <c r="J878" s="42"/>
      <c r="K878" s="42"/>
      <c r="L878" s="46"/>
      <c r="M878" s="231"/>
      <c r="N878" s="232"/>
      <c r="O878" s="86"/>
      <c r="P878" s="86"/>
      <c r="Q878" s="86"/>
      <c r="R878" s="86"/>
      <c r="S878" s="86"/>
      <c r="T878" s="87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U878" s="19" t="s">
        <v>83</v>
      </c>
    </row>
    <row r="879" s="2" customFormat="1">
      <c r="A879" s="40"/>
      <c r="B879" s="41"/>
      <c r="C879" s="42"/>
      <c r="D879" s="235" t="s">
        <v>210</v>
      </c>
      <c r="E879" s="42"/>
      <c r="F879" s="267" t="s">
        <v>242</v>
      </c>
      <c r="G879" s="42"/>
      <c r="H879" s="268">
        <v>2.7000000000000002</v>
      </c>
      <c r="I879" s="42"/>
      <c r="J879" s="42"/>
      <c r="K879" s="42"/>
      <c r="L879" s="46"/>
      <c r="M879" s="231"/>
      <c r="N879" s="232"/>
      <c r="O879" s="86"/>
      <c r="P879" s="86"/>
      <c r="Q879" s="86"/>
      <c r="R879" s="86"/>
      <c r="S879" s="86"/>
      <c r="T879" s="87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U879" s="19" t="s">
        <v>83</v>
      </c>
    </row>
    <row r="880" s="2" customFormat="1">
      <c r="A880" s="40"/>
      <c r="B880" s="41"/>
      <c r="C880" s="42"/>
      <c r="D880" s="235" t="s">
        <v>210</v>
      </c>
      <c r="E880" s="42"/>
      <c r="F880" s="267" t="s">
        <v>203</v>
      </c>
      <c r="G880" s="42"/>
      <c r="H880" s="268">
        <v>2.7000000000000002</v>
      </c>
      <c r="I880" s="42"/>
      <c r="J880" s="42"/>
      <c r="K880" s="42"/>
      <c r="L880" s="46"/>
      <c r="M880" s="231"/>
      <c r="N880" s="232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U880" s="19" t="s">
        <v>83</v>
      </c>
    </row>
    <row r="881" s="14" customFormat="1">
      <c r="A881" s="14"/>
      <c r="B881" s="244"/>
      <c r="C881" s="245"/>
      <c r="D881" s="235" t="s">
        <v>199</v>
      </c>
      <c r="E881" s="245"/>
      <c r="F881" s="247" t="s">
        <v>601</v>
      </c>
      <c r="G881" s="245"/>
      <c r="H881" s="248">
        <v>102.238</v>
      </c>
      <c r="I881" s="249"/>
      <c r="J881" s="245"/>
      <c r="K881" s="245"/>
      <c r="L881" s="250"/>
      <c r="M881" s="251"/>
      <c r="N881" s="252"/>
      <c r="O881" s="252"/>
      <c r="P881" s="252"/>
      <c r="Q881" s="252"/>
      <c r="R881" s="252"/>
      <c r="S881" s="252"/>
      <c r="T881" s="253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4" t="s">
        <v>199</v>
      </c>
      <c r="AU881" s="254" t="s">
        <v>83</v>
      </c>
      <c r="AV881" s="14" t="s">
        <v>83</v>
      </c>
      <c r="AW881" s="14" t="s">
        <v>4</v>
      </c>
      <c r="AX881" s="14" t="s">
        <v>81</v>
      </c>
      <c r="AY881" s="254" t="s">
        <v>189</v>
      </c>
    </row>
    <row r="882" s="2" customFormat="1" ht="49.05" customHeight="1">
      <c r="A882" s="40"/>
      <c r="B882" s="41"/>
      <c r="C882" s="269" t="s">
        <v>602</v>
      </c>
      <c r="D882" s="269" t="s">
        <v>214</v>
      </c>
      <c r="E882" s="270" t="s">
        <v>603</v>
      </c>
      <c r="F882" s="271" t="s">
        <v>604</v>
      </c>
      <c r="G882" s="272" t="s">
        <v>101</v>
      </c>
      <c r="H882" s="273">
        <v>355.15100000000001</v>
      </c>
      <c r="I882" s="274"/>
      <c r="J882" s="275">
        <f>ROUND(I882*H882,2)</f>
        <v>0</v>
      </c>
      <c r="K882" s="271" t="s">
        <v>411</v>
      </c>
      <c r="L882" s="276"/>
      <c r="M882" s="277" t="s">
        <v>21</v>
      </c>
      <c r="N882" s="278" t="s">
        <v>44</v>
      </c>
      <c r="O882" s="86"/>
      <c r="P882" s="224">
        <f>O882*H882</f>
        <v>0</v>
      </c>
      <c r="Q882" s="224">
        <v>0.0054000000000000003</v>
      </c>
      <c r="R882" s="224">
        <f>Q882*H882</f>
        <v>1.9178154000000001</v>
      </c>
      <c r="S882" s="224">
        <v>0</v>
      </c>
      <c r="T882" s="225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26" t="s">
        <v>598</v>
      </c>
      <c r="AT882" s="226" t="s">
        <v>214</v>
      </c>
      <c r="AU882" s="226" t="s">
        <v>83</v>
      </c>
      <c r="AY882" s="19" t="s">
        <v>189</v>
      </c>
      <c r="BE882" s="227">
        <f>IF(N882="základní",J882,0)</f>
        <v>0</v>
      </c>
      <c r="BF882" s="227">
        <f>IF(N882="snížená",J882,0)</f>
        <v>0</v>
      </c>
      <c r="BG882" s="227">
        <f>IF(N882="zákl. přenesená",J882,0)</f>
        <v>0</v>
      </c>
      <c r="BH882" s="227">
        <f>IF(N882="sníž. přenesená",J882,0)</f>
        <v>0</v>
      </c>
      <c r="BI882" s="227">
        <f>IF(N882="nulová",J882,0)</f>
        <v>0</v>
      </c>
      <c r="BJ882" s="19" t="s">
        <v>81</v>
      </c>
      <c r="BK882" s="227">
        <f>ROUND(I882*H882,2)</f>
        <v>0</v>
      </c>
      <c r="BL882" s="19" t="s">
        <v>598</v>
      </c>
      <c r="BM882" s="226" t="s">
        <v>605</v>
      </c>
    </row>
    <row r="883" s="2" customFormat="1">
      <c r="A883" s="40"/>
      <c r="B883" s="41"/>
      <c r="C883" s="42"/>
      <c r="D883" s="235" t="s">
        <v>606</v>
      </c>
      <c r="E883" s="42"/>
      <c r="F883" s="279" t="s">
        <v>607</v>
      </c>
      <c r="G883" s="42"/>
      <c r="H883" s="42"/>
      <c r="I883" s="230"/>
      <c r="J883" s="42"/>
      <c r="K883" s="42"/>
      <c r="L883" s="46"/>
      <c r="M883" s="231"/>
      <c r="N883" s="232"/>
      <c r="O883" s="86"/>
      <c r="P883" s="86"/>
      <c r="Q883" s="86"/>
      <c r="R883" s="86"/>
      <c r="S883" s="86"/>
      <c r="T883" s="87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T883" s="19" t="s">
        <v>606</v>
      </c>
      <c r="AU883" s="19" t="s">
        <v>83</v>
      </c>
    </row>
    <row r="884" s="13" customFormat="1">
      <c r="A884" s="13"/>
      <c r="B884" s="233"/>
      <c r="C884" s="234"/>
      <c r="D884" s="235" t="s">
        <v>199</v>
      </c>
      <c r="E884" s="236" t="s">
        <v>21</v>
      </c>
      <c r="F884" s="237" t="s">
        <v>580</v>
      </c>
      <c r="G884" s="234"/>
      <c r="H884" s="236" t="s">
        <v>21</v>
      </c>
      <c r="I884" s="238"/>
      <c r="J884" s="234"/>
      <c r="K884" s="234"/>
      <c r="L884" s="239"/>
      <c r="M884" s="240"/>
      <c r="N884" s="241"/>
      <c r="O884" s="241"/>
      <c r="P884" s="241"/>
      <c r="Q884" s="241"/>
      <c r="R884" s="241"/>
      <c r="S884" s="241"/>
      <c r="T884" s="24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3" t="s">
        <v>199</v>
      </c>
      <c r="AU884" s="243" t="s">
        <v>83</v>
      </c>
      <c r="AV884" s="13" t="s">
        <v>81</v>
      </c>
      <c r="AW884" s="13" t="s">
        <v>34</v>
      </c>
      <c r="AX884" s="13" t="s">
        <v>73</v>
      </c>
      <c r="AY884" s="243" t="s">
        <v>189</v>
      </c>
    </row>
    <row r="885" s="14" customFormat="1">
      <c r="A885" s="14"/>
      <c r="B885" s="244"/>
      <c r="C885" s="245"/>
      <c r="D885" s="235" t="s">
        <v>199</v>
      </c>
      <c r="E885" s="246" t="s">
        <v>21</v>
      </c>
      <c r="F885" s="247" t="s">
        <v>129</v>
      </c>
      <c r="G885" s="245"/>
      <c r="H885" s="248">
        <v>240.12000000000001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4" t="s">
        <v>199</v>
      </c>
      <c r="AU885" s="254" t="s">
        <v>83</v>
      </c>
      <c r="AV885" s="14" t="s">
        <v>83</v>
      </c>
      <c r="AW885" s="14" t="s">
        <v>34</v>
      </c>
      <c r="AX885" s="14" t="s">
        <v>73</v>
      </c>
      <c r="AY885" s="254" t="s">
        <v>189</v>
      </c>
    </row>
    <row r="886" s="14" customFormat="1">
      <c r="A886" s="14"/>
      <c r="B886" s="244"/>
      <c r="C886" s="245"/>
      <c r="D886" s="235" t="s">
        <v>199</v>
      </c>
      <c r="E886" s="246" t="s">
        <v>21</v>
      </c>
      <c r="F886" s="247" t="s">
        <v>608</v>
      </c>
      <c r="G886" s="245"/>
      <c r="H886" s="248">
        <v>64.599999999999994</v>
      </c>
      <c r="I886" s="249"/>
      <c r="J886" s="245"/>
      <c r="K886" s="245"/>
      <c r="L886" s="250"/>
      <c r="M886" s="251"/>
      <c r="N886" s="252"/>
      <c r="O886" s="252"/>
      <c r="P886" s="252"/>
      <c r="Q886" s="252"/>
      <c r="R886" s="252"/>
      <c r="S886" s="252"/>
      <c r="T886" s="253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4" t="s">
        <v>199</v>
      </c>
      <c r="AU886" s="254" t="s">
        <v>83</v>
      </c>
      <c r="AV886" s="14" t="s">
        <v>83</v>
      </c>
      <c r="AW886" s="14" t="s">
        <v>34</v>
      </c>
      <c r="AX886" s="14" t="s">
        <v>73</v>
      </c>
      <c r="AY886" s="254" t="s">
        <v>189</v>
      </c>
    </row>
    <row r="887" s="15" customFormat="1">
      <c r="A887" s="15"/>
      <c r="B887" s="255"/>
      <c r="C887" s="256"/>
      <c r="D887" s="235" t="s">
        <v>199</v>
      </c>
      <c r="E887" s="257" t="s">
        <v>21</v>
      </c>
      <c r="F887" s="258" t="s">
        <v>203</v>
      </c>
      <c r="G887" s="256"/>
      <c r="H887" s="259">
        <v>304.72000000000003</v>
      </c>
      <c r="I887" s="260"/>
      <c r="J887" s="256"/>
      <c r="K887" s="256"/>
      <c r="L887" s="261"/>
      <c r="M887" s="262"/>
      <c r="N887" s="263"/>
      <c r="O887" s="263"/>
      <c r="P887" s="263"/>
      <c r="Q887" s="263"/>
      <c r="R887" s="263"/>
      <c r="S887" s="263"/>
      <c r="T887" s="264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5" t="s">
        <v>199</v>
      </c>
      <c r="AU887" s="265" t="s">
        <v>83</v>
      </c>
      <c r="AV887" s="15" t="s">
        <v>195</v>
      </c>
      <c r="AW887" s="15" t="s">
        <v>34</v>
      </c>
      <c r="AX887" s="15" t="s">
        <v>81</v>
      </c>
      <c r="AY887" s="265" t="s">
        <v>189</v>
      </c>
    </row>
    <row r="888" s="2" customFormat="1">
      <c r="A888" s="40"/>
      <c r="B888" s="41"/>
      <c r="C888" s="42"/>
      <c r="D888" s="235" t="s">
        <v>210</v>
      </c>
      <c r="E888" s="42"/>
      <c r="F888" s="266" t="s">
        <v>302</v>
      </c>
      <c r="G888" s="42"/>
      <c r="H888" s="42"/>
      <c r="I888" s="42"/>
      <c r="J888" s="42"/>
      <c r="K888" s="42"/>
      <c r="L888" s="46"/>
      <c r="M888" s="231"/>
      <c r="N888" s="232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U888" s="19" t="s">
        <v>83</v>
      </c>
    </row>
    <row r="889" s="2" customFormat="1">
      <c r="A889" s="40"/>
      <c r="B889" s="41"/>
      <c r="C889" s="42"/>
      <c r="D889" s="235" t="s">
        <v>210</v>
      </c>
      <c r="E889" s="42"/>
      <c r="F889" s="267" t="s">
        <v>200</v>
      </c>
      <c r="G889" s="42"/>
      <c r="H889" s="268">
        <v>0</v>
      </c>
      <c r="I889" s="42"/>
      <c r="J889" s="42"/>
      <c r="K889" s="42"/>
      <c r="L889" s="46"/>
      <c r="M889" s="231"/>
      <c r="N889" s="232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U889" s="19" t="s">
        <v>83</v>
      </c>
    </row>
    <row r="890" s="2" customFormat="1">
      <c r="A890" s="40"/>
      <c r="B890" s="41"/>
      <c r="C890" s="42"/>
      <c r="D890" s="235" t="s">
        <v>210</v>
      </c>
      <c r="E890" s="42"/>
      <c r="F890" s="267" t="s">
        <v>303</v>
      </c>
      <c r="G890" s="42"/>
      <c r="H890" s="268">
        <v>240.12000000000001</v>
      </c>
      <c r="I890" s="42"/>
      <c r="J890" s="42"/>
      <c r="K890" s="42"/>
      <c r="L890" s="46"/>
      <c r="M890" s="231"/>
      <c r="N890" s="232"/>
      <c r="O890" s="86"/>
      <c r="P890" s="86"/>
      <c r="Q890" s="86"/>
      <c r="R890" s="86"/>
      <c r="S890" s="86"/>
      <c r="T890" s="87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U890" s="19" t="s">
        <v>83</v>
      </c>
    </row>
    <row r="891" s="2" customFormat="1">
      <c r="A891" s="40"/>
      <c r="B891" s="41"/>
      <c r="C891" s="42"/>
      <c r="D891" s="235" t="s">
        <v>210</v>
      </c>
      <c r="E891" s="42"/>
      <c r="F891" s="267" t="s">
        <v>203</v>
      </c>
      <c r="G891" s="42"/>
      <c r="H891" s="268">
        <v>240.12000000000001</v>
      </c>
      <c r="I891" s="42"/>
      <c r="J891" s="42"/>
      <c r="K891" s="42"/>
      <c r="L891" s="46"/>
      <c r="M891" s="231"/>
      <c r="N891" s="232"/>
      <c r="O891" s="86"/>
      <c r="P891" s="86"/>
      <c r="Q891" s="86"/>
      <c r="R891" s="86"/>
      <c r="S891" s="86"/>
      <c r="T891" s="87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U891" s="19" t="s">
        <v>83</v>
      </c>
    </row>
    <row r="892" s="2" customFormat="1">
      <c r="A892" s="40"/>
      <c r="B892" s="41"/>
      <c r="C892" s="42"/>
      <c r="D892" s="235" t="s">
        <v>210</v>
      </c>
      <c r="E892" s="42"/>
      <c r="F892" s="266" t="s">
        <v>232</v>
      </c>
      <c r="G892" s="42"/>
      <c r="H892" s="42"/>
      <c r="I892" s="42"/>
      <c r="J892" s="42"/>
      <c r="K892" s="42"/>
      <c r="L892" s="46"/>
      <c r="M892" s="231"/>
      <c r="N892" s="232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U892" s="19" t="s">
        <v>83</v>
      </c>
    </row>
    <row r="893" s="2" customFormat="1">
      <c r="A893" s="40"/>
      <c r="B893" s="41"/>
      <c r="C893" s="42"/>
      <c r="D893" s="235" t="s">
        <v>210</v>
      </c>
      <c r="E893" s="42"/>
      <c r="F893" s="267" t="s">
        <v>200</v>
      </c>
      <c r="G893" s="42"/>
      <c r="H893" s="268">
        <v>0</v>
      </c>
      <c r="I893" s="42"/>
      <c r="J893" s="42"/>
      <c r="K893" s="42"/>
      <c r="L893" s="46"/>
      <c r="M893" s="231"/>
      <c r="N893" s="232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U893" s="19" t="s">
        <v>83</v>
      </c>
    </row>
    <row r="894" s="2" customFormat="1">
      <c r="A894" s="40"/>
      <c r="B894" s="41"/>
      <c r="C894" s="42"/>
      <c r="D894" s="235" t="s">
        <v>210</v>
      </c>
      <c r="E894" s="42"/>
      <c r="F894" s="267" t="s">
        <v>233</v>
      </c>
      <c r="G894" s="42"/>
      <c r="H894" s="268">
        <v>64.599999999999994</v>
      </c>
      <c r="I894" s="42"/>
      <c r="J894" s="42"/>
      <c r="K894" s="42"/>
      <c r="L894" s="46"/>
      <c r="M894" s="231"/>
      <c r="N894" s="232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U894" s="19" t="s">
        <v>83</v>
      </c>
    </row>
    <row r="895" s="2" customFormat="1">
      <c r="A895" s="40"/>
      <c r="B895" s="41"/>
      <c r="C895" s="42"/>
      <c r="D895" s="235" t="s">
        <v>210</v>
      </c>
      <c r="E895" s="42"/>
      <c r="F895" s="267" t="s">
        <v>203</v>
      </c>
      <c r="G895" s="42"/>
      <c r="H895" s="268">
        <v>64.599999999999994</v>
      </c>
      <c r="I895" s="42"/>
      <c r="J895" s="42"/>
      <c r="K895" s="42"/>
      <c r="L895" s="46"/>
      <c r="M895" s="231"/>
      <c r="N895" s="232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U895" s="19" t="s">
        <v>83</v>
      </c>
    </row>
    <row r="896" s="14" customFormat="1">
      <c r="A896" s="14"/>
      <c r="B896" s="244"/>
      <c r="C896" s="245"/>
      <c r="D896" s="235" t="s">
        <v>199</v>
      </c>
      <c r="E896" s="245"/>
      <c r="F896" s="247" t="s">
        <v>609</v>
      </c>
      <c r="G896" s="245"/>
      <c r="H896" s="248">
        <v>355.15100000000001</v>
      </c>
      <c r="I896" s="249"/>
      <c r="J896" s="245"/>
      <c r="K896" s="245"/>
      <c r="L896" s="250"/>
      <c r="M896" s="251"/>
      <c r="N896" s="252"/>
      <c r="O896" s="252"/>
      <c r="P896" s="252"/>
      <c r="Q896" s="252"/>
      <c r="R896" s="252"/>
      <c r="S896" s="252"/>
      <c r="T896" s="253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4" t="s">
        <v>199</v>
      </c>
      <c r="AU896" s="254" t="s">
        <v>83</v>
      </c>
      <c r="AV896" s="14" t="s">
        <v>83</v>
      </c>
      <c r="AW896" s="14" t="s">
        <v>4</v>
      </c>
      <c r="AX896" s="14" t="s">
        <v>81</v>
      </c>
      <c r="AY896" s="254" t="s">
        <v>189</v>
      </c>
    </row>
    <row r="897" s="2" customFormat="1" ht="33" customHeight="1">
      <c r="A897" s="40"/>
      <c r="B897" s="41"/>
      <c r="C897" s="215" t="s">
        <v>610</v>
      </c>
      <c r="D897" s="215" t="s">
        <v>191</v>
      </c>
      <c r="E897" s="216" t="s">
        <v>611</v>
      </c>
      <c r="F897" s="217" t="s">
        <v>612</v>
      </c>
      <c r="G897" s="218" t="s">
        <v>101</v>
      </c>
      <c r="H897" s="219">
        <v>121.114</v>
      </c>
      <c r="I897" s="220"/>
      <c r="J897" s="221">
        <f>ROUND(I897*H897,2)</f>
        <v>0</v>
      </c>
      <c r="K897" s="217" t="s">
        <v>194</v>
      </c>
      <c r="L897" s="46"/>
      <c r="M897" s="222" t="s">
        <v>21</v>
      </c>
      <c r="N897" s="223" t="s">
        <v>44</v>
      </c>
      <c r="O897" s="86"/>
      <c r="P897" s="224">
        <f>O897*H897</f>
        <v>0</v>
      </c>
      <c r="Q897" s="224">
        <v>0</v>
      </c>
      <c r="R897" s="224">
        <f>Q897*H897</f>
        <v>0</v>
      </c>
      <c r="S897" s="224">
        <v>0</v>
      </c>
      <c r="T897" s="225">
        <f>S897*H897</f>
        <v>0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26" t="s">
        <v>315</v>
      </c>
      <c r="AT897" s="226" t="s">
        <v>191</v>
      </c>
      <c r="AU897" s="226" t="s">
        <v>83</v>
      </c>
      <c r="AY897" s="19" t="s">
        <v>189</v>
      </c>
      <c r="BE897" s="227">
        <f>IF(N897="základní",J897,0)</f>
        <v>0</v>
      </c>
      <c r="BF897" s="227">
        <f>IF(N897="snížená",J897,0)</f>
        <v>0</v>
      </c>
      <c r="BG897" s="227">
        <f>IF(N897="zákl. přenesená",J897,0)</f>
        <v>0</v>
      </c>
      <c r="BH897" s="227">
        <f>IF(N897="sníž. přenesená",J897,0)</f>
        <v>0</v>
      </c>
      <c r="BI897" s="227">
        <f>IF(N897="nulová",J897,0)</f>
        <v>0</v>
      </c>
      <c r="BJ897" s="19" t="s">
        <v>81</v>
      </c>
      <c r="BK897" s="227">
        <f>ROUND(I897*H897,2)</f>
        <v>0</v>
      </c>
      <c r="BL897" s="19" t="s">
        <v>315</v>
      </c>
      <c r="BM897" s="226" t="s">
        <v>613</v>
      </c>
    </row>
    <row r="898" s="2" customFormat="1">
      <c r="A898" s="40"/>
      <c r="B898" s="41"/>
      <c r="C898" s="42"/>
      <c r="D898" s="228" t="s">
        <v>197</v>
      </c>
      <c r="E898" s="42"/>
      <c r="F898" s="229" t="s">
        <v>614</v>
      </c>
      <c r="G898" s="42"/>
      <c r="H898" s="42"/>
      <c r="I898" s="230"/>
      <c r="J898" s="42"/>
      <c r="K898" s="42"/>
      <c r="L898" s="46"/>
      <c r="M898" s="231"/>
      <c r="N898" s="232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197</v>
      </c>
      <c r="AU898" s="19" t="s">
        <v>83</v>
      </c>
    </row>
    <row r="899" s="13" customFormat="1">
      <c r="A899" s="13"/>
      <c r="B899" s="233"/>
      <c r="C899" s="234"/>
      <c r="D899" s="235" t="s">
        <v>199</v>
      </c>
      <c r="E899" s="236" t="s">
        <v>21</v>
      </c>
      <c r="F899" s="237" t="s">
        <v>615</v>
      </c>
      <c r="G899" s="234"/>
      <c r="H899" s="236" t="s">
        <v>21</v>
      </c>
      <c r="I899" s="238"/>
      <c r="J899" s="234"/>
      <c r="K899" s="234"/>
      <c r="L899" s="239"/>
      <c r="M899" s="240"/>
      <c r="N899" s="241"/>
      <c r="O899" s="241"/>
      <c r="P899" s="241"/>
      <c r="Q899" s="241"/>
      <c r="R899" s="241"/>
      <c r="S899" s="241"/>
      <c r="T899" s="24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3" t="s">
        <v>199</v>
      </c>
      <c r="AU899" s="243" t="s">
        <v>83</v>
      </c>
      <c r="AV899" s="13" t="s">
        <v>81</v>
      </c>
      <c r="AW899" s="13" t="s">
        <v>34</v>
      </c>
      <c r="AX899" s="13" t="s">
        <v>73</v>
      </c>
      <c r="AY899" s="243" t="s">
        <v>189</v>
      </c>
    </row>
    <row r="900" s="14" customFormat="1">
      <c r="A900" s="14"/>
      <c r="B900" s="244"/>
      <c r="C900" s="245"/>
      <c r="D900" s="235" t="s">
        <v>199</v>
      </c>
      <c r="E900" s="246" t="s">
        <v>21</v>
      </c>
      <c r="F900" s="247" t="s">
        <v>132</v>
      </c>
      <c r="G900" s="245"/>
      <c r="H900" s="248">
        <v>60.557000000000002</v>
      </c>
      <c r="I900" s="249"/>
      <c r="J900" s="245"/>
      <c r="K900" s="245"/>
      <c r="L900" s="250"/>
      <c r="M900" s="251"/>
      <c r="N900" s="252"/>
      <c r="O900" s="252"/>
      <c r="P900" s="252"/>
      <c r="Q900" s="252"/>
      <c r="R900" s="252"/>
      <c r="S900" s="252"/>
      <c r="T900" s="253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4" t="s">
        <v>199</v>
      </c>
      <c r="AU900" s="254" t="s">
        <v>83</v>
      </c>
      <c r="AV900" s="14" t="s">
        <v>83</v>
      </c>
      <c r="AW900" s="14" t="s">
        <v>34</v>
      </c>
      <c r="AX900" s="14" t="s">
        <v>73</v>
      </c>
      <c r="AY900" s="254" t="s">
        <v>189</v>
      </c>
    </row>
    <row r="901" s="13" customFormat="1">
      <c r="A901" s="13"/>
      <c r="B901" s="233"/>
      <c r="C901" s="234"/>
      <c r="D901" s="235" t="s">
        <v>199</v>
      </c>
      <c r="E901" s="236" t="s">
        <v>21</v>
      </c>
      <c r="F901" s="237" t="s">
        <v>616</v>
      </c>
      <c r="G901" s="234"/>
      <c r="H901" s="236" t="s">
        <v>21</v>
      </c>
      <c r="I901" s="238"/>
      <c r="J901" s="234"/>
      <c r="K901" s="234"/>
      <c r="L901" s="239"/>
      <c r="M901" s="240"/>
      <c r="N901" s="241"/>
      <c r="O901" s="241"/>
      <c r="P901" s="241"/>
      <c r="Q901" s="241"/>
      <c r="R901" s="241"/>
      <c r="S901" s="241"/>
      <c r="T901" s="242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3" t="s">
        <v>199</v>
      </c>
      <c r="AU901" s="243" t="s">
        <v>83</v>
      </c>
      <c r="AV901" s="13" t="s">
        <v>81</v>
      </c>
      <c r="AW901" s="13" t="s">
        <v>34</v>
      </c>
      <c r="AX901" s="13" t="s">
        <v>73</v>
      </c>
      <c r="AY901" s="243" t="s">
        <v>189</v>
      </c>
    </row>
    <row r="902" s="14" customFormat="1">
      <c r="A902" s="14"/>
      <c r="B902" s="244"/>
      <c r="C902" s="245"/>
      <c r="D902" s="235" t="s">
        <v>199</v>
      </c>
      <c r="E902" s="246" t="s">
        <v>21</v>
      </c>
      <c r="F902" s="247" t="s">
        <v>132</v>
      </c>
      <c r="G902" s="245"/>
      <c r="H902" s="248">
        <v>60.557000000000002</v>
      </c>
      <c r="I902" s="249"/>
      <c r="J902" s="245"/>
      <c r="K902" s="245"/>
      <c r="L902" s="250"/>
      <c r="M902" s="251"/>
      <c r="N902" s="252"/>
      <c r="O902" s="252"/>
      <c r="P902" s="252"/>
      <c r="Q902" s="252"/>
      <c r="R902" s="252"/>
      <c r="S902" s="252"/>
      <c r="T902" s="253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4" t="s">
        <v>199</v>
      </c>
      <c r="AU902" s="254" t="s">
        <v>83</v>
      </c>
      <c r="AV902" s="14" t="s">
        <v>83</v>
      </c>
      <c r="AW902" s="14" t="s">
        <v>34</v>
      </c>
      <c r="AX902" s="14" t="s">
        <v>73</v>
      </c>
      <c r="AY902" s="254" t="s">
        <v>189</v>
      </c>
    </row>
    <row r="903" s="15" customFormat="1">
      <c r="A903" s="15"/>
      <c r="B903" s="255"/>
      <c r="C903" s="256"/>
      <c r="D903" s="235" t="s">
        <v>199</v>
      </c>
      <c r="E903" s="257" t="s">
        <v>21</v>
      </c>
      <c r="F903" s="258" t="s">
        <v>203</v>
      </c>
      <c r="G903" s="256"/>
      <c r="H903" s="259">
        <v>121.114</v>
      </c>
      <c r="I903" s="260"/>
      <c r="J903" s="256"/>
      <c r="K903" s="256"/>
      <c r="L903" s="261"/>
      <c r="M903" s="262"/>
      <c r="N903" s="263"/>
      <c r="O903" s="263"/>
      <c r="P903" s="263"/>
      <c r="Q903" s="263"/>
      <c r="R903" s="263"/>
      <c r="S903" s="263"/>
      <c r="T903" s="264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65" t="s">
        <v>199</v>
      </c>
      <c r="AU903" s="265" t="s">
        <v>83</v>
      </c>
      <c r="AV903" s="15" t="s">
        <v>195</v>
      </c>
      <c r="AW903" s="15" t="s">
        <v>34</v>
      </c>
      <c r="AX903" s="15" t="s">
        <v>81</v>
      </c>
      <c r="AY903" s="265" t="s">
        <v>189</v>
      </c>
    </row>
    <row r="904" s="2" customFormat="1">
      <c r="A904" s="40"/>
      <c r="B904" s="41"/>
      <c r="C904" s="42"/>
      <c r="D904" s="235" t="s">
        <v>210</v>
      </c>
      <c r="E904" s="42"/>
      <c r="F904" s="266" t="s">
        <v>211</v>
      </c>
      <c r="G904" s="42"/>
      <c r="H904" s="42"/>
      <c r="I904" s="42"/>
      <c r="J904" s="42"/>
      <c r="K904" s="42"/>
      <c r="L904" s="46"/>
      <c r="M904" s="231"/>
      <c r="N904" s="232"/>
      <c r="O904" s="86"/>
      <c r="P904" s="86"/>
      <c r="Q904" s="86"/>
      <c r="R904" s="86"/>
      <c r="S904" s="86"/>
      <c r="T904" s="87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U904" s="19" t="s">
        <v>83</v>
      </c>
    </row>
    <row r="905" s="2" customFormat="1">
      <c r="A905" s="40"/>
      <c r="B905" s="41"/>
      <c r="C905" s="42"/>
      <c r="D905" s="235" t="s">
        <v>210</v>
      </c>
      <c r="E905" s="42"/>
      <c r="F905" s="267" t="s">
        <v>200</v>
      </c>
      <c r="G905" s="42"/>
      <c r="H905" s="268">
        <v>0</v>
      </c>
      <c r="I905" s="42"/>
      <c r="J905" s="42"/>
      <c r="K905" s="42"/>
      <c r="L905" s="46"/>
      <c r="M905" s="231"/>
      <c r="N905" s="232"/>
      <c r="O905" s="86"/>
      <c r="P905" s="86"/>
      <c r="Q905" s="86"/>
      <c r="R905" s="86"/>
      <c r="S905" s="86"/>
      <c r="T905" s="87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U905" s="19" t="s">
        <v>83</v>
      </c>
    </row>
    <row r="906" s="2" customFormat="1">
      <c r="A906" s="40"/>
      <c r="B906" s="41"/>
      <c r="C906" s="42"/>
      <c r="D906" s="235" t="s">
        <v>210</v>
      </c>
      <c r="E906" s="42"/>
      <c r="F906" s="267" t="s">
        <v>212</v>
      </c>
      <c r="G906" s="42"/>
      <c r="H906" s="268">
        <v>14.595000000000001</v>
      </c>
      <c r="I906" s="42"/>
      <c r="J906" s="42"/>
      <c r="K906" s="42"/>
      <c r="L906" s="46"/>
      <c r="M906" s="231"/>
      <c r="N906" s="232"/>
      <c r="O906" s="86"/>
      <c r="P906" s="86"/>
      <c r="Q906" s="86"/>
      <c r="R906" s="86"/>
      <c r="S906" s="86"/>
      <c r="T906" s="87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U906" s="19" t="s">
        <v>83</v>
      </c>
    </row>
    <row r="907" s="2" customFormat="1">
      <c r="A907" s="40"/>
      <c r="B907" s="41"/>
      <c r="C907" s="42"/>
      <c r="D907" s="235" t="s">
        <v>210</v>
      </c>
      <c r="E907" s="42"/>
      <c r="F907" s="267" t="s">
        <v>213</v>
      </c>
      <c r="G907" s="42"/>
      <c r="H907" s="268">
        <v>45.962000000000003</v>
      </c>
      <c r="I907" s="42"/>
      <c r="J907" s="42"/>
      <c r="K907" s="42"/>
      <c r="L907" s="46"/>
      <c r="M907" s="231"/>
      <c r="N907" s="232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U907" s="19" t="s">
        <v>83</v>
      </c>
    </row>
    <row r="908" s="2" customFormat="1">
      <c r="A908" s="40"/>
      <c r="B908" s="41"/>
      <c r="C908" s="42"/>
      <c r="D908" s="235" t="s">
        <v>210</v>
      </c>
      <c r="E908" s="42"/>
      <c r="F908" s="267" t="s">
        <v>203</v>
      </c>
      <c r="G908" s="42"/>
      <c r="H908" s="268">
        <v>60.557000000000002</v>
      </c>
      <c r="I908" s="42"/>
      <c r="J908" s="42"/>
      <c r="K908" s="42"/>
      <c r="L908" s="46"/>
      <c r="M908" s="231"/>
      <c r="N908" s="232"/>
      <c r="O908" s="86"/>
      <c r="P908" s="86"/>
      <c r="Q908" s="86"/>
      <c r="R908" s="86"/>
      <c r="S908" s="86"/>
      <c r="T908" s="87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U908" s="19" t="s">
        <v>83</v>
      </c>
    </row>
    <row r="909" s="2" customFormat="1" ht="16.5" customHeight="1">
      <c r="A909" s="40"/>
      <c r="B909" s="41"/>
      <c r="C909" s="269" t="s">
        <v>617</v>
      </c>
      <c r="D909" s="269" t="s">
        <v>214</v>
      </c>
      <c r="E909" s="270" t="s">
        <v>618</v>
      </c>
      <c r="F909" s="271" t="s">
        <v>619</v>
      </c>
      <c r="G909" s="272" t="s">
        <v>101</v>
      </c>
      <c r="H909" s="273">
        <v>79.697999999999993</v>
      </c>
      <c r="I909" s="274"/>
      <c r="J909" s="275">
        <f>ROUND(I909*H909,2)</f>
        <v>0</v>
      </c>
      <c r="K909" s="271" t="s">
        <v>194</v>
      </c>
      <c r="L909" s="276"/>
      <c r="M909" s="277" t="s">
        <v>21</v>
      </c>
      <c r="N909" s="278" t="s">
        <v>44</v>
      </c>
      <c r="O909" s="86"/>
      <c r="P909" s="224">
        <f>O909*H909</f>
        <v>0</v>
      </c>
      <c r="Q909" s="224">
        <v>0.00050000000000000001</v>
      </c>
      <c r="R909" s="224">
        <f>Q909*H909</f>
        <v>0.039848999999999996</v>
      </c>
      <c r="S909" s="224">
        <v>0</v>
      </c>
      <c r="T909" s="225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26" t="s">
        <v>424</v>
      </c>
      <c r="AT909" s="226" t="s">
        <v>214</v>
      </c>
      <c r="AU909" s="226" t="s">
        <v>83</v>
      </c>
      <c r="AY909" s="19" t="s">
        <v>189</v>
      </c>
      <c r="BE909" s="227">
        <f>IF(N909="základní",J909,0)</f>
        <v>0</v>
      </c>
      <c r="BF909" s="227">
        <f>IF(N909="snížená",J909,0)</f>
        <v>0</v>
      </c>
      <c r="BG909" s="227">
        <f>IF(N909="zákl. přenesená",J909,0)</f>
        <v>0</v>
      </c>
      <c r="BH909" s="227">
        <f>IF(N909="sníž. přenesená",J909,0)</f>
        <v>0</v>
      </c>
      <c r="BI909" s="227">
        <f>IF(N909="nulová",J909,0)</f>
        <v>0</v>
      </c>
      <c r="BJ909" s="19" t="s">
        <v>81</v>
      </c>
      <c r="BK909" s="227">
        <f>ROUND(I909*H909,2)</f>
        <v>0</v>
      </c>
      <c r="BL909" s="19" t="s">
        <v>315</v>
      </c>
      <c r="BM909" s="226" t="s">
        <v>620</v>
      </c>
    </row>
    <row r="910" s="14" customFormat="1">
      <c r="A910" s="14"/>
      <c r="B910" s="244"/>
      <c r="C910" s="245"/>
      <c r="D910" s="235" t="s">
        <v>199</v>
      </c>
      <c r="E910" s="246" t="s">
        <v>21</v>
      </c>
      <c r="F910" s="247" t="s">
        <v>132</v>
      </c>
      <c r="G910" s="245"/>
      <c r="H910" s="248">
        <v>60.557000000000002</v>
      </c>
      <c r="I910" s="249"/>
      <c r="J910" s="245"/>
      <c r="K910" s="245"/>
      <c r="L910" s="250"/>
      <c r="M910" s="251"/>
      <c r="N910" s="252"/>
      <c r="O910" s="252"/>
      <c r="P910" s="252"/>
      <c r="Q910" s="252"/>
      <c r="R910" s="252"/>
      <c r="S910" s="252"/>
      <c r="T910" s="253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4" t="s">
        <v>199</v>
      </c>
      <c r="AU910" s="254" t="s">
        <v>83</v>
      </c>
      <c r="AV910" s="14" t="s">
        <v>83</v>
      </c>
      <c r="AW910" s="14" t="s">
        <v>34</v>
      </c>
      <c r="AX910" s="14" t="s">
        <v>73</v>
      </c>
      <c r="AY910" s="254" t="s">
        <v>189</v>
      </c>
    </row>
    <row r="911" s="13" customFormat="1">
      <c r="A911" s="13"/>
      <c r="B911" s="233"/>
      <c r="C911" s="234"/>
      <c r="D911" s="235" t="s">
        <v>199</v>
      </c>
      <c r="E911" s="236" t="s">
        <v>21</v>
      </c>
      <c r="F911" s="237" t="s">
        <v>567</v>
      </c>
      <c r="G911" s="234"/>
      <c r="H911" s="236" t="s">
        <v>21</v>
      </c>
      <c r="I911" s="238"/>
      <c r="J911" s="234"/>
      <c r="K911" s="234"/>
      <c r="L911" s="239"/>
      <c r="M911" s="240"/>
      <c r="N911" s="241"/>
      <c r="O911" s="241"/>
      <c r="P911" s="241"/>
      <c r="Q911" s="241"/>
      <c r="R911" s="241"/>
      <c r="S911" s="241"/>
      <c r="T911" s="242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3" t="s">
        <v>199</v>
      </c>
      <c r="AU911" s="243" t="s">
        <v>83</v>
      </c>
      <c r="AV911" s="13" t="s">
        <v>81</v>
      </c>
      <c r="AW911" s="13" t="s">
        <v>34</v>
      </c>
      <c r="AX911" s="13" t="s">
        <v>73</v>
      </c>
      <c r="AY911" s="243" t="s">
        <v>189</v>
      </c>
    </row>
    <row r="912" s="14" customFormat="1">
      <c r="A912" s="14"/>
      <c r="B912" s="244"/>
      <c r="C912" s="245"/>
      <c r="D912" s="235" t="s">
        <v>199</v>
      </c>
      <c r="E912" s="246" t="s">
        <v>21</v>
      </c>
      <c r="F912" s="247" t="s">
        <v>621</v>
      </c>
      <c r="G912" s="245"/>
      <c r="H912" s="248">
        <v>3.407</v>
      </c>
      <c r="I912" s="249"/>
      <c r="J912" s="245"/>
      <c r="K912" s="245"/>
      <c r="L912" s="250"/>
      <c r="M912" s="251"/>
      <c r="N912" s="252"/>
      <c r="O912" s="252"/>
      <c r="P912" s="252"/>
      <c r="Q912" s="252"/>
      <c r="R912" s="252"/>
      <c r="S912" s="252"/>
      <c r="T912" s="253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4" t="s">
        <v>199</v>
      </c>
      <c r="AU912" s="254" t="s">
        <v>83</v>
      </c>
      <c r="AV912" s="14" t="s">
        <v>83</v>
      </c>
      <c r="AW912" s="14" t="s">
        <v>34</v>
      </c>
      <c r="AX912" s="14" t="s">
        <v>73</v>
      </c>
      <c r="AY912" s="254" t="s">
        <v>189</v>
      </c>
    </row>
    <row r="913" s="14" customFormat="1">
      <c r="A913" s="14"/>
      <c r="B913" s="244"/>
      <c r="C913" s="245"/>
      <c r="D913" s="235" t="s">
        <v>199</v>
      </c>
      <c r="E913" s="246" t="s">
        <v>21</v>
      </c>
      <c r="F913" s="247" t="s">
        <v>622</v>
      </c>
      <c r="G913" s="245"/>
      <c r="H913" s="248">
        <v>1.508</v>
      </c>
      <c r="I913" s="249"/>
      <c r="J913" s="245"/>
      <c r="K913" s="245"/>
      <c r="L913" s="250"/>
      <c r="M913" s="251"/>
      <c r="N913" s="252"/>
      <c r="O913" s="252"/>
      <c r="P913" s="252"/>
      <c r="Q913" s="252"/>
      <c r="R913" s="252"/>
      <c r="S913" s="252"/>
      <c r="T913" s="253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4" t="s">
        <v>199</v>
      </c>
      <c r="AU913" s="254" t="s">
        <v>83</v>
      </c>
      <c r="AV913" s="14" t="s">
        <v>83</v>
      </c>
      <c r="AW913" s="14" t="s">
        <v>34</v>
      </c>
      <c r="AX913" s="14" t="s">
        <v>73</v>
      </c>
      <c r="AY913" s="254" t="s">
        <v>189</v>
      </c>
    </row>
    <row r="914" s="14" customFormat="1">
      <c r="A914" s="14"/>
      <c r="B914" s="244"/>
      <c r="C914" s="245"/>
      <c r="D914" s="235" t="s">
        <v>199</v>
      </c>
      <c r="E914" s="246" t="s">
        <v>21</v>
      </c>
      <c r="F914" s="247" t="s">
        <v>229</v>
      </c>
      <c r="G914" s="245"/>
      <c r="H914" s="248">
        <v>0.28499999999999998</v>
      </c>
      <c r="I914" s="249"/>
      <c r="J914" s="245"/>
      <c r="K914" s="245"/>
      <c r="L914" s="250"/>
      <c r="M914" s="251"/>
      <c r="N914" s="252"/>
      <c r="O914" s="252"/>
      <c r="P914" s="252"/>
      <c r="Q914" s="252"/>
      <c r="R914" s="252"/>
      <c r="S914" s="252"/>
      <c r="T914" s="253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4" t="s">
        <v>199</v>
      </c>
      <c r="AU914" s="254" t="s">
        <v>83</v>
      </c>
      <c r="AV914" s="14" t="s">
        <v>83</v>
      </c>
      <c r="AW914" s="14" t="s">
        <v>34</v>
      </c>
      <c r="AX914" s="14" t="s">
        <v>73</v>
      </c>
      <c r="AY914" s="254" t="s">
        <v>189</v>
      </c>
    </row>
    <row r="915" s="14" customFormat="1">
      <c r="A915" s="14"/>
      <c r="B915" s="244"/>
      <c r="C915" s="245"/>
      <c r="D915" s="235" t="s">
        <v>199</v>
      </c>
      <c r="E915" s="246" t="s">
        <v>21</v>
      </c>
      <c r="F915" s="247" t="s">
        <v>623</v>
      </c>
      <c r="G915" s="245"/>
      <c r="H915" s="248">
        <v>2.8410000000000002</v>
      </c>
      <c r="I915" s="249"/>
      <c r="J915" s="245"/>
      <c r="K915" s="245"/>
      <c r="L915" s="250"/>
      <c r="M915" s="251"/>
      <c r="N915" s="252"/>
      <c r="O915" s="252"/>
      <c r="P915" s="252"/>
      <c r="Q915" s="252"/>
      <c r="R915" s="252"/>
      <c r="S915" s="252"/>
      <c r="T915" s="253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4" t="s">
        <v>199</v>
      </c>
      <c r="AU915" s="254" t="s">
        <v>83</v>
      </c>
      <c r="AV915" s="14" t="s">
        <v>83</v>
      </c>
      <c r="AW915" s="14" t="s">
        <v>34</v>
      </c>
      <c r="AX915" s="14" t="s">
        <v>73</v>
      </c>
      <c r="AY915" s="254" t="s">
        <v>189</v>
      </c>
    </row>
    <row r="916" s="14" customFormat="1">
      <c r="A916" s="14"/>
      <c r="B916" s="244"/>
      <c r="C916" s="245"/>
      <c r="D916" s="235" t="s">
        <v>199</v>
      </c>
      <c r="E916" s="246" t="s">
        <v>21</v>
      </c>
      <c r="F916" s="247" t="s">
        <v>572</v>
      </c>
      <c r="G916" s="245"/>
      <c r="H916" s="248">
        <v>0.40500000000000003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4" t="s">
        <v>199</v>
      </c>
      <c r="AU916" s="254" t="s">
        <v>83</v>
      </c>
      <c r="AV916" s="14" t="s">
        <v>83</v>
      </c>
      <c r="AW916" s="14" t="s">
        <v>34</v>
      </c>
      <c r="AX916" s="14" t="s">
        <v>73</v>
      </c>
      <c r="AY916" s="254" t="s">
        <v>189</v>
      </c>
    </row>
    <row r="917" s="15" customFormat="1">
      <c r="A917" s="15"/>
      <c r="B917" s="255"/>
      <c r="C917" s="256"/>
      <c r="D917" s="235" t="s">
        <v>199</v>
      </c>
      <c r="E917" s="257" t="s">
        <v>21</v>
      </c>
      <c r="F917" s="258" t="s">
        <v>203</v>
      </c>
      <c r="G917" s="256"/>
      <c r="H917" s="259">
        <v>69.003</v>
      </c>
      <c r="I917" s="260"/>
      <c r="J917" s="256"/>
      <c r="K917" s="256"/>
      <c r="L917" s="261"/>
      <c r="M917" s="262"/>
      <c r="N917" s="263"/>
      <c r="O917" s="263"/>
      <c r="P917" s="263"/>
      <c r="Q917" s="263"/>
      <c r="R917" s="263"/>
      <c r="S917" s="263"/>
      <c r="T917" s="264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65" t="s">
        <v>199</v>
      </c>
      <c r="AU917" s="265" t="s">
        <v>83</v>
      </c>
      <c r="AV917" s="15" t="s">
        <v>195</v>
      </c>
      <c r="AW917" s="15" t="s">
        <v>34</v>
      </c>
      <c r="AX917" s="15" t="s">
        <v>81</v>
      </c>
      <c r="AY917" s="265" t="s">
        <v>189</v>
      </c>
    </row>
    <row r="918" s="2" customFormat="1">
      <c r="A918" s="40"/>
      <c r="B918" s="41"/>
      <c r="C918" s="42"/>
      <c r="D918" s="235" t="s">
        <v>210</v>
      </c>
      <c r="E918" s="42"/>
      <c r="F918" s="266" t="s">
        <v>211</v>
      </c>
      <c r="G918" s="42"/>
      <c r="H918" s="42"/>
      <c r="I918" s="42"/>
      <c r="J918" s="42"/>
      <c r="K918" s="42"/>
      <c r="L918" s="46"/>
      <c r="M918" s="231"/>
      <c r="N918" s="232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U918" s="19" t="s">
        <v>83</v>
      </c>
    </row>
    <row r="919" s="2" customFormat="1">
      <c r="A919" s="40"/>
      <c r="B919" s="41"/>
      <c r="C919" s="42"/>
      <c r="D919" s="235" t="s">
        <v>210</v>
      </c>
      <c r="E919" s="42"/>
      <c r="F919" s="267" t="s">
        <v>200</v>
      </c>
      <c r="G919" s="42"/>
      <c r="H919" s="268">
        <v>0</v>
      </c>
      <c r="I919" s="42"/>
      <c r="J919" s="42"/>
      <c r="K919" s="42"/>
      <c r="L919" s="46"/>
      <c r="M919" s="231"/>
      <c r="N919" s="232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U919" s="19" t="s">
        <v>83</v>
      </c>
    </row>
    <row r="920" s="2" customFormat="1">
      <c r="A920" s="40"/>
      <c r="B920" s="41"/>
      <c r="C920" s="42"/>
      <c r="D920" s="235" t="s">
        <v>210</v>
      </c>
      <c r="E920" s="42"/>
      <c r="F920" s="267" t="s">
        <v>212</v>
      </c>
      <c r="G920" s="42"/>
      <c r="H920" s="268">
        <v>14.595000000000001</v>
      </c>
      <c r="I920" s="42"/>
      <c r="J920" s="42"/>
      <c r="K920" s="42"/>
      <c r="L920" s="46"/>
      <c r="M920" s="231"/>
      <c r="N920" s="232"/>
      <c r="O920" s="86"/>
      <c r="P920" s="86"/>
      <c r="Q920" s="86"/>
      <c r="R920" s="86"/>
      <c r="S920" s="86"/>
      <c r="T920" s="87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U920" s="19" t="s">
        <v>83</v>
      </c>
    </row>
    <row r="921" s="2" customFormat="1">
      <c r="A921" s="40"/>
      <c r="B921" s="41"/>
      <c r="C921" s="42"/>
      <c r="D921" s="235" t="s">
        <v>210</v>
      </c>
      <c r="E921" s="42"/>
      <c r="F921" s="267" t="s">
        <v>213</v>
      </c>
      <c r="G921" s="42"/>
      <c r="H921" s="268">
        <v>45.962000000000003</v>
      </c>
      <c r="I921" s="42"/>
      <c r="J921" s="42"/>
      <c r="K921" s="42"/>
      <c r="L921" s="46"/>
      <c r="M921" s="231"/>
      <c r="N921" s="232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U921" s="19" t="s">
        <v>83</v>
      </c>
    </row>
    <row r="922" s="2" customFormat="1">
      <c r="A922" s="40"/>
      <c r="B922" s="41"/>
      <c r="C922" s="42"/>
      <c r="D922" s="235" t="s">
        <v>210</v>
      </c>
      <c r="E922" s="42"/>
      <c r="F922" s="267" t="s">
        <v>203</v>
      </c>
      <c r="G922" s="42"/>
      <c r="H922" s="268">
        <v>60.557000000000002</v>
      </c>
      <c r="I922" s="42"/>
      <c r="J922" s="42"/>
      <c r="K922" s="42"/>
      <c r="L922" s="46"/>
      <c r="M922" s="231"/>
      <c r="N922" s="232"/>
      <c r="O922" s="86"/>
      <c r="P922" s="86"/>
      <c r="Q922" s="86"/>
      <c r="R922" s="86"/>
      <c r="S922" s="86"/>
      <c r="T922" s="87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U922" s="19" t="s">
        <v>83</v>
      </c>
    </row>
    <row r="923" s="2" customFormat="1">
      <c r="A923" s="40"/>
      <c r="B923" s="41"/>
      <c r="C923" s="42"/>
      <c r="D923" s="235" t="s">
        <v>210</v>
      </c>
      <c r="E923" s="42"/>
      <c r="F923" s="266" t="s">
        <v>234</v>
      </c>
      <c r="G923" s="42"/>
      <c r="H923" s="42"/>
      <c r="I923" s="42"/>
      <c r="J923" s="42"/>
      <c r="K923" s="42"/>
      <c r="L923" s="46"/>
      <c r="M923" s="231"/>
      <c r="N923" s="232"/>
      <c r="O923" s="86"/>
      <c r="P923" s="86"/>
      <c r="Q923" s="86"/>
      <c r="R923" s="86"/>
      <c r="S923" s="86"/>
      <c r="T923" s="87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U923" s="19" t="s">
        <v>83</v>
      </c>
    </row>
    <row r="924" s="2" customFormat="1">
      <c r="A924" s="40"/>
      <c r="B924" s="41"/>
      <c r="C924" s="42"/>
      <c r="D924" s="235" t="s">
        <v>210</v>
      </c>
      <c r="E924" s="42"/>
      <c r="F924" s="267" t="s">
        <v>200</v>
      </c>
      <c r="G924" s="42"/>
      <c r="H924" s="268">
        <v>0</v>
      </c>
      <c r="I924" s="42"/>
      <c r="J924" s="42"/>
      <c r="K924" s="42"/>
      <c r="L924" s="46"/>
      <c r="M924" s="231"/>
      <c r="N924" s="232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U924" s="19" t="s">
        <v>83</v>
      </c>
    </row>
    <row r="925" s="2" customFormat="1">
      <c r="A925" s="40"/>
      <c r="B925" s="41"/>
      <c r="C925" s="42"/>
      <c r="D925" s="235" t="s">
        <v>210</v>
      </c>
      <c r="E925" s="42"/>
      <c r="F925" s="267" t="s">
        <v>235</v>
      </c>
      <c r="G925" s="42"/>
      <c r="H925" s="268">
        <v>22.710000000000001</v>
      </c>
      <c r="I925" s="42"/>
      <c r="J925" s="42"/>
      <c r="K925" s="42"/>
      <c r="L925" s="46"/>
      <c r="M925" s="231"/>
      <c r="N925" s="232"/>
      <c r="O925" s="86"/>
      <c r="P925" s="86"/>
      <c r="Q925" s="86"/>
      <c r="R925" s="86"/>
      <c r="S925" s="86"/>
      <c r="T925" s="87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U925" s="19" t="s">
        <v>83</v>
      </c>
    </row>
    <row r="926" s="2" customFormat="1">
      <c r="A926" s="40"/>
      <c r="B926" s="41"/>
      <c r="C926" s="42"/>
      <c r="D926" s="235" t="s">
        <v>210</v>
      </c>
      <c r="E926" s="42"/>
      <c r="F926" s="267" t="s">
        <v>203</v>
      </c>
      <c r="G926" s="42"/>
      <c r="H926" s="268">
        <v>22.710000000000001</v>
      </c>
      <c r="I926" s="42"/>
      <c r="J926" s="42"/>
      <c r="K926" s="42"/>
      <c r="L926" s="46"/>
      <c r="M926" s="231"/>
      <c r="N926" s="232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U926" s="19" t="s">
        <v>83</v>
      </c>
    </row>
    <row r="927" s="2" customFormat="1">
      <c r="A927" s="40"/>
      <c r="B927" s="41"/>
      <c r="C927" s="42"/>
      <c r="D927" s="235" t="s">
        <v>210</v>
      </c>
      <c r="E927" s="42"/>
      <c r="F927" s="266" t="s">
        <v>236</v>
      </c>
      <c r="G927" s="42"/>
      <c r="H927" s="42"/>
      <c r="I927" s="42"/>
      <c r="J927" s="42"/>
      <c r="K927" s="42"/>
      <c r="L927" s="46"/>
      <c r="M927" s="231"/>
      <c r="N927" s="232"/>
      <c r="O927" s="86"/>
      <c r="P927" s="86"/>
      <c r="Q927" s="86"/>
      <c r="R927" s="86"/>
      <c r="S927" s="86"/>
      <c r="T927" s="87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U927" s="19" t="s">
        <v>83</v>
      </c>
    </row>
    <row r="928" s="2" customFormat="1">
      <c r="A928" s="40"/>
      <c r="B928" s="41"/>
      <c r="C928" s="42"/>
      <c r="D928" s="235" t="s">
        <v>210</v>
      </c>
      <c r="E928" s="42"/>
      <c r="F928" s="267" t="s">
        <v>200</v>
      </c>
      <c r="G928" s="42"/>
      <c r="H928" s="268">
        <v>0</v>
      </c>
      <c r="I928" s="42"/>
      <c r="J928" s="42"/>
      <c r="K928" s="42"/>
      <c r="L928" s="46"/>
      <c r="M928" s="231"/>
      <c r="N928" s="232"/>
      <c r="O928" s="86"/>
      <c r="P928" s="86"/>
      <c r="Q928" s="86"/>
      <c r="R928" s="86"/>
      <c r="S928" s="86"/>
      <c r="T928" s="87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U928" s="19" t="s">
        <v>83</v>
      </c>
    </row>
    <row r="929" s="2" customFormat="1">
      <c r="A929" s="40"/>
      <c r="B929" s="41"/>
      <c r="C929" s="42"/>
      <c r="D929" s="235" t="s">
        <v>210</v>
      </c>
      <c r="E929" s="42"/>
      <c r="F929" s="267" t="s">
        <v>237</v>
      </c>
      <c r="G929" s="42"/>
      <c r="H929" s="268">
        <v>10.050000000000001</v>
      </c>
      <c r="I929" s="42"/>
      <c r="J929" s="42"/>
      <c r="K929" s="42"/>
      <c r="L929" s="46"/>
      <c r="M929" s="231"/>
      <c r="N929" s="232"/>
      <c r="O929" s="86"/>
      <c r="P929" s="86"/>
      <c r="Q929" s="86"/>
      <c r="R929" s="86"/>
      <c r="S929" s="86"/>
      <c r="T929" s="87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U929" s="19" t="s">
        <v>83</v>
      </c>
    </row>
    <row r="930" s="2" customFormat="1">
      <c r="A930" s="40"/>
      <c r="B930" s="41"/>
      <c r="C930" s="42"/>
      <c r="D930" s="235" t="s">
        <v>210</v>
      </c>
      <c r="E930" s="42"/>
      <c r="F930" s="267" t="s">
        <v>203</v>
      </c>
      <c r="G930" s="42"/>
      <c r="H930" s="268">
        <v>10.050000000000001</v>
      </c>
      <c r="I930" s="42"/>
      <c r="J930" s="42"/>
      <c r="K930" s="42"/>
      <c r="L930" s="46"/>
      <c r="M930" s="231"/>
      <c r="N930" s="232"/>
      <c r="O930" s="86"/>
      <c r="P930" s="86"/>
      <c r="Q930" s="86"/>
      <c r="R930" s="86"/>
      <c r="S930" s="86"/>
      <c r="T930" s="87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U930" s="19" t="s">
        <v>83</v>
      </c>
    </row>
    <row r="931" s="2" customFormat="1">
      <c r="A931" s="40"/>
      <c r="B931" s="41"/>
      <c r="C931" s="42"/>
      <c r="D931" s="235" t="s">
        <v>210</v>
      </c>
      <c r="E931" s="42"/>
      <c r="F931" s="266" t="s">
        <v>238</v>
      </c>
      <c r="G931" s="42"/>
      <c r="H931" s="42"/>
      <c r="I931" s="42"/>
      <c r="J931" s="42"/>
      <c r="K931" s="42"/>
      <c r="L931" s="46"/>
      <c r="M931" s="231"/>
      <c r="N931" s="232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U931" s="19" t="s">
        <v>83</v>
      </c>
    </row>
    <row r="932" s="2" customFormat="1">
      <c r="A932" s="40"/>
      <c r="B932" s="41"/>
      <c r="C932" s="42"/>
      <c r="D932" s="235" t="s">
        <v>210</v>
      </c>
      <c r="E932" s="42"/>
      <c r="F932" s="267" t="s">
        <v>200</v>
      </c>
      <c r="G932" s="42"/>
      <c r="H932" s="268">
        <v>0</v>
      </c>
      <c r="I932" s="42"/>
      <c r="J932" s="42"/>
      <c r="K932" s="42"/>
      <c r="L932" s="46"/>
      <c r="M932" s="231"/>
      <c r="N932" s="232"/>
      <c r="O932" s="86"/>
      <c r="P932" s="86"/>
      <c r="Q932" s="86"/>
      <c r="R932" s="86"/>
      <c r="S932" s="86"/>
      <c r="T932" s="87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U932" s="19" t="s">
        <v>83</v>
      </c>
    </row>
    <row r="933" s="2" customFormat="1">
      <c r="A933" s="40"/>
      <c r="B933" s="41"/>
      <c r="C933" s="42"/>
      <c r="D933" s="235" t="s">
        <v>210</v>
      </c>
      <c r="E933" s="42"/>
      <c r="F933" s="267" t="s">
        <v>137</v>
      </c>
      <c r="G933" s="42"/>
      <c r="H933" s="268">
        <v>1.8999999999999999</v>
      </c>
      <c r="I933" s="42"/>
      <c r="J933" s="42"/>
      <c r="K933" s="42"/>
      <c r="L933" s="46"/>
      <c r="M933" s="231"/>
      <c r="N933" s="232"/>
      <c r="O933" s="86"/>
      <c r="P933" s="86"/>
      <c r="Q933" s="86"/>
      <c r="R933" s="86"/>
      <c r="S933" s="86"/>
      <c r="T933" s="87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U933" s="19" t="s">
        <v>83</v>
      </c>
    </row>
    <row r="934" s="2" customFormat="1">
      <c r="A934" s="40"/>
      <c r="B934" s="41"/>
      <c r="C934" s="42"/>
      <c r="D934" s="235" t="s">
        <v>210</v>
      </c>
      <c r="E934" s="42"/>
      <c r="F934" s="267" t="s">
        <v>203</v>
      </c>
      <c r="G934" s="42"/>
      <c r="H934" s="268">
        <v>1.8999999999999999</v>
      </c>
      <c r="I934" s="42"/>
      <c r="J934" s="42"/>
      <c r="K934" s="42"/>
      <c r="L934" s="46"/>
      <c r="M934" s="231"/>
      <c r="N934" s="232"/>
      <c r="O934" s="86"/>
      <c r="P934" s="86"/>
      <c r="Q934" s="86"/>
      <c r="R934" s="86"/>
      <c r="S934" s="86"/>
      <c r="T934" s="87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U934" s="19" t="s">
        <v>83</v>
      </c>
    </row>
    <row r="935" s="2" customFormat="1">
      <c r="A935" s="40"/>
      <c r="B935" s="41"/>
      <c r="C935" s="42"/>
      <c r="D935" s="235" t="s">
        <v>210</v>
      </c>
      <c r="E935" s="42"/>
      <c r="F935" s="266" t="s">
        <v>239</v>
      </c>
      <c r="G935" s="42"/>
      <c r="H935" s="42"/>
      <c r="I935" s="42"/>
      <c r="J935" s="42"/>
      <c r="K935" s="42"/>
      <c r="L935" s="46"/>
      <c r="M935" s="231"/>
      <c r="N935" s="232"/>
      <c r="O935" s="86"/>
      <c r="P935" s="86"/>
      <c r="Q935" s="86"/>
      <c r="R935" s="86"/>
      <c r="S935" s="86"/>
      <c r="T935" s="87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U935" s="19" t="s">
        <v>83</v>
      </c>
    </row>
    <row r="936" s="2" customFormat="1">
      <c r="A936" s="40"/>
      <c r="B936" s="41"/>
      <c r="C936" s="42"/>
      <c r="D936" s="235" t="s">
        <v>210</v>
      </c>
      <c r="E936" s="42"/>
      <c r="F936" s="267" t="s">
        <v>200</v>
      </c>
      <c r="G936" s="42"/>
      <c r="H936" s="268">
        <v>0</v>
      </c>
      <c r="I936" s="42"/>
      <c r="J936" s="42"/>
      <c r="K936" s="42"/>
      <c r="L936" s="46"/>
      <c r="M936" s="231"/>
      <c r="N936" s="232"/>
      <c r="O936" s="86"/>
      <c r="P936" s="86"/>
      <c r="Q936" s="86"/>
      <c r="R936" s="86"/>
      <c r="S936" s="86"/>
      <c r="T936" s="87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U936" s="19" t="s">
        <v>83</v>
      </c>
    </row>
    <row r="937" s="2" customFormat="1">
      <c r="A937" s="40"/>
      <c r="B937" s="41"/>
      <c r="C937" s="42"/>
      <c r="D937" s="235" t="s">
        <v>210</v>
      </c>
      <c r="E937" s="42"/>
      <c r="F937" s="267" t="s">
        <v>240</v>
      </c>
      <c r="G937" s="42"/>
      <c r="H937" s="268">
        <v>18.940000000000001</v>
      </c>
      <c r="I937" s="42"/>
      <c r="J937" s="42"/>
      <c r="K937" s="42"/>
      <c r="L937" s="46"/>
      <c r="M937" s="231"/>
      <c r="N937" s="232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U937" s="19" t="s">
        <v>83</v>
      </c>
    </row>
    <row r="938" s="2" customFormat="1">
      <c r="A938" s="40"/>
      <c r="B938" s="41"/>
      <c r="C938" s="42"/>
      <c r="D938" s="235" t="s">
        <v>210</v>
      </c>
      <c r="E938" s="42"/>
      <c r="F938" s="267" t="s">
        <v>203</v>
      </c>
      <c r="G938" s="42"/>
      <c r="H938" s="268">
        <v>18.940000000000001</v>
      </c>
      <c r="I938" s="42"/>
      <c r="J938" s="42"/>
      <c r="K938" s="42"/>
      <c r="L938" s="46"/>
      <c r="M938" s="231"/>
      <c r="N938" s="232"/>
      <c r="O938" s="86"/>
      <c r="P938" s="86"/>
      <c r="Q938" s="86"/>
      <c r="R938" s="86"/>
      <c r="S938" s="86"/>
      <c r="T938" s="87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U938" s="19" t="s">
        <v>83</v>
      </c>
    </row>
    <row r="939" s="2" customFormat="1">
      <c r="A939" s="40"/>
      <c r="B939" s="41"/>
      <c r="C939" s="42"/>
      <c r="D939" s="235" t="s">
        <v>210</v>
      </c>
      <c r="E939" s="42"/>
      <c r="F939" s="266" t="s">
        <v>241</v>
      </c>
      <c r="G939" s="42"/>
      <c r="H939" s="42"/>
      <c r="I939" s="42"/>
      <c r="J939" s="42"/>
      <c r="K939" s="42"/>
      <c r="L939" s="46"/>
      <c r="M939" s="231"/>
      <c r="N939" s="232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U939" s="19" t="s">
        <v>83</v>
      </c>
    </row>
    <row r="940" s="2" customFormat="1">
      <c r="A940" s="40"/>
      <c r="B940" s="41"/>
      <c r="C940" s="42"/>
      <c r="D940" s="235" t="s">
        <v>210</v>
      </c>
      <c r="E940" s="42"/>
      <c r="F940" s="267" t="s">
        <v>200</v>
      </c>
      <c r="G940" s="42"/>
      <c r="H940" s="268">
        <v>0</v>
      </c>
      <c r="I940" s="42"/>
      <c r="J940" s="42"/>
      <c r="K940" s="42"/>
      <c r="L940" s="46"/>
      <c r="M940" s="231"/>
      <c r="N940" s="232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U940" s="19" t="s">
        <v>83</v>
      </c>
    </row>
    <row r="941" s="2" customFormat="1">
      <c r="A941" s="40"/>
      <c r="B941" s="41"/>
      <c r="C941" s="42"/>
      <c r="D941" s="235" t="s">
        <v>210</v>
      </c>
      <c r="E941" s="42"/>
      <c r="F941" s="267" t="s">
        <v>242</v>
      </c>
      <c r="G941" s="42"/>
      <c r="H941" s="268">
        <v>2.7000000000000002</v>
      </c>
      <c r="I941" s="42"/>
      <c r="J941" s="42"/>
      <c r="K941" s="42"/>
      <c r="L941" s="46"/>
      <c r="M941" s="231"/>
      <c r="N941" s="232"/>
      <c r="O941" s="86"/>
      <c r="P941" s="86"/>
      <c r="Q941" s="86"/>
      <c r="R941" s="86"/>
      <c r="S941" s="86"/>
      <c r="T941" s="87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U941" s="19" t="s">
        <v>83</v>
      </c>
    </row>
    <row r="942" s="2" customFormat="1">
      <c r="A942" s="40"/>
      <c r="B942" s="41"/>
      <c r="C942" s="42"/>
      <c r="D942" s="235" t="s">
        <v>210</v>
      </c>
      <c r="E942" s="42"/>
      <c r="F942" s="267" t="s">
        <v>203</v>
      </c>
      <c r="G942" s="42"/>
      <c r="H942" s="268">
        <v>2.7000000000000002</v>
      </c>
      <c r="I942" s="42"/>
      <c r="J942" s="42"/>
      <c r="K942" s="42"/>
      <c r="L942" s="46"/>
      <c r="M942" s="231"/>
      <c r="N942" s="232"/>
      <c r="O942" s="86"/>
      <c r="P942" s="86"/>
      <c r="Q942" s="86"/>
      <c r="R942" s="86"/>
      <c r="S942" s="86"/>
      <c r="T942" s="87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U942" s="19" t="s">
        <v>83</v>
      </c>
    </row>
    <row r="943" s="14" customFormat="1">
      <c r="A943" s="14"/>
      <c r="B943" s="244"/>
      <c r="C943" s="245"/>
      <c r="D943" s="235" t="s">
        <v>199</v>
      </c>
      <c r="E943" s="245"/>
      <c r="F943" s="247" t="s">
        <v>624</v>
      </c>
      <c r="G943" s="245"/>
      <c r="H943" s="248">
        <v>79.697999999999993</v>
      </c>
      <c r="I943" s="249"/>
      <c r="J943" s="245"/>
      <c r="K943" s="245"/>
      <c r="L943" s="250"/>
      <c r="M943" s="251"/>
      <c r="N943" s="252"/>
      <c r="O943" s="252"/>
      <c r="P943" s="252"/>
      <c r="Q943" s="252"/>
      <c r="R943" s="252"/>
      <c r="S943" s="252"/>
      <c r="T943" s="25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4" t="s">
        <v>199</v>
      </c>
      <c r="AU943" s="254" t="s">
        <v>83</v>
      </c>
      <c r="AV943" s="14" t="s">
        <v>83</v>
      </c>
      <c r="AW943" s="14" t="s">
        <v>4</v>
      </c>
      <c r="AX943" s="14" t="s">
        <v>81</v>
      </c>
      <c r="AY943" s="254" t="s">
        <v>189</v>
      </c>
    </row>
    <row r="944" s="2" customFormat="1" ht="16.5" customHeight="1">
      <c r="A944" s="40"/>
      <c r="B944" s="41"/>
      <c r="C944" s="269" t="s">
        <v>625</v>
      </c>
      <c r="D944" s="269" t="s">
        <v>214</v>
      </c>
      <c r="E944" s="270" t="s">
        <v>626</v>
      </c>
      <c r="F944" s="271" t="s">
        <v>627</v>
      </c>
      <c r="G944" s="272" t="s">
        <v>101</v>
      </c>
      <c r="H944" s="273">
        <v>79.697999999999993</v>
      </c>
      <c r="I944" s="274"/>
      <c r="J944" s="275">
        <f>ROUND(I944*H944,2)</f>
        <v>0</v>
      </c>
      <c r="K944" s="271" t="s">
        <v>194</v>
      </c>
      <c r="L944" s="276"/>
      <c r="M944" s="277" t="s">
        <v>21</v>
      </c>
      <c r="N944" s="278" t="s">
        <v>44</v>
      </c>
      <c r="O944" s="86"/>
      <c r="P944" s="224">
        <f>O944*H944</f>
        <v>0</v>
      </c>
      <c r="Q944" s="224">
        <v>0.00089999999999999998</v>
      </c>
      <c r="R944" s="224">
        <f>Q944*H944</f>
        <v>0.071728199999999992</v>
      </c>
      <c r="S944" s="224">
        <v>0</v>
      </c>
      <c r="T944" s="225">
        <f>S944*H944</f>
        <v>0</v>
      </c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R944" s="226" t="s">
        <v>598</v>
      </c>
      <c r="AT944" s="226" t="s">
        <v>214</v>
      </c>
      <c r="AU944" s="226" t="s">
        <v>83</v>
      </c>
      <c r="AY944" s="19" t="s">
        <v>189</v>
      </c>
      <c r="BE944" s="227">
        <f>IF(N944="základní",J944,0)</f>
        <v>0</v>
      </c>
      <c r="BF944" s="227">
        <f>IF(N944="snížená",J944,0)</f>
        <v>0</v>
      </c>
      <c r="BG944" s="227">
        <f>IF(N944="zákl. přenesená",J944,0)</f>
        <v>0</v>
      </c>
      <c r="BH944" s="227">
        <f>IF(N944="sníž. přenesená",J944,0)</f>
        <v>0</v>
      </c>
      <c r="BI944" s="227">
        <f>IF(N944="nulová",J944,0)</f>
        <v>0</v>
      </c>
      <c r="BJ944" s="19" t="s">
        <v>81</v>
      </c>
      <c r="BK944" s="227">
        <f>ROUND(I944*H944,2)</f>
        <v>0</v>
      </c>
      <c r="BL944" s="19" t="s">
        <v>598</v>
      </c>
      <c r="BM944" s="226" t="s">
        <v>628</v>
      </c>
    </row>
    <row r="945" s="14" customFormat="1">
      <c r="A945" s="14"/>
      <c r="B945" s="244"/>
      <c r="C945" s="245"/>
      <c r="D945" s="235" t="s">
        <v>199</v>
      </c>
      <c r="E945" s="246" t="s">
        <v>21</v>
      </c>
      <c r="F945" s="247" t="s">
        <v>132</v>
      </c>
      <c r="G945" s="245"/>
      <c r="H945" s="248">
        <v>60.557000000000002</v>
      </c>
      <c r="I945" s="249"/>
      <c r="J945" s="245"/>
      <c r="K945" s="245"/>
      <c r="L945" s="250"/>
      <c r="M945" s="251"/>
      <c r="N945" s="252"/>
      <c r="O945" s="252"/>
      <c r="P945" s="252"/>
      <c r="Q945" s="252"/>
      <c r="R945" s="252"/>
      <c r="S945" s="252"/>
      <c r="T945" s="253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4" t="s">
        <v>199</v>
      </c>
      <c r="AU945" s="254" t="s">
        <v>83</v>
      </c>
      <c r="AV945" s="14" t="s">
        <v>83</v>
      </c>
      <c r="AW945" s="14" t="s">
        <v>34</v>
      </c>
      <c r="AX945" s="14" t="s">
        <v>73</v>
      </c>
      <c r="AY945" s="254" t="s">
        <v>189</v>
      </c>
    </row>
    <row r="946" s="13" customFormat="1">
      <c r="A946" s="13"/>
      <c r="B946" s="233"/>
      <c r="C946" s="234"/>
      <c r="D946" s="235" t="s">
        <v>199</v>
      </c>
      <c r="E946" s="236" t="s">
        <v>21</v>
      </c>
      <c r="F946" s="237" t="s">
        <v>567</v>
      </c>
      <c r="G946" s="234"/>
      <c r="H946" s="236" t="s">
        <v>21</v>
      </c>
      <c r="I946" s="238"/>
      <c r="J946" s="234"/>
      <c r="K946" s="234"/>
      <c r="L946" s="239"/>
      <c r="M946" s="240"/>
      <c r="N946" s="241"/>
      <c r="O946" s="241"/>
      <c r="P946" s="241"/>
      <c r="Q946" s="241"/>
      <c r="R946" s="241"/>
      <c r="S946" s="241"/>
      <c r="T946" s="24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3" t="s">
        <v>199</v>
      </c>
      <c r="AU946" s="243" t="s">
        <v>83</v>
      </c>
      <c r="AV946" s="13" t="s">
        <v>81</v>
      </c>
      <c r="AW946" s="13" t="s">
        <v>34</v>
      </c>
      <c r="AX946" s="13" t="s">
        <v>73</v>
      </c>
      <c r="AY946" s="243" t="s">
        <v>189</v>
      </c>
    </row>
    <row r="947" s="14" customFormat="1">
      <c r="A947" s="14"/>
      <c r="B947" s="244"/>
      <c r="C947" s="245"/>
      <c r="D947" s="235" t="s">
        <v>199</v>
      </c>
      <c r="E947" s="246" t="s">
        <v>21</v>
      </c>
      <c r="F947" s="247" t="s">
        <v>621</v>
      </c>
      <c r="G947" s="245"/>
      <c r="H947" s="248">
        <v>3.407</v>
      </c>
      <c r="I947" s="249"/>
      <c r="J947" s="245"/>
      <c r="K947" s="245"/>
      <c r="L947" s="250"/>
      <c r="M947" s="251"/>
      <c r="N947" s="252"/>
      <c r="O947" s="252"/>
      <c r="P947" s="252"/>
      <c r="Q947" s="252"/>
      <c r="R947" s="252"/>
      <c r="S947" s="252"/>
      <c r="T947" s="25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4" t="s">
        <v>199</v>
      </c>
      <c r="AU947" s="254" t="s">
        <v>83</v>
      </c>
      <c r="AV947" s="14" t="s">
        <v>83</v>
      </c>
      <c r="AW947" s="14" t="s">
        <v>34</v>
      </c>
      <c r="AX947" s="14" t="s">
        <v>73</v>
      </c>
      <c r="AY947" s="254" t="s">
        <v>189</v>
      </c>
    </row>
    <row r="948" s="14" customFormat="1">
      <c r="A948" s="14"/>
      <c r="B948" s="244"/>
      <c r="C948" s="245"/>
      <c r="D948" s="235" t="s">
        <v>199</v>
      </c>
      <c r="E948" s="246" t="s">
        <v>21</v>
      </c>
      <c r="F948" s="247" t="s">
        <v>622</v>
      </c>
      <c r="G948" s="245"/>
      <c r="H948" s="248">
        <v>1.508</v>
      </c>
      <c r="I948" s="249"/>
      <c r="J948" s="245"/>
      <c r="K948" s="245"/>
      <c r="L948" s="250"/>
      <c r="M948" s="251"/>
      <c r="N948" s="252"/>
      <c r="O948" s="252"/>
      <c r="P948" s="252"/>
      <c r="Q948" s="252"/>
      <c r="R948" s="252"/>
      <c r="S948" s="252"/>
      <c r="T948" s="253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4" t="s">
        <v>199</v>
      </c>
      <c r="AU948" s="254" t="s">
        <v>83</v>
      </c>
      <c r="AV948" s="14" t="s">
        <v>83</v>
      </c>
      <c r="AW948" s="14" t="s">
        <v>34</v>
      </c>
      <c r="AX948" s="14" t="s">
        <v>73</v>
      </c>
      <c r="AY948" s="254" t="s">
        <v>189</v>
      </c>
    </row>
    <row r="949" s="14" customFormat="1">
      <c r="A949" s="14"/>
      <c r="B949" s="244"/>
      <c r="C949" s="245"/>
      <c r="D949" s="235" t="s">
        <v>199</v>
      </c>
      <c r="E949" s="246" t="s">
        <v>21</v>
      </c>
      <c r="F949" s="247" t="s">
        <v>229</v>
      </c>
      <c r="G949" s="245"/>
      <c r="H949" s="248">
        <v>0.28499999999999998</v>
      </c>
      <c r="I949" s="249"/>
      <c r="J949" s="245"/>
      <c r="K949" s="245"/>
      <c r="L949" s="250"/>
      <c r="M949" s="251"/>
      <c r="N949" s="252"/>
      <c r="O949" s="252"/>
      <c r="P949" s="252"/>
      <c r="Q949" s="252"/>
      <c r="R949" s="252"/>
      <c r="S949" s="252"/>
      <c r="T949" s="253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4" t="s">
        <v>199</v>
      </c>
      <c r="AU949" s="254" t="s">
        <v>83</v>
      </c>
      <c r="AV949" s="14" t="s">
        <v>83</v>
      </c>
      <c r="AW949" s="14" t="s">
        <v>34</v>
      </c>
      <c r="AX949" s="14" t="s">
        <v>73</v>
      </c>
      <c r="AY949" s="254" t="s">
        <v>189</v>
      </c>
    </row>
    <row r="950" s="14" customFormat="1">
      <c r="A950" s="14"/>
      <c r="B950" s="244"/>
      <c r="C950" s="245"/>
      <c r="D950" s="235" t="s">
        <v>199</v>
      </c>
      <c r="E950" s="246" t="s">
        <v>21</v>
      </c>
      <c r="F950" s="247" t="s">
        <v>623</v>
      </c>
      <c r="G950" s="245"/>
      <c r="H950" s="248">
        <v>2.8410000000000002</v>
      </c>
      <c r="I950" s="249"/>
      <c r="J950" s="245"/>
      <c r="K950" s="245"/>
      <c r="L950" s="250"/>
      <c r="M950" s="251"/>
      <c r="N950" s="252"/>
      <c r="O950" s="252"/>
      <c r="P950" s="252"/>
      <c r="Q950" s="252"/>
      <c r="R950" s="252"/>
      <c r="S950" s="252"/>
      <c r="T950" s="253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4" t="s">
        <v>199</v>
      </c>
      <c r="AU950" s="254" t="s">
        <v>83</v>
      </c>
      <c r="AV950" s="14" t="s">
        <v>83</v>
      </c>
      <c r="AW950" s="14" t="s">
        <v>34</v>
      </c>
      <c r="AX950" s="14" t="s">
        <v>73</v>
      </c>
      <c r="AY950" s="254" t="s">
        <v>189</v>
      </c>
    </row>
    <row r="951" s="14" customFormat="1">
      <c r="A951" s="14"/>
      <c r="B951" s="244"/>
      <c r="C951" s="245"/>
      <c r="D951" s="235" t="s">
        <v>199</v>
      </c>
      <c r="E951" s="246" t="s">
        <v>21</v>
      </c>
      <c r="F951" s="247" t="s">
        <v>572</v>
      </c>
      <c r="G951" s="245"/>
      <c r="H951" s="248">
        <v>0.40500000000000003</v>
      </c>
      <c r="I951" s="249"/>
      <c r="J951" s="245"/>
      <c r="K951" s="245"/>
      <c r="L951" s="250"/>
      <c r="M951" s="251"/>
      <c r="N951" s="252"/>
      <c r="O951" s="252"/>
      <c r="P951" s="252"/>
      <c r="Q951" s="252"/>
      <c r="R951" s="252"/>
      <c r="S951" s="252"/>
      <c r="T951" s="253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4" t="s">
        <v>199</v>
      </c>
      <c r="AU951" s="254" t="s">
        <v>83</v>
      </c>
      <c r="AV951" s="14" t="s">
        <v>83</v>
      </c>
      <c r="AW951" s="14" t="s">
        <v>34</v>
      </c>
      <c r="AX951" s="14" t="s">
        <v>73</v>
      </c>
      <c r="AY951" s="254" t="s">
        <v>189</v>
      </c>
    </row>
    <row r="952" s="15" customFormat="1">
      <c r="A952" s="15"/>
      <c r="B952" s="255"/>
      <c r="C952" s="256"/>
      <c r="D952" s="235" t="s">
        <v>199</v>
      </c>
      <c r="E952" s="257" t="s">
        <v>21</v>
      </c>
      <c r="F952" s="258" t="s">
        <v>203</v>
      </c>
      <c r="G952" s="256"/>
      <c r="H952" s="259">
        <v>69.003</v>
      </c>
      <c r="I952" s="260"/>
      <c r="J952" s="256"/>
      <c r="K952" s="256"/>
      <c r="L952" s="261"/>
      <c r="M952" s="262"/>
      <c r="N952" s="263"/>
      <c r="O952" s="263"/>
      <c r="P952" s="263"/>
      <c r="Q952" s="263"/>
      <c r="R952" s="263"/>
      <c r="S952" s="263"/>
      <c r="T952" s="264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65" t="s">
        <v>199</v>
      </c>
      <c r="AU952" s="265" t="s">
        <v>83</v>
      </c>
      <c r="AV952" s="15" t="s">
        <v>195</v>
      </c>
      <c r="AW952" s="15" t="s">
        <v>34</v>
      </c>
      <c r="AX952" s="15" t="s">
        <v>81</v>
      </c>
      <c r="AY952" s="265" t="s">
        <v>189</v>
      </c>
    </row>
    <row r="953" s="2" customFormat="1">
      <c r="A953" s="40"/>
      <c r="B953" s="41"/>
      <c r="C953" s="42"/>
      <c r="D953" s="235" t="s">
        <v>210</v>
      </c>
      <c r="E953" s="42"/>
      <c r="F953" s="266" t="s">
        <v>211</v>
      </c>
      <c r="G953" s="42"/>
      <c r="H953" s="42"/>
      <c r="I953" s="42"/>
      <c r="J953" s="42"/>
      <c r="K953" s="42"/>
      <c r="L953" s="46"/>
      <c r="M953" s="231"/>
      <c r="N953" s="232"/>
      <c r="O953" s="86"/>
      <c r="P953" s="86"/>
      <c r="Q953" s="86"/>
      <c r="R953" s="86"/>
      <c r="S953" s="86"/>
      <c r="T953" s="87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U953" s="19" t="s">
        <v>83</v>
      </c>
    </row>
    <row r="954" s="2" customFormat="1">
      <c r="A954" s="40"/>
      <c r="B954" s="41"/>
      <c r="C954" s="42"/>
      <c r="D954" s="235" t="s">
        <v>210</v>
      </c>
      <c r="E954" s="42"/>
      <c r="F954" s="267" t="s">
        <v>200</v>
      </c>
      <c r="G954" s="42"/>
      <c r="H954" s="268">
        <v>0</v>
      </c>
      <c r="I954" s="42"/>
      <c r="J954" s="42"/>
      <c r="K954" s="42"/>
      <c r="L954" s="46"/>
      <c r="M954" s="231"/>
      <c r="N954" s="232"/>
      <c r="O954" s="86"/>
      <c r="P954" s="86"/>
      <c r="Q954" s="86"/>
      <c r="R954" s="86"/>
      <c r="S954" s="86"/>
      <c r="T954" s="87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U954" s="19" t="s">
        <v>83</v>
      </c>
    </row>
    <row r="955" s="2" customFormat="1">
      <c r="A955" s="40"/>
      <c r="B955" s="41"/>
      <c r="C955" s="42"/>
      <c r="D955" s="235" t="s">
        <v>210</v>
      </c>
      <c r="E955" s="42"/>
      <c r="F955" s="267" t="s">
        <v>212</v>
      </c>
      <c r="G955" s="42"/>
      <c r="H955" s="268">
        <v>14.595000000000001</v>
      </c>
      <c r="I955" s="42"/>
      <c r="J955" s="42"/>
      <c r="K955" s="42"/>
      <c r="L955" s="46"/>
      <c r="M955" s="231"/>
      <c r="N955" s="232"/>
      <c r="O955" s="86"/>
      <c r="P955" s="86"/>
      <c r="Q955" s="86"/>
      <c r="R955" s="86"/>
      <c r="S955" s="86"/>
      <c r="T955" s="87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U955" s="19" t="s">
        <v>83</v>
      </c>
    </row>
    <row r="956" s="2" customFormat="1">
      <c r="A956" s="40"/>
      <c r="B956" s="41"/>
      <c r="C956" s="42"/>
      <c r="D956" s="235" t="s">
        <v>210</v>
      </c>
      <c r="E956" s="42"/>
      <c r="F956" s="267" t="s">
        <v>213</v>
      </c>
      <c r="G956" s="42"/>
      <c r="H956" s="268">
        <v>45.962000000000003</v>
      </c>
      <c r="I956" s="42"/>
      <c r="J956" s="42"/>
      <c r="K956" s="42"/>
      <c r="L956" s="46"/>
      <c r="M956" s="231"/>
      <c r="N956" s="232"/>
      <c r="O956" s="86"/>
      <c r="P956" s="86"/>
      <c r="Q956" s="86"/>
      <c r="R956" s="86"/>
      <c r="S956" s="86"/>
      <c r="T956" s="87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U956" s="19" t="s">
        <v>83</v>
      </c>
    </row>
    <row r="957" s="2" customFormat="1">
      <c r="A957" s="40"/>
      <c r="B957" s="41"/>
      <c r="C957" s="42"/>
      <c r="D957" s="235" t="s">
        <v>210</v>
      </c>
      <c r="E957" s="42"/>
      <c r="F957" s="267" t="s">
        <v>203</v>
      </c>
      <c r="G957" s="42"/>
      <c r="H957" s="268">
        <v>60.557000000000002</v>
      </c>
      <c r="I957" s="42"/>
      <c r="J957" s="42"/>
      <c r="K957" s="42"/>
      <c r="L957" s="46"/>
      <c r="M957" s="231"/>
      <c r="N957" s="232"/>
      <c r="O957" s="86"/>
      <c r="P957" s="86"/>
      <c r="Q957" s="86"/>
      <c r="R957" s="86"/>
      <c r="S957" s="86"/>
      <c r="T957" s="87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U957" s="19" t="s">
        <v>83</v>
      </c>
    </row>
    <row r="958" s="2" customFormat="1">
      <c r="A958" s="40"/>
      <c r="B958" s="41"/>
      <c r="C958" s="42"/>
      <c r="D958" s="235" t="s">
        <v>210</v>
      </c>
      <c r="E958" s="42"/>
      <c r="F958" s="266" t="s">
        <v>234</v>
      </c>
      <c r="G958" s="42"/>
      <c r="H958" s="42"/>
      <c r="I958" s="42"/>
      <c r="J958" s="42"/>
      <c r="K958" s="42"/>
      <c r="L958" s="46"/>
      <c r="M958" s="231"/>
      <c r="N958" s="232"/>
      <c r="O958" s="86"/>
      <c r="P958" s="86"/>
      <c r="Q958" s="86"/>
      <c r="R958" s="86"/>
      <c r="S958" s="86"/>
      <c r="T958" s="87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U958" s="19" t="s">
        <v>83</v>
      </c>
    </row>
    <row r="959" s="2" customFormat="1">
      <c r="A959" s="40"/>
      <c r="B959" s="41"/>
      <c r="C959" s="42"/>
      <c r="D959" s="235" t="s">
        <v>210</v>
      </c>
      <c r="E959" s="42"/>
      <c r="F959" s="267" t="s">
        <v>200</v>
      </c>
      <c r="G959" s="42"/>
      <c r="H959" s="268">
        <v>0</v>
      </c>
      <c r="I959" s="42"/>
      <c r="J959" s="42"/>
      <c r="K959" s="42"/>
      <c r="L959" s="46"/>
      <c r="M959" s="231"/>
      <c r="N959" s="232"/>
      <c r="O959" s="86"/>
      <c r="P959" s="86"/>
      <c r="Q959" s="86"/>
      <c r="R959" s="86"/>
      <c r="S959" s="86"/>
      <c r="T959" s="87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U959" s="19" t="s">
        <v>83</v>
      </c>
    </row>
    <row r="960" s="2" customFormat="1">
      <c r="A960" s="40"/>
      <c r="B960" s="41"/>
      <c r="C960" s="42"/>
      <c r="D960" s="235" t="s">
        <v>210</v>
      </c>
      <c r="E960" s="42"/>
      <c r="F960" s="267" t="s">
        <v>235</v>
      </c>
      <c r="G960" s="42"/>
      <c r="H960" s="268">
        <v>22.710000000000001</v>
      </c>
      <c r="I960" s="42"/>
      <c r="J960" s="42"/>
      <c r="K960" s="42"/>
      <c r="L960" s="46"/>
      <c r="M960" s="231"/>
      <c r="N960" s="232"/>
      <c r="O960" s="86"/>
      <c r="P960" s="86"/>
      <c r="Q960" s="86"/>
      <c r="R960" s="86"/>
      <c r="S960" s="86"/>
      <c r="T960" s="87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U960" s="19" t="s">
        <v>83</v>
      </c>
    </row>
    <row r="961" s="2" customFormat="1">
      <c r="A961" s="40"/>
      <c r="B961" s="41"/>
      <c r="C961" s="42"/>
      <c r="D961" s="235" t="s">
        <v>210</v>
      </c>
      <c r="E961" s="42"/>
      <c r="F961" s="267" t="s">
        <v>203</v>
      </c>
      <c r="G961" s="42"/>
      <c r="H961" s="268">
        <v>22.710000000000001</v>
      </c>
      <c r="I961" s="42"/>
      <c r="J961" s="42"/>
      <c r="K961" s="42"/>
      <c r="L961" s="46"/>
      <c r="M961" s="231"/>
      <c r="N961" s="232"/>
      <c r="O961" s="86"/>
      <c r="P961" s="86"/>
      <c r="Q961" s="86"/>
      <c r="R961" s="86"/>
      <c r="S961" s="86"/>
      <c r="T961" s="87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U961" s="19" t="s">
        <v>83</v>
      </c>
    </row>
    <row r="962" s="2" customFormat="1">
      <c r="A962" s="40"/>
      <c r="B962" s="41"/>
      <c r="C962" s="42"/>
      <c r="D962" s="235" t="s">
        <v>210</v>
      </c>
      <c r="E962" s="42"/>
      <c r="F962" s="266" t="s">
        <v>236</v>
      </c>
      <c r="G962" s="42"/>
      <c r="H962" s="42"/>
      <c r="I962" s="42"/>
      <c r="J962" s="42"/>
      <c r="K962" s="42"/>
      <c r="L962" s="46"/>
      <c r="M962" s="231"/>
      <c r="N962" s="232"/>
      <c r="O962" s="86"/>
      <c r="P962" s="86"/>
      <c r="Q962" s="86"/>
      <c r="R962" s="86"/>
      <c r="S962" s="86"/>
      <c r="T962" s="87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U962" s="19" t="s">
        <v>83</v>
      </c>
    </row>
    <row r="963" s="2" customFormat="1">
      <c r="A963" s="40"/>
      <c r="B963" s="41"/>
      <c r="C963" s="42"/>
      <c r="D963" s="235" t="s">
        <v>210</v>
      </c>
      <c r="E963" s="42"/>
      <c r="F963" s="267" t="s">
        <v>200</v>
      </c>
      <c r="G963" s="42"/>
      <c r="H963" s="268">
        <v>0</v>
      </c>
      <c r="I963" s="42"/>
      <c r="J963" s="42"/>
      <c r="K963" s="42"/>
      <c r="L963" s="46"/>
      <c r="M963" s="231"/>
      <c r="N963" s="232"/>
      <c r="O963" s="86"/>
      <c r="P963" s="86"/>
      <c r="Q963" s="86"/>
      <c r="R963" s="86"/>
      <c r="S963" s="86"/>
      <c r="T963" s="87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U963" s="19" t="s">
        <v>83</v>
      </c>
    </row>
    <row r="964" s="2" customFormat="1">
      <c r="A964" s="40"/>
      <c r="B964" s="41"/>
      <c r="C964" s="42"/>
      <c r="D964" s="235" t="s">
        <v>210</v>
      </c>
      <c r="E964" s="42"/>
      <c r="F964" s="267" t="s">
        <v>237</v>
      </c>
      <c r="G964" s="42"/>
      <c r="H964" s="268">
        <v>10.050000000000001</v>
      </c>
      <c r="I964" s="42"/>
      <c r="J964" s="42"/>
      <c r="K964" s="42"/>
      <c r="L964" s="46"/>
      <c r="M964" s="231"/>
      <c r="N964" s="232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U964" s="19" t="s">
        <v>83</v>
      </c>
    </row>
    <row r="965" s="2" customFormat="1">
      <c r="A965" s="40"/>
      <c r="B965" s="41"/>
      <c r="C965" s="42"/>
      <c r="D965" s="235" t="s">
        <v>210</v>
      </c>
      <c r="E965" s="42"/>
      <c r="F965" s="267" t="s">
        <v>203</v>
      </c>
      <c r="G965" s="42"/>
      <c r="H965" s="268">
        <v>10.050000000000001</v>
      </c>
      <c r="I965" s="42"/>
      <c r="J965" s="42"/>
      <c r="K965" s="42"/>
      <c r="L965" s="46"/>
      <c r="M965" s="231"/>
      <c r="N965" s="232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U965" s="19" t="s">
        <v>83</v>
      </c>
    </row>
    <row r="966" s="2" customFormat="1">
      <c r="A966" s="40"/>
      <c r="B966" s="41"/>
      <c r="C966" s="42"/>
      <c r="D966" s="235" t="s">
        <v>210</v>
      </c>
      <c r="E966" s="42"/>
      <c r="F966" s="266" t="s">
        <v>238</v>
      </c>
      <c r="G966" s="42"/>
      <c r="H966" s="42"/>
      <c r="I966" s="42"/>
      <c r="J966" s="42"/>
      <c r="K966" s="42"/>
      <c r="L966" s="46"/>
      <c r="M966" s="231"/>
      <c r="N966" s="232"/>
      <c r="O966" s="86"/>
      <c r="P966" s="86"/>
      <c r="Q966" s="86"/>
      <c r="R966" s="86"/>
      <c r="S966" s="86"/>
      <c r="T966" s="87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U966" s="19" t="s">
        <v>83</v>
      </c>
    </row>
    <row r="967" s="2" customFormat="1">
      <c r="A967" s="40"/>
      <c r="B967" s="41"/>
      <c r="C967" s="42"/>
      <c r="D967" s="235" t="s">
        <v>210</v>
      </c>
      <c r="E967" s="42"/>
      <c r="F967" s="267" t="s">
        <v>200</v>
      </c>
      <c r="G967" s="42"/>
      <c r="H967" s="268">
        <v>0</v>
      </c>
      <c r="I967" s="42"/>
      <c r="J967" s="42"/>
      <c r="K967" s="42"/>
      <c r="L967" s="46"/>
      <c r="M967" s="231"/>
      <c r="N967" s="232"/>
      <c r="O967" s="86"/>
      <c r="P967" s="86"/>
      <c r="Q967" s="86"/>
      <c r="R967" s="86"/>
      <c r="S967" s="86"/>
      <c r="T967" s="87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U967" s="19" t="s">
        <v>83</v>
      </c>
    </row>
    <row r="968" s="2" customFormat="1">
      <c r="A968" s="40"/>
      <c r="B968" s="41"/>
      <c r="C968" s="42"/>
      <c r="D968" s="235" t="s">
        <v>210</v>
      </c>
      <c r="E968" s="42"/>
      <c r="F968" s="267" t="s">
        <v>137</v>
      </c>
      <c r="G968" s="42"/>
      <c r="H968" s="268">
        <v>1.8999999999999999</v>
      </c>
      <c r="I968" s="42"/>
      <c r="J968" s="42"/>
      <c r="K968" s="42"/>
      <c r="L968" s="46"/>
      <c r="M968" s="231"/>
      <c r="N968" s="232"/>
      <c r="O968" s="86"/>
      <c r="P968" s="86"/>
      <c r="Q968" s="86"/>
      <c r="R968" s="86"/>
      <c r="S968" s="86"/>
      <c r="T968" s="87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U968" s="19" t="s">
        <v>83</v>
      </c>
    </row>
    <row r="969" s="2" customFormat="1">
      <c r="A969" s="40"/>
      <c r="B969" s="41"/>
      <c r="C969" s="42"/>
      <c r="D969" s="235" t="s">
        <v>210</v>
      </c>
      <c r="E969" s="42"/>
      <c r="F969" s="267" t="s">
        <v>203</v>
      </c>
      <c r="G969" s="42"/>
      <c r="H969" s="268">
        <v>1.8999999999999999</v>
      </c>
      <c r="I969" s="42"/>
      <c r="J969" s="42"/>
      <c r="K969" s="42"/>
      <c r="L969" s="46"/>
      <c r="M969" s="231"/>
      <c r="N969" s="232"/>
      <c r="O969" s="86"/>
      <c r="P969" s="86"/>
      <c r="Q969" s="86"/>
      <c r="R969" s="86"/>
      <c r="S969" s="86"/>
      <c r="T969" s="87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U969" s="19" t="s">
        <v>83</v>
      </c>
    </row>
    <row r="970" s="2" customFormat="1">
      <c r="A970" s="40"/>
      <c r="B970" s="41"/>
      <c r="C970" s="42"/>
      <c r="D970" s="235" t="s">
        <v>210</v>
      </c>
      <c r="E970" s="42"/>
      <c r="F970" s="266" t="s">
        <v>239</v>
      </c>
      <c r="G970" s="42"/>
      <c r="H970" s="42"/>
      <c r="I970" s="42"/>
      <c r="J970" s="42"/>
      <c r="K970" s="42"/>
      <c r="L970" s="46"/>
      <c r="M970" s="231"/>
      <c r="N970" s="232"/>
      <c r="O970" s="86"/>
      <c r="P970" s="86"/>
      <c r="Q970" s="86"/>
      <c r="R970" s="86"/>
      <c r="S970" s="86"/>
      <c r="T970" s="87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U970" s="19" t="s">
        <v>83</v>
      </c>
    </row>
    <row r="971" s="2" customFormat="1">
      <c r="A971" s="40"/>
      <c r="B971" s="41"/>
      <c r="C971" s="42"/>
      <c r="D971" s="235" t="s">
        <v>210</v>
      </c>
      <c r="E971" s="42"/>
      <c r="F971" s="267" t="s">
        <v>200</v>
      </c>
      <c r="G971" s="42"/>
      <c r="H971" s="268">
        <v>0</v>
      </c>
      <c r="I971" s="42"/>
      <c r="J971" s="42"/>
      <c r="K971" s="42"/>
      <c r="L971" s="46"/>
      <c r="M971" s="231"/>
      <c r="N971" s="232"/>
      <c r="O971" s="86"/>
      <c r="P971" s="86"/>
      <c r="Q971" s="86"/>
      <c r="R971" s="86"/>
      <c r="S971" s="86"/>
      <c r="T971" s="87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U971" s="19" t="s">
        <v>83</v>
      </c>
    </row>
    <row r="972" s="2" customFormat="1">
      <c r="A972" s="40"/>
      <c r="B972" s="41"/>
      <c r="C972" s="42"/>
      <c r="D972" s="235" t="s">
        <v>210</v>
      </c>
      <c r="E972" s="42"/>
      <c r="F972" s="267" t="s">
        <v>240</v>
      </c>
      <c r="G972" s="42"/>
      <c r="H972" s="268">
        <v>18.940000000000001</v>
      </c>
      <c r="I972" s="42"/>
      <c r="J972" s="42"/>
      <c r="K972" s="42"/>
      <c r="L972" s="46"/>
      <c r="M972" s="231"/>
      <c r="N972" s="232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U972" s="19" t="s">
        <v>83</v>
      </c>
    </row>
    <row r="973" s="2" customFormat="1">
      <c r="A973" s="40"/>
      <c r="B973" s="41"/>
      <c r="C973" s="42"/>
      <c r="D973" s="235" t="s">
        <v>210</v>
      </c>
      <c r="E973" s="42"/>
      <c r="F973" s="267" t="s">
        <v>203</v>
      </c>
      <c r="G973" s="42"/>
      <c r="H973" s="268">
        <v>18.940000000000001</v>
      </c>
      <c r="I973" s="42"/>
      <c r="J973" s="42"/>
      <c r="K973" s="42"/>
      <c r="L973" s="46"/>
      <c r="M973" s="231"/>
      <c r="N973" s="232"/>
      <c r="O973" s="86"/>
      <c r="P973" s="86"/>
      <c r="Q973" s="86"/>
      <c r="R973" s="86"/>
      <c r="S973" s="86"/>
      <c r="T973" s="87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U973" s="19" t="s">
        <v>83</v>
      </c>
    </row>
    <row r="974" s="2" customFormat="1">
      <c r="A974" s="40"/>
      <c r="B974" s="41"/>
      <c r="C974" s="42"/>
      <c r="D974" s="235" t="s">
        <v>210</v>
      </c>
      <c r="E974" s="42"/>
      <c r="F974" s="266" t="s">
        <v>241</v>
      </c>
      <c r="G974" s="42"/>
      <c r="H974" s="42"/>
      <c r="I974" s="42"/>
      <c r="J974" s="42"/>
      <c r="K974" s="42"/>
      <c r="L974" s="46"/>
      <c r="M974" s="231"/>
      <c r="N974" s="232"/>
      <c r="O974" s="86"/>
      <c r="P974" s="86"/>
      <c r="Q974" s="86"/>
      <c r="R974" s="86"/>
      <c r="S974" s="86"/>
      <c r="T974" s="87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U974" s="19" t="s">
        <v>83</v>
      </c>
    </row>
    <row r="975" s="2" customFormat="1">
      <c r="A975" s="40"/>
      <c r="B975" s="41"/>
      <c r="C975" s="42"/>
      <c r="D975" s="235" t="s">
        <v>210</v>
      </c>
      <c r="E975" s="42"/>
      <c r="F975" s="267" t="s">
        <v>200</v>
      </c>
      <c r="G975" s="42"/>
      <c r="H975" s="268">
        <v>0</v>
      </c>
      <c r="I975" s="42"/>
      <c r="J975" s="42"/>
      <c r="K975" s="42"/>
      <c r="L975" s="46"/>
      <c r="M975" s="231"/>
      <c r="N975" s="232"/>
      <c r="O975" s="86"/>
      <c r="P975" s="86"/>
      <c r="Q975" s="86"/>
      <c r="R975" s="86"/>
      <c r="S975" s="86"/>
      <c r="T975" s="87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U975" s="19" t="s">
        <v>83</v>
      </c>
    </row>
    <row r="976" s="2" customFormat="1">
      <c r="A976" s="40"/>
      <c r="B976" s="41"/>
      <c r="C976" s="42"/>
      <c r="D976" s="235" t="s">
        <v>210</v>
      </c>
      <c r="E976" s="42"/>
      <c r="F976" s="267" t="s">
        <v>242</v>
      </c>
      <c r="G976" s="42"/>
      <c r="H976" s="268">
        <v>2.7000000000000002</v>
      </c>
      <c r="I976" s="42"/>
      <c r="J976" s="42"/>
      <c r="K976" s="42"/>
      <c r="L976" s="46"/>
      <c r="M976" s="231"/>
      <c r="N976" s="232"/>
      <c r="O976" s="86"/>
      <c r="P976" s="86"/>
      <c r="Q976" s="86"/>
      <c r="R976" s="86"/>
      <c r="S976" s="86"/>
      <c r="T976" s="87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U976" s="19" t="s">
        <v>83</v>
      </c>
    </row>
    <row r="977" s="2" customFormat="1">
      <c r="A977" s="40"/>
      <c r="B977" s="41"/>
      <c r="C977" s="42"/>
      <c r="D977" s="235" t="s">
        <v>210</v>
      </c>
      <c r="E977" s="42"/>
      <c r="F977" s="267" t="s">
        <v>203</v>
      </c>
      <c r="G977" s="42"/>
      <c r="H977" s="268">
        <v>2.7000000000000002</v>
      </c>
      <c r="I977" s="42"/>
      <c r="J977" s="42"/>
      <c r="K977" s="42"/>
      <c r="L977" s="46"/>
      <c r="M977" s="231"/>
      <c r="N977" s="232"/>
      <c r="O977" s="86"/>
      <c r="P977" s="86"/>
      <c r="Q977" s="86"/>
      <c r="R977" s="86"/>
      <c r="S977" s="86"/>
      <c r="T977" s="87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U977" s="19" t="s">
        <v>83</v>
      </c>
    </row>
    <row r="978" s="14" customFormat="1">
      <c r="A978" s="14"/>
      <c r="B978" s="244"/>
      <c r="C978" s="245"/>
      <c r="D978" s="235" t="s">
        <v>199</v>
      </c>
      <c r="E978" s="245"/>
      <c r="F978" s="247" t="s">
        <v>624</v>
      </c>
      <c r="G978" s="245"/>
      <c r="H978" s="248">
        <v>79.697999999999993</v>
      </c>
      <c r="I978" s="249"/>
      <c r="J978" s="245"/>
      <c r="K978" s="245"/>
      <c r="L978" s="250"/>
      <c r="M978" s="251"/>
      <c r="N978" s="252"/>
      <c r="O978" s="252"/>
      <c r="P978" s="252"/>
      <c r="Q978" s="252"/>
      <c r="R978" s="252"/>
      <c r="S978" s="252"/>
      <c r="T978" s="253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4" t="s">
        <v>199</v>
      </c>
      <c r="AU978" s="254" t="s">
        <v>83</v>
      </c>
      <c r="AV978" s="14" t="s">
        <v>83</v>
      </c>
      <c r="AW978" s="14" t="s">
        <v>4</v>
      </c>
      <c r="AX978" s="14" t="s">
        <v>81</v>
      </c>
      <c r="AY978" s="254" t="s">
        <v>189</v>
      </c>
    </row>
    <row r="979" s="2" customFormat="1" ht="33" customHeight="1">
      <c r="A979" s="40"/>
      <c r="B979" s="41"/>
      <c r="C979" s="215" t="s">
        <v>629</v>
      </c>
      <c r="D979" s="215" t="s">
        <v>191</v>
      </c>
      <c r="E979" s="216" t="s">
        <v>630</v>
      </c>
      <c r="F979" s="217" t="s">
        <v>631</v>
      </c>
      <c r="G979" s="218" t="s">
        <v>113</v>
      </c>
      <c r="H979" s="219">
        <v>2</v>
      </c>
      <c r="I979" s="220"/>
      <c r="J979" s="221">
        <f>ROUND(I979*H979,2)</f>
        <v>0</v>
      </c>
      <c r="K979" s="217" t="s">
        <v>194</v>
      </c>
      <c r="L979" s="46"/>
      <c r="M979" s="222" t="s">
        <v>21</v>
      </c>
      <c r="N979" s="223" t="s">
        <v>44</v>
      </c>
      <c r="O979" s="86"/>
      <c r="P979" s="224">
        <f>O979*H979</f>
        <v>0</v>
      </c>
      <c r="Q979" s="224">
        <v>2.0000000000000002E-05</v>
      </c>
      <c r="R979" s="224">
        <f>Q979*H979</f>
        <v>4.0000000000000003E-05</v>
      </c>
      <c r="S979" s="224">
        <v>0</v>
      </c>
      <c r="T979" s="225">
        <f>S979*H979</f>
        <v>0</v>
      </c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R979" s="226" t="s">
        <v>315</v>
      </c>
      <c r="AT979" s="226" t="s">
        <v>191</v>
      </c>
      <c r="AU979" s="226" t="s">
        <v>83</v>
      </c>
      <c r="AY979" s="19" t="s">
        <v>189</v>
      </c>
      <c r="BE979" s="227">
        <f>IF(N979="základní",J979,0)</f>
        <v>0</v>
      </c>
      <c r="BF979" s="227">
        <f>IF(N979="snížená",J979,0)</f>
        <v>0</v>
      </c>
      <c r="BG979" s="227">
        <f>IF(N979="zákl. přenesená",J979,0)</f>
        <v>0</v>
      </c>
      <c r="BH979" s="227">
        <f>IF(N979="sníž. přenesená",J979,0)</f>
        <v>0</v>
      </c>
      <c r="BI979" s="227">
        <f>IF(N979="nulová",J979,0)</f>
        <v>0</v>
      </c>
      <c r="BJ979" s="19" t="s">
        <v>81</v>
      </c>
      <c r="BK979" s="227">
        <f>ROUND(I979*H979,2)</f>
        <v>0</v>
      </c>
      <c r="BL979" s="19" t="s">
        <v>315</v>
      </c>
      <c r="BM979" s="226" t="s">
        <v>632</v>
      </c>
    </row>
    <row r="980" s="2" customFormat="1">
      <c r="A980" s="40"/>
      <c r="B980" s="41"/>
      <c r="C980" s="42"/>
      <c r="D980" s="228" t="s">
        <v>197</v>
      </c>
      <c r="E980" s="42"/>
      <c r="F980" s="229" t="s">
        <v>633</v>
      </c>
      <c r="G980" s="42"/>
      <c r="H980" s="42"/>
      <c r="I980" s="230"/>
      <c r="J980" s="42"/>
      <c r="K980" s="42"/>
      <c r="L980" s="46"/>
      <c r="M980" s="231"/>
      <c r="N980" s="232"/>
      <c r="O980" s="86"/>
      <c r="P980" s="86"/>
      <c r="Q980" s="86"/>
      <c r="R980" s="86"/>
      <c r="S980" s="86"/>
      <c r="T980" s="87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T980" s="19" t="s">
        <v>197</v>
      </c>
      <c r="AU980" s="19" t="s">
        <v>83</v>
      </c>
    </row>
    <row r="981" s="13" customFormat="1">
      <c r="A981" s="13"/>
      <c r="B981" s="233"/>
      <c r="C981" s="234"/>
      <c r="D981" s="235" t="s">
        <v>199</v>
      </c>
      <c r="E981" s="236" t="s">
        <v>21</v>
      </c>
      <c r="F981" s="237" t="s">
        <v>200</v>
      </c>
      <c r="G981" s="234"/>
      <c r="H981" s="236" t="s">
        <v>21</v>
      </c>
      <c r="I981" s="238"/>
      <c r="J981" s="234"/>
      <c r="K981" s="234"/>
      <c r="L981" s="239"/>
      <c r="M981" s="240"/>
      <c r="N981" s="241"/>
      <c r="O981" s="241"/>
      <c r="P981" s="241"/>
      <c r="Q981" s="241"/>
      <c r="R981" s="241"/>
      <c r="S981" s="241"/>
      <c r="T981" s="24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3" t="s">
        <v>199</v>
      </c>
      <c r="AU981" s="243" t="s">
        <v>83</v>
      </c>
      <c r="AV981" s="13" t="s">
        <v>81</v>
      </c>
      <c r="AW981" s="13" t="s">
        <v>34</v>
      </c>
      <c r="AX981" s="13" t="s">
        <v>73</v>
      </c>
      <c r="AY981" s="243" t="s">
        <v>189</v>
      </c>
    </row>
    <row r="982" s="13" customFormat="1">
      <c r="A982" s="13"/>
      <c r="B982" s="233"/>
      <c r="C982" s="234"/>
      <c r="D982" s="235" t="s">
        <v>199</v>
      </c>
      <c r="E982" s="236" t="s">
        <v>21</v>
      </c>
      <c r="F982" s="237" t="s">
        <v>634</v>
      </c>
      <c r="G982" s="234"/>
      <c r="H982" s="236" t="s">
        <v>21</v>
      </c>
      <c r="I982" s="238"/>
      <c r="J982" s="234"/>
      <c r="K982" s="234"/>
      <c r="L982" s="239"/>
      <c r="M982" s="240"/>
      <c r="N982" s="241"/>
      <c r="O982" s="241"/>
      <c r="P982" s="241"/>
      <c r="Q982" s="241"/>
      <c r="R982" s="241"/>
      <c r="S982" s="241"/>
      <c r="T982" s="242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3" t="s">
        <v>199</v>
      </c>
      <c r="AU982" s="243" t="s">
        <v>83</v>
      </c>
      <c r="AV982" s="13" t="s">
        <v>81</v>
      </c>
      <c r="AW982" s="13" t="s">
        <v>34</v>
      </c>
      <c r="AX982" s="13" t="s">
        <v>73</v>
      </c>
      <c r="AY982" s="243" t="s">
        <v>189</v>
      </c>
    </row>
    <row r="983" s="13" customFormat="1">
      <c r="A983" s="13"/>
      <c r="B983" s="233"/>
      <c r="C983" s="234"/>
      <c r="D983" s="235" t="s">
        <v>199</v>
      </c>
      <c r="E983" s="236" t="s">
        <v>21</v>
      </c>
      <c r="F983" s="237" t="s">
        <v>635</v>
      </c>
      <c r="G983" s="234"/>
      <c r="H983" s="236" t="s">
        <v>21</v>
      </c>
      <c r="I983" s="238"/>
      <c r="J983" s="234"/>
      <c r="K983" s="234"/>
      <c r="L983" s="239"/>
      <c r="M983" s="240"/>
      <c r="N983" s="241"/>
      <c r="O983" s="241"/>
      <c r="P983" s="241"/>
      <c r="Q983" s="241"/>
      <c r="R983" s="241"/>
      <c r="S983" s="241"/>
      <c r="T983" s="242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3" t="s">
        <v>199</v>
      </c>
      <c r="AU983" s="243" t="s">
        <v>83</v>
      </c>
      <c r="AV983" s="13" t="s">
        <v>81</v>
      </c>
      <c r="AW983" s="13" t="s">
        <v>34</v>
      </c>
      <c r="AX983" s="13" t="s">
        <v>73</v>
      </c>
      <c r="AY983" s="243" t="s">
        <v>189</v>
      </c>
    </row>
    <row r="984" s="14" customFormat="1">
      <c r="A984" s="14"/>
      <c r="B984" s="244"/>
      <c r="C984" s="245"/>
      <c r="D984" s="235" t="s">
        <v>199</v>
      </c>
      <c r="E984" s="246" t="s">
        <v>21</v>
      </c>
      <c r="F984" s="247" t="s">
        <v>83</v>
      </c>
      <c r="G984" s="245"/>
      <c r="H984" s="248">
        <v>2</v>
      </c>
      <c r="I984" s="249"/>
      <c r="J984" s="245"/>
      <c r="K984" s="245"/>
      <c r="L984" s="250"/>
      <c r="M984" s="251"/>
      <c r="N984" s="252"/>
      <c r="O984" s="252"/>
      <c r="P984" s="252"/>
      <c r="Q984" s="252"/>
      <c r="R984" s="252"/>
      <c r="S984" s="252"/>
      <c r="T984" s="253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4" t="s">
        <v>199</v>
      </c>
      <c r="AU984" s="254" t="s">
        <v>83</v>
      </c>
      <c r="AV984" s="14" t="s">
        <v>83</v>
      </c>
      <c r="AW984" s="14" t="s">
        <v>34</v>
      </c>
      <c r="AX984" s="14" t="s">
        <v>73</v>
      </c>
      <c r="AY984" s="254" t="s">
        <v>189</v>
      </c>
    </row>
    <row r="985" s="15" customFormat="1">
      <c r="A985" s="15"/>
      <c r="B985" s="255"/>
      <c r="C985" s="256"/>
      <c r="D985" s="235" t="s">
        <v>199</v>
      </c>
      <c r="E985" s="257" t="s">
        <v>21</v>
      </c>
      <c r="F985" s="258" t="s">
        <v>203</v>
      </c>
      <c r="G985" s="256"/>
      <c r="H985" s="259">
        <v>2</v>
      </c>
      <c r="I985" s="260"/>
      <c r="J985" s="256"/>
      <c r="K985" s="256"/>
      <c r="L985" s="261"/>
      <c r="M985" s="262"/>
      <c r="N985" s="263"/>
      <c r="O985" s="263"/>
      <c r="P985" s="263"/>
      <c r="Q985" s="263"/>
      <c r="R985" s="263"/>
      <c r="S985" s="263"/>
      <c r="T985" s="264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T985" s="265" t="s">
        <v>199</v>
      </c>
      <c r="AU985" s="265" t="s">
        <v>83</v>
      </c>
      <c r="AV985" s="15" t="s">
        <v>195</v>
      </c>
      <c r="AW985" s="15" t="s">
        <v>34</v>
      </c>
      <c r="AX985" s="15" t="s">
        <v>81</v>
      </c>
      <c r="AY985" s="265" t="s">
        <v>189</v>
      </c>
    </row>
    <row r="986" s="2" customFormat="1" ht="16.5" customHeight="1">
      <c r="A986" s="40"/>
      <c r="B986" s="41"/>
      <c r="C986" s="269" t="s">
        <v>636</v>
      </c>
      <c r="D986" s="269" t="s">
        <v>214</v>
      </c>
      <c r="E986" s="270" t="s">
        <v>637</v>
      </c>
      <c r="F986" s="271" t="s">
        <v>638</v>
      </c>
      <c r="G986" s="272" t="s">
        <v>113</v>
      </c>
      <c r="H986" s="273">
        <v>2.04</v>
      </c>
      <c r="I986" s="274"/>
      <c r="J986" s="275">
        <f>ROUND(I986*H986,2)</f>
        <v>0</v>
      </c>
      <c r="K986" s="271" t="s">
        <v>194</v>
      </c>
      <c r="L986" s="276"/>
      <c r="M986" s="277" t="s">
        <v>21</v>
      </c>
      <c r="N986" s="278" t="s">
        <v>44</v>
      </c>
      <c r="O986" s="86"/>
      <c r="P986" s="224">
        <f>O986*H986</f>
        <v>0</v>
      </c>
      <c r="Q986" s="224">
        <v>0.00050000000000000001</v>
      </c>
      <c r="R986" s="224">
        <f>Q986*H986</f>
        <v>0.0010200000000000001</v>
      </c>
      <c r="S986" s="224">
        <v>0</v>
      </c>
      <c r="T986" s="225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226" t="s">
        <v>424</v>
      </c>
      <c r="AT986" s="226" t="s">
        <v>214</v>
      </c>
      <c r="AU986" s="226" t="s">
        <v>83</v>
      </c>
      <c r="AY986" s="19" t="s">
        <v>189</v>
      </c>
      <c r="BE986" s="227">
        <f>IF(N986="základní",J986,0)</f>
        <v>0</v>
      </c>
      <c r="BF986" s="227">
        <f>IF(N986="snížená",J986,0)</f>
        <v>0</v>
      </c>
      <c r="BG986" s="227">
        <f>IF(N986="zákl. přenesená",J986,0)</f>
        <v>0</v>
      </c>
      <c r="BH986" s="227">
        <f>IF(N986="sníž. přenesená",J986,0)</f>
        <v>0</v>
      </c>
      <c r="BI986" s="227">
        <f>IF(N986="nulová",J986,0)</f>
        <v>0</v>
      </c>
      <c r="BJ986" s="19" t="s">
        <v>81</v>
      </c>
      <c r="BK986" s="227">
        <f>ROUND(I986*H986,2)</f>
        <v>0</v>
      </c>
      <c r="BL986" s="19" t="s">
        <v>315</v>
      </c>
      <c r="BM986" s="226" t="s">
        <v>639</v>
      </c>
    </row>
    <row r="987" s="14" customFormat="1">
      <c r="A987" s="14"/>
      <c r="B987" s="244"/>
      <c r="C987" s="245"/>
      <c r="D987" s="235" t="s">
        <v>199</v>
      </c>
      <c r="E987" s="245"/>
      <c r="F987" s="247" t="s">
        <v>640</v>
      </c>
      <c r="G987" s="245"/>
      <c r="H987" s="248">
        <v>2.04</v>
      </c>
      <c r="I987" s="249"/>
      <c r="J987" s="245"/>
      <c r="K987" s="245"/>
      <c r="L987" s="250"/>
      <c r="M987" s="251"/>
      <c r="N987" s="252"/>
      <c r="O987" s="252"/>
      <c r="P987" s="252"/>
      <c r="Q987" s="252"/>
      <c r="R987" s="252"/>
      <c r="S987" s="252"/>
      <c r="T987" s="253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54" t="s">
        <v>199</v>
      </c>
      <c r="AU987" s="254" t="s">
        <v>83</v>
      </c>
      <c r="AV987" s="14" t="s">
        <v>83</v>
      </c>
      <c r="AW987" s="14" t="s">
        <v>4</v>
      </c>
      <c r="AX987" s="14" t="s">
        <v>81</v>
      </c>
      <c r="AY987" s="254" t="s">
        <v>189</v>
      </c>
    </row>
    <row r="988" s="2" customFormat="1" ht="49.05" customHeight="1">
      <c r="A988" s="40"/>
      <c r="B988" s="41"/>
      <c r="C988" s="215" t="s">
        <v>641</v>
      </c>
      <c r="D988" s="215" t="s">
        <v>191</v>
      </c>
      <c r="E988" s="216" t="s">
        <v>642</v>
      </c>
      <c r="F988" s="217" t="s">
        <v>643</v>
      </c>
      <c r="G988" s="218" t="s">
        <v>101</v>
      </c>
      <c r="H988" s="219">
        <v>95.656000000000006</v>
      </c>
      <c r="I988" s="220"/>
      <c r="J988" s="221">
        <f>ROUND(I988*H988,2)</f>
        <v>0</v>
      </c>
      <c r="K988" s="217" t="s">
        <v>194</v>
      </c>
      <c r="L988" s="46"/>
      <c r="M988" s="222" t="s">
        <v>21</v>
      </c>
      <c r="N988" s="223" t="s">
        <v>44</v>
      </c>
      <c r="O988" s="86"/>
      <c r="P988" s="224">
        <f>O988*H988</f>
        <v>0</v>
      </c>
      <c r="Q988" s="224">
        <v>0</v>
      </c>
      <c r="R988" s="224">
        <f>Q988*H988</f>
        <v>0</v>
      </c>
      <c r="S988" s="224">
        <v>0</v>
      </c>
      <c r="T988" s="225">
        <f>S988*H988</f>
        <v>0</v>
      </c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R988" s="226" t="s">
        <v>315</v>
      </c>
      <c r="AT988" s="226" t="s">
        <v>191</v>
      </c>
      <c r="AU988" s="226" t="s">
        <v>83</v>
      </c>
      <c r="AY988" s="19" t="s">
        <v>189</v>
      </c>
      <c r="BE988" s="227">
        <f>IF(N988="základní",J988,0)</f>
        <v>0</v>
      </c>
      <c r="BF988" s="227">
        <f>IF(N988="snížená",J988,0)</f>
        <v>0</v>
      </c>
      <c r="BG988" s="227">
        <f>IF(N988="zákl. přenesená",J988,0)</f>
        <v>0</v>
      </c>
      <c r="BH988" s="227">
        <f>IF(N988="sníž. přenesená",J988,0)</f>
        <v>0</v>
      </c>
      <c r="BI988" s="227">
        <f>IF(N988="nulová",J988,0)</f>
        <v>0</v>
      </c>
      <c r="BJ988" s="19" t="s">
        <v>81</v>
      </c>
      <c r="BK988" s="227">
        <f>ROUND(I988*H988,2)</f>
        <v>0</v>
      </c>
      <c r="BL988" s="19" t="s">
        <v>315</v>
      </c>
      <c r="BM988" s="226" t="s">
        <v>644</v>
      </c>
    </row>
    <row r="989" s="2" customFormat="1">
      <c r="A989" s="40"/>
      <c r="B989" s="41"/>
      <c r="C989" s="42"/>
      <c r="D989" s="228" t="s">
        <v>197</v>
      </c>
      <c r="E989" s="42"/>
      <c r="F989" s="229" t="s">
        <v>645</v>
      </c>
      <c r="G989" s="42"/>
      <c r="H989" s="42"/>
      <c r="I989" s="230"/>
      <c r="J989" s="42"/>
      <c r="K989" s="42"/>
      <c r="L989" s="46"/>
      <c r="M989" s="231"/>
      <c r="N989" s="232"/>
      <c r="O989" s="86"/>
      <c r="P989" s="86"/>
      <c r="Q989" s="86"/>
      <c r="R989" s="86"/>
      <c r="S989" s="86"/>
      <c r="T989" s="87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T989" s="19" t="s">
        <v>197</v>
      </c>
      <c r="AU989" s="19" t="s">
        <v>83</v>
      </c>
    </row>
    <row r="990" s="14" customFormat="1">
      <c r="A990" s="14"/>
      <c r="B990" s="244"/>
      <c r="C990" s="245"/>
      <c r="D990" s="235" t="s">
        <v>199</v>
      </c>
      <c r="E990" s="246" t="s">
        <v>21</v>
      </c>
      <c r="F990" s="247" t="s">
        <v>413</v>
      </c>
      <c r="G990" s="245"/>
      <c r="H990" s="248">
        <v>69.122</v>
      </c>
      <c r="I990" s="249"/>
      <c r="J990" s="245"/>
      <c r="K990" s="245"/>
      <c r="L990" s="250"/>
      <c r="M990" s="251"/>
      <c r="N990" s="252"/>
      <c r="O990" s="252"/>
      <c r="P990" s="252"/>
      <c r="Q990" s="252"/>
      <c r="R990" s="252"/>
      <c r="S990" s="252"/>
      <c r="T990" s="253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4" t="s">
        <v>199</v>
      </c>
      <c r="AU990" s="254" t="s">
        <v>83</v>
      </c>
      <c r="AV990" s="14" t="s">
        <v>83</v>
      </c>
      <c r="AW990" s="14" t="s">
        <v>34</v>
      </c>
      <c r="AX990" s="14" t="s">
        <v>73</v>
      </c>
      <c r="AY990" s="254" t="s">
        <v>189</v>
      </c>
    </row>
    <row r="991" s="14" customFormat="1">
      <c r="A991" s="14"/>
      <c r="B991" s="244"/>
      <c r="C991" s="245"/>
      <c r="D991" s="235" t="s">
        <v>199</v>
      </c>
      <c r="E991" s="246" t="s">
        <v>21</v>
      </c>
      <c r="F991" s="247" t="s">
        <v>227</v>
      </c>
      <c r="G991" s="245"/>
      <c r="H991" s="248">
        <v>8.1760000000000002</v>
      </c>
      <c r="I991" s="249"/>
      <c r="J991" s="245"/>
      <c r="K991" s="245"/>
      <c r="L991" s="250"/>
      <c r="M991" s="251"/>
      <c r="N991" s="252"/>
      <c r="O991" s="252"/>
      <c r="P991" s="252"/>
      <c r="Q991" s="252"/>
      <c r="R991" s="252"/>
      <c r="S991" s="252"/>
      <c r="T991" s="253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4" t="s">
        <v>199</v>
      </c>
      <c r="AU991" s="254" t="s">
        <v>83</v>
      </c>
      <c r="AV991" s="14" t="s">
        <v>83</v>
      </c>
      <c r="AW991" s="14" t="s">
        <v>34</v>
      </c>
      <c r="AX991" s="14" t="s">
        <v>73</v>
      </c>
      <c r="AY991" s="254" t="s">
        <v>189</v>
      </c>
    </row>
    <row r="992" s="14" customFormat="1">
      <c r="A992" s="14"/>
      <c r="B992" s="244"/>
      <c r="C992" s="245"/>
      <c r="D992" s="235" t="s">
        <v>199</v>
      </c>
      <c r="E992" s="246" t="s">
        <v>21</v>
      </c>
      <c r="F992" s="247" t="s">
        <v>414</v>
      </c>
      <c r="G992" s="245"/>
      <c r="H992" s="248">
        <v>10.754</v>
      </c>
      <c r="I992" s="249"/>
      <c r="J992" s="245"/>
      <c r="K992" s="245"/>
      <c r="L992" s="250"/>
      <c r="M992" s="251"/>
      <c r="N992" s="252"/>
      <c r="O992" s="252"/>
      <c r="P992" s="252"/>
      <c r="Q992" s="252"/>
      <c r="R992" s="252"/>
      <c r="S992" s="252"/>
      <c r="T992" s="253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4" t="s">
        <v>199</v>
      </c>
      <c r="AU992" s="254" t="s">
        <v>83</v>
      </c>
      <c r="AV992" s="14" t="s">
        <v>83</v>
      </c>
      <c r="AW992" s="14" t="s">
        <v>34</v>
      </c>
      <c r="AX992" s="14" t="s">
        <v>73</v>
      </c>
      <c r="AY992" s="254" t="s">
        <v>189</v>
      </c>
    </row>
    <row r="993" s="14" customFormat="1">
      <c r="A993" s="14"/>
      <c r="B993" s="244"/>
      <c r="C993" s="245"/>
      <c r="D993" s="235" t="s">
        <v>199</v>
      </c>
      <c r="E993" s="246" t="s">
        <v>21</v>
      </c>
      <c r="F993" s="247" t="s">
        <v>415</v>
      </c>
      <c r="G993" s="245"/>
      <c r="H993" s="248">
        <v>0.56999999999999995</v>
      </c>
      <c r="I993" s="249"/>
      <c r="J993" s="245"/>
      <c r="K993" s="245"/>
      <c r="L993" s="250"/>
      <c r="M993" s="251"/>
      <c r="N993" s="252"/>
      <c r="O993" s="252"/>
      <c r="P993" s="252"/>
      <c r="Q993" s="252"/>
      <c r="R993" s="252"/>
      <c r="S993" s="252"/>
      <c r="T993" s="253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4" t="s">
        <v>199</v>
      </c>
      <c r="AU993" s="254" t="s">
        <v>83</v>
      </c>
      <c r="AV993" s="14" t="s">
        <v>83</v>
      </c>
      <c r="AW993" s="14" t="s">
        <v>34</v>
      </c>
      <c r="AX993" s="14" t="s">
        <v>73</v>
      </c>
      <c r="AY993" s="254" t="s">
        <v>189</v>
      </c>
    </row>
    <row r="994" s="14" customFormat="1">
      <c r="A994" s="14"/>
      <c r="B994" s="244"/>
      <c r="C994" s="245"/>
      <c r="D994" s="235" t="s">
        <v>199</v>
      </c>
      <c r="E994" s="246" t="s">
        <v>21</v>
      </c>
      <c r="F994" s="247" t="s">
        <v>230</v>
      </c>
      <c r="G994" s="245"/>
      <c r="H994" s="248">
        <v>6.4400000000000004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4" t="s">
        <v>199</v>
      </c>
      <c r="AU994" s="254" t="s">
        <v>83</v>
      </c>
      <c r="AV994" s="14" t="s">
        <v>83</v>
      </c>
      <c r="AW994" s="14" t="s">
        <v>34</v>
      </c>
      <c r="AX994" s="14" t="s">
        <v>73</v>
      </c>
      <c r="AY994" s="254" t="s">
        <v>189</v>
      </c>
    </row>
    <row r="995" s="14" customFormat="1">
      <c r="A995" s="14"/>
      <c r="B995" s="244"/>
      <c r="C995" s="245"/>
      <c r="D995" s="235" t="s">
        <v>199</v>
      </c>
      <c r="E995" s="246" t="s">
        <v>21</v>
      </c>
      <c r="F995" s="247" t="s">
        <v>231</v>
      </c>
      <c r="G995" s="245"/>
      <c r="H995" s="248">
        <v>0.59399999999999997</v>
      </c>
      <c r="I995" s="249"/>
      <c r="J995" s="245"/>
      <c r="K995" s="245"/>
      <c r="L995" s="250"/>
      <c r="M995" s="251"/>
      <c r="N995" s="252"/>
      <c r="O995" s="252"/>
      <c r="P995" s="252"/>
      <c r="Q995" s="252"/>
      <c r="R995" s="252"/>
      <c r="S995" s="252"/>
      <c r="T995" s="253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4" t="s">
        <v>199</v>
      </c>
      <c r="AU995" s="254" t="s">
        <v>83</v>
      </c>
      <c r="AV995" s="14" t="s">
        <v>83</v>
      </c>
      <c r="AW995" s="14" t="s">
        <v>34</v>
      </c>
      <c r="AX995" s="14" t="s">
        <v>73</v>
      </c>
      <c r="AY995" s="254" t="s">
        <v>189</v>
      </c>
    </row>
    <row r="996" s="15" customFormat="1">
      <c r="A996" s="15"/>
      <c r="B996" s="255"/>
      <c r="C996" s="256"/>
      <c r="D996" s="235" t="s">
        <v>199</v>
      </c>
      <c r="E996" s="257" t="s">
        <v>21</v>
      </c>
      <c r="F996" s="258" t="s">
        <v>203</v>
      </c>
      <c r="G996" s="256"/>
      <c r="H996" s="259">
        <v>95.656000000000006</v>
      </c>
      <c r="I996" s="260"/>
      <c r="J996" s="256"/>
      <c r="K996" s="256"/>
      <c r="L996" s="261"/>
      <c r="M996" s="262"/>
      <c r="N996" s="263"/>
      <c r="O996" s="263"/>
      <c r="P996" s="263"/>
      <c r="Q996" s="263"/>
      <c r="R996" s="263"/>
      <c r="S996" s="263"/>
      <c r="T996" s="264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65" t="s">
        <v>199</v>
      </c>
      <c r="AU996" s="265" t="s">
        <v>83</v>
      </c>
      <c r="AV996" s="15" t="s">
        <v>195</v>
      </c>
      <c r="AW996" s="15" t="s">
        <v>34</v>
      </c>
      <c r="AX996" s="15" t="s">
        <v>81</v>
      </c>
      <c r="AY996" s="265" t="s">
        <v>189</v>
      </c>
    </row>
    <row r="997" s="2" customFormat="1">
      <c r="A997" s="40"/>
      <c r="B997" s="41"/>
      <c r="C997" s="42"/>
      <c r="D997" s="235" t="s">
        <v>210</v>
      </c>
      <c r="E997" s="42"/>
      <c r="F997" s="266" t="s">
        <v>232</v>
      </c>
      <c r="G997" s="42"/>
      <c r="H997" s="42"/>
      <c r="I997" s="42"/>
      <c r="J997" s="42"/>
      <c r="K997" s="42"/>
      <c r="L997" s="46"/>
      <c r="M997" s="231"/>
      <c r="N997" s="232"/>
      <c r="O997" s="86"/>
      <c r="P997" s="86"/>
      <c r="Q997" s="86"/>
      <c r="R997" s="86"/>
      <c r="S997" s="86"/>
      <c r="T997" s="87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U997" s="19" t="s">
        <v>83</v>
      </c>
    </row>
    <row r="998" s="2" customFormat="1">
      <c r="A998" s="40"/>
      <c r="B998" s="41"/>
      <c r="C998" s="42"/>
      <c r="D998" s="235" t="s">
        <v>210</v>
      </c>
      <c r="E998" s="42"/>
      <c r="F998" s="267" t="s">
        <v>200</v>
      </c>
      <c r="G998" s="42"/>
      <c r="H998" s="268">
        <v>0</v>
      </c>
      <c r="I998" s="42"/>
      <c r="J998" s="42"/>
      <c r="K998" s="42"/>
      <c r="L998" s="46"/>
      <c r="M998" s="231"/>
      <c r="N998" s="232"/>
      <c r="O998" s="86"/>
      <c r="P998" s="86"/>
      <c r="Q998" s="86"/>
      <c r="R998" s="86"/>
      <c r="S998" s="86"/>
      <c r="T998" s="87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U998" s="19" t="s">
        <v>83</v>
      </c>
    </row>
    <row r="999" s="2" customFormat="1">
      <c r="A999" s="40"/>
      <c r="B999" s="41"/>
      <c r="C999" s="42"/>
      <c r="D999" s="235" t="s">
        <v>210</v>
      </c>
      <c r="E999" s="42"/>
      <c r="F999" s="267" t="s">
        <v>233</v>
      </c>
      <c r="G999" s="42"/>
      <c r="H999" s="268">
        <v>64.599999999999994</v>
      </c>
      <c r="I999" s="42"/>
      <c r="J999" s="42"/>
      <c r="K999" s="42"/>
      <c r="L999" s="46"/>
      <c r="M999" s="231"/>
      <c r="N999" s="232"/>
      <c r="O999" s="86"/>
      <c r="P999" s="86"/>
      <c r="Q999" s="86"/>
      <c r="R999" s="86"/>
      <c r="S999" s="86"/>
      <c r="T999" s="87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U999" s="19" t="s">
        <v>83</v>
      </c>
    </row>
    <row r="1000" s="2" customFormat="1">
      <c r="A1000" s="40"/>
      <c r="B1000" s="41"/>
      <c r="C1000" s="42"/>
      <c r="D1000" s="235" t="s">
        <v>210</v>
      </c>
      <c r="E1000" s="42"/>
      <c r="F1000" s="267" t="s">
        <v>203</v>
      </c>
      <c r="G1000" s="42"/>
      <c r="H1000" s="268">
        <v>64.599999999999994</v>
      </c>
      <c r="I1000" s="42"/>
      <c r="J1000" s="42"/>
      <c r="K1000" s="42"/>
      <c r="L1000" s="46"/>
      <c r="M1000" s="231"/>
      <c r="N1000" s="232"/>
      <c r="O1000" s="86"/>
      <c r="P1000" s="86"/>
      <c r="Q1000" s="86"/>
      <c r="R1000" s="86"/>
      <c r="S1000" s="86"/>
      <c r="T1000" s="87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U1000" s="19" t="s">
        <v>83</v>
      </c>
    </row>
    <row r="1001" s="2" customFormat="1">
      <c r="A1001" s="40"/>
      <c r="B1001" s="41"/>
      <c r="C1001" s="42"/>
      <c r="D1001" s="235" t="s">
        <v>210</v>
      </c>
      <c r="E1001" s="42"/>
      <c r="F1001" s="266" t="s">
        <v>234</v>
      </c>
      <c r="G1001" s="42"/>
      <c r="H1001" s="42"/>
      <c r="I1001" s="42"/>
      <c r="J1001" s="42"/>
      <c r="K1001" s="42"/>
      <c r="L1001" s="46"/>
      <c r="M1001" s="231"/>
      <c r="N1001" s="232"/>
      <c r="O1001" s="86"/>
      <c r="P1001" s="86"/>
      <c r="Q1001" s="86"/>
      <c r="R1001" s="86"/>
      <c r="S1001" s="86"/>
      <c r="T1001" s="87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U1001" s="19" t="s">
        <v>83</v>
      </c>
    </row>
    <row r="1002" s="2" customFormat="1">
      <c r="A1002" s="40"/>
      <c r="B1002" s="41"/>
      <c r="C1002" s="42"/>
      <c r="D1002" s="235" t="s">
        <v>210</v>
      </c>
      <c r="E1002" s="42"/>
      <c r="F1002" s="267" t="s">
        <v>200</v>
      </c>
      <c r="G1002" s="42"/>
      <c r="H1002" s="268">
        <v>0</v>
      </c>
      <c r="I1002" s="42"/>
      <c r="J1002" s="42"/>
      <c r="K1002" s="42"/>
      <c r="L1002" s="46"/>
      <c r="M1002" s="231"/>
      <c r="N1002" s="232"/>
      <c r="O1002" s="86"/>
      <c r="P1002" s="86"/>
      <c r="Q1002" s="86"/>
      <c r="R1002" s="86"/>
      <c r="S1002" s="86"/>
      <c r="T1002" s="87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U1002" s="19" t="s">
        <v>83</v>
      </c>
    </row>
    <row r="1003" s="2" customFormat="1">
      <c r="A1003" s="40"/>
      <c r="B1003" s="41"/>
      <c r="C1003" s="42"/>
      <c r="D1003" s="235" t="s">
        <v>210</v>
      </c>
      <c r="E1003" s="42"/>
      <c r="F1003" s="267" t="s">
        <v>235</v>
      </c>
      <c r="G1003" s="42"/>
      <c r="H1003" s="268">
        <v>22.710000000000001</v>
      </c>
      <c r="I1003" s="42"/>
      <c r="J1003" s="42"/>
      <c r="K1003" s="42"/>
      <c r="L1003" s="46"/>
      <c r="M1003" s="231"/>
      <c r="N1003" s="232"/>
      <c r="O1003" s="86"/>
      <c r="P1003" s="86"/>
      <c r="Q1003" s="86"/>
      <c r="R1003" s="86"/>
      <c r="S1003" s="86"/>
      <c r="T1003" s="87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U1003" s="19" t="s">
        <v>83</v>
      </c>
    </row>
    <row r="1004" s="2" customFormat="1">
      <c r="A1004" s="40"/>
      <c r="B1004" s="41"/>
      <c r="C1004" s="42"/>
      <c r="D1004" s="235" t="s">
        <v>210</v>
      </c>
      <c r="E1004" s="42"/>
      <c r="F1004" s="267" t="s">
        <v>203</v>
      </c>
      <c r="G1004" s="42"/>
      <c r="H1004" s="268">
        <v>22.710000000000001</v>
      </c>
      <c r="I1004" s="42"/>
      <c r="J1004" s="42"/>
      <c r="K1004" s="42"/>
      <c r="L1004" s="46"/>
      <c r="M1004" s="231"/>
      <c r="N1004" s="232"/>
      <c r="O1004" s="86"/>
      <c r="P1004" s="86"/>
      <c r="Q1004" s="86"/>
      <c r="R1004" s="86"/>
      <c r="S1004" s="86"/>
      <c r="T1004" s="87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U1004" s="19" t="s">
        <v>83</v>
      </c>
    </row>
    <row r="1005" s="2" customFormat="1">
      <c r="A1005" s="40"/>
      <c r="B1005" s="41"/>
      <c r="C1005" s="42"/>
      <c r="D1005" s="235" t="s">
        <v>210</v>
      </c>
      <c r="E1005" s="42"/>
      <c r="F1005" s="266" t="s">
        <v>236</v>
      </c>
      <c r="G1005" s="42"/>
      <c r="H1005" s="42"/>
      <c r="I1005" s="42"/>
      <c r="J1005" s="42"/>
      <c r="K1005" s="42"/>
      <c r="L1005" s="46"/>
      <c r="M1005" s="231"/>
      <c r="N1005" s="232"/>
      <c r="O1005" s="86"/>
      <c r="P1005" s="86"/>
      <c r="Q1005" s="86"/>
      <c r="R1005" s="86"/>
      <c r="S1005" s="86"/>
      <c r="T1005" s="87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U1005" s="19" t="s">
        <v>83</v>
      </c>
    </row>
    <row r="1006" s="2" customFormat="1">
      <c r="A1006" s="40"/>
      <c r="B1006" s="41"/>
      <c r="C1006" s="42"/>
      <c r="D1006" s="235" t="s">
        <v>210</v>
      </c>
      <c r="E1006" s="42"/>
      <c r="F1006" s="267" t="s">
        <v>200</v>
      </c>
      <c r="G1006" s="42"/>
      <c r="H1006" s="268">
        <v>0</v>
      </c>
      <c r="I1006" s="42"/>
      <c r="J1006" s="42"/>
      <c r="K1006" s="42"/>
      <c r="L1006" s="46"/>
      <c r="M1006" s="231"/>
      <c r="N1006" s="232"/>
      <c r="O1006" s="86"/>
      <c r="P1006" s="86"/>
      <c r="Q1006" s="86"/>
      <c r="R1006" s="86"/>
      <c r="S1006" s="86"/>
      <c r="T1006" s="87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U1006" s="19" t="s">
        <v>83</v>
      </c>
    </row>
    <row r="1007" s="2" customFormat="1">
      <c r="A1007" s="40"/>
      <c r="B1007" s="41"/>
      <c r="C1007" s="42"/>
      <c r="D1007" s="235" t="s">
        <v>210</v>
      </c>
      <c r="E1007" s="42"/>
      <c r="F1007" s="267" t="s">
        <v>237</v>
      </c>
      <c r="G1007" s="42"/>
      <c r="H1007" s="268">
        <v>10.050000000000001</v>
      </c>
      <c r="I1007" s="42"/>
      <c r="J1007" s="42"/>
      <c r="K1007" s="42"/>
      <c r="L1007" s="46"/>
      <c r="M1007" s="231"/>
      <c r="N1007" s="232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U1007" s="19" t="s">
        <v>83</v>
      </c>
    </row>
    <row r="1008" s="2" customFormat="1">
      <c r="A1008" s="40"/>
      <c r="B1008" s="41"/>
      <c r="C1008" s="42"/>
      <c r="D1008" s="235" t="s">
        <v>210</v>
      </c>
      <c r="E1008" s="42"/>
      <c r="F1008" s="267" t="s">
        <v>203</v>
      </c>
      <c r="G1008" s="42"/>
      <c r="H1008" s="268">
        <v>10.050000000000001</v>
      </c>
      <c r="I1008" s="42"/>
      <c r="J1008" s="42"/>
      <c r="K1008" s="42"/>
      <c r="L1008" s="46"/>
      <c r="M1008" s="231"/>
      <c r="N1008" s="232"/>
      <c r="O1008" s="86"/>
      <c r="P1008" s="86"/>
      <c r="Q1008" s="86"/>
      <c r="R1008" s="86"/>
      <c r="S1008" s="86"/>
      <c r="T1008" s="87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U1008" s="19" t="s">
        <v>83</v>
      </c>
    </row>
    <row r="1009" s="2" customFormat="1">
      <c r="A1009" s="40"/>
      <c r="B1009" s="41"/>
      <c r="C1009" s="42"/>
      <c r="D1009" s="235" t="s">
        <v>210</v>
      </c>
      <c r="E1009" s="42"/>
      <c r="F1009" s="266" t="s">
        <v>238</v>
      </c>
      <c r="G1009" s="42"/>
      <c r="H1009" s="42"/>
      <c r="I1009" s="42"/>
      <c r="J1009" s="42"/>
      <c r="K1009" s="42"/>
      <c r="L1009" s="46"/>
      <c r="M1009" s="231"/>
      <c r="N1009" s="232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U1009" s="19" t="s">
        <v>83</v>
      </c>
    </row>
    <row r="1010" s="2" customFormat="1">
      <c r="A1010" s="40"/>
      <c r="B1010" s="41"/>
      <c r="C1010" s="42"/>
      <c r="D1010" s="235" t="s">
        <v>210</v>
      </c>
      <c r="E1010" s="42"/>
      <c r="F1010" s="267" t="s">
        <v>200</v>
      </c>
      <c r="G1010" s="42"/>
      <c r="H1010" s="268">
        <v>0</v>
      </c>
      <c r="I1010" s="42"/>
      <c r="J1010" s="42"/>
      <c r="K1010" s="42"/>
      <c r="L1010" s="46"/>
      <c r="M1010" s="231"/>
      <c r="N1010" s="232"/>
      <c r="O1010" s="86"/>
      <c r="P1010" s="86"/>
      <c r="Q1010" s="86"/>
      <c r="R1010" s="86"/>
      <c r="S1010" s="86"/>
      <c r="T1010" s="87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U1010" s="19" t="s">
        <v>83</v>
      </c>
    </row>
    <row r="1011" s="2" customFormat="1">
      <c r="A1011" s="40"/>
      <c r="B1011" s="41"/>
      <c r="C1011" s="42"/>
      <c r="D1011" s="235" t="s">
        <v>210</v>
      </c>
      <c r="E1011" s="42"/>
      <c r="F1011" s="267" t="s">
        <v>137</v>
      </c>
      <c r="G1011" s="42"/>
      <c r="H1011" s="268">
        <v>1.8999999999999999</v>
      </c>
      <c r="I1011" s="42"/>
      <c r="J1011" s="42"/>
      <c r="K1011" s="42"/>
      <c r="L1011" s="46"/>
      <c r="M1011" s="231"/>
      <c r="N1011" s="232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U1011" s="19" t="s">
        <v>83</v>
      </c>
    </row>
    <row r="1012" s="2" customFormat="1">
      <c r="A1012" s="40"/>
      <c r="B1012" s="41"/>
      <c r="C1012" s="42"/>
      <c r="D1012" s="235" t="s">
        <v>210</v>
      </c>
      <c r="E1012" s="42"/>
      <c r="F1012" s="267" t="s">
        <v>203</v>
      </c>
      <c r="G1012" s="42"/>
      <c r="H1012" s="268">
        <v>1.8999999999999999</v>
      </c>
      <c r="I1012" s="42"/>
      <c r="J1012" s="42"/>
      <c r="K1012" s="42"/>
      <c r="L1012" s="46"/>
      <c r="M1012" s="231"/>
      <c r="N1012" s="232"/>
      <c r="O1012" s="86"/>
      <c r="P1012" s="86"/>
      <c r="Q1012" s="86"/>
      <c r="R1012" s="86"/>
      <c r="S1012" s="86"/>
      <c r="T1012" s="87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U1012" s="19" t="s">
        <v>83</v>
      </c>
    </row>
    <row r="1013" s="2" customFormat="1">
      <c r="A1013" s="40"/>
      <c r="B1013" s="41"/>
      <c r="C1013" s="42"/>
      <c r="D1013" s="235" t="s">
        <v>210</v>
      </c>
      <c r="E1013" s="42"/>
      <c r="F1013" s="266" t="s">
        <v>239</v>
      </c>
      <c r="G1013" s="42"/>
      <c r="H1013" s="42"/>
      <c r="I1013" s="42"/>
      <c r="J1013" s="42"/>
      <c r="K1013" s="42"/>
      <c r="L1013" s="46"/>
      <c r="M1013" s="231"/>
      <c r="N1013" s="232"/>
      <c r="O1013" s="86"/>
      <c r="P1013" s="86"/>
      <c r="Q1013" s="86"/>
      <c r="R1013" s="86"/>
      <c r="S1013" s="86"/>
      <c r="T1013" s="87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U1013" s="19" t="s">
        <v>83</v>
      </c>
    </row>
    <row r="1014" s="2" customFormat="1">
      <c r="A1014" s="40"/>
      <c r="B1014" s="41"/>
      <c r="C1014" s="42"/>
      <c r="D1014" s="235" t="s">
        <v>210</v>
      </c>
      <c r="E1014" s="42"/>
      <c r="F1014" s="267" t="s">
        <v>200</v>
      </c>
      <c r="G1014" s="42"/>
      <c r="H1014" s="268">
        <v>0</v>
      </c>
      <c r="I1014" s="42"/>
      <c r="J1014" s="42"/>
      <c r="K1014" s="42"/>
      <c r="L1014" s="46"/>
      <c r="M1014" s="231"/>
      <c r="N1014" s="232"/>
      <c r="O1014" s="86"/>
      <c r="P1014" s="86"/>
      <c r="Q1014" s="86"/>
      <c r="R1014" s="86"/>
      <c r="S1014" s="86"/>
      <c r="T1014" s="87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U1014" s="19" t="s">
        <v>83</v>
      </c>
    </row>
    <row r="1015" s="2" customFormat="1">
      <c r="A1015" s="40"/>
      <c r="B1015" s="41"/>
      <c r="C1015" s="42"/>
      <c r="D1015" s="235" t="s">
        <v>210</v>
      </c>
      <c r="E1015" s="42"/>
      <c r="F1015" s="267" t="s">
        <v>240</v>
      </c>
      <c r="G1015" s="42"/>
      <c r="H1015" s="268">
        <v>18.940000000000001</v>
      </c>
      <c r="I1015" s="42"/>
      <c r="J1015" s="42"/>
      <c r="K1015" s="42"/>
      <c r="L1015" s="46"/>
      <c r="M1015" s="231"/>
      <c r="N1015" s="232"/>
      <c r="O1015" s="86"/>
      <c r="P1015" s="86"/>
      <c r="Q1015" s="86"/>
      <c r="R1015" s="86"/>
      <c r="S1015" s="86"/>
      <c r="T1015" s="87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U1015" s="19" t="s">
        <v>83</v>
      </c>
    </row>
    <row r="1016" s="2" customFormat="1">
      <c r="A1016" s="40"/>
      <c r="B1016" s="41"/>
      <c r="C1016" s="42"/>
      <c r="D1016" s="235" t="s">
        <v>210</v>
      </c>
      <c r="E1016" s="42"/>
      <c r="F1016" s="267" t="s">
        <v>203</v>
      </c>
      <c r="G1016" s="42"/>
      <c r="H1016" s="268">
        <v>18.940000000000001</v>
      </c>
      <c r="I1016" s="42"/>
      <c r="J1016" s="42"/>
      <c r="K1016" s="42"/>
      <c r="L1016" s="46"/>
      <c r="M1016" s="231"/>
      <c r="N1016" s="232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U1016" s="19" t="s">
        <v>83</v>
      </c>
    </row>
    <row r="1017" s="2" customFormat="1">
      <c r="A1017" s="40"/>
      <c r="B1017" s="41"/>
      <c r="C1017" s="42"/>
      <c r="D1017" s="235" t="s">
        <v>210</v>
      </c>
      <c r="E1017" s="42"/>
      <c r="F1017" s="266" t="s">
        <v>241</v>
      </c>
      <c r="G1017" s="42"/>
      <c r="H1017" s="42"/>
      <c r="I1017" s="42"/>
      <c r="J1017" s="42"/>
      <c r="K1017" s="42"/>
      <c r="L1017" s="46"/>
      <c r="M1017" s="231"/>
      <c r="N1017" s="232"/>
      <c r="O1017" s="86"/>
      <c r="P1017" s="86"/>
      <c r="Q1017" s="86"/>
      <c r="R1017" s="86"/>
      <c r="S1017" s="86"/>
      <c r="T1017" s="87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U1017" s="19" t="s">
        <v>83</v>
      </c>
    </row>
    <row r="1018" s="2" customFormat="1">
      <c r="A1018" s="40"/>
      <c r="B1018" s="41"/>
      <c r="C1018" s="42"/>
      <c r="D1018" s="235" t="s">
        <v>210</v>
      </c>
      <c r="E1018" s="42"/>
      <c r="F1018" s="267" t="s">
        <v>200</v>
      </c>
      <c r="G1018" s="42"/>
      <c r="H1018" s="268">
        <v>0</v>
      </c>
      <c r="I1018" s="42"/>
      <c r="J1018" s="42"/>
      <c r="K1018" s="42"/>
      <c r="L1018" s="46"/>
      <c r="M1018" s="231"/>
      <c r="N1018" s="232"/>
      <c r="O1018" s="86"/>
      <c r="P1018" s="86"/>
      <c r="Q1018" s="86"/>
      <c r="R1018" s="86"/>
      <c r="S1018" s="86"/>
      <c r="T1018" s="87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U1018" s="19" t="s">
        <v>83</v>
      </c>
    </row>
    <row r="1019" s="2" customFormat="1">
      <c r="A1019" s="40"/>
      <c r="B1019" s="41"/>
      <c r="C1019" s="42"/>
      <c r="D1019" s="235" t="s">
        <v>210</v>
      </c>
      <c r="E1019" s="42"/>
      <c r="F1019" s="267" t="s">
        <v>242</v>
      </c>
      <c r="G1019" s="42"/>
      <c r="H1019" s="268">
        <v>2.7000000000000002</v>
      </c>
      <c r="I1019" s="42"/>
      <c r="J1019" s="42"/>
      <c r="K1019" s="42"/>
      <c r="L1019" s="46"/>
      <c r="M1019" s="231"/>
      <c r="N1019" s="232"/>
      <c r="O1019" s="86"/>
      <c r="P1019" s="86"/>
      <c r="Q1019" s="86"/>
      <c r="R1019" s="86"/>
      <c r="S1019" s="86"/>
      <c r="T1019" s="87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U1019" s="19" t="s">
        <v>83</v>
      </c>
    </row>
    <row r="1020" s="2" customFormat="1">
      <c r="A1020" s="40"/>
      <c r="B1020" s="41"/>
      <c r="C1020" s="42"/>
      <c r="D1020" s="235" t="s">
        <v>210</v>
      </c>
      <c r="E1020" s="42"/>
      <c r="F1020" s="267" t="s">
        <v>203</v>
      </c>
      <c r="G1020" s="42"/>
      <c r="H1020" s="268">
        <v>2.7000000000000002</v>
      </c>
      <c r="I1020" s="42"/>
      <c r="J1020" s="42"/>
      <c r="K1020" s="42"/>
      <c r="L1020" s="46"/>
      <c r="M1020" s="231"/>
      <c r="N1020" s="232"/>
      <c r="O1020" s="86"/>
      <c r="P1020" s="86"/>
      <c r="Q1020" s="86"/>
      <c r="R1020" s="86"/>
      <c r="S1020" s="86"/>
      <c r="T1020" s="87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U1020" s="19" t="s">
        <v>83</v>
      </c>
    </row>
    <row r="1021" s="2" customFormat="1" ht="49.05" customHeight="1">
      <c r="A1021" s="40"/>
      <c r="B1021" s="41"/>
      <c r="C1021" s="215" t="s">
        <v>646</v>
      </c>
      <c r="D1021" s="215" t="s">
        <v>191</v>
      </c>
      <c r="E1021" s="216" t="s">
        <v>647</v>
      </c>
      <c r="F1021" s="217" t="s">
        <v>648</v>
      </c>
      <c r="G1021" s="218" t="s">
        <v>101</v>
      </c>
      <c r="H1021" s="219">
        <v>133.50999999999999</v>
      </c>
      <c r="I1021" s="220"/>
      <c r="J1021" s="221">
        <f>ROUND(I1021*H1021,2)</f>
        <v>0</v>
      </c>
      <c r="K1021" s="217" t="s">
        <v>194</v>
      </c>
      <c r="L1021" s="46"/>
      <c r="M1021" s="222" t="s">
        <v>21</v>
      </c>
      <c r="N1021" s="223" t="s">
        <v>44</v>
      </c>
      <c r="O1021" s="86"/>
      <c r="P1021" s="224">
        <f>O1021*H1021</f>
        <v>0</v>
      </c>
      <c r="Q1021" s="224">
        <v>0</v>
      </c>
      <c r="R1021" s="224">
        <f>Q1021*H1021</f>
        <v>0</v>
      </c>
      <c r="S1021" s="224">
        <v>0</v>
      </c>
      <c r="T1021" s="225">
        <f>S1021*H1021</f>
        <v>0</v>
      </c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R1021" s="226" t="s">
        <v>315</v>
      </c>
      <c r="AT1021" s="226" t="s">
        <v>191</v>
      </c>
      <c r="AU1021" s="226" t="s">
        <v>83</v>
      </c>
      <c r="AY1021" s="19" t="s">
        <v>189</v>
      </c>
      <c r="BE1021" s="227">
        <f>IF(N1021="základní",J1021,0)</f>
        <v>0</v>
      </c>
      <c r="BF1021" s="227">
        <f>IF(N1021="snížená",J1021,0)</f>
        <v>0</v>
      </c>
      <c r="BG1021" s="227">
        <f>IF(N1021="zákl. přenesená",J1021,0)</f>
        <v>0</v>
      </c>
      <c r="BH1021" s="227">
        <f>IF(N1021="sníž. přenesená",J1021,0)</f>
        <v>0</v>
      </c>
      <c r="BI1021" s="227">
        <f>IF(N1021="nulová",J1021,0)</f>
        <v>0</v>
      </c>
      <c r="BJ1021" s="19" t="s">
        <v>81</v>
      </c>
      <c r="BK1021" s="227">
        <f>ROUND(I1021*H1021,2)</f>
        <v>0</v>
      </c>
      <c r="BL1021" s="19" t="s">
        <v>315</v>
      </c>
      <c r="BM1021" s="226" t="s">
        <v>649</v>
      </c>
    </row>
    <row r="1022" s="2" customFormat="1">
      <c r="A1022" s="40"/>
      <c r="B1022" s="41"/>
      <c r="C1022" s="42"/>
      <c r="D1022" s="228" t="s">
        <v>197</v>
      </c>
      <c r="E1022" s="42"/>
      <c r="F1022" s="229" t="s">
        <v>650</v>
      </c>
      <c r="G1022" s="42"/>
      <c r="H1022" s="42"/>
      <c r="I1022" s="230"/>
      <c r="J1022" s="42"/>
      <c r="K1022" s="42"/>
      <c r="L1022" s="46"/>
      <c r="M1022" s="231"/>
      <c r="N1022" s="232"/>
      <c r="O1022" s="86"/>
      <c r="P1022" s="86"/>
      <c r="Q1022" s="86"/>
      <c r="R1022" s="86"/>
      <c r="S1022" s="86"/>
      <c r="T1022" s="87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T1022" s="19" t="s">
        <v>197</v>
      </c>
      <c r="AU1022" s="19" t="s">
        <v>83</v>
      </c>
    </row>
    <row r="1023" s="13" customFormat="1">
      <c r="A1023" s="13"/>
      <c r="B1023" s="233"/>
      <c r="C1023" s="234"/>
      <c r="D1023" s="235" t="s">
        <v>199</v>
      </c>
      <c r="E1023" s="236" t="s">
        <v>21</v>
      </c>
      <c r="F1023" s="237" t="s">
        <v>651</v>
      </c>
      <c r="G1023" s="234"/>
      <c r="H1023" s="236" t="s">
        <v>21</v>
      </c>
      <c r="I1023" s="238"/>
      <c r="J1023" s="234"/>
      <c r="K1023" s="234"/>
      <c r="L1023" s="239"/>
      <c r="M1023" s="240"/>
      <c r="N1023" s="241"/>
      <c r="O1023" s="241"/>
      <c r="P1023" s="241"/>
      <c r="Q1023" s="241"/>
      <c r="R1023" s="241"/>
      <c r="S1023" s="241"/>
      <c r="T1023" s="242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3" t="s">
        <v>199</v>
      </c>
      <c r="AU1023" s="243" t="s">
        <v>83</v>
      </c>
      <c r="AV1023" s="13" t="s">
        <v>81</v>
      </c>
      <c r="AW1023" s="13" t="s">
        <v>34</v>
      </c>
      <c r="AX1023" s="13" t="s">
        <v>73</v>
      </c>
      <c r="AY1023" s="243" t="s">
        <v>189</v>
      </c>
    </row>
    <row r="1024" s="14" customFormat="1">
      <c r="A1024" s="14"/>
      <c r="B1024" s="244"/>
      <c r="C1024" s="245"/>
      <c r="D1024" s="235" t="s">
        <v>199</v>
      </c>
      <c r="E1024" s="246" t="s">
        <v>21</v>
      </c>
      <c r="F1024" s="247" t="s">
        <v>568</v>
      </c>
      <c r="G1024" s="245"/>
      <c r="H1024" s="248">
        <v>90.439999999999998</v>
      </c>
      <c r="I1024" s="249"/>
      <c r="J1024" s="245"/>
      <c r="K1024" s="245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4" t="s">
        <v>199</v>
      </c>
      <c r="AU1024" s="254" t="s">
        <v>83</v>
      </c>
      <c r="AV1024" s="14" t="s">
        <v>83</v>
      </c>
      <c r="AW1024" s="14" t="s">
        <v>34</v>
      </c>
      <c r="AX1024" s="14" t="s">
        <v>73</v>
      </c>
      <c r="AY1024" s="254" t="s">
        <v>189</v>
      </c>
    </row>
    <row r="1025" s="14" customFormat="1">
      <c r="A1025" s="14"/>
      <c r="B1025" s="244"/>
      <c r="C1025" s="245"/>
      <c r="D1025" s="235" t="s">
        <v>199</v>
      </c>
      <c r="E1025" s="246" t="s">
        <v>21</v>
      </c>
      <c r="F1025" s="247" t="s">
        <v>569</v>
      </c>
      <c r="G1025" s="245"/>
      <c r="H1025" s="248">
        <v>5.6779999999999999</v>
      </c>
      <c r="I1025" s="249"/>
      <c r="J1025" s="245"/>
      <c r="K1025" s="245"/>
      <c r="L1025" s="250"/>
      <c r="M1025" s="251"/>
      <c r="N1025" s="252"/>
      <c r="O1025" s="252"/>
      <c r="P1025" s="252"/>
      <c r="Q1025" s="252"/>
      <c r="R1025" s="252"/>
      <c r="S1025" s="252"/>
      <c r="T1025" s="253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54" t="s">
        <v>199</v>
      </c>
      <c r="AU1025" s="254" t="s">
        <v>83</v>
      </c>
      <c r="AV1025" s="14" t="s">
        <v>83</v>
      </c>
      <c r="AW1025" s="14" t="s">
        <v>34</v>
      </c>
      <c r="AX1025" s="14" t="s">
        <v>73</v>
      </c>
      <c r="AY1025" s="254" t="s">
        <v>189</v>
      </c>
    </row>
    <row r="1026" s="14" customFormat="1">
      <c r="A1026" s="14"/>
      <c r="B1026" s="244"/>
      <c r="C1026" s="245"/>
      <c r="D1026" s="235" t="s">
        <v>199</v>
      </c>
      <c r="E1026" s="246" t="s">
        <v>21</v>
      </c>
      <c r="F1026" s="247" t="s">
        <v>570</v>
      </c>
      <c r="G1026" s="245"/>
      <c r="H1026" s="248">
        <v>15.074999999999999</v>
      </c>
      <c r="I1026" s="249"/>
      <c r="J1026" s="245"/>
      <c r="K1026" s="245"/>
      <c r="L1026" s="250"/>
      <c r="M1026" s="251"/>
      <c r="N1026" s="252"/>
      <c r="O1026" s="252"/>
      <c r="P1026" s="252"/>
      <c r="Q1026" s="252"/>
      <c r="R1026" s="252"/>
      <c r="S1026" s="252"/>
      <c r="T1026" s="253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4" t="s">
        <v>199</v>
      </c>
      <c r="AU1026" s="254" t="s">
        <v>83</v>
      </c>
      <c r="AV1026" s="14" t="s">
        <v>83</v>
      </c>
      <c r="AW1026" s="14" t="s">
        <v>34</v>
      </c>
      <c r="AX1026" s="14" t="s">
        <v>73</v>
      </c>
      <c r="AY1026" s="254" t="s">
        <v>189</v>
      </c>
    </row>
    <row r="1027" s="14" customFormat="1">
      <c r="A1027" s="14"/>
      <c r="B1027" s="244"/>
      <c r="C1027" s="245"/>
      <c r="D1027" s="235" t="s">
        <v>199</v>
      </c>
      <c r="E1027" s="246" t="s">
        <v>21</v>
      </c>
      <c r="F1027" s="247" t="s">
        <v>229</v>
      </c>
      <c r="G1027" s="245"/>
      <c r="H1027" s="248">
        <v>0.28499999999999998</v>
      </c>
      <c r="I1027" s="249"/>
      <c r="J1027" s="245"/>
      <c r="K1027" s="245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4" t="s">
        <v>199</v>
      </c>
      <c r="AU1027" s="254" t="s">
        <v>83</v>
      </c>
      <c r="AV1027" s="14" t="s">
        <v>83</v>
      </c>
      <c r="AW1027" s="14" t="s">
        <v>34</v>
      </c>
      <c r="AX1027" s="14" t="s">
        <v>73</v>
      </c>
      <c r="AY1027" s="254" t="s">
        <v>189</v>
      </c>
    </row>
    <row r="1028" s="14" customFormat="1">
      <c r="A1028" s="14"/>
      <c r="B1028" s="244"/>
      <c r="C1028" s="245"/>
      <c r="D1028" s="235" t="s">
        <v>199</v>
      </c>
      <c r="E1028" s="246" t="s">
        <v>21</v>
      </c>
      <c r="F1028" s="247" t="s">
        <v>571</v>
      </c>
      <c r="G1028" s="245"/>
      <c r="H1028" s="248">
        <v>4.7350000000000003</v>
      </c>
      <c r="I1028" s="249"/>
      <c r="J1028" s="245"/>
      <c r="K1028" s="245"/>
      <c r="L1028" s="250"/>
      <c r="M1028" s="251"/>
      <c r="N1028" s="252"/>
      <c r="O1028" s="252"/>
      <c r="P1028" s="252"/>
      <c r="Q1028" s="252"/>
      <c r="R1028" s="252"/>
      <c r="S1028" s="252"/>
      <c r="T1028" s="253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4" t="s">
        <v>199</v>
      </c>
      <c r="AU1028" s="254" t="s">
        <v>83</v>
      </c>
      <c r="AV1028" s="14" t="s">
        <v>83</v>
      </c>
      <c r="AW1028" s="14" t="s">
        <v>34</v>
      </c>
      <c r="AX1028" s="14" t="s">
        <v>73</v>
      </c>
      <c r="AY1028" s="254" t="s">
        <v>189</v>
      </c>
    </row>
    <row r="1029" s="14" customFormat="1">
      <c r="A1029" s="14"/>
      <c r="B1029" s="244"/>
      <c r="C1029" s="245"/>
      <c r="D1029" s="235" t="s">
        <v>199</v>
      </c>
      <c r="E1029" s="246" t="s">
        <v>21</v>
      </c>
      <c r="F1029" s="247" t="s">
        <v>572</v>
      </c>
      <c r="G1029" s="245"/>
      <c r="H1029" s="248">
        <v>0.40500000000000003</v>
      </c>
      <c r="I1029" s="249"/>
      <c r="J1029" s="245"/>
      <c r="K1029" s="245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4" t="s">
        <v>199</v>
      </c>
      <c r="AU1029" s="254" t="s">
        <v>83</v>
      </c>
      <c r="AV1029" s="14" t="s">
        <v>83</v>
      </c>
      <c r="AW1029" s="14" t="s">
        <v>34</v>
      </c>
      <c r="AX1029" s="14" t="s">
        <v>73</v>
      </c>
      <c r="AY1029" s="254" t="s">
        <v>189</v>
      </c>
    </row>
    <row r="1030" s="13" customFormat="1">
      <c r="A1030" s="13"/>
      <c r="B1030" s="233"/>
      <c r="C1030" s="234"/>
      <c r="D1030" s="235" t="s">
        <v>199</v>
      </c>
      <c r="E1030" s="236" t="s">
        <v>21</v>
      </c>
      <c r="F1030" s="237" t="s">
        <v>615</v>
      </c>
      <c r="G1030" s="234"/>
      <c r="H1030" s="236" t="s">
        <v>21</v>
      </c>
      <c r="I1030" s="238"/>
      <c r="J1030" s="234"/>
      <c r="K1030" s="234"/>
      <c r="L1030" s="239"/>
      <c r="M1030" s="240"/>
      <c r="N1030" s="241"/>
      <c r="O1030" s="241"/>
      <c r="P1030" s="241"/>
      <c r="Q1030" s="241"/>
      <c r="R1030" s="241"/>
      <c r="S1030" s="241"/>
      <c r="T1030" s="242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3" t="s">
        <v>199</v>
      </c>
      <c r="AU1030" s="243" t="s">
        <v>83</v>
      </c>
      <c r="AV1030" s="13" t="s">
        <v>81</v>
      </c>
      <c r="AW1030" s="13" t="s">
        <v>34</v>
      </c>
      <c r="AX1030" s="13" t="s">
        <v>73</v>
      </c>
      <c r="AY1030" s="243" t="s">
        <v>189</v>
      </c>
    </row>
    <row r="1031" s="14" customFormat="1">
      <c r="A1031" s="14"/>
      <c r="B1031" s="244"/>
      <c r="C1031" s="245"/>
      <c r="D1031" s="235" t="s">
        <v>199</v>
      </c>
      <c r="E1031" s="246" t="s">
        <v>21</v>
      </c>
      <c r="F1031" s="247" t="s">
        <v>621</v>
      </c>
      <c r="G1031" s="245"/>
      <c r="H1031" s="248">
        <v>3.407</v>
      </c>
      <c r="I1031" s="249"/>
      <c r="J1031" s="245"/>
      <c r="K1031" s="245"/>
      <c r="L1031" s="250"/>
      <c r="M1031" s="251"/>
      <c r="N1031" s="252"/>
      <c r="O1031" s="252"/>
      <c r="P1031" s="252"/>
      <c r="Q1031" s="252"/>
      <c r="R1031" s="252"/>
      <c r="S1031" s="252"/>
      <c r="T1031" s="253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4" t="s">
        <v>199</v>
      </c>
      <c r="AU1031" s="254" t="s">
        <v>83</v>
      </c>
      <c r="AV1031" s="14" t="s">
        <v>83</v>
      </c>
      <c r="AW1031" s="14" t="s">
        <v>34</v>
      </c>
      <c r="AX1031" s="14" t="s">
        <v>73</v>
      </c>
      <c r="AY1031" s="254" t="s">
        <v>189</v>
      </c>
    </row>
    <row r="1032" s="14" customFormat="1">
      <c r="A1032" s="14"/>
      <c r="B1032" s="244"/>
      <c r="C1032" s="245"/>
      <c r="D1032" s="235" t="s">
        <v>199</v>
      </c>
      <c r="E1032" s="246" t="s">
        <v>21</v>
      </c>
      <c r="F1032" s="247" t="s">
        <v>622</v>
      </c>
      <c r="G1032" s="245"/>
      <c r="H1032" s="248">
        <v>1.508</v>
      </c>
      <c r="I1032" s="249"/>
      <c r="J1032" s="245"/>
      <c r="K1032" s="245"/>
      <c r="L1032" s="250"/>
      <c r="M1032" s="251"/>
      <c r="N1032" s="252"/>
      <c r="O1032" s="252"/>
      <c r="P1032" s="252"/>
      <c r="Q1032" s="252"/>
      <c r="R1032" s="252"/>
      <c r="S1032" s="252"/>
      <c r="T1032" s="253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4" t="s">
        <v>199</v>
      </c>
      <c r="AU1032" s="254" t="s">
        <v>83</v>
      </c>
      <c r="AV1032" s="14" t="s">
        <v>83</v>
      </c>
      <c r="AW1032" s="14" t="s">
        <v>34</v>
      </c>
      <c r="AX1032" s="14" t="s">
        <v>73</v>
      </c>
      <c r="AY1032" s="254" t="s">
        <v>189</v>
      </c>
    </row>
    <row r="1033" s="14" customFormat="1">
      <c r="A1033" s="14"/>
      <c r="B1033" s="244"/>
      <c r="C1033" s="245"/>
      <c r="D1033" s="235" t="s">
        <v>199</v>
      </c>
      <c r="E1033" s="246" t="s">
        <v>21</v>
      </c>
      <c r="F1033" s="247" t="s">
        <v>229</v>
      </c>
      <c r="G1033" s="245"/>
      <c r="H1033" s="248">
        <v>0.28499999999999998</v>
      </c>
      <c r="I1033" s="249"/>
      <c r="J1033" s="245"/>
      <c r="K1033" s="245"/>
      <c r="L1033" s="250"/>
      <c r="M1033" s="251"/>
      <c r="N1033" s="252"/>
      <c r="O1033" s="252"/>
      <c r="P1033" s="252"/>
      <c r="Q1033" s="252"/>
      <c r="R1033" s="252"/>
      <c r="S1033" s="252"/>
      <c r="T1033" s="25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4" t="s">
        <v>199</v>
      </c>
      <c r="AU1033" s="254" t="s">
        <v>83</v>
      </c>
      <c r="AV1033" s="14" t="s">
        <v>83</v>
      </c>
      <c r="AW1033" s="14" t="s">
        <v>34</v>
      </c>
      <c r="AX1033" s="14" t="s">
        <v>73</v>
      </c>
      <c r="AY1033" s="254" t="s">
        <v>189</v>
      </c>
    </row>
    <row r="1034" s="14" customFormat="1">
      <c r="A1034" s="14"/>
      <c r="B1034" s="244"/>
      <c r="C1034" s="245"/>
      <c r="D1034" s="235" t="s">
        <v>199</v>
      </c>
      <c r="E1034" s="246" t="s">
        <v>21</v>
      </c>
      <c r="F1034" s="247" t="s">
        <v>623</v>
      </c>
      <c r="G1034" s="245"/>
      <c r="H1034" s="248">
        <v>2.8410000000000002</v>
      </c>
      <c r="I1034" s="249"/>
      <c r="J1034" s="245"/>
      <c r="K1034" s="245"/>
      <c r="L1034" s="250"/>
      <c r="M1034" s="251"/>
      <c r="N1034" s="252"/>
      <c r="O1034" s="252"/>
      <c r="P1034" s="252"/>
      <c r="Q1034" s="252"/>
      <c r="R1034" s="252"/>
      <c r="S1034" s="252"/>
      <c r="T1034" s="253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4" t="s">
        <v>199</v>
      </c>
      <c r="AU1034" s="254" t="s">
        <v>83</v>
      </c>
      <c r="AV1034" s="14" t="s">
        <v>83</v>
      </c>
      <c r="AW1034" s="14" t="s">
        <v>34</v>
      </c>
      <c r="AX1034" s="14" t="s">
        <v>73</v>
      </c>
      <c r="AY1034" s="254" t="s">
        <v>189</v>
      </c>
    </row>
    <row r="1035" s="14" customFormat="1">
      <c r="A1035" s="14"/>
      <c r="B1035" s="244"/>
      <c r="C1035" s="245"/>
      <c r="D1035" s="235" t="s">
        <v>199</v>
      </c>
      <c r="E1035" s="246" t="s">
        <v>21</v>
      </c>
      <c r="F1035" s="247" t="s">
        <v>572</v>
      </c>
      <c r="G1035" s="245"/>
      <c r="H1035" s="248">
        <v>0.40500000000000003</v>
      </c>
      <c r="I1035" s="249"/>
      <c r="J1035" s="245"/>
      <c r="K1035" s="245"/>
      <c r="L1035" s="250"/>
      <c r="M1035" s="251"/>
      <c r="N1035" s="252"/>
      <c r="O1035" s="252"/>
      <c r="P1035" s="252"/>
      <c r="Q1035" s="252"/>
      <c r="R1035" s="252"/>
      <c r="S1035" s="252"/>
      <c r="T1035" s="253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4" t="s">
        <v>199</v>
      </c>
      <c r="AU1035" s="254" t="s">
        <v>83</v>
      </c>
      <c r="AV1035" s="14" t="s">
        <v>83</v>
      </c>
      <c r="AW1035" s="14" t="s">
        <v>34</v>
      </c>
      <c r="AX1035" s="14" t="s">
        <v>73</v>
      </c>
      <c r="AY1035" s="254" t="s">
        <v>189</v>
      </c>
    </row>
    <row r="1036" s="13" customFormat="1">
      <c r="A1036" s="13"/>
      <c r="B1036" s="233"/>
      <c r="C1036" s="234"/>
      <c r="D1036" s="235" t="s">
        <v>199</v>
      </c>
      <c r="E1036" s="236" t="s">
        <v>21</v>
      </c>
      <c r="F1036" s="237" t="s">
        <v>616</v>
      </c>
      <c r="G1036" s="234"/>
      <c r="H1036" s="236" t="s">
        <v>21</v>
      </c>
      <c r="I1036" s="238"/>
      <c r="J1036" s="234"/>
      <c r="K1036" s="234"/>
      <c r="L1036" s="239"/>
      <c r="M1036" s="240"/>
      <c r="N1036" s="241"/>
      <c r="O1036" s="241"/>
      <c r="P1036" s="241"/>
      <c r="Q1036" s="241"/>
      <c r="R1036" s="241"/>
      <c r="S1036" s="241"/>
      <c r="T1036" s="242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3" t="s">
        <v>199</v>
      </c>
      <c r="AU1036" s="243" t="s">
        <v>83</v>
      </c>
      <c r="AV1036" s="13" t="s">
        <v>81</v>
      </c>
      <c r="AW1036" s="13" t="s">
        <v>34</v>
      </c>
      <c r="AX1036" s="13" t="s">
        <v>73</v>
      </c>
      <c r="AY1036" s="243" t="s">
        <v>189</v>
      </c>
    </row>
    <row r="1037" s="14" customFormat="1">
      <c r="A1037" s="14"/>
      <c r="B1037" s="244"/>
      <c r="C1037" s="245"/>
      <c r="D1037" s="235" t="s">
        <v>199</v>
      </c>
      <c r="E1037" s="246" t="s">
        <v>21</v>
      </c>
      <c r="F1037" s="247" t="s">
        <v>621</v>
      </c>
      <c r="G1037" s="245"/>
      <c r="H1037" s="248">
        <v>3.407</v>
      </c>
      <c r="I1037" s="249"/>
      <c r="J1037" s="245"/>
      <c r="K1037" s="245"/>
      <c r="L1037" s="250"/>
      <c r="M1037" s="251"/>
      <c r="N1037" s="252"/>
      <c r="O1037" s="252"/>
      <c r="P1037" s="252"/>
      <c r="Q1037" s="252"/>
      <c r="R1037" s="252"/>
      <c r="S1037" s="252"/>
      <c r="T1037" s="253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4" t="s">
        <v>199</v>
      </c>
      <c r="AU1037" s="254" t="s">
        <v>83</v>
      </c>
      <c r="AV1037" s="14" t="s">
        <v>83</v>
      </c>
      <c r="AW1037" s="14" t="s">
        <v>34</v>
      </c>
      <c r="AX1037" s="14" t="s">
        <v>73</v>
      </c>
      <c r="AY1037" s="254" t="s">
        <v>189</v>
      </c>
    </row>
    <row r="1038" s="14" customFormat="1">
      <c r="A1038" s="14"/>
      <c r="B1038" s="244"/>
      <c r="C1038" s="245"/>
      <c r="D1038" s="235" t="s">
        <v>199</v>
      </c>
      <c r="E1038" s="246" t="s">
        <v>21</v>
      </c>
      <c r="F1038" s="247" t="s">
        <v>622</v>
      </c>
      <c r="G1038" s="245"/>
      <c r="H1038" s="248">
        <v>1.508</v>
      </c>
      <c r="I1038" s="249"/>
      <c r="J1038" s="245"/>
      <c r="K1038" s="245"/>
      <c r="L1038" s="250"/>
      <c r="M1038" s="251"/>
      <c r="N1038" s="252"/>
      <c r="O1038" s="252"/>
      <c r="P1038" s="252"/>
      <c r="Q1038" s="252"/>
      <c r="R1038" s="252"/>
      <c r="S1038" s="252"/>
      <c r="T1038" s="253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4" t="s">
        <v>199</v>
      </c>
      <c r="AU1038" s="254" t="s">
        <v>83</v>
      </c>
      <c r="AV1038" s="14" t="s">
        <v>83</v>
      </c>
      <c r="AW1038" s="14" t="s">
        <v>34</v>
      </c>
      <c r="AX1038" s="14" t="s">
        <v>73</v>
      </c>
      <c r="AY1038" s="254" t="s">
        <v>189</v>
      </c>
    </row>
    <row r="1039" s="14" customFormat="1">
      <c r="A1039" s="14"/>
      <c r="B1039" s="244"/>
      <c r="C1039" s="245"/>
      <c r="D1039" s="235" t="s">
        <v>199</v>
      </c>
      <c r="E1039" s="246" t="s">
        <v>21</v>
      </c>
      <c r="F1039" s="247" t="s">
        <v>229</v>
      </c>
      <c r="G1039" s="245"/>
      <c r="H1039" s="248">
        <v>0.28499999999999998</v>
      </c>
      <c r="I1039" s="249"/>
      <c r="J1039" s="245"/>
      <c r="K1039" s="245"/>
      <c r="L1039" s="250"/>
      <c r="M1039" s="251"/>
      <c r="N1039" s="252"/>
      <c r="O1039" s="252"/>
      <c r="P1039" s="252"/>
      <c r="Q1039" s="252"/>
      <c r="R1039" s="252"/>
      <c r="S1039" s="252"/>
      <c r="T1039" s="253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4" t="s">
        <v>199</v>
      </c>
      <c r="AU1039" s="254" t="s">
        <v>83</v>
      </c>
      <c r="AV1039" s="14" t="s">
        <v>83</v>
      </c>
      <c r="AW1039" s="14" t="s">
        <v>34</v>
      </c>
      <c r="AX1039" s="14" t="s">
        <v>73</v>
      </c>
      <c r="AY1039" s="254" t="s">
        <v>189</v>
      </c>
    </row>
    <row r="1040" s="14" customFormat="1">
      <c r="A1040" s="14"/>
      <c r="B1040" s="244"/>
      <c r="C1040" s="245"/>
      <c r="D1040" s="235" t="s">
        <v>199</v>
      </c>
      <c r="E1040" s="246" t="s">
        <v>21</v>
      </c>
      <c r="F1040" s="247" t="s">
        <v>623</v>
      </c>
      <c r="G1040" s="245"/>
      <c r="H1040" s="248">
        <v>2.8410000000000002</v>
      </c>
      <c r="I1040" s="249"/>
      <c r="J1040" s="245"/>
      <c r="K1040" s="245"/>
      <c r="L1040" s="250"/>
      <c r="M1040" s="251"/>
      <c r="N1040" s="252"/>
      <c r="O1040" s="252"/>
      <c r="P1040" s="252"/>
      <c r="Q1040" s="252"/>
      <c r="R1040" s="252"/>
      <c r="S1040" s="252"/>
      <c r="T1040" s="253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4" t="s">
        <v>199</v>
      </c>
      <c r="AU1040" s="254" t="s">
        <v>83</v>
      </c>
      <c r="AV1040" s="14" t="s">
        <v>83</v>
      </c>
      <c r="AW1040" s="14" t="s">
        <v>34</v>
      </c>
      <c r="AX1040" s="14" t="s">
        <v>73</v>
      </c>
      <c r="AY1040" s="254" t="s">
        <v>189</v>
      </c>
    </row>
    <row r="1041" s="14" customFormat="1">
      <c r="A1041" s="14"/>
      <c r="B1041" s="244"/>
      <c r="C1041" s="245"/>
      <c r="D1041" s="235" t="s">
        <v>199</v>
      </c>
      <c r="E1041" s="246" t="s">
        <v>21</v>
      </c>
      <c r="F1041" s="247" t="s">
        <v>572</v>
      </c>
      <c r="G1041" s="245"/>
      <c r="H1041" s="248">
        <v>0.40500000000000003</v>
      </c>
      <c r="I1041" s="249"/>
      <c r="J1041" s="245"/>
      <c r="K1041" s="245"/>
      <c r="L1041" s="250"/>
      <c r="M1041" s="251"/>
      <c r="N1041" s="252"/>
      <c r="O1041" s="252"/>
      <c r="P1041" s="252"/>
      <c r="Q1041" s="252"/>
      <c r="R1041" s="252"/>
      <c r="S1041" s="252"/>
      <c r="T1041" s="253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4" t="s">
        <v>199</v>
      </c>
      <c r="AU1041" s="254" t="s">
        <v>83</v>
      </c>
      <c r="AV1041" s="14" t="s">
        <v>83</v>
      </c>
      <c r="AW1041" s="14" t="s">
        <v>34</v>
      </c>
      <c r="AX1041" s="14" t="s">
        <v>73</v>
      </c>
      <c r="AY1041" s="254" t="s">
        <v>189</v>
      </c>
    </row>
    <row r="1042" s="15" customFormat="1">
      <c r="A1042" s="15"/>
      <c r="B1042" s="255"/>
      <c r="C1042" s="256"/>
      <c r="D1042" s="235" t="s">
        <v>199</v>
      </c>
      <c r="E1042" s="257" t="s">
        <v>21</v>
      </c>
      <c r="F1042" s="258" t="s">
        <v>203</v>
      </c>
      <c r="G1042" s="256"/>
      <c r="H1042" s="259">
        <v>133.50999999999999</v>
      </c>
      <c r="I1042" s="260"/>
      <c r="J1042" s="256"/>
      <c r="K1042" s="256"/>
      <c r="L1042" s="261"/>
      <c r="M1042" s="262"/>
      <c r="N1042" s="263"/>
      <c r="O1042" s="263"/>
      <c r="P1042" s="263"/>
      <c r="Q1042" s="263"/>
      <c r="R1042" s="263"/>
      <c r="S1042" s="263"/>
      <c r="T1042" s="26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5" t="s">
        <v>199</v>
      </c>
      <c r="AU1042" s="265" t="s">
        <v>83</v>
      </c>
      <c r="AV1042" s="15" t="s">
        <v>195</v>
      </c>
      <c r="AW1042" s="15" t="s">
        <v>34</v>
      </c>
      <c r="AX1042" s="15" t="s">
        <v>81</v>
      </c>
      <c r="AY1042" s="265" t="s">
        <v>189</v>
      </c>
    </row>
    <row r="1043" s="2" customFormat="1">
      <c r="A1043" s="40"/>
      <c r="B1043" s="41"/>
      <c r="C1043" s="42"/>
      <c r="D1043" s="235" t="s">
        <v>210</v>
      </c>
      <c r="E1043" s="42"/>
      <c r="F1043" s="266" t="s">
        <v>232</v>
      </c>
      <c r="G1043" s="42"/>
      <c r="H1043" s="42"/>
      <c r="I1043" s="42"/>
      <c r="J1043" s="42"/>
      <c r="K1043" s="42"/>
      <c r="L1043" s="46"/>
      <c r="M1043" s="231"/>
      <c r="N1043" s="232"/>
      <c r="O1043" s="86"/>
      <c r="P1043" s="86"/>
      <c r="Q1043" s="86"/>
      <c r="R1043" s="86"/>
      <c r="S1043" s="86"/>
      <c r="T1043" s="87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U1043" s="19" t="s">
        <v>83</v>
      </c>
    </row>
    <row r="1044" s="2" customFormat="1">
      <c r="A1044" s="40"/>
      <c r="B1044" s="41"/>
      <c r="C1044" s="42"/>
      <c r="D1044" s="235" t="s">
        <v>210</v>
      </c>
      <c r="E1044" s="42"/>
      <c r="F1044" s="267" t="s">
        <v>200</v>
      </c>
      <c r="G1044" s="42"/>
      <c r="H1044" s="268">
        <v>0</v>
      </c>
      <c r="I1044" s="42"/>
      <c r="J1044" s="42"/>
      <c r="K1044" s="42"/>
      <c r="L1044" s="46"/>
      <c r="M1044" s="231"/>
      <c r="N1044" s="232"/>
      <c r="O1044" s="86"/>
      <c r="P1044" s="86"/>
      <c r="Q1044" s="86"/>
      <c r="R1044" s="86"/>
      <c r="S1044" s="86"/>
      <c r="T1044" s="87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U1044" s="19" t="s">
        <v>83</v>
      </c>
    </row>
    <row r="1045" s="2" customFormat="1">
      <c r="A1045" s="40"/>
      <c r="B1045" s="41"/>
      <c r="C1045" s="42"/>
      <c r="D1045" s="235" t="s">
        <v>210</v>
      </c>
      <c r="E1045" s="42"/>
      <c r="F1045" s="267" t="s">
        <v>233</v>
      </c>
      <c r="G1045" s="42"/>
      <c r="H1045" s="268">
        <v>64.599999999999994</v>
      </c>
      <c r="I1045" s="42"/>
      <c r="J1045" s="42"/>
      <c r="K1045" s="42"/>
      <c r="L1045" s="46"/>
      <c r="M1045" s="231"/>
      <c r="N1045" s="232"/>
      <c r="O1045" s="86"/>
      <c r="P1045" s="86"/>
      <c r="Q1045" s="86"/>
      <c r="R1045" s="86"/>
      <c r="S1045" s="86"/>
      <c r="T1045" s="87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U1045" s="19" t="s">
        <v>83</v>
      </c>
    </row>
    <row r="1046" s="2" customFormat="1">
      <c r="A1046" s="40"/>
      <c r="B1046" s="41"/>
      <c r="C1046" s="42"/>
      <c r="D1046" s="235" t="s">
        <v>210</v>
      </c>
      <c r="E1046" s="42"/>
      <c r="F1046" s="267" t="s">
        <v>203</v>
      </c>
      <c r="G1046" s="42"/>
      <c r="H1046" s="268">
        <v>64.599999999999994</v>
      </c>
      <c r="I1046" s="42"/>
      <c r="J1046" s="42"/>
      <c r="K1046" s="42"/>
      <c r="L1046" s="46"/>
      <c r="M1046" s="231"/>
      <c r="N1046" s="232"/>
      <c r="O1046" s="86"/>
      <c r="P1046" s="86"/>
      <c r="Q1046" s="86"/>
      <c r="R1046" s="86"/>
      <c r="S1046" s="86"/>
      <c r="T1046" s="87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U1046" s="19" t="s">
        <v>83</v>
      </c>
    </row>
    <row r="1047" s="2" customFormat="1">
      <c r="A1047" s="40"/>
      <c r="B1047" s="41"/>
      <c r="C1047" s="42"/>
      <c r="D1047" s="235" t="s">
        <v>210</v>
      </c>
      <c r="E1047" s="42"/>
      <c r="F1047" s="266" t="s">
        <v>234</v>
      </c>
      <c r="G1047" s="42"/>
      <c r="H1047" s="42"/>
      <c r="I1047" s="42"/>
      <c r="J1047" s="42"/>
      <c r="K1047" s="42"/>
      <c r="L1047" s="46"/>
      <c r="M1047" s="231"/>
      <c r="N1047" s="232"/>
      <c r="O1047" s="86"/>
      <c r="P1047" s="86"/>
      <c r="Q1047" s="86"/>
      <c r="R1047" s="86"/>
      <c r="S1047" s="86"/>
      <c r="T1047" s="87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U1047" s="19" t="s">
        <v>83</v>
      </c>
    </row>
    <row r="1048" s="2" customFormat="1">
      <c r="A1048" s="40"/>
      <c r="B1048" s="41"/>
      <c r="C1048" s="42"/>
      <c r="D1048" s="235" t="s">
        <v>210</v>
      </c>
      <c r="E1048" s="42"/>
      <c r="F1048" s="267" t="s">
        <v>200</v>
      </c>
      <c r="G1048" s="42"/>
      <c r="H1048" s="268">
        <v>0</v>
      </c>
      <c r="I1048" s="42"/>
      <c r="J1048" s="42"/>
      <c r="K1048" s="42"/>
      <c r="L1048" s="46"/>
      <c r="M1048" s="231"/>
      <c r="N1048" s="232"/>
      <c r="O1048" s="86"/>
      <c r="P1048" s="86"/>
      <c r="Q1048" s="86"/>
      <c r="R1048" s="86"/>
      <c r="S1048" s="86"/>
      <c r="T1048" s="87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U1048" s="19" t="s">
        <v>83</v>
      </c>
    </row>
    <row r="1049" s="2" customFormat="1">
      <c r="A1049" s="40"/>
      <c r="B1049" s="41"/>
      <c r="C1049" s="42"/>
      <c r="D1049" s="235" t="s">
        <v>210</v>
      </c>
      <c r="E1049" s="42"/>
      <c r="F1049" s="267" t="s">
        <v>235</v>
      </c>
      <c r="G1049" s="42"/>
      <c r="H1049" s="268">
        <v>22.710000000000001</v>
      </c>
      <c r="I1049" s="42"/>
      <c r="J1049" s="42"/>
      <c r="K1049" s="42"/>
      <c r="L1049" s="46"/>
      <c r="M1049" s="231"/>
      <c r="N1049" s="232"/>
      <c r="O1049" s="86"/>
      <c r="P1049" s="86"/>
      <c r="Q1049" s="86"/>
      <c r="R1049" s="86"/>
      <c r="S1049" s="86"/>
      <c r="T1049" s="87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U1049" s="19" t="s">
        <v>83</v>
      </c>
    </row>
    <row r="1050" s="2" customFormat="1">
      <c r="A1050" s="40"/>
      <c r="B1050" s="41"/>
      <c r="C1050" s="42"/>
      <c r="D1050" s="235" t="s">
        <v>210</v>
      </c>
      <c r="E1050" s="42"/>
      <c r="F1050" s="267" t="s">
        <v>203</v>
      </c>
      <c r="G1050" s="42"/>
      <c r="H1050" s="268">
        <v>22.710000000000001</v>
      </c>
      <c r="I1050" s="42"/>
      <c r="J1050" s="42"/>
      <c r="K1050" s="42"/>
      <c r="L1050" s="46"/>
      <c r="M1050" s="231"/>
      <c r="N1050" s="232"/>
      <c r="O1050" s="86"/>
      <c r="P1050" s="86"/>
      <c r="Q1050" s="86"/>
      <c r="R1050" s="86"/>
      <c r="S1050" s="86"/>
      <c r="T1050" s="87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U1050" s="19" t="s">
        <v>83</v>
      </c>
    </row>
    <row r="1051" s="2" customFormat="1">
      <c r="A1051" s="40"/>
      <c r="B1051" s="41"/>
      <c r="C1051" s="42"/>
      <c r="D1051" s="235" t="s">
        <v>210</v>
      </c>
      <c r="E1051" s="42"/>
      <c r="F1051" s="266" t="s">
        <v>236</v>
      </c>
      <c r="G1051" s="42"/>
      <c r="H1051" s="42"/>
      <c r="I1051" s="42"/>
      <c r="J1051" s="42"/>
      <c r="K1051" s="42"/>
      <c r="L1051" s="46"/>
      <c r="M1051" s="231"/>
      <c r="N1051" s="232"/>
      <c r="O1051" s="86"/>
      <c r="P1051" s="86"/>
      <c r="Q1051" s="86"/>
      <c r="R1051" s="86"/>
      <c r="S1051" s="86"/>
      <c r="T1051" s="87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U1051" s="19" t="s">
        <v>83</v>
      </c>
    </row>
    <row r="1052" s="2" customFormat="1">
      <c r="A1052" s="40"/>
      <c r="B1052" s="41"/>
      <c r="C1052" s="42"/>
      <c r="D1052" s="235" t="s">
        <v>210</v>
      </c>
      <c r="E1052" s="42"/>
      <c r="F1052" s="267" t="s">
        <v>200</v>
      </c>
      <c r="G1052" s="42"/>
      <c r="H1052" s="268">
        <v>0</v>
      </c>
      <c r="I1052" s="42"/>
      <c r="J1052" s="42"/>
      <c r="K1052" s="42"/>
      <c r="L1052" s="46"/>
      <c r="M1052" s="231"/>
      <c r="N1052" s="232"/>
      <c r="O1052" s="86"/>
      <c r="P1052" s="86"/>
      <c r="Q1052" s="86"/>
      <c r="R1052" s="86"/>
      <c r="S1052" s="86"/>
      <c r="T1052" s="87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U1052" s="19" t="s">
        <v>83</v>
      </c>
    </row>
    <row r="1053" s="2" customFormat="1">
      <c r="A1053" s="40"/>
      <c r="B1053" s="41"/>
      <c r="C1053" s="42"/>
      <c r="D1053" s="235" t="s">
        <v>210</v>
      </c>
      <c r="E1053" s="42"/>
      <c r="F1053" s="267" t="s">
        <v>237</v>
      </c>
      <c r="G1053" s="42"/>
      <c r="H1053" s="268">
        <v>10.050000000000001</v>
      </c>
      <c r="I1053" s="42"/>
      <c r="J1053" s="42"/>
      <c r="K1053" s="42"/>
      <c r="L1053" s="46"/>
      <c r="M1053" s="231"/>
      <c r="N1053" s="232"/>
      <c r="O1053" s="86"/>
      <c r="P1053" s="86"/>
      <c r="Q1053" s="86"/>
      <c r="R1053" s="86"/>
      <c r="S1053" s="86"/>
      <c r="T1053" s="87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U1053" s="19" t="s">
        <v>83</v>
      </c>
    </row>
    <row r="1054" s="2" customFormat="1">
      <c r="A1054" s="40"/>
      <c r="B1054" s="41"/>
      <c r="C1054" s="42"/>
      <c r="D1054" s="235" t="s">
        <v>210</v>
      </c>
      <c r="E1054" s="42"/>
      <c r="F1054" s="267" t="s">
        <v>203</v>
      </c>
      <c r="G1054" s="42"/>
      <c r="H1054" s="268">
        <v>10.050000000000001</v>
      </c>
      <c r="I1054" s="42"/>
      <c r="J1054" s="42"/>
      <c r="K1054" s="42"/>
      <c r="L1054" s="46"/>
      <c r="M1054" s="231"/>
      <c r="N1054" s="232"/>
      <c r="O1054" s="86"/>
      <c r="P1054" s="86"/>
      <c r="Q1054" s="86"/>
      <c r="R1054" s="86"/>
      <c r="S1054" s="86"/>
      <c r="T1054" s="87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U1054" s="19" t="s">
        <v>83</v>
      </c>
    </row>
    <row r="1055" s="2" customFormat="1">
      <c r="A1055" s="40"/>
      <c r="B1055" s="41"/>
      <c r="C1055" s="42"/>
      <c r="D1055" s="235" t="s">
        <v>210</v>
      </c>
      <c r="E1055" s="42"/>
      <c r="F1055" s="266" t="s">
        <v>238</v>
      </c>
      <c r="G1055" s="42"/>
      <c r="H1055" s="42"/>
      <c r="I1055" s="42"/>
      <c r="J1055" s="42"/>
      <c r="K1055" s="42"/>
      <c r="L1055" s="46"/>
      <c r="M1055" s="231"/>
      <c r="N1055" s="232"/>
      <c r="O1055" s="86"/>
      <c r="P1055" s="86"/>
      <c r="Q1055" s="86"/>
      <c r="R1055" s="86"/>
      <c r="S1055" s="86"/>
      <c r="T1055" s="87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U1055" s="19" t="s">
        <v>83</v>
      </c>
    </row>
    <row r="1056" s="2" customFormat="1">
      <c r="A1056" s="40"/>
      <c r="B1056" s="41"/>
      <c r="C1056" s="42"/>
      <c r="D1056" s="235" t="s">
        <v>210</v>
      </c>
      <c r="E1056" s="42"/>
      <c r="F1056" s="267" t="s">
        <v>200</v>
      </c>
      <c r="G1056" s="42"/>
      <c r="H1056" s="268">
        <v>0</v>
      </c>
      <c r="I1056" s="42"/>
      <c r="J1056" s="42"/>
      <c r="K1056" s="42"/>
      <c r="L1056" s="46"/>
      <c r="M1056" s="231"/>
      <c r="N1056" s="232"/>
      <c r="O1056" s="86"/>
      <c r="P1056" s="86"/>
      <c r="Q1056" s="86"/>
      <c r="R1056" s="86"/>
      <c r="S1056" s="86"/>
      <c r="T1056" s="87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U1056" s="19" t="s">
        <v>83</v>
      </c>
    </row>
    <row r="1057" s="2" customFormat="1">
      <c r="A1057" s="40"/>
      <c r="B1057" s="41"/>
      <c r="C1057" s="42"/>
      <c r="D1057" s="235" t="s">
        <v>210</v>
      </c>
      <c r="E1057" s="42"/>
      <c r="F1057" s="267" t="s">
        <v>137</v>
      </c>
      <c r="G1057" s="42"/>
      <c r="H1057" s="268">
        <v>1.8999999999999999</v>
      </c>
      <c r="I1057" s="42"/>
      <c r="J1057" s="42"/>
      <c r="K1057" s="42"/>
      <c r="L1057" s="46"/>
      <c r="M1057" s="231"/>
      <c r="N1057" s="232"/>
      <c r="O1057" s="86"/>
      <c r="P1057" s="86"/>
      <c r="Q1057" s="86"/>
      <c r="R1057" s="86"/>
      <c r="S1057" s="86"/>
      <c r="T1057" s="87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U1057" s="19" t="s">
        <v>83</v>
      </c>
    </row>
    <row r="1058" s="2" customFormat="1">
      <c r="A1058" s="40"/>
      <c r="B1058" s="41"/>
      <c r="C1058" s="42"/>
      <c r="D1058" s="235" t="s">
        <v>210</v>
      </c>
      <c r="E1058" s="42"/>
      <c r="F1058" s="267" t="s">
        <v>203</v>
      </c>
      <c r="G1058" s="42"/>
      <c r="H1058" s="268">
        <v>1.8999999999999999</v>
      </c>
      <c r="I1058" s="42"/>
      <c r="J1058" s="42"/>
      <c r="K1058" s="42"/>
      <c r="L1058" s="46"/>
      <c r="M1058" s="231"/>
      <c r="N1058" s="232"/>
      <c r="O1058" s="86"/>
      <c r="P1058" s="86"/>
      <c r="Q1058" s="86"/>
      <c r="R1058" s="86"/>
      <c r="S1058" s="86"/>
      <c r="T1058" s="87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U1058" s="19" t="s">
        <v>83</v>
      </c>
    </row>
    <row r="1059" s="2" customFormat="1">
      <c r="A1059" s="40"/>
      <c r="B1059" s="41"/>
      <c r="C1059" s="42"/>
      <c r="D1059" s="235" t="s">
        <v>210</v>
      </c>
      <c r="E1059" s="42"/>
      <c r="F1059" s="266" t="s">
        <v>239</v>
      </c>
      <c r="G1059" s="42"/>
      <c r="H1059" s="42"/>
      <c r="I1059" s="42"/>
      <c r="J1059" s="42"/>
      <c r="K1059" s="42"/>
      <c r="L1059" s="46"/>
      <c r="M1059" s="231"/>
      <c r="N1059" s="232"/>
      <c r="O1059" s="86"/>
      <c r="P1059" s="86"/>
      <c r="Q1059" s="86"/>
      <c r="R1059" s="86"/>
      <c r="S1059" s="86"/>
      <c r="T1059" s="87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U1059" s="19" t="s">
        <v>83</v>
      </c>
    </row>
    <row r="1060" s="2" customFormat="1">
      <c r="A1060" s="40"/>
      <c r="B1060" s="41"/>
      <c r="C1060" s="42"/>
      <c r="D1060" s="235" t="s">
        <v>210</v>
      </c>
      <c r="E1060" s="42"/>
      <c r="F1060" s="267" t="s">
        <v>200</v>
      </c>
      <c r="G1060" s="42"/>
      <c r="H1060" s="268">
        <v>0</v>
      </c>
      <c r="I1060" s="42"/>
      <c r="J1060" s="42"/>
      <c r="K1060" s="42"/>
      <c r="L1060" s="46"/>
      <c r="M1060" s="231"/>
      <c r="N1060" s="232"/>
      <c r="O1060" s="86"/>
      <c r="P1060" s="86"/>
      <c r="Q1060" s="86"/>
      <c r="R1060" s="86"/>
      <c r="S1060" s="86"/>
      <c r="T1060" s="87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U1060" s="19" t="s">
        <v>83</v>
      </c>
    </row>
    <row r="1061" s="2" customFormat="1">
      <c r="A1061" s="40"/>
      <c r="B1061" s="41"/>
      <c r="C1061" s="42"/>
      <c r="D1061" s="235" t="s">
        <v>210</v>
      </c>
      <c r="E1061" s="42"/>
      <c r="F1061" s="267" t="s">
        <v>240</v>
      </c>
      <c r="G1061" s="42"/>
      <c r="H1061" s="268">
        <v>18.940000000000001</v>
      </c>
      <c r="I1061" s="42"/>
      <c r="J1061" s="42"/>
      <c r="K1061" s="42"/>
      <c r="L1061" s="46"/>
      <c r="M1061" s="231"/>
      <c r="N1061" s="232"/>
      <c r="O1061" s="86"/>
      <c r="P1061" s="86"/>
      <c r="Q1061" s="86"/>
      <c r="R1061" s="86"/>
      <c r="S1061" s="86"/>
      <c r="T1061" s="87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U1061" s="19" t="s">
        <v>83</v>
      </c>
    </row>
    <row r="1062" s="2" customFormat="1">
      <c r="A1062" s="40"/>
      <c r="B1062" s="41"/>
      <c r="C1062" s="42"/>
      <c r="D1062" s="235" t="s">
        <v>210</v>
      </c>
      <c r="E1062" s="42"/>
      <c r="F1062" s="267" t="s">
        <v>203</v>
      </c>
      <c r="G1062" s="42"/>
      <c r="H1062" s="268">
        <v>18.940000000000001</v>
      </c>
      <c r="I1062" s="42"/>
      <c r="J1062" s="42"/>
      <c r="K1062" s="42"/>
      <c r="L1062" s="46"/>
      <c r="M1062" s="231"/>
      <c r="N1062" s="232"/>
      <c r="O1062" s="86"/>
      <c r="P1062" s="86"/>
      <c r="Q1062" s="86"/>
      <c r="R1062" s="86"/>
      <c r="S1062" s="86"/>
      <c r="T1062" s="87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U1062" s="19" t="s">
        <v>83</v>
      </c>
    </row>
    <row r="1063" s="2" customFormat="1">
      <c r="A1063" s="40"/>
      <c r="B1063" s="41"/>
      <c r="C1063" s="42"/>
      <c r="D1063" s="235" t="s">
        <v>210</v>
      </c>
      <c r="E1063" s="42"/>
      <c r="F1063" s="266" t="s">
        <v>241</v>
      </c>
      <c r="G1063" s="42"/>
      <c r="H1063" s="42"/>
      <c r="I1063" s="42"/>
      <c r="J1063" s="42"/>
      <c r="K1063" s="42"/>
      <c r="L1063" s="46"/>
      <c r="M1063" s="231"/>
      <c r="N1063" s="232"/>
      <c r="O1063" s="86"/>
      <c r="P1063" s="86"/>
      <c r="Q1063" s="86"/>
      <c r="R1063" s="86"/>
      <c r="S1063" s="86"/>
      <c r="T1063" s="87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U1063" s="19" t="s">
        <v>83</v>
      </c>
    </row>
    <row r="1064" s="2" customFormat="1">
      <c r="A1064" s="40"/>
      <c r="B1064" s="41"/>
      <c r="C1064" s="42"/>
      <c r="D1064" s="235" t="s">
        <v>210</v>
      </c>
      <c r="E1064" s="42"/>
      <c r="F1064" s="267" t="s">
        <v>200</v>
      </c>
      <c r="G1064" s="42"/>
      <c r="H1064" s="268">
        <v>0</v>
      </c>
      <c r="I1064" s="42"/>
      <c r="J1064" s="42"/>
      <c r="K1064" s="42"/>
      <c r="L1064" s="46"/>
      <c r="M1064" s="231"/>
      <c r="N1064" s="232"/>
      <c r="O1064" s="86"/>
      <c r="P1064" s="86"/>
      <c r="Q1064" s="86"/>
      <c r="R1064" s="86"/>
      <c r="S1064" s="86"/>
      <c r="T1064" s="87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U1064" s="19" t="s">
        <v>83</v>
      </c>
    </row>
    <row r="1065" s="2" customFormat="1">
      <c r="A1065" s="40"/>
      <c r="B1065" s="41"/>
      <c r="C1065" s="42"/>
      <c r="D1065" s="235" t="s">
        <v>210</v>
      </c>
      <c r="E1065" s="42"/>
      <c r="F1065" s="267" t="s">
        <v>242</v>
      </c>
      <c r="G1065" s="42"/>
      <c r="H1065" s="268">
        <v>2.7000000000000002</v>
      </c>
      <c r="I1065" s="42"/>
      <c r="J1065" s="42"/>
      <c r="K1065" s="42"/>
      <c r="L1065" s="46"/>
      <c r="M1065" s="231"/>
      <c r="N1065" s="232"/>
      <c r="O1065" s="86"/>
      <c r="P1065" s="86"/>
      <c r="Q1065" s="86"/>
      <c r="R1065" s="86"/>
      <c r="S1065" s="86"/>
      <c r="T1065" s="87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U1065" s="19" t="s">
        <v>83</v>
      </c>
    </row>
    <row r="1066" s="2" customFormat="1">
      <c r="A1066" s="40"/>
      <c r="B1066" s="41"/>
      <c r="C1066" s="42"/>
      <c r="D1066" s="235" t="s">
        <v>210</v>
      </c>
      <c r="E1066" s="42"/>
      <c r="F1066" s="267" t="s">
        <v>203</v>
      </c>
      <c r="G1066" s="42"/>
      <c r="H1066" s="268">
        <v>2.7000000000000002</v>
      </c>
      <c r="I1066" s="42"/>
      <c r="J1066" s="42"/>
      <c r="K1066" s="42"/>
      <c r="L1066" s="46"/>
      <c r="M1066" s="231"/>
      <c r="N1066" s="232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U1066" s="19" t="s">
        <v>83</v>
      </c>
    </row>
    <row r="1067" s="2" customFormat="1" ht="37.8" customHeight="1">
      <c r="A1067" s="40"/>
      <c r="B1067" s="41"/>
      <c r="C1067" s="215" t="s">
        <v>652</v>
      </c>
      <c r="D1067" s="215" t="s">
        <v>191</v>
      </c>
      <c r="E1067" s="216" t="s">
        <v>653</v>
      </c>
      <c r="F1067" s="217" t="s">
        <v>654</v>
      </c>
      <c r="G1067" s="218" t="s">
        <v>101</v>
      </c>
      <c r="H1067" s="219">
        <v>183.41900000000001</v>
      </c>
      <c r="I1067" s="220"/>
      <c r="J1067" s="221">
        <f>ROUND(I1067*H1067,2)</f>
        <v>0</v>
      </c>
      <c r="K1067" s="217" t="s">
        <v>194</v>
      </c>
      <c r="L1067" s="46"/>
      <c r="M1067" s="222" t="s">
        <v>21</v>
      </c>
      <c r="N1067" s="223" t="s">
        <v>44</v>
      </c>
      <c r="O1067" s="86"/>
      <c r="P1067" s="224">
        <f>O1067*H1067</f>
        <v>0</v>
      </c>
      <c r="Q1067" s="224">
        <v>0.00093999999999999997</v>
      </c>
      <c r="R1067" s="224">
        <f>Q1067*H1067</f>
        <v>0.17241386</v>
      </c>
      <c r="S1067" s="224">
        <v>0</v>
      </c>
      <c r="T1067" s="225">
        <f>S1067*H1067</f>
        <v>0</v>
      </c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R1067" s="226" t="s">
        <v>315</v>
      </c>
      <c r="AT1067" s="226" t="s">
        <v>191</v>
      </c>
      <c r="AU1067" s="226" t="s">
        <v>83</v>
      </c>
      <c r="AY1067" s="19" t="s">
        <v>189</v>
      </c>
      <c r="BE1067" s="227">
        <f>IF(N1067="základní",J1067,0)</f>
        <v>0</v>
      </c>
      <c r="BF1067" s="227">
        <f>IF(N1067="snížená",J1067,0)</f>
        <v>0</v>
      </c>
      <c r="BG1067" s="227">
        <f>IF(N1067="zákl. přenesená",J1067,0)</f>
        <v>0</v>
      </c>
      <c r="BH1067" s="227">
        <f>IF(N1067="sníž. přenesená",J1067,0)</f>
        <v>0</v>
      </c>
      <c r="BI1067" s="227">
        <f>IF(N1067="nulová",J1067,0)</f>
        <v>0</v>
      </c>
      <c r="BJ1067" s="19" t="s">
        <v>81</v>
      </c>
      <c r="BK1067" s="227">
        <f>ROUND(I1067*H1067,2)</f>
        <v>0</v>
      </c>
      <c r="BL1067" s="19" t="s">
        <v>315</v>
      </c>
      <c r="BM1067" s="226" t="s">
        <v>655</v>
      </c>
    </row>
    <row r="1068" s="2" customFormat="1">
      <c r="A1068" s="40"/>
      <c r="B1068" s="41"/>
      <c r="C1068" s="42"/>
      <c r="D1068" s="228" t="s">
        <v>197</v>
      </c>
      <c r="E1068" s="42"/>
      <c r="F1068" s="229" t="s">
        <v>656</v>
      </c>
      <c r="G1068" s="42"/>
      <c r="H1068" s="42"/>
      <c r="I1068" s="230"/>
      <c r="J1068" s="42"/>
      <c r="K1068" s="42"/>
      <c r="L1068" s="46"/>
      <c r="M1068" s="231"/>
      <c r="N1068" s="232"/>
      <c r="O1068" s="86"/>
      <c r="P1068" s="86"/>
      <c r="Q1068" s="86"/>
      <c r="R1068" s="86"/>
      <c r="S1068" s="86"/>
      <c r="T1068" s="87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T1068" s="19" t="s">
        <v>197</v>
      </c>
      <c r="AU1068" s="19" t="s">
        <v>83</v>
      </c>
    </row>
    <row r="1069" s="13" customFormat="1">
      <c r="A1069" s="13"/>
      <c r="B1069" s="233"/>
      <c r="C1069" s="234"/>
      <c r="D1069" s="235" t="s">
        <v>199</v>
      </c>
      <c r="E1069" s="236" t="s">
        <v>21</v>
      </c>
      <c r="F1069" s="237" t="s">
        <v>657</v>
      </c>
      <c r="G1069" s="234"/>
      <c r="H1069" s="236" t="s">
        <v>21</v>
      </c>
      <c r="I1069" s="238"/>
      <c r="J1069" s="234"/>
      <c r="K1069" s="234"/>
      <c r="L1069" s="239"/>
      <c r="M1069" s="240"/>
      <c r="N1069" s="241"/>
      <c r="O1069" s="241"/>
      <c r="P1069" s="241"/>
      <c r="Q1069" s="241"/>
      <c r="R1069" s="241"/>
      <c r="S1069" s="241"/>
      <c r="T1069" s="242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3" t="s">
        <v>199</v>
      </c>
      <c r="AU1069" s="243" t="s">
        <v>83</v>
      </c>
      <c r="AV1069" s="13" t="s">
        <v>81</v>
      </c>
      <c r="AW1069" s="13" t="s">
        <v>34</v>
      </c>
      <c r="AX1069" s="13" t="s">
        <v>73</v>
      </c>
      <c r="AY1069" s="243" t="s">
        <v>189</v>
      </c>
    </row>
    <row r="1070" s="14" customFormat="1">
      <c r="A1070" s="14"/>
      <c r="B1070" s="244"/>
      <c r="C1070" s="245"/>
      <c r="D1070" s="235" t="s">
        <v>199</v>
      </c>
      <c r="E1070" s="246" t="s">
        <v>21</v>
      </c>
      <c r="F1070" s="247" t="s">
        <v>413</v>
      </c>
      <c r="G1070" s="245"/>
      <c r="H1070" s="248">
        <v>69.122</v>
      </c>
      <c r="I1070" s="249"/>
      <c r="J1070" s="245"/>
      <c r="K1070" s="245"/>
      <c r="L1070" s="250"/>
      <c r="M1070" s="251"/>
      <c r="N1070" s="252"/>
      <c r="O1070" s="252"/>
      <c r="P1070" s="252"/>
      <c r="Q1070" s="252"/>
      <c r="R1070" s="252"/>
      <c r="S1070" s="252"/>
      <c r="T1070" s="253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4" t="s">
        <v>199</v>
      </c>
      <c r="AU1070" s="254" t="s">
        <v>83</v>
      </c>
      <c r="AV1070" s="14" t="s">
        <v>83</v>
      </c>
      <c r="AW1070" s="14" t="s">
        <v>34</v>
      </c>
      <c r="AX1070" s="14" t="s">
        <v>73</v>
      </c>
      <c r="AY1070" s="254" t="s">
        <v>189</v>
      </c>
    </row>
    <row r="1071" s="14" customFormat="1">
      <c r="A1071" s="14"/>
      <c r="B1071" s="244"/>
      <c r="C1071" s="245"/>
      <c r="D1071" s="235" t="s">
        <v>199</v>
      </c>
      <c r="E1071" s="246" t="s">
        <v>21</v>
      </c>
      <c r="F1071" s="247" t="s">
        <v>227</v>
      </c>
      <c r="G1071" s="245"/>
      <c r="H1071" s="248">
        <v>8.1760000000000002</v>
      </c>
      <c r="I1071" s="249"/>
      <c r="J1071" s="245"/>
      <c r="K1071" s="245"/>
      <c r="L1071" s="250"/>
      <c r="M1071" s="251"/>
      <c r="N1071" s="252"/>
      <c r="O1071" s="252"/>
      <c r="P1071" s="252"/>
      <c r="Q1071" s="252"/>
      <c r="R1071" s="252"/>
      <c r="S1071" s="252"/>
      <c r="T1071" s="253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4" t="s">
        <v>199</v>
      </c>
      <c r="AU1071" s="254" t="s">
        <v>83</v>
      </c>
      <c r="AV1071" s="14" t="s">
        <v>83</v>
      </c>
      <c r="AW1071" s="14" t="s">
        <v>34</v>
      </c>
      <c r="AX1071" s="14" t="s">
        <v>73</v>
      </c>
      <c r="AY1071" s="254" t="s">
        <v>189</v>
      </c>
    </row>
    <row r="1072" s="14" customFormat="1">
      <c r="A1072" s="14"/>
      <c r="B1072" s="244"/>
      <c r="C1072" s="245"/>
      <c r="D1072" s="235" t="s">
        <v>199</v>
      </c>
      <c r="E1072" s="246" t="s">
        <v>21</v>
      </c>
      <c r="F1072" s="247" t="s">
        <v>414</v>
      </c>
      <c r="G1072" s="245"/>
      <c r="H1072" s="248">
        <v>10.754</v>
      </c>
      <c r="I1072" s="249"/>
      <c r="J1072" s="245"/>
      <c r="K1072" s="245"/>
      <c r="L1072" s="250"/>
      <c r="M1072" s="251"/>
      <c r="N1072" s="252"/>
      <c r="O1072" s="252"/>
      <c r="P1072" s="252"/>
      <c r="Q1072" s="252"/>
      <c r="R1072" s="252"/>
      <c r="S1072" s="252"/>
      <c r="T1072" s="253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4" t="s">
        <v>199</v>
      </c>
      <c r="AU1072" s="254" t="s">
        <v>83</v>
      </c>
      <c r="AV1072" s="14" t="s">
        <v>83</v>
      </c>
      <c r="AW1072" s="14" t="s">
        <v>34</v>
      </c>
      <c r="AX1072" s="14" t="s">
        <v>73</v>
      </c>
      <c r="AY1072" s="254" t="s">
        <v>189</v>
      </c>
    </row>
    <row r="1073" s="14" customFormat="1">
      <c r="A1073" s="14"/>
      <c r="B1073" s="244"/>
      <c r="C1073" s="245"/>
      <c r="D1073" s="235" t="s">
        <v>199</v>
      </c>
      <c r="E1073" s="246" t="s">
        <v>21</v>
      </c>
      <c r="F1073" s="247" t="s">
        <v>415</v>
      </c>
      <c r="G1073" s="245"/>
      <c r="H1073" s="248">
        <v>0.56999999999999995</v>
      </c>
      <c r="I1073" s="249"/>
      <c r="J1073" s="245"/>
      <c r="K1073" s="245"/>
      <c r="L1073" s="250"/>
      <c r="M1073" s="251"/>
      <c r="N1073" s="252"/>
      <c r="O1073" s="252"/>
      <c r="P1073" s="252"/>
      <c r="Q1073" s="252"/>
      <c r="R1073" s="252"/>
      <c r="S1073" s="252"/>
      <c r="T1073" s="253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4" t="s">
        <v>199</v>
      </c>
      <c r="AU1073" s="254" t="s">
        <v>83</v>
      </c>
      <c r="AV1073" s="14" t="s">
        <v>83</v>
      </c>
      <c r="AW1073" s="14" t="s">
        <v>34</v>
      </c>
      <c r="AX1073" s="14" t="s">
        <v>73</v>
      </c>
      <c r="AY1073" s="254" t="s">
        <v>189</v>
      </c>
    </row>
    <row r="1074" s="14" customFormat="1">
      <c r="A1074" s="14"/>
      <c r="B1074" s="244"/>
      <c r="C1074" s="245"/>
      <c r="D1074" s="235" t="s">
        <v>199</v>
      </c>
      <c r="E1074" s="246" t="s">
        <v>21</v>
      </c>
      <c r="F1074" s="247" t="s">
        <v>230</v>
      </c>
      <c r="G1074" s="245"/>
      <c r="H1074" s="248">
        <v>6.4400000000000004</v>
      </c>
      <c r="I1074" s="249"/>
      <c r="J1074" s="245"/>
      <c r="K1074" s="245"/>
      <c r="L1074" s="250"/>
      <c r="M1074" s="251"/>
      <c r="N1074" s="252"/>
      <c r="O1074" s="252"/>
      <c r="P1074" s="252"/>
      <c r="Q1074" s="252"/>
      <c r="R1074" s="252"/>
      <c r="S1074" s="252"/>
      <c r="T1074" s="253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4" t="s">
        <v>199</v>
      </c>
      <c r="AU1074" s="254" t="s">
        <v>83</v>
      </c>
      <c r="AV1074" s="14" t="s">
        <v>83</v>
      </c>
      <c r="AW1074" s="14" t="s">
        <v>34</v>
      </c>
      <c r="AX1074" s="14" t="s">
        <v>73</v>
      </c>
      <c r="AY1074" s="254" t="s">
        <v>189</v>
      </c>
    </row>
    <row r="1075" s="14" customFormat="1">
      <c r="A1075" s="14"/>
      <c r="B1075" s="244"/>
      <c r="C1075" s="245"/>
      <c r="D1075" s="235" t="s">
        <v>199</v>
      </c>
      <c r="E1075" s="246" t="s">
        <v>21</v>
      </c>
      <c r="F1075" s="247" t="s">
        <v>231</v>
      </c>
      <c r="G1075" s="245"/>
      <c r="H1075" s="248">
        <v>0.59399999999999997</v>
      </c>
      <c r="I1075" s="249"/>
      <c r="J1075" s="245"/>
      <c r="K1075" s="245"/>
      <c r="L1075" s="250"/>
      <c r="M1075" s="251"/>
      <c r="N1075" s="252"/>
      <c r="O1075" s="252"/>
      <c r="P1075" s="252"/>
      <c r="Q1075" s="252"/>
      <c r="R1075" s="252"/>
      <c r="S1075" s="252"/>
      <c r="T1075" s="253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4" t="s">
        <v>199</v>
      </c>
      <c r="AU1075" s="254" t="s">
        <v>83</v>
      </c>
      <c r="AV1075" s="14" t="s">
        <v>83</v>
      </c>
      <c r="AW1075" s="14" t="s">
        <v>34</v>
      </c>
      <c r="AX1075" s="14" t="s">
        <v>73</v>
      </c>
      <c r="AY1075" s="254" t="s">
        <v>189</v>
      </c>
    </row>
    <row r="1076" s="13" customFormat="1">
      <c r="A1076" s="13"/>
      <c r="B1076" s="233"/>
      <c r="C1076" s="234"/>
      <c r="D1076" s="235" t="s">
        <v>199</v>
      </c>
      <c r="E1076" s="236" t="s">
        <v>21</v>
      </c>
      <c r="F1076" s="237" t="s">
        <v>658</v>
      </c>
      <c r="G1076" s="234"/>
      <c r="H1076" s="236" t="s">
        <v>21</v>
      </c>
      <c r="I1076" s="238"/>
      <c r="J1076" s="234"/>
      <c r="K1076" s="234"/>
      <c r="L1076" s="239"/>
      <c r="M1076" s="240"/>
      <c r="N1076" s="241"/>
      <c r="O1076" s="241"/>
      <c r="P1076" s="241"/>
      <c r="Q1076" s="241"/>
      <c r="R1076" s="241"/>
      <c r="S1076" s="241"/>
      <c r="T1076" s="242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3" t="s">
        <v>199</v>
      </c>
      <c r="AU1076" s="243" t="s">
        <v>83</v>
      </c>
      <c r="AV1076" s="13" t="s">
        <v>81</v>
      </c>
      <c r="AW1076" s="13" t="s">
        <v>34</v>
      </c>
      <c r="AX1076" s="13" t="s">
        <v>73</v>
      </c>
      <c r="AY1076" s="243" t="s">
        <v>189</v>
      </c>
    </row>
    <row r="1077" s="14" customFormat="1">
      <c r="A1077" s="14"/>
      <c r="B1077" s="244"/>
      <c r="C1077" s="245"/>
      <c r="D1077" s="235" t="s">
        <v>199</v>
      </c>
      <c r="E1077" s="246" t="s">
        <v>21</v>
      </c>
      <c r="F1077" s="247" t="s">
        <v>608</v>
      </c>
      <c r="G1077" s="245"/>
      <c r="H1077" s="248">
        <v>64.599999999999994</v>
      </c>
      <c r="I1077" s="249"/>
      <c r="J1077" s="245"/>
      <c r="K1077" s="245"/>
      <c r="L1077" s="250"/>
      <c r="M1077" s="251"/>
      <c r="N1077" s="252"/>
      <c r="O1077" s="252"/>
      <c r="P1077" s="252"/>
      <c r="Q1077" s="252"/>
      <c r="R1077" s="252"/>
      <c r="S1077" s="252"/>
      <c r="T1077" s="253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4" t="s">
        <v>199</v>
      </c>
      <c r="AU1077" s="254" t="s">
        <v>83</v>
      </c>
      <c r="AV1077" s="14" t="s">
        <v>83</v>
      </c>
      <c r="AW1077" s="14" t="s">
        <v>34</v>
      </c>
      <c r="AX1077" s="14" t="s">
        <v>73</v>
      </c>
      <c r="AY1077" s="254" t="s">
        <v>189</v>
      </c>
    </row>
    <row r="1078" s="13" customFormat="1">
      <c r="A1078" s="13"/>
      <c r="B1078" s="233"/>
      <c r="C1078" s="234"/>
      <c r="D1078" s="235" t="s">
        <v>199</v>
      </c>
      <c r="E1078" s="236" t="s">
        <v>21</v>
      </c>
      <c r="F1078" s="237" t="s">
        <v>659</v>
      </c>
      <c r="G1078" s="234"/>
      <c r="H1078" s="236" t="s">
        <v>21</v>
      </c>
      <c r="I1078" s="238"/>
      <c r="J1078" s="234"/>
      <c r="K1078" s="234"/>
      <c r="L1078" s="239"/>
      <c r="M1078" s="240"/>
      <c r="N1078" s="241"/>
      <c r="O1078" s="241"/>
      <c r="P1078" s="241"/>
      <c r="Q1078" s="241"/>
      <c r="R1078" s="241"/>
      <c r="S1078" s="241"/>
      <c r="T1078" s="24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3" t="s">
        <v>199</v>
      </c>
      <c r="AU1078" s="243" t="s">
        <v>83</v>
      </c>
      <c r="AV1078" s="13" t="s">
        <v>81</v>
      </c>
      <c r="AW1078" s="13" t="s">
        <v>34</v>
      </c>
      <c r="AX1078" s="13" t="s">
        <v>73</v>
      </c>
      <c r="AY1078" s="243" t="s">
        <v>189</v>
      </c>
    </row>
    <row r="1079" s="14" customFormat="1">
      <c r="A1079" s="14"/>
      <c r="B1079" s="244"/>
      <c r="C1079" s="245"/>
      <c r="D1079" s="235" t="s">
        <v>199</v>
      </c>
      <c r="E1079" s="246" t="s">
        <v>21</v>
      </c>
      <c r="F1079" s="247" t="s">
        <v>569</v>
      </c>
      <c r="G1079" s="245"/>
      <c r="H1079" s="248">
        <v>5.6779999999999999</v>
      </c>
      <c r="I1079" s="249"/>
      <c r="J1079" s="245"/>
      <c r="K1079" s="245"/>
      <c r="L1079" s="250"/>
      <c r="M1079" s="251"/>
      <c r="N1079" s="252"/>
      <c r="O1079" s="252"/>
      <c r="P1079" s="252"/>
      <c r="Q1079" s="252"/>
      <c r="R1079" s="252"/>
      <c r="S1079" s="252"/>
      <c r="T1079" s="253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4" t="s">
        <v>199</v>
      </c>
      <c r="AU1079" s="254" t="s">
        <v>83</v>
      </c>
      <c r="AV1079" s="14" t="s">
        <v>83</v>
      </c>
      <c r="AW1079" s="14" t="s">
        <v>34</v>
      </c>
      <c r="AX1079" s="14" t="s">
        <v>73</v>
      </c>
      <c r="AY1079" s="254" t="s">
        <v>189</v>
      </c>
    </row>
    <row r="1080" s="14" customFormat="1">
      <c r="A1080" s="14"/>
      <c r="B1080" s="244"/>
      <c r="C1080" s="245"/>
      <c r="D1080" s="235" t="s">
        <v>199</v>
      </c>
      <c r="E1080" s="246" t="s">
        <v>21</v>
      </c>
      <c r="F1080" s="247" t="s">
        <v>600</v>
      </c>
      <c r="G1080" s="245"/>
      <c r="H1080" s="248">
        <v>12.060000000000001</v>
      </c>
      <c r="I1080" s="249"/>
      <c r="J1080" s="245"/>
      <c r="K1080" s="245"/>
      <c r="L1080" s="250"/>
      <c r="M1080" s="251"/>
      <c r="N1080" s="252"/>
      <c r="O1080" s="252"/>
      <c r="P1080" s="252"/>
      <c r="Q1080" s="252"/>
      <c r="R1080" s="252"/>
      <c r="S1080" s="252"/>
      <c r="T1080" s="253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4" t="s">
        <v>199</v>
      </c>
      <c r="AU1080" s="254" t="s">
        <v>83</v>
      </c>
      <c r="AV1080" s="14" t="s">
        <v>83</v>
      </c>
      <c r="AW1080" s="14" t="s">
        <v>34</v>
      </c>
      <c r="AX1080" s="14" t="s">
        <v>73</v>
      </c>
      <c r="AY1080" s="254" t="s">
        <v>189</v>
      </c>
    </row>
    <row r="1081" s="14" customFormat="1">
      <c r="A1081" s="14"/>
      <c r="B1081" s="244"/>
      <c r="C1081" s="245"/>
      <c r="D1081" s="235" t="s">
        <v>199</v>
      </c>
      <c r="E1081" s="246" t="s">
        <v>21</v>
      </c>
      <c r="F1081" s="247" t="s">
        <v>229</v>
      </c>
      <c r="G1081" s="245"/>
      <c r="H1081" s="248">
        <v>0.28499999999999998</v>
      </c>
      <c r="I1081" s="249"/>
      <c r="J1081" s="245"/>
      <c r="K1081" s="245"/>
      <c r="L1081" s="250"/>
      <c r="M1081" s="251"/>
      <c r="N1081" s="252"/>
      <c r="O1081" s="252"/>
      <c r="P1081" s="252"/>
      <c r="Q1081" s="252"/>
      <c r="R1081" s="252"/>
      <c r="S1081" s="252"/>
      <c r="T1081" s="253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4" t="s">
        <v>199</v>
      </c>
      <c r="AU1081" s="254" t="s">
        <v>83</v>
      </c>
      <c r="AV1081" s="14" t="s">
        <v>83</v>
      </c>
      <c r="AW1081" s="14" t="s">
        <v>34</v>
      </c>
      <c r="AX1081" s="14" t="s">
        <v>73</v>
      </c>
      <c r="AY1081" s="254" t="s">
        <v>189</v>
      </c>
    </row>
    <row r="1082" s="14" customFormat="1">
      <c r="A1082" s="14"/>
      <c r="B1082" s="244"/>
      <c r="C1082" s="245"/>
      <c r="D1082" s="235" t="s">
        <v>199</v>
      </c>
      <c r="E1082" s="246" t="s">
        <v>21</v>
      </c>
      <c r="F1082" s="247" t="s">
        <v>571</v>
      </c>
      <c r="G1082" s="245"/>
      <c r="H1082" s="248">
        <v>4.7350000000000003</v>
      </c>
      <c r="I1082" s="249"/>
      <c r="J1082" s="245"/>
      <c r="K1082" s="245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4" t="s">
        <v>199</v>
      </c>
      <c r="AU1082" s="254" t="s">
        <v>83</v>
      </c>
      <c r="AV1082" s="14" t="s">
        <v>83</v>
      </c>
      <c r="AW1082" s="14" t="s">
        <v>34</v>
      </c>
      <c r="AX1082" s="14" t="s">
        <v>73</v>
      </c>
      <c r="AY1082" s="254" t="s">
        <v>189</v>
      </c>
    </row>
    <row r="1083" s="14" customFormat="1">
      <c r="A1083" s="14"/>
      <c r="B1083" s="244"/>
      <c r="C1083" s="245"/>
      <c r="D1083" s="235" t="s">
        <v>199</v>
      </c>
      <c r="E1083" s="246" t="s">
        <v>21</v>
      </c>
      <c r="F1083" s="247" t="s">
        <v>572</v>
      </c>
      <c r="G1083" s="245"/>
      <c r="H1083" s="248">
        <v>0.40500000000000003</v>
      </c>
      <c r="I1083" s="249"/>
      <c r="J1083" s="245"/>
      <c r="K1083" s="245"/>
      <c r="L1083" s="250"/>
      <c r="M1083" s="251"/>
      <c r="N1083" s="252"/>
      <c r="O1083" s="252"/>
      <c r="P1083" s="252"/>
      <c r="Q1083" s="252"/>
      <c r="R1083" s="252"/>
      <c r="S1083" s="252"/>
      <c r="T1083" s="253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4" t="s">
        <v>199</v>
      </c>
      <c r="AU1083" s="254" t="s">
        <v>83</v>
      </c>
      <c r="AV1083" s="14" t="s">
        <v>83</v>
      </c>
      <c r="AW1083" s="14" t="s">
        <v>34</v>
      </c>
      <c r="AX1083" s="14" t="s">
        <v>73</v>
      </c>
      <c r="AY1083" s="254" t="s">
        <v>189</v>
      </c>
    </row>
    <row r="1084" s="15" customFormat="1">
      <c r="A1084" s="15"/>
      <c r="B1084" s="255"/>
      <c r="C1084" s="256"/>
      <c r="D1084" s="235" t="s">
        <v>199</v>
      </c>
      <c r="E1084" s="257" t="s">
        <v>21</v>
      </c>
      <c r="F1084" s="258" t="s">
        <v>203</v>
      </c>
      <c r="G1084" s="256"/>
      <c r="H1084" s="259">
        <v>183.41900000000001</v>
      </c>
      <c r="I1084" s="260"/>
      <c r="J1084" s="256"/>
      <c r="K1084" s="256"/>
      <c r="L1084" s="261"/>
      <c r="M1084" s="262"/>
      <c r="N1084" s="263"/>
      <c r="O1084" s="263"/>
      <c r="P1084" s="263"/>
      <c r="Q1084" s="263"/>
      <c r="R1084" s="263"/>
      <c r="S1084" s="263"/>
      <c r="T1084" s="264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T1084" s="265" t="s">
        <v>199</v>
      </c>
      <c r="AU1084" s="265" t="s">
        <v>83</v>
      </c>
      <c r="AV1084" s="15" t="s">
        <v>195</v>
      </c>
      <c r="AW1084" s="15" t="s">
        <v>34</v>
      </c>
      <c r="AX1084" s="15" t="s">
        <v>81</v>
      </c>
      <c r="AY1084" s="265" t="s">
        <v>189</v>
      </c>
    </row>
    <row r="1085" s="2" customFormat="1">
      <c r="A1085" s="40"/>
      <c r="B1085" s="41"/>
      <c r="C1085" s="42"/>
      <c r="D1085" s="235" t="s">
        <v>210</v>
      </c>
      <c r="E1085" s="42"/>
      <c r="F1085" s="266" t="s">
        <v>232</v>
      </c>
      <c r="G1085" s="42"/>
      <c r="H1085" s="42"/>
      <c r="I1085" s="42"/>
      <c r="J1085" s="42"/>
      <c r="K1085" s="42"/>
      <c r="L1085" s="46"/>
      <c r="M1085" s="231"/>
      <c r="N1085" s="232"/>
      <c r="O1085" s="86"/>
      <c r="P1085" s="86"/>
      <c r="Q1085" s="86"/>
      <c r="R1085" s="86"/>
      <c r="S1085" s="86"/>
      <c r="T1085" s="87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U1085" s="19" t="s">
        <v>83</v>
      </c>
    </row>
    <row r="1086" s="2" customFormat="1">
      <c r="A1086" s="40"/>
      <c r="B1086" s="41"/>
      <c r="C1086" s="42"/>
      <c r="D1086" s="235" t="s">
        <v>210</v>
      </c>
      <c r="E1086" s="42"/>
      <c r="F1086" s="267" t="s">
        <v>200</v>
      </c>
      <c r="G1086" s="42"/>
      <c r="H1086" s="268">
        <v>0</v>
      </c>
      <c r="I1086" s="42"/>
      <c r="J1086" s="42"/>
      <c r="K1086" s="42"/>
      <c r="L1086" s="46"/>
      <c r="M1086" s="231"/>
      <c r="N1086" s="232"/>
      <c r="O1086" s="86"/>
      <c r="P1086" s="86"/>
      <c r="Q1086" s="86"/>
      <c r="R1086" s="86"/>
      <c r="S1086" s="86"/>
      <c r="T1086" s="87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U1086" s="19" t="s">
        <v>83</v>
      </c>
    </row>
    <row r="1087" s="2" customFormat="1">
      <c r="A1087" s="40"/>
      <c r="B1087" s="41"/>
      <c r="C1087" s="42"/>
      <c r="D1087" s="235" t="s">
        <v>210</v>
      </c>
      <c r="E1087" s="42"/>
      <c r="F1087" s="267" t="s">
        <v>233</v>
      </c>
      <c r="G1087" s="42"/>
      <c r="H1087" s="268">
        <v>64.599999999999994</v>
      </c>
      <c r="I1087" s="42"/>
      <c r="J1087" s="42"/>
      <c r="K1087" s="42"/>
      <c r="L1087" s="46"/>
      <c r="M1087" s="231"/>
      <c r="N1087" s="232"/>
      <c r="O1087" s="86"/>
      <c r="P1087" s="86"/>
      <c r="Q1087" s="86"/>
      <c r="R1087" s="86"/>
      <c r="S1087" s="86"/>
      <c r="T1087" s="87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U1087" s="19" t="s">
        <v>83</v>
      </c>
    </row>
    <row r="1088" s="2" customFormat="1">
      <c r="A1088" s="40"/>
      <c r="B1088" s="41"/>
      <c r="C1088" s="42"/>
      <c r="D1088" s="235" t="s">
        <v>210</v>
      </c>
      <c r="E1088" s="42"/>
      <c r="F1088" s="267" t="s">
        <v>203</v>
      </c>
      <c r="G1088" s="42"/>
      <c r="H1088" s="268">
        <v>64.599999999999994</v>
      </c>
      <c r="I1088" s="42"/>
      <c r="J1088" s="42"/>
      <c r="K1088" s="42"/>
      <c r="L1088" s="46"/>
      <c r="M1088" s="231"/>
      <c r="N1088" s="232"/>
      <c r="O1088" s="86"/>
      <c r="P1088" s="86"/>
      <c r="Q1088" s="86"/>
      <c r="R1088" s="86"/>
      <c r="S1088" s="86"/>
      <c r="T1088" s="87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U1088" s="19" t="s">
        <v>83</v>
      </c>
    </row>
    <row r="1089" s="2" customFormat="1">
      <c r="A1089" s="40"/>
      <c r="B1089" s="41"/>
      <c r="C1089" s="42"/>
      <c r="D1089" s="235" t="s">
        <v>210</v>
      </c>
      <c r="E1089" s="42"/>
      <c r="F1089" s="266" t="s">
        <v>234</v>
      </c>
      <c r="G1089" s="42"/>
      <c r="H1089" s="42"/>
      <c r="I1089" s="42"/>
      <c r="J1089" s="42"/>
      <c r="K1089" s="42"/>
      <c r="L1089" s="46"/>
      <c r="M1089" s="231"/>
      <c r="N1089" s="232"/>
      <c r="O1089" s="86"/>
      <c r="P1089" s="86"/>
      <c r="Q1089" s="86"/>
      <c r="R1089" s="86"/>
      <c r="S1089" s="86"/>
      <c r="T1089" s="87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U1089" s="19" t="s">
        <v>83</v>
      </c>
    </row>
    <row r="1090" s="2" customFormat="1">
      <c r="A1090" s="40"/>
      <c r="B1090" s="41"/>
      <c r="C1090" s="42"/>
      <c r="D1090" s="235" t="s">
        <v>210</v>
      </c>
      <c r="E1090" s="42"/>
      <c r="F1090" s="267" t="s">
        <v>200</v>
      </c>
      <c r="G1090" s="42"/>
      <c r="H1090" s="268">
        <v>0</v>
      </c>
      <c r="I1090" s="42"/>
      <c r="J1090" s="42"/>
      <c r="K1090" s="42"/>
      <c r="L1090" s="46"/>
      <c r="M1090" s="231"/>
      <c r="N1090" s="232"/>
      <c r="O1090" s="86"/>
      <c r="P1090" s="86"/>
      <c r="Q1090" s="86"/>
      <c r="R1090" s="86"/>
      <c r="S1090" s="86"/>
      <c r="T1090" s="87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U1090" s="19" t="s">
        <v>83</v>
      </c>
    </row>
    <row r="1091" s="2" customFormat="1">
      <c r="A1091" s="40"/>
      <c r="B1091" s="41"/>
      <c r="C1091" s="42"/>
      <c r="D1091" s="235" t="s">
        <v>210</v>
      </c>
      <c r="E1091" s="42"/>
      <c r="F1091" s="267" t="s">
        <v>235</v>
      </c>
      <c r="G1091" s="42"/>
      <c r="H1091" s="268">
        <v>22.710000000000001</v>
      </c>
      <c r="I1091" s="42"/>
      <c r="J1091" s="42"/>
      <c r="K1091" s="42"/>
      <c r="L1091" s="46"/>
      <c r="M1091" s="231"/>
      <c r="N1091" s="232"/>
      <c r="O1091" s="86"/>
      <c r="P1091" s="86"/>
      <c r="Q1091" s="86"/>
      <c r="R1091" s="86"/>
      <c r="S1091" s="86"/>
      <c r="T1091" s="87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U1091" s="19" t="s">
        <v>83</v>
      </c>
    </row>
    <row r="1092" s="2" customFormat="1">
      <c r="A1092" s="40"/>
      <c r="B1092" s="41"/>
      <c r="C1092" s="42"/>
      <c r="D1092" s="235" t="s">
        <v>210</v>
      </c>
      <c r="E1092" s="42"/>
      <c r="F1092" s="267" t="s">
        <v>203</v>
      </c>
      <c r="G1092" s="42"/>
      <c r="H1092" s="268">
        <v>22.710000000000001</v>
      </c>
      <c r="I1092" s="42"/>
      <c r="J1092" s="42"/>
      <c r="K1092" s="42"/>
      <c r="L1092" s="46"/>
      <c r="M1092" s="231"/>
      <c r="N1092" s="232"/>
      <c r="O1092" s="86"/>
      <c r="P1092" s="86"/>
      <c r="Q1092" s="86"/>
      <c r="R1092" s="86"/>
      <c r="S1092" s="86"/>
      <c r="T1092" s="87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U1092" s="19" t="s">
        <v>83</v>
      </c>
    </row>
    <row r="1093" s="2" customFormat="1">
      <c r="A1093" s="40"/>
      <c r="B1093" s="41"/>
      <c r="C1093" s="42"/>
      <c r="D1093" s="235" t="s">
        <v>210</v>
      </c>
      <c r="E1093" s="42"/>
      <c r="F1093" s="266" t="s">
        <v>236</v>
      </c>
      <c r="G1093" s="42"/>
      <c r="H1093" s="42"/>
      <c r="I1093" s="42"/>
      <c r="J1093" s="42"/>
      <c r="K1093" s="42"/>
      <c r="L1093" s="46"/>
      <c r="M1093" s="231"/>
      <c r="N1093" s="232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U1093" s="19" t="s">
        <v>83</v>
      </c>
    </row>
    <row r="1094" s="2" customFormat="1">
      <c r="A1094" s="40"/>
      <c r="B1094" s="41"/>
      <c r="C1094" s="42"/>
      <c r="D1094" s="235" t="s">
        <v>210</v>
      </c>
      <c r="E1094" s="42"/>
      <c r="F1094" s="267" t="s">
        <v>200</v>
      </c>
      <c r="G1094" s="42"/>
      <c r="H1094" s="268">
        <v>0</v>
      </c>
      <c r="I1094" s="42"/>
      <c r="J1094" s="42"/>
      <c r="K1094" s="42"/>
      <c r="L1094" s="46"/>
      <c r="M1094" s="231"/>
      <c r="N1094" s="232"/>
      <c r="O1094" s="86"/>
      <c r="P1094" s="86"/>
      <c r="Q1094" s="86"/>
      <c r="R1094" s="86"/>
      <c r="S1094" s="86"/>
      <c r="T1094" s="87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U1094" s="19" t="s">
        <v>83</v>
      </c>
    </row>
    <row r="1095" s="2" customFormat="1">
      <c r="A1095" s="40"/>
      <c r="B1095" s="41"/>
      <c r="C1095" s="42"/>
      <c r="D1095" s="235" t="s">
        <v>210</v>
      </c>
      <c r="E1095" s="42"/>
      <c r="F1095" s="267" t="s">
        <v>237</v>
      </c>
      <c r="G1095" s="42"/>
      <c r="H1095" s="268">
        <v>10.050000000000001</v>
      </c>
      <c r="I1095" s="42"/>
      <c r="J1095" s="42"/>
      <c r="K1095" s="42"/>
      <c r="L1095" s="46"/>
      <c r="M1095" s="231"/>
      <c r="N1095" s="232"/>
      <c r="O1095" s="86"/>
      <c r="P1095" s="86"/>
      <c r="Q1095" s="86"/>
      <c r="R1095" s="86"/>
      <c r="S1095" s="86"/>
      <c r="T1095" s="87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U1095" s="19" t="s">
        <v>83</v>
      </c>
    </row>
    <row r="1096" s="2" customFormat="1">
      <c r="A1096" s="40"/>
      <c r="B1096" s="41"/>
      <c r="C1096" s="42"/>
      <c r="D1096" s="235" t="s">
        <v>210</v>
      </c>
      <c r="E1096" s="42"/>
      <c r="F1096" s="267" t="s">
        <v>203</v>
      </c>
      <c r="G1096" s="42"/>
      <c r="H1096" s="268">
        <v>10.050000000000001</v>
      </c>
      <c r="I1096" s="42"/>
      <c r="J1096" s="42"/>
      <c r="K1096" s="42"/>
      <c r="L1096" s="46"/>
      <c r="M1096" s="231"/>
      <c r="N1096" s="232"/>
      <c r="O1096" s="86"/>
      <c r="P1096" s="86"/>
      <c r="Q1096" s="86"/>
      <c r="R1096" s="86"/>
      <c r="S1096" s="86"/>
      <c r="T1096" s="87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U1096" s="19" t="s">
        <v>83</v>
      </c>
    </row>
    <row r="1097" s="2" customFormat="1">
      <c r="A1097" s="40"/>
      <c r="B1097" s="41"/>
      <c r="C1097" s="42"/>
      <c r="D1097" s="235" t="s">
        <v>210</v>
      </c>
      <c r="E1097" s="42"/>
      <c r="F1097" s="266" t="s">
        <v>238</v>
      </c>
      <c r="G1097" s="42"/>
      <c r="H1097" s="42"/>
      <c r="I1097" s="42"/>
      <c r="J1097" s="42"/>
      <c r="K1097" s="42"/>
      <c r="L1097" s="46"/>
      <c r="M1097" s="231"/>
      <c r="N1097" s="232"/>
      <c r="O1097" s="86"/>
      <c r="P1097" s="86"/>
      <c r="Q1097" s="86"/>
      <c r="R1097" s="86"/>
      <c r="S1097" s="86"/>
      <c r="T1097" s="87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U1097" s="19" t="s">
        <v>83</v>
      </c>
    </row>
    <row r="1098" s="2" customFormat="1">
      <c r="A1098" s="40"/>
      <c r="B1098" s="41"/>
      <c r="C1098" s="42"/>
      <c r="D1098" s="235" t="s">
        <v>210</v>
      </c>
      <c r="E1098" s="42"/>
      <c r="F1098" s="267" t="s">
        <v>200</v>
      </c>
      <c r="G1098" s="42"/>
      <c r="H1098" s="268">
        <v>0</v>
      </c>
      <c r="I1098" s="42"/>
      <c r="J1098" s="42"/>
      <c r="K1098" s="42"/>
      <c r="L1098" s="46"/>
      <c r="M1098" s="231"/>
      <c r="N1098" s="232"/>
      <c r="O1098" s="86"/>
      <c r="P1098" s="86"/>
      <c r="Q1098" s="86"/>
      <c r="R1098" s="86"/>
      <c r="S1098" s="86"/>
      <c r="T1098" s="87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U1098" s="19" t="s">
        <v>83</v>
      </c>
    </row>
    <row r="1099" s="2" customFormat="1">
      <c r="A1099" s="40"/>
      <c r="B1099" s="41"/>
      <c r="C1099" s="42"/>
      <c r="D1099" s="235" t="s">
        <v>210</v>
      </c>
      <c r="E1099" s="42"/>
      <c r="F1099" s="267" t="s">
        <v>137</v>
      </c>
      <c r="G1099" s="42"/>
      <c r="H1099" s="268">
        <v>1.8999999999999999</v>
      </c>
      <c r="I1099" s="42"/>
      <c r="J1099" s="42"/>
      <c r="K1099" s="42"/>
      <c r="L1099" s="46"/>
      <c r="M1099" s="231"/>
      <c r="N1099" s="232"/>
      <c r="O1099" s="86"/>
      <c r="P1099" s="86"/>
      <c r="Q1099" s="86"/>
      <c r="R1099" s="86"/>
      <c r="S1099" s="86"/>
      <c r="T1099" s="87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U1099" s="19" t="s">
        <v>83</v>
      </c>
    </row>
    <row r="1100" s="2" customFormat="1">
      <c r="A1100" s="40"/>
      <c r="B1100" s="41"/>
      <c r="C1100" s="42"/>
      <c r="D1100" s="235" t="s">
        <v>210</v>
      </c>
      <c r="E1100" s="42"/>
      <c r="F1100" s="267" t="s">
        <v>203</v>
      </c>
      <c r="G1100" s="42"/>
      <c r="H1100" s="268">
        <v>1.8999999999999999</v>
      </c>
      <c r="I1100" s="42"/>
      <c r="J1100" s="42"/>
      <c r="K1100" s="42"/>
      <c r="L1100" s="46"/>
      <c r="M1100" s="231"/>
      <c r="N1100" s="232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U1100" s="19" t="s">
        <v>83</v>
      </c>
    </row>
    <row r="1101" s="2" customFormat="1">
      <c r="A1101" s="40"/>
      <c r="B1101" s="41"/>
      <c r="C1101" s="42"/>
      <c r="D1101" s="235" t="s">
        <v>210</v>
      </c>
      <c r="E1101" s="42"/>
      <c r="F1101" s="266" t="s">
        <v>239</v>
      </c>
      <c r="G1101" s="42"/>
      <c r="H1101" s="42"/>
      <c r="I1101" s="42"/>
      <c r="J1101" s="42"/>
      <c r="K1101" s="42"/>
      <c r="L1101" s="46"/>
      <c r="M1101" s="231"/>
      <c r="N1101" s="232"/>
      <c r="O1101" s="86"/>
      <c r="P1101" s="86"/>
      <c r="Q1101" s="86"/>
      <c r="R1101" s="86"/>
      <c r="S1101" s="86"/>
      <c r="T1101" s="87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U1101" s="19" t="s">
        <v>83</v>
      </c>
    </row>
    <row r="1102" s="2" customFormat="1">
      <c r="A1102" s="40"/>
      <c r="B1102" s="41"/>
      <c r="C1102" s="42"/>
      <c r="D1102" s="235" t="s">
        <v>210</v>
      </c>
      <c r="E1102" s="42"/>
      <c r="F1102" s="267" t="s">
        <v>200</v>
      </c>
      <c r="G1102" s="42"/>
      <c r="H1102" s="268">
        <v>0</v>
      </c>
      <c r="I1102" s="42"/>
      <c r="J1102" s="42"/>
      <c r="K1102" s="42"/>
      <c r="L1102" s="46"/>
      <c r="M1102" s="231"/>
      <c r="N1102" s="232"/>
      <c r="O1102" s="86"/>
      <c r="P1102" s="86"/>
      <c r="Q1102" s="86"/>
      <c r="R1102" s="86"/>
      <c r="S1102" s="86"/>
      <c r="T1102" s="87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U1102" s="19" t="s">
        <v>83</v>
      </c>
    </row>
    <row r="1103" s="2" customFormat="1">
      <c r="A1103" s="40"/>
      <c r="B1103" s="41"/>
      <c r="C1103" s="42"/>
      <c r="D1103" s="235" t="s">
        <v>210</v>
      </c>
      <c r="E1103" s="42"/>
      <c r="F1103" s="267" t="s">
        <v>240</v>
      </c>
      <c r="G1103" s="42"/>
      <c r="H1103" s="268">
        <v>18.940000000000001</v>
      </c>
      <c r="I1103" s="42"/>
      <c r="J1103" s="42"/>
      <c r="K1103" s="42"/>
      <c r="L1103" s="46"/>
      <c r="M1103" s="231"/>
      <c r="N1103" s="232"/>
      <c r="O1103" s="86"/>
      <c r="P1103" s="86"/>
      <c r="Q1103" s="86"/>
      <c r="R1103" s="86"/>
      <c r="S1103" s="86"/>
      <c r="T1103" s="87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U1103" s="19" t="s">
        <v>83</v>
      </c>
    </row>
    <row r="1104" s="2" customFormat="1">
      <c r="A1104" s="40"/>
      <c r="B1104" s="41"/>
      <c r="C1104" s="42"/>
      <c r="D1104" s="235" t="s">
        <v>210</v>
      </c>
      <c r="E1104" s="42"/>
      <c r="F1104" s="267" t="s">
        <v>203</v>
      </c>
      <c r="G1104" s="42"/>
      <c r="H1104" s="268">
        <v>18.940000000000001</v>
      </c>
      <c r="I1104" s="42"/>
      <c r="J1104" s="42"/>
      <c r="K1104" s="42"/>
      <c r="L1104" s="46"/>
      <c r="M1104" s="231"/>
      <c r="N1104" s="232"/>
      <c r="O1104" s="86"/>
      <c r="P1104" s="86"/>
      <c r="Q1104" s="86"/>
      <c r="R1104" s="86"/>
      <c r="S1104" s="86"/>
      <c r="T1104" s="87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U1104" s="19" t="s">
        <v>83</v>
      </c>
    </row>
    <row r="1105" s="2" customFormat="1">
      <c r="A1105" s="40"/>
      <c r="B1105" s="41"/>
      <c r="C1105" s="42"/>
      <c r="D1105" s="235" t="s">
        <v>210</v>
      </c>
      <c r="E1105" s="42"/>
      <c r="F1105" s="266" t="s">
        <v>241</v>
      </c>
      <c r="G1105" s="42"/>
      <c r="H1105" s="42"/>
      <c r="I1105" s="42"/>
      <c r="J1105" s="42"/>
      <c r="K1105" s="42"/>
      <c r="L1105" s="46"/>
      <c r="M1105" s="231"/>
      <c r="N1105" s="232"/>
      <c r="O1105" s="86"/>
      <c r="P1105" s="86"/>
      <c r="Q1105" s="86"/>
      <c r="R1105" s="86"/>
      <c r="S1105" s="86"/>
      <c r="T1105" s="87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U1105" s="19" t="s">
        <v>83</v>
      </c>
    </row>
    <row r="1106" s="2" customFormat="1">
      <c r="A1106" s="40"/>
      <c r="B1106" s="41"/>
      <c r="C1106" s="42"/>
      <c r="D1106" s="235" t="s">
        <v>210</v>
      </c>
      <c r="E1106" s="42"/>
      <c r="F1106" s="267" t="s">
        <v>200</v>
      </c>
      <c r="G1106" s="42"/>
      <c r="H1106" s="268">
        <v>0</v>
      </c>
      <c r="I1106" s="42"/>
      <c r="J1106" s="42"/>
      <c r="K1106" s="42"/>
      <c r="L1106" s="46"/>
      <c r="M1106" s="231"/>
      <c r="N1106" s="232"/>
      <c r="O1106" s="86"/>
      <c r="P1106" s="86"/>
      <c r="Q1106" s="86"/>
      <c r="R1106" s="86"/>
      <c r="S1106" s="86"/>
      <c r="T1106" s="87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U1106" s="19" t="s">
        <v>83</v>
      </c>
    </row>
    <row r="1107" s="2" customFormat="1">
      <c r="A1107" s="40"/>
      <c r="B1107" s="41"/>
      <c r="C1107" s="42"/>
      <c r="D1107" s="235" t="s">
        <v>210</v>
      </c>
      <c r="E1107" s="42"/>
      <c r="F1107" s="267" t="s">
        <v>242</v>
      </c>
      <c r="G1107" s="42"/>
      <c r="H1107" s="268">
        <v>2.7000000000000002</v>
      </c>
      <c r="I1107" s="42"/>
      <c r="J1107" s="42"/>
      <c r="K1107" s="42"/>
      <c r="L1107" s="46"/>
      <c r="M1107" s="231"/>
      <c r="N1107" s="232"/>
      <c r="O1107" s="86"/>
      <c r="P1107" s="86"/>
      <c r="Q1107" s="86"/>
      <c r="R1107" s="86"/>
      <c r="S1107" s="86"/>
      <c r="T1107" s="87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U1107" s="19" t="s">
        <v>83</v>
      </c>
    </row>
    <row r="1108" s="2" customFormat="1">
      <c r="A1108" s="40"/>
      <c r="B1108" s="41"/>
      <c r="C1108" s="42"/>
      <c r="D1108" s="235" t="s">
        <v>210</v>
      </c>
      <c r="E1108" s="42"/>
      <c r="F1108" s="267" t="s">
        <v>203</v>
      </c>
      <c r="G1108" s="42"/>
      <c r="H1108" s="268">
        <v>2.7000000000000002</v>
      </c>
      <c r="I1108" s="42"/>
      <c r="J1108" s="42"/>
      <c r="K1108" s="42"/>
      <c r="L1108" s="46"/>
      <c r="M1108" s="231"/>
      <c r="N1108" s="232"/>
      <c r="O1108" s="86"/>
      <c r="P1108" s="86"/>
      <c r="Q1108" s="86"/>
      <c r="R1108" s="86"/>
      <c r="S1108" s="86"/>
      <c r="T1108" s="87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U1108" s="19" t="s">
        <v>83</v>
      </c>
    </row>
    <row r="1109" s="2" customFormat="1" ht="55.5" customHeight="1">
      <c r="A1109" s="40"/>
      <c r="B1109" s="41"/>
      <c r="C1109" s="215" t="s">
        <v>660</v>
      </c>
      <c r="D1109" s="215" t="s">
        <v>191</v>
      </c>
      <c r="E1109" s="216" t="s">
        <v>661</v>
      </c>
      <c r="F1109" s="217" t="s">
        <v>662</v>
      </c>
      <c r="G1109" s="218" t="s">
        <v>117</v>
      </c>
      <c r="H1109" s="219">
        <v>19</v>
      </c>
      <c r="I1109" s="220"/>
      <c r="J1109" s="221">
        <f>ROUND(I1109*H1109,2)</f>
        <v>0</v>
      </c>
      <c r="K1109" s="217" t="s">
        <v>194</v>
      </c>
      <c r="L1109" s="46"/>
      <c r="M1109" s="222" t="s">
        <v>21</v>
      </c>
      <c r="N1109" s="223" t="s">
        <v>44</v>
      </c>
      <c r="O1109" s="86"/>
      <c r="P1109" s="224">
        <f>O1109*H1109</f>
        <v>0</v>
      </c>
      <c r="Q1109" s="224">
        <v>0.00108</v>
      </c>
      <c r="R1109" s="224">
        <f>Q1109*H1109</f>
        <v>0.02052</v>
      </c>
      <c r="S1109" s="224">
        <v>0</v>
      </c>
      <c r="T1109" s="225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26" t="s">
        <v>315</v>
      </c>
      <c r="AT1109" s="226" t="s">
        <v>191</v>
      </c>
      <c r="AU1109" s="226" t="s">
        <v>83</v>
      </c>
      <c r="AY1109" s="19" t="s">
        <v>189</v>
      </c>
      <c r="BE1109" s="227">
        <f>IF(N1109="základní",J1109,0)</f>
        <v>0</v>
      </c>
      <c r="BF1109" s="227">
        <f>IF(N1109="snížená",J1109,0)</f>
        <v>0</v>
      </c>
      <c r="BG1109" s="227">
        <f>IF(N1109="zákl. přenesená",J1109,0)</f>
        <v>0</v>
      </c>
      <c r="BH1109" s="227">
        <f>IF(N1109="sníž. přenesená",J1109,0)</f>
        <v>0</v>
      </c>
      <c r="BI1109" s="227">
        <f>IF(N1109="nulová",J1109,0)</f>
        <v>0</v>
      </c>
      <c r="BJ1109" s="19" t="s">
        <v>81</v>
      </c>
      <c r="BK1109" s="227">
        <f>ROUND(I1109*H1109,2)</f>
        <v>0</v>
      </c>
      <c r="BL1109" s="19" t="s">
        <v>315</v>
      </c>
      <c r="BM1109" s="226" t="s">
        <v>663</v>
      </c>
    </row>
    <row r="1110" s="2" customFormat="1">
      <c r="A1110" s="40"/>
      <c r="B1110" s="41"/>
      <c r="C1110" s="42"/>
      <c r="D1110" s="228" t="s">
        <v>197</v>
      </c>
      <c r="E1110" s="42"/>
      <c r="F1110" s="229" t="s">
        <v>664</v>
      </c>
      <c r="G1110" s="42"/>
      <c r="H1110" s="42"/>
      <c r="I1110" s="230"/>
      <c r="J1110" s="42"/>
      <c r="K1110" s="42"/>
      <c r="L1110" s="46"/>
      <c r="M1110" s="231"/>
      <c r="N1110" s="232"/>
      <c r="O1110" s="86"/>
      <c r="P1110" s="86"/>
      <c r="Q1110" s="86"/>
      <c r="R1110" s="86"/>
      <c r="S1110" s="86"/>
      <c r="T1110" s="87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T1110" s="19" t="s">
        <v>197</v>
      </c>
      <c r="AU1110" s="19" t="s">
        <v>83</v>
      </c>
    </row>
    <row r="1111" s="13" customFormat="1">
      <c r="A1111" s="13"/>
      <c r="B1111" s="233"/>
      <c r="C1111" s="234"/>
      <c r="D1111" s="235" t="s">
        <v>199</v>
      </c>
      <c r="E1111" s="236" t="s">
        <v>21</v>
      </c>
      <c r="F1111" s="237" t="s">
        <v>657</v>
      </c>
      <c r="G1111" s="234"/>
      <c r="H1111" s="236" t="s">
        <v>21</v>
      </c>
      <c r="I1111" s="238"/>
      <c r="J1111" s="234"/>
      <c r="K1111" s="234"/>
      <c r="L1111" s="239"/>
      <c r="M1111" s="240"/>
      <c r="N1111" s="241"/>
      <c r="O1111" s="241"/>
      <c r="P1111" s="241"/>
      <c r="Q1111" s="241"/>
      <c r="R1111" s="241"/>
      <c r="S1111" s="241"/>
      <c r="T1111" s="242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3" t="s">
        <v>199</v>
      </c>
      <c r="AU1111" s="243" t="s">
        <v>83</v>
      </c>
      <c r="AV1111" s="13" t="s">
        <v>81</v>
      </c>
      <c r="AW1111" s="13" t="s">
        <v>34</v>
      </c>
      <c r="AX1111" s="13" t="s">
        <v>73</v>
      </c>
      <c r="AY1111" s="243" t="s">
        <v>189</v>
      </c>
    </row>
    <row r="1112" s="13" customFormat="1">
      <c r="A1112" s="13"/>
      <c r="B1112" s="233"/>
      <c r="C1112" s="234"/>
      <c r="D1112" s="235" t="s">
        <v>199</v>
      </c>
      <c r="E1112" s="236" t="s">
        <v>21</v>
      </c>
      <c r="F1112" s="237" t="s">
        <v>585</v>
      </c>
      <c r="G1112" s="234"/>
      <c r="H1112" s="236" t="s">
        <v>21</v>
      </c>
      <c r="I1112" s="238"/>
      <c r="J1112" s="234"/>
      <c r="K1112" s="234"/>
      <c r="L1112" s="239"/>
      <c r="M1112" s="240"/>
      <c r="N1112" s="241"/>
      <c r="O1112" s="241"/>
      <c r="P1112" s="241"/>
      <c r="Q1112" s="241"/>
      <c r="R1112" s="241"/>
      <c r="S1112" s="241"/>
      <c r="T1112" s="242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3" t="s">
        <v>199</v>
      </c>
      <c r="AU1112" s="243" t="s">
        <v>83</v>
      </c>
      <c r="AV1112" s="13" t="s">
        <v>81</v>
      </c>
      <c r="AW1112" s="13" t="s">
        <v>34</v>
      </c>
      <c r="AX1112" s="13" t="s">
        <v>73</v>
      </c>
      <c r="AY1112" s="243" t="s">
        <v>189</v>
      </c>
    </row>
    <row r="1113" s="14" customFormat="1">
      <c r="A1113" s="14"/>
      <c r="B1113" s="244"/>
      <c r="C1113" s="245"/>
      <c r="D1113" s="235" t="s">
        <v>199</v>
      </c>
      <c r="E1113" s="246" t="s">
        <v>21</v>
      </c>
      <c r="F1113" s="247" t="s">
        <v>72</v>
      </c>
      <c r="G1113" s="245"/>
      <c r="H1113" s="248">
        <v>3</v>
      </c>
      <c r="I1113" s="249"/>
      <c r="J1113" s="245"/>
      <c r="K1113" s="245"/>
      <c r="L1113" s="250"/>
      <c r="M1113" s="251"/>
      <c r="N1113" s="252"/>
      <c r="O1113" s="252"/>
      <c r="P1113" s="252"/>
      <c r="Q1113" s="252"/>
      <c r="R1113" s="252"/>
      <c r="S1113" s="252"/>
      <c r="T1113" s="253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4" t="s">
        <v>199</v>
      </c>
      <c r="AU1113" s="254" t="s">
        <v>83</v>
      </c>
      <c r="AV1113" s="14" t="s">
        <v>83</v>
      </c>
      <c r="AW1113" s="14" t="s">
        <v>34</v>
      </c>
      <c r="AX1113" s="14" t="s">
        <v>73</v>
      </c>
      <c r="AY1113" s="254" t="s">
        <v>189</v>
      </c>
    </row>
    <row r="1114" s="13" customFormat="1">
      <c r="A1114" s="13"/>
      <c r="B1114" s="233"/>
      <c r="C1114" s="234"/>
      <c r="D1114" s="235" t="s">
        <v>199</v>
      </c>
      <c r="E1114" s="236" t="s">
        <v>21</v>
      </c>
      <c r="F1114" s="237" t="s">
        <v>587</v>
      </c>
      <c r="G1114" s="234"/>
      <c r="H1114" s="236" t="s">
        <v>21</v>
      </c>
      <c r="I1114" s="238"/>
      <c r="J1114" s="234"/>
      <c r="K1114" s="234"/>
      <c r="L1114" s="239"/>
      <c r="M1114" s="240"/>
      <c r="N1114" s="241"/>
      <c r="O1114" s="241"/>
      <c r="P1114" s="241"/>
      <c r="Q1114" s="241"/>
      <c r="R1114" s="241"/>
      <c r="S1114" s="241"/>
      <c r="T1114" s="242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3" t="s">
        <v>199</v>
      </c>
      <c r="AU1114" s="243" t="s">
        <v>83</v>
      </c>
      <c r="AV1114" s="13" t="s">
        <v>81</v>
      </c>
      <c r="AW1114" s="13" t="s">
        <v>34</v>
      </c>
      <c r="AX1114" s="13" t="s">
        <v>73</v>
      </c>
      <c r="AY1114" s="243" t="s">
        <v>189</v>
      </c>
    </row>
    <row r="1115" s="14" customFormat="1">
      <c r="A1115" s="14"/>
      <c r="B1115" s="244"/>
      <c r="C1115" s="245"/>
      <c r="D1115" s="235" t="s">
        <v>199</v>
      </c>
      <c r="E1115" s="246" t="s">
        <v>21</v>
      </c>
      <c r="F1115" s="247" t="s">
        <v>103</v>
      </c>
      <c r="G1115" s="245"/>
      <c r="H1115" s="248">
        <v>3</v>
      </c>
      <c r="I1115" s="249"/>
      <c r="J1115" s="245"/>
      <c r="K1115" s="245"/>
      <c r="L1115" s="250"/>
      <c r="M1115" s="251"/>
      <c r="N1115" s="252"/>
      <c r="O1115" s="252"/>
      <c r="P1115" s="252"/>
      <c r="Q1115" s="252"/>
      <c r="R1115" s="252"/>
      <c r="S1115" s="252"/>
      <c r="T1115" s="253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4" t="s">
        <v>199</v>
      </c>
      <c r="AU1115" s="254" t="s">
        <v>83</v>
      </c>
      <c r="AV1115" s="14" t="s">
        <v>83</v>
      </c>
      <c r="AW1115" s="14" t="s">
        <v>34</v>
      </c>
      <c r="AX1115" s="14" t="s">
        <v>73</v>
      </c>
      <c r="AY1115" s="254" t="s">
        <v>189</v>
      </c>
    </row>
    <row r="1116" s="13" customFormat="1">
      <c r="A1116" s="13"/>
      <c r="B1116" s="233"/>
      <c r="C1116" s="234"/>
      <c r="D1116" s="235" t="s">
        <v>199</v>
      </c>
      <c r="E1116" s="236" t="s">
        <v>21</v>
      </c>
      <c r="F1116" s="237" t="s">
        <v>589</v>
      </c>
      <c r="G1116" s="234"/>
      <c r="H1116" s="236" t="s">
        <v>21</v>
      </c>
      <c r="I1116" s="238"/>
      <c r="J1116" s="234"/>
      <c r="K1116" s="234"/>
      <c r="L1116" s="239"/>
      <c r="M1116" s="240"/>
      <c r="N1116" s="241"/>
      <c r="O1116" s="241"/>
      <c r="P1116" s="241"/>
      <c r="Q1116" s="241"/>
      <c r="R1116" s="241"/>
      <c r="S1116" s="241"/>
      <c r="T1116" s="242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3" t="s">
        <v>199</v>
      </c>
      <c r="AU1116" s="243" t="s">
        <v>83</v>
      </c>
      <c r="AV1116" s="13" t="s">
        <v>81</v>
      </c>
      <c r="AW1116" s="13" t="s">
        <v>34</v>
      </c>
      <c r="AX1116" s="13" t="s">
        <v>73</v>
      </c>
      <c r="AY1116" s="243" t="s">
        <v>189</v>
      </c>
    </row>
    <row r="1117" s="14" customFormat="1">
      <c r="A1117" s="14"/>
      <c r="B1117" s="244"/>
      <c r="C1117" s="245"/>
      <c r="D1117" s="235" t="s">
        <v>199</v>
      </c>
      <c r="E1117" s="246" t="s">
        <v>21</v>
      </c>
      <c r="F1117" s="247" t="s">
        <v>81</v>
      </c>
      <c r="G1117" s="245"/>
      <c r="H1117" s="248">
        <v>1</v>
      </c>
      <c r="I1117" s="249"/>
      <c r="J1117" s="245"/>
      <c r="K1117" s="245"/>
      <c r="L1117" s="250"/>
      <c r="M1117" s="251"/>
      <c r="N1117" s="252"/>
      <c r="O1117" s="252"/>
      <c r="P1117" s="252"/>
      <c r="Q1117" s="252"/>
      <c r="R1117" s="252"/>
      <c r="S1117" s="252"/>
      <c r="T1117" s="253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54" t="s">
        <v>199</v>
      </c>
      <c r="AU1117" s="254" t="s">
        <v>83</v>
      </c>
      <c r="AV1117" s="14" t="s">
        <v>83</v>
      </c>
      <c r="AW1117" s="14" t="s">
        <v>34</v>
      </c>
      <c r="AX1117" s="14" t="s">
        <v>73</v>
      </c>
      <c r="AY1117" s="254" t="s">
        <v>189</v>
      </c>
    </row>
    <row r="1118" s="13" customFormat="1">
      <c r="A1118" s="13"/>
      <c r="B1118" s="233"/>
      <c r="C1118" s="234"/>
      <c r="D1118" s="235" t="s">
        <v>199</v>
      </c>
      <c r="E1118" s="236" t="s">
        <v>21</v>
      </c>
      <c r="F1118" s="237" t="s">
        <v>591</v>
      </c>
      <c r="G1118" s="234"/>
      <c r="H1118" s="236" t="s">
        <v>21</v>
      </c>
      <c r="I1118" s="238"/>
      <c r="J1118" s="234"/>
      <c r="K1118" s="234"/>
      <c r="L1118" s="239"/>
      <c r="M1118" s="240"/>
      <c r="N1118" s="241"/>
      <c r="O1118" s="241"/>
      <c r="P1118" s="241"/>
      <c r="Q1118" s="241"/>
      <c r="R1118" s="241"/>
      <c r="S1118" s="241"/>
      <c r="T1118" s="242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3" t="s">
        <v>199</v>
      </c>
      <c r="AU1118" s="243" t="s">
        <v>83</v>
      </c>
      <c r="AV1118" s="13" t="s">
        <v>81</v>
      </c>
      <c r="AW1118" s="13" t="s">
        <v>34</v>
      </c>
      <c r="AX1118" s="13" t="s">
        <v>73</v>
      </c>
      <c r="AY1118" s="243" t="s">
        <v>189</v>
      </c>
    </row>
    <row r="1119" s="14" customFormat="1">
      <c r="A1119" s="14"/>
      <c r="B1119" s="244"/>
      <c r="C1119" s="245"/>
      <c r="D1119" s="235" t="s">
        <v>199</v>
      </c>
      <c r="E1119" s="246" t="s">
        <v>21</v>
      </c>
      <c r="F1119" s="247" t="s">
        <v>195</v>
      </c>
      <c r="G1119" s="245"/>
      <c r="H1119" s="248">
        <v>4</v>
      </c>
      <c r="I1119" s="249"/>
      <c r="J1119" s="245"/>
      <c r="K1119" s="245"/>
      <c r="L1119" s="250"/>
      <c r="M1119" s="251"/>
      <c r="N1119" s="252"/>
      <c r="O1119" s="252"/>
      <c r="P1119" s="252"/>
      <c r="Q1119" s="252"/>
      <c r="R1119" s="252"/>
      <c r="S1119" s="252"/>
      <c r="T1119" s="253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4" t="s">
        <v>199</v>
      </c>
      <c r="AU1119" s="254" t="s">
        <v>83</v>
      </c>
      <c r="AV1119" s="14" t="s">
        <v>83</v>
      </c>
      <c r="AW1119" s="14" t="s">
        <v>34</v>
      </c>
      <c r="AX1119" s="14" t="s">
        <v>73</v>
      </c>
      <c r="AY1119" s="254" t="s">
        <v>189</v>
      </c>
    </row>
    <row r="1120" s="13" customFormat="1">
      <c r="A1120" s="13"/>
      <c r="B1120" s="233"/>
      <c r="C1120" s="234"/>
      <c r="D1120" s="235" t="s">
        <v>199</v>
      </c>
      <c r="E1120" s="236" t="s">
        <v>21</v>
      </c>
      <c r="F1120" s="237" t="s">
        <v>580</v>
      </c>
      <c r="G1120" s="234"/>
      <c r="H1120" s="236" t="s">
        <v>21</v>
      </c>
      <c r="I1120" s="238"/>
      <c r="J1120" s="234"/>
      <c r="K1120" s="234"/>
      <c r="L1120" s="239"/>
      <c r="M1120" s="240"/>
      <c r="N1120" s="241"/>
      <c r="O1120" s="241"/>
      <c r="P1120" s="241"/>
      <c r="Q1120" s="241"/>
      <c r="R1120" s="241"/>
      <c r="S1120" s="241"/>
      <c r="T1120" s="242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3" t="s">
        <v>199</v>
      </c>
      <c r="AU1120" s="243" t="s">
        <v>83</v>
      </c>
      <c r="AV1120" s="13" t="s">
        <v>81</v>
      </c>
      <c r="AW1120" s="13" t="s">
        <v>34</v>
      </c>
      <c r="AX1120" s="13" t="s">
        <v>73</v>
      </c>
      <c r="AY1120" s="243" t="s">
        <v>189</v>
      </c>
    </row>
    <row r="1121" s="13" customFormat="1">
      <c r="A1121" s="13"/>
      <c r="B1121" s="233"/>
      <c r="C1121" s="234"/>
      <c r="D1121" s="235" t="s">
        <v>199</v>
      </c>
      <c r="E1121" s="236" t="s">
        <v>21</v>
      </c>
      <c r="F1121" s="237" t="s">
        <v>587</v>
      </c>
      <c r="G1121" s="234"/>
      <c r="H1121" s="236" t="s">
        <v>21</v>
      </c>
      <c r="I1121" s="238"/>
      <c r="J1121" s="234"/>
      <c r="K1121" s="234"/>
      <c r="L1121" s="239"/>
      <c r="M1121" s="240"/>
      <c r="N1121" s="241"/>
      <c r="O1121" s="241"/>
      <c r="P1121" s="241"/>
      <c r="Q1121" s="241"/>
      <c r="R1121" s="241"/>
      <c r="S1121" s="241"/>
      <c r="T1121" s="242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3" t="s">
        <v>199</v>
      </c>
      <c r="AU1121" s="243" t="s">
        <v>83</v>
      </c>
      <c r="AV1121" s="13" t="s">
        <v>81</v>
      </c>
      <c r="AW1121" s="13" t="s">
        <v>34</v>
      </c>
      <c r="AX1121" s="13" t="s">
        <v>73</v>
      </c>
      <c r="AY1121" s="243" t="s">
        <v>189</v>
      </c>
    </row>
    <row r="1122" s="14" customFormat="1">
      <c r="A1122" s="14"/>
      <c r="B1122" s="244"/>
      <c r="C1122" s="245"/>
      <c r="D1122" s="235" t="s">
        <v>199</v>
      </c>
      <c r="E1122" s="246" t="s">
        <v>21</v>
      </c>
      <c r="F1122" s="247" t="s">
        <v>103</v>
      </c>
      <c r="G1122" s="245"/>
      <c r="H1122" s="248">
        <v>3</v>
      </c>
      <c r="I1122" s="249"/>
      <c r="J1122" s="245"/>
      <c r="K1122" s="245"/>
      <c r="L1122" s="250"/>
      <c r="M1122" s="251"/>
      <c r="N1122" s="252"/>
      <c r="O1122" s="252"/>
      <c r="P1122" s="252"/>
      <c r="Q1122" s="252"/>
      <c r="R1122" s="252"/>
      <c r="S1122" s="252"/>
      <c r="T1122" s="253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54" t="s">
        <v>199</v>
      </c>
      <c r="AU1122" s="254" t="s">
        <v>83</v>
      </c>
      <c r="AV1122" s="14" t="s">
        <v>83</v>
      </c>
      <c r="AW1122" s="14" t="s">
        <v>34</v>
      </c>
      <c r="AX1122" s="14" t="s">
        <v>73</v>
      </c>
      <c r="AY1122" s="254" t="s">
        <v>189</v>
      </c>
    </row>
    <row r="1123" s="13" customFormat="1">
      <c r="A1123" s="13"/>
      <c r="B1123" s="233"/>
      <c r="C1123" s="234"/>
      <c r="D1123" s="235" t="s">
        <v>199</v>
      </c>
      <c r="E1123" s="236" t="s">
        <v>21</v>
      </c>
      <c r="F1123" s="237" t="s">
        <v>589</v>
      </c>
      <c r="G1123" s="234"/>
      <c r="H1123" s="236" t="s">
        <v>21</v>
      </c>
      <c r="I1123" s="238"/>
      <c r="J1123" s="234"/>
      <c r="K1123" s="234"/>
      <c r="L1123" s="239"/>
      <c r="M1123" s="240"/>
      <c r="N1123" s="241"/>
      <c r="O1123" s="241"/>
      <c r="P1123" s="241"/>
      <c r="Q1123" s="241"/>
      <c r="R1123" s="241"/>
      <c r="S1123" s="241"/>
      <c r="T1123" s="242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3" t="s">
        <v>199</v>
      </c>
      <c r="AU1123" s="243" t="s">
        <v>83</v>
      </c>
      <c r="AV1123" s="13" t="s">
        <v>81</v>
      </c>
      <c r="AW1123" s="13" t="s">
        <v>34</v>
      </c>
      <c r="AX1123" s="13" t="s">
        <v>73</v>
      </c>
      <c r="AY1123" s="243" t="s">
        <v>189</v>
      </c>
    </row>
    <row r="1124" s="14" customFormat="1">
      <c r="A1124" s="14"/>
      <c r="B1124" s="244"/>
      <c r="C1124" s="245"/>
      <c r="D1124" s="235" t="s">
        <v>199</v>
      </c>
      <c r="E1124" s="246" t="s">
        <v>21</v>
      </c>
      <c r="F1124" s="247" t="s">
        <v>81</v>
      </c>
      <c r="G1124" s="245"/>
      <c r="H1124" s="248">
        <v>1</v>
      </c>
      <c r="I1124" s="249"/>
      <c r="J1124" s="245"/>
      <c r="K1124" s="245"/>
      <c r="L1124" s="250"/>
      <c r="M1124" s="251"/>
      <c r="N1124" s="252"/>
      <c r="O1124" s="252"/>
      <c r="P1124" s="252"/>
      <c r="Q1124" s="252"/>
      <c r="R1124" s="252"/>
      <c r="S1124" s="252"/>
      <c r="T1124" s="253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4" t="s">
        <v>199</v>
      </c>
      <c r="AU1124" s="254" t="s">
        <v>83</v>
      </c>
      <c r="AV1124" s="14" t="s">
        <v>83</v>
      </c>
      <c r="AW1124" s="14" t="s">
        <v>34</v>
      </c>
      <c r="AX1124" s="14" t="s">
        <v>73</v>
      </c>
      <c r="AY1124" s="254" t="s">
        <v>189</v>
      </c>
    </row>
    <row r="1125" s="13" customFormat="1">
      <c r="A1125" s="13"/>
      <c r="B1125" s="233"/>
      <c r="C1125" s="234"/>
      <c r="D1125" s="235" t="s">
        <v>199</v>
      </c>
      <c r="E1125" s="236" t="s">
        <v>21</v>
      </c>
      <c r="F1125" s="237" t="s">
        <v>591</v>
      </c>
      <c r="G1125" s="234"/>
      <c r="H1125" s="236" t="s">
        <v>21</v>
      </c>
      <c r="I1125" s="238"/>
      <c r="J1125" s="234"/>
      <c r="K1125" s="234"/>
      <c r="L1125" s="239"/>
      <c r="M1125" s="240"/>
      <c r="N1125" s="241"/>
      <c r="O1125" s="241"/>
      <c r="P1125" s="241"/>
      <c r="Q1125" s="241"/>
      <c r="R1125" s="241"/>
      <c r="S1125" s="241"/>
      <c r="T1125" s="242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3" t="s">
        <v>199</v>
      </c>
      <c r="AU1125" s="243" t="s">
        <v>83</v>
      </c>
      <c r="AV1125" s="13" t="s">
        <v>81</v>
      </c>
      <c r="AW1125" s="13" t="s">
        <v>34</v>
      </c>
      <c r="AX1125" s="13" t="s">
        <v>73</v>
      </c>
      <c r="AY1125" s="243" t="s">
        <v>189</v>
      </c>
    </row>
    <row r="1126" s="14" customFormat="1">
      <c r="A1126" s="14"/>
      <c r="B1126" s="244"/>
      <c r="C1126" s="245"/>
      <c r="D1126" s="235" t="s">
        <v>199</v>
      </c>
      <c r="E1126" s="246" t="s">
        <v>21</v>
      </c>
      <c r="F1126" s="247" t="s">
        <v>195</v>
      </c>
      <c r="G1126" s="245"/>
      <c r="H1126" s="248">
        <v>4</v>
      </c>
      <c r="I1126" s="249"/>
      <c r="J1126" s="245"/>
      <c r="K1126" s="245"/>
      <c r="L1126" s="250"/>
      <c r="M1126" s="251"/>
      <c r="N1126" s="252"/>
      <c r="O1126" s="252"/>
      <c r="P1126" s="252"/>
      <c r="Q1126" s="252"/>
      <c r="R1126" s="252"/>
      <c r="S1126" s="252"/>
      <c r="T1126" s="253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4" t="s">
        <v>199</v>
      </c>
      <c r="AU1126" s="254" t="s">
        <v>83</v>
      </c>
      <c r="AV1126" s="14" t="s">
        <v>83</v>
      </c>
      <c r="AW1126" s="14" t="s">
        <v>34</v>
      </c>
      <c r="AX1126" s="14" t="s">
        <v>73</v>
      </c>
      <c r="AY1126" s="254" t="s">
        <v>189</v>
      </c>
    </row>
    <row r="1127" s="15" customFormat="1">
      <c r="A1127" s="15"/>
      <c r="B1127" s="255"/>
      <c r="C1127" s="256"/>
      <c r="D1127" s="235" t="s">
        <v>199</v>
      </c>
      <c r="E1127" s="257" t="s">
        <v>21</v>
      </c>
      <c r="F1127" s="258" t="s">
        <v>203</v>
      </c>
      <c r="G1127" s="256"/>
      <c r="H1127" s="259">
        <v>19</v>
      </c>
      <c r="I1127" s="260"/>
      <c r="J1127" s="256"/>
      <c r="K1127" s="256"/>
      <c r="L1127" s="261"/>
      <c r="M1127" s="262"/>
      <c r="N1127" s="263"/>
      <c r="O1127" s="263"/>
      <c r="P1127" s="263"/>
      <c r="Q1127" s="263"/>
      <c r="R1127" s="263"/>
      <c r="S1127" s="263"/>
      <c r="T1127" s="264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65" t="s">
        <v>199</v>
      </c>
      <c r="AU1127" s="265" t="s">
        <v>83</v>
      </c>
      <c r="AV1127" s="15" t="s">
        <v>195</v>
      </c>
      <c r="AW1127" s="15" t="s">
        <v>34</v>
      </c>
      <c r="AX1127" s="15" t="s">
        <v>81</v>
      </c>
      <c r="AY1127" s="265" t="s">
        <v>189</v>
      </c>
    </row>
    <row r="1128" s="2" customFormat="1">
      <c r="A1128" s="40"/>
      <c r="B1128" s="41"/>
      <c r="C1128" s="42"/>
      <c r="D1128" s="235" t="s">
        <v>210</v>
      </c>
      <c r="E1128" s="42"/>
      <c r="F1128" s="266" t="s">
        <v>593</v>
      </c>
      <c r="G1128" s="42"/>
      <c r="H1128" s="42"/>
      <c r="I1128" s="42"/>
      <c r="J1128" s="42"/>
      <c r="K1128" s="42"/>
      <c r="L1128" s="46"/>
      <c r="M1128" s="231"/>
      <c r="N1128" s="232"/>
      <c r="O1128" s="86"/>
      <c r="P1128" s="86"/>
      <c r="Q1128" s="86"/>
      <c r="R1128" s="86"/>
      <c r="S1128" s="86"/>
      <c r="T1128" s="87"/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U1128" s="19" t="s">
        <v>83</v>
      </c>
    </row>
    <row r="1129" s="2" customFormat="1">
      <c r="A1129" s="40"/>
      <c r="B1129" s="41"/>
      <c r="C1129" s="42"/>
      <c r="D1129" s="235" t="s">
        <v>210</v>
      </c>
      <c r="E1129" s="42"/>
      <c r="F1129" s="267" t="s">
        <v>200</v>
      </c>
      <c r="G1129" s="42"/>
      <c r="H1129" s="268">
        <v>0</v>
      </c>
      <c r="I1129" s="42"/>
      <c r="J1129" s="42"/>
      <c r="K1129" s="42"/>
      <c r="L1129" s="46"/>
      <c r="M1129" s="231"/>
      <c r="N1129" s="232"/>
      <c r="O1129" s="86"/>
      <c r="P1129" s="86"/>
      <c r="Q1129" s="86"/>
      <c r="R1129" s="86"/>
      <c r="S1129" s="86"/>
      <c r="T1129" s="87"/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U1129" s="19" t="s">
        <v>83</v>
      </c>
    </row>
    <row r="1130" s="2" customFormat="1">
      <c r="A1130" s="40"/>
      <c r="B1130" s="41"/>
      <c r="C1130" s="42"/>
      <c r="D1130" s="235" t="s">
        <v>210</v>
      </c>
      <c r="E1130" s="42"/>
      <c r="F1130" s="267" t="s">
        <v>520</v>
      </c>
      <c r="G1130" s="42"/>
      <c r="H1130" s="268">
        <v>0</v>
      </c>
      <c r="I1130" s="42"/>
      <c r="J1130" s="42"/>
      <c r="K1130" s="42"/>
      <c r="L1130" s="46"/>
      <c r="M1130" s="231"/>
      <c r="N1130" s="232"/>
      <c r="O1130" s="86"/>
      <c r="P1130" s="86"/>
      <c r="Q1130" s="86"/>
      <c r="R1130" s="86"/>
      <c r="S1130" s="86"/>
      <c r="T1130" s="87"/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U1130" s="19" t="s">
        <v>83</v>
      </c>
    </row>
    <row r="1131" s="2" customFormat="1">
      <c r="A1131" s="40"/>
      <c r="B1131" s="41"/>
      <c r="C1131" s="42"/>
      <c r="D1131" s="235" t="s">
        <v>210</v>
      </c>
      <c r="E1131" s="42"/>
      <c r="F1131" s="267" t="s">
        <v>103</v>
      </c>
      <c r="G1131" s="42"/>
      <c r="H1131" s="268">
        <v>3</v>
      </c>
      <c r="I1131" s="42"/>
      <c r="J1131" s="42"/>
      <c r="K1131" s="42"/>
      <c r="L1131" s="46"/>
      <c r="M1131" s="231"/>
      <c r="N1131" s="232"/>
      <c r="O1131" s="86"/>
      <c r="P1131" s="86"/>
      <c r="Q1131" s="86"/>
      <c r="R1131" s="86"/>
      <c r="S1131" s="86"/>
      <c r="T1131" s="87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U1131" s="19" t="s">
        <v>83</v>
      </c>
    </row>
    <row r="1132" s="2" customFormat="1">
      <c r="A1132" s="40"/>
      <c r="B1132" s="41"/>
      <c r="C1132" s="42"/>
      <c r="D1132" s="235" t="s">
        <v>210</v>
      </c>
      <c r="E1132" s="42"/>
      <c r="F1132" s="267" t="s">
        <v>203</v>
      </c>
      <c r="G1132" s="42"/>
      <c r="H1132" s="268">
        <v>3</v>
      </c>
      <c r="I1132" s="42"/>
      <c r="J1132" s="42"/>
      <c r="K1132" s="42"/>
      <c r="L1132" s="46"/>
      <c r="M1132" s="231"/>
      <c r="N1132" s="232"/>
      <c r="O1132" s="86"/>
      <c r="P1132" s="86"/>
      <c r="Q1132" s="86"/>
      <c r="R1132" s="86"/>
      <c r="S1132" s="86"/>
      <c r="T1132" s="87"/>
      <c r="U1132" s="40"/>
      <c r="V1132" s="40"/>
      <c r="W1132" s="40"/>
      <c r="X1132" s="40"/>
      <c r="Y1132" s="40"/>
      <c r="Z1132" s="40"/>
      <c r="AA1132" s="40"/>
      <c r="AB1132" s="40"/>
      <c r="AC1132" s="40"/>
      <c r="AD1132" s="40"/>
      <c r="AE1132" s="40"/>
      <c r="AU1132" s="19" t="s">
        <v>83</v>
      </c>
    </row>
    <row r="1133" s="2" customFormat="1" ht="44.25" customHeight="1">
      <c r="A1133" s="40"/>
      <c r="B1133" s="41"/>
      <c r="C1133" s="215" t="s">
        <v>665</v>
      </c>
      <c r="D1133" s="215" t="s">
        <v>191</v>
      </c>
      <c r="E1133" s="216" t="s">
        <v>666</v>
      </c>
      <c r="F1133" s="217" t="s">
        <v>667</v>
      </c>
      <c r="G1133" s="218" t="s">
        <v>117</v>
      </c>
      <c r="H1133" s="219">
        <v>2</v>
      </c>
      <c r="I1133" s="220"/>
      <c r="J1133" s="221">
        <f>ROUND(I1133*H1133,2)</f>
        <v>0</v>
      </c>
      <c r="K1133" s="217" t="s">
        <v>194</v>
      </c>
      <c r="L1133" s="46"/>
      <c r="M1133" s="222" t="s">
        <v>21</v>
      </c>
      <c r="N1133" s="223" t="s">
        <v>44</v>
      </c>
      <c r="O1133" s="86"/>
      <c r="P1133" s="224">
        <f>O1133*H1133</f>
        <v>0</v>
      </c>
      <c r="Q1133" s="224">
        <v>0.00010000000000000001</v>
      </c>
      <c r="R1133" s="224">
        <f>Q1133*H1133</f>
        <v>0.00020000000000000001</v>
      </c>
      <c r="S1133" s="224">
        <v>0</v>
      </c>
      <c r="T1133" s="225">
        <f>S1133*H1133</f>
        <v>0</v>
      </c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R1133" s="226" t="s">
        <v>315</v>
      </c>
      <c r="AT1133" s="226" t="s">
        <v>191</v>
      </c>
      <c r="AU1133" s="226" t="s">
        <v>83</v>
      </c>
      <c r="AY1133" s="19" t="s">
        <v>189</v>
      </c>
      <c r="BE1133" s="227">
        <f>IF(N1133="základní",J1133,0)</f>
        <v>0</v>
      </c>
      <c r="BF1133" s="227">
        <f>IF(N1133="snížená",J1133,0)</f>
        <v>0</v>
      </c>
      <c r="BG1133" s="227">
        <f>IF(N1133="zákl. přenesená",J1133,0)</f>
        <v>0</v>
      </c>
      <c r="BH1133" s="227">
        <f>IF(N1133="sníž. přenesená",J1133,0)</f>
        <v>0</v>
      </c>
      <c r="BI1133" s="227">
        <f>IF(N1133="nulová",J1133,0)</f>
        <v>0</v>
      </c>
      <c r="BJ1133" s="19" t="s">
        <v>81</v>
      </c>
      <c r="BK1133" s="227">
        <f>ROUND(I1133*H1133,2)</f>
        <v>0</v>
      </c>
      <c r="BL1133" s="19" t="s">
        <v>315</v>
      </c>
      <c r="BM1133" s="226" t="s">
        <v>668</v>
      </c>
    </row>
    <row r="1134" s="2" customFormat="1">
      <c r="A1134" s="40"/>
      <c r="B1134" s="41"/>
      <c r="C1134" s="42"/>
      <c r="D1134" s="228" t="s">
        <v>197</v>
      </c>
      <c r="E1134" s="42"/>
      <c r="F1134" s="229" t="s">
        <v>669</v>
      </c>
      <c r="G1134" s="42"/>
      <c r="H1134" s="42"/>
      <c r="I1134" s="230"/>
      <c r="J1134" s="42"/>
      <c r="K1134" s="42"/>
      <c r="L1134" s="46"/>
      <c r="M1134" s="231"/>
      <c r="N1134" s="232"/>
      <c r="O1134" s="86"/>
      <c r="P1134" s="86"/>
      <c r="Q1134" s="86"/>
      <c r="R1134" s="86"/>
      <c r="S1134" s="86"/>
      <c r="T1134" s="87"/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T1134" s="19" t="s">
        <v>197</v>
      </c>
      <c r="AU1134" s="19" t="s">
        <v>83</v>
      </c>
    </row>
    <row r="1135" s="13" customFormat="1">
      <c r="A1135" s="13"/>
      <c r="B1135" s="233"/>
      <c r="C1135" s="234"/>
      <c r="D1135" s="235" t="s">
        <v>199</v>
      </c>
      <c r="E1135" s="236" t="s">
        <v>21</v>
      </c>
      <c r="F1135" s="237" t="s">
        <v>200</v>
      </c>
      <c r="G1135" s="234"/>
      <c r="H1135" s="236" t="s">
        <v>21</v>
      </c>
      <c r="I1135" s="238"/>
      <c r="J1135" s="234"/>
      <c r="K1135" s="234"/>
      <c r="L1135" s="239"/>
      <c r="M1135" s="240"/>
      <c r="N1135" s="241"/>
      <c r="O1135" s="241"/>
      <c r="P1135" s="241"/>
      <c r="Q1135" s="241"/>
      <c r="R1135" s="241"/>
      <c r="S1135" s="241"/>
      <c r="T1135" s="242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3" t="s">
        <v>199</v>
      </c>
      <c r="AU1135" s="243" t="s">
        <v>83</v>
      </c>
      <c r="AV1135" s="13" t="s">
        <v>81</v>
      </c>
      <c r="AW1135" s="13" t="s">
        <v>34</v>
      </c>
      <c r="AX1135" s="13" t="s">
        <v>73</v>
      </c>
      <c r="AY1135" s="243" t="s">
        <v>189</v>
      </c>
    </row>
    <row r="1136" s="13" customFormat="1">
      <c r="A1136" s="13"/>
      <c r="B1136" s="233"/>
      <c r="C1136" s="234"/>
      <c r="D1136" s="235" t="s">
        <v>199</v>
      </c>
      <c r="E1136" s="236" t="s">
        <v>21</v>
      </c>
      <c r="F1136" s="237" t="s">
        <v>670</v>
      </c>
      <c r="G1136" s="234"/>
      <c r="H1136" s="236" t="s">
        <v>21</v>
      </c>
      <c r="I1136" s="238"/>
      <c r="J1136" s="234"/>
      <c r="K1136" s="234"/>
      <c r="L1136" s="239"/>
      <c r="M1136" s="240"/>
      <c r="N1136" s="241"/>
      <c r="O1136" s="241"/>
      <c r="P1136" s="241"/>
      <c r="Q1136" s="241"/>
      <c r="R1136" s="241"/>
      <c r="S1136" s="241"/>
      <c r="T1136" s="242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3" t="s">
        <v>199</v>
      </c>
      <c r="AU1136" s="243" t="s">
        <v>83</v>
      </c>
      <c r="AV1136" s="13" t="s">
        <v>81</v>
      </c>
      <c r="AW1136" s="13" t="s">
        <v>34</v>
      </c>
      <c r="AX1136" s="13" t="s">
        <v>73</v>
      </c>
      <c r="AY1136" s="243" t="s">
        <v>189</v>
      </c>
    </row>
    <row r="1137" s="13" customFormat="1">
      <c r="A1137" s="13"/>
      <c r="B1137" s="233"/>
      <c r="C1137" s="234"/>
      <c r="D1137" s="235" t="s">
        <v>199</v>
      </c>
      <c r="E1137" s="236" t="s">
        <v>21</v>
      </c>
      <c r="F1137" s="237" t="s">
        <v>671</v>
      </c>
      <c r="G1137" s="234"/>
      <c r="H1137" s="236" t="s">
        <v>21</v>
      </c>
      <c r="I1137" s="238"/>
      <c r="J1137" s="234"/>
      <c r="K1137" s="234"/>
      <c r="L1137" s="239"/>
      <c r="M1137" s="240"/>
      <c r="N1137" s="241"/>
      <c r="O1137" s="241"/>
      <c r="P1137" s="241"/>
      <c r="Q1137" s="241"/>
      <c r="R1137" s="241"/>
      <c r="S1137" s="241"/>
      <c r="T1137" s="242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3" t="s">
        <v>199</v>
      </c>
      <c r="AU1137" s="243" t="s">
        <v>83</v>
      </c>
      <c r="AV1137" s="13" t="s">
        <v>81</v>
      </c>
      <c r="AW1137" s="13" t="s">
        <v>34</v>
      </c>
      <c r="AX1137" s="13" t="s">
        <v>73</v>
      </c>
      <c r="AY1137" s="243" t="s">
        <v>189</v>
      </c>
    </row>
    <row r="1138" s="14" customFormat="1">
      <c r="A1138" s="14"/>
      <c r="B1138" s="244"/>
      <c r="C1138" s="245"/>
      <c r="D1138" s="235" t="s">
        <v>199</v>
      </c>
      <c r="E1138" s="246" t="s">
        <v>21</v>
      </c>
      <c r="F1138" s="247" t="s">
        <v>83</v>
      </c>
      <c r="G1138" s="245"/>
      <c r="H1138" s="248">
        <v>2</v>
      </c>
      <c r="I1138" s="249"/>
      <c r="J1138" s="245"/>
      <c r="K1138" s="245"/>
      <c r="L1138" s="250"/>
      <c r="M1138" s="251"/>
      <c r="N1138" s="252"/>
      <c r="O1138" s="252"/>
      <c r="P1138" s="252"/>
      <c r="Q1138" s="252"/>
      <c r="R1138" s="252"/>
      <c r="S1138" s="252"/>
      <c r="T1138" s="253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4" t="s">
        <v>199</v>
      </c>
      <c r="AU1138" s="254" t="s">
        <v>83</v>
      </c>
      <c r="AV1138" s="14" t="s">
        <v>83</v>
      </c>
      <c r="AW1138" s="14" t="s">
        <v>34</v>
      </c>
      <c r="AX1138" s="14" t="s">
        <v>73</v>
      </c>
      <c r="AY1138" s="254" t="s">
        <v>189</v>
      </c>
    </row>
    <row r="1139" s="15" customFormat="1">
      <c r="A1139" s="15"/>
      <c r="B1139" s="255"/>
      <c r="C1139" s="256"/>
      <c r="D1139" s="235" t="s">
        <v>199</v>
      </c>
      <c r="E1139" s="257" t="s">
        <v>21</v>
      </c>
      <c r="F1139" s="258" t="s">
        <v>203</v>
      </c>
      <c r="G1139" s="256"/>
      <c r="H1139" s="259">
        <v>2</v>
      </c>
      <c r="I1139" s="260"/>
      <c r="J1139" s="256"/>
      <c r="K1139" s="256"/>
      <c r="L1139" s="261"/>
      <c r="M1139" s="262"/>
      <c r="N1139" s="263"/>
      <c r="O1139" s="263"/>
      <c r="P1139" s="263"/>
      <c r="Q1139" s="263"/>
      <c r="R1139" s="263"/>
      <c r="S1139" s="263"/>
      <c r="T1139" s="264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65" t="s">
        <v>199</v>
      </c>
      <c r="AU1139" s="265" t="s">
        <v>83</v>
      </c>
      <c r="AV1139" s="15" t="s">
        <v>195</v>
      </c>
      <c r="AW1139" s="15" t="s">
        <v>34</v>
      </c>
      <c r="AX1139" s="15" t="s">
        <v>81</v>
      </c>
      <c r="AY1139" s="265" t="s">
        <v>189</v>
      </c>
    </row>
    <row r="1140" s="2" customFormat="1" ht="33" customHeight="1">
      <c r="A1140" s="40"/>
      <c r="B1140" s="41"/>
      <c r="C1140" s="269" t="s">
        <v>672</v>
      </c>
      <c r="D1140" s="269" t="s">
        <v>214</v>
      </c>
      <c r="E1140" s="270" t="s">
        <v>673</v>
      </c>
      <c r="F1140" s="271" t="s">
        <v>674</v>
      </c>
      <c r="G1140" s="272" t="s">
        <v>117</v>
      </c>
      <c r="H1140" s="273">
        <v>2</v>
      </c>
      <c r="I1140" s="274"/>
      <c r="J1140" s="275">
        <f>ROUND(I1140*H1140,2)</f>
        <v>0</v>
      </c>
      <c r="K1140" s="271" t="s">
        <v>194</v>
      </c>
      <c r="L1140" s="276"/>
      <c r="M1140" s="277" t="s">
        <v>21</v>
      </c>
      <c r="N1140" s="278" t="s">
        <v>44</v>
      </c>
      <c r="O1140" s="86"/>
      <c r="P1140" s="224">
        <f>O1140*H1140</f>
        <v>0</v>
      </c>
      <c r="Q1140" s="224">
        <v>0.00164</v>
      </c>
      <c r="R1140" s="224">
        <f>Q1140*H1140</f>
        <v>0.0032799999999999999</v>
      </c>
      <c r="S1140" s="224">
        <v>0</v>
      </c>
      <c r="T1140" s="225">
        <f>S1140*H1140</f>
        <v>0</v>
      </c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R1140" s="226" t="s">
        <v>424</v>
      </c>
      <c r="AT1140" s="226" t="s">
        <v>214</v>
      </c>
      <c r="AU1140" s="226" t="s">
        <v>83</v>
      </c>
      <c r="AY1140" s="19" t="s">
        <v>189</v>
      </c>
      <c r="BE1140" s="227">
        <f>IF(N1140="základní",J1140,0)</f>
        <v>0</v>
      </c>
      <c r="BF1140" s="227">
        <f>IF(N1140="snížená",J1140,0)</f>
        <v>0</v>
      </c>
      <c r="BG1140" s="227">
        <f>IF(N1140="zákl. přenesená",J1140,0)</f>
        <v>0</v>
      </c>
      <c r="BH1140" s="227">
        <f>IF(N1140="sníž. přenesená",J1140,0)</f>
        <v>0</v>
      </c>
      <c r="BI1140" s="227">
        <f>IF(N1140="nulová",J1140,0)</f>
        <v>0</v>
      </c>
      <c r="BJ1140" s="19" t="s">
        <v>81</v>
      </c>
      <c r="BK1140" s="227">
        <f>ROUND(I1140*H1140,2)</f>
        <v>0</v>
      </c>
      <c r="BL1140" s="19" t="s">
        <v>315</v>
      </c>
      <c r="BM1140" s="226" t="s">
        <v>675</v>
      </c>
    </row>
    <row r="1141" s="2" customFormat="1" ht="49.05" customHeight="1">
      <c r="A1141" s="40"/>
      <c r="B1141" s="41"/>
      <c r="C1141" s="215" t="s">
        <v>676</v>
      </c>
      <c r="D1141" s="215" t="s">
        <v>191</v>
      </c>
      <c r="E1141" s="216" t="s">
        <v>677</v>
      </c>
      <c r="F1141" s="217" t="s">
        <v>678</v>
      </c>
      <c r="G1141" s="218" t="s">
        <v>421</v>
      </c>
      <c r="H1141" s="219">
        <v>5.1260000000000003</v>
      </c>
      <c r="I1141" s="220"/>
      <c r="J1141" s="221">
        <f>ROUND(I1141*H1141,2)</f>
        <v>0</v>
      </c>
      <c r="K1141" s="217" t="s">
        <v>194</v>
      </c>
      <c r="L1141" s="46"/>
      <c r="M1141" s="222" t="s">
        <v>21</v>
      </c>
      <c r="N1141" s="223" t="s">
        <v>44</v>
      </c>
      <c r="O1141" s="86"/>
      <c r="P1141" s="224">
        <f>O1141*H1141</f>
        <v>0</v>
      </c>
      <c r="Q1141" s="224">
        <v>0</v>
      </c>
      <c r="R1141" s="224">
        <f>Q1141*H1141</f>
        <v>0</v>
      </c>
      <c r="S1141" s="224">
        <v>0</v>
      </c>
      <c r="T1141" s="225">
        <f>S1141*H1141</f>
        <v>0</v>
      </c>
      <c r="U1141" s="40"/>
      <c r="V1141" s="40"/>
      <c r="W1141" s="40"/>
      <c r="X1141" s="40"/>
      <c r="Y1141" s="40"/>
      <c r="Z1141" s="40"/>
      <c r="AA1141" s="40"/>
      <c r="AB1141" s="40"/>
      <c r="AC1141" s="40"/>
      <c r="AD1141" s="40"/>
      <c r="AE1141" s="40"/>
      <c r="AR1141" s="226" t="s">
        <v>315</v>
      </c>
      <c r="AT1141" s="226" t="s">
        <v>191</v>
      </c>
      <c r="AU1141" s="226" t="s">
        <v>83</v>
      </c>
      <c r="AY1141" s="19" t="s">
        <v>189</v>
      </c>
      <c r="BE1141" s="227">
        <f>IF(N1141="základní",J1141,0)</f>
        <v>0</v>
      </c>
      <c r="BF1141" s="227">
        <f>IF(N1141="snížená",J1141,0)</f>
        <v>0</v>
      </c>
      <c r="BG1141" s="227">
        <f>IF(N1141="zákl. přenesená",J1141,0)</f>
        <v>0</v>
      </c>
      <c r="BH1141" s="227">
        <f>IF(N1141="sníž. přenesená",J1141,0)</f>
        <v>0</v>
      </c>
      <c r="BI1141" s="227">
        <f>IF(N1141="nulová",J1141,0)</f>
        <v>0</v>
      </c>
      <c r="BJ1141" s="19" t="s">
        <v>81</v>
      </c>
      <c r="BK1141" s="227">
        <f>ROUND(I1141*H1141,2)</f>
        <v>0</v>
      </c>
      <c r="BL1141" s="19" t="s">
        <v>315</v>
      </c>
      <c r="BM1141" s="226" t="s">
        <v>679</v>
      </c>
    </row>
    <row r="1142" s="2" customFormat="1">
      <c r="A1142" s="40"/>
      <c r="B1142" s="41"/>
      <c r="C1142" s="42"/>
      <c r="D1142" s="228" t="s">
        <v>197</v>
      </c>
      <c r="E1142" s="42"/>
      <c r="F1142" s="229" t="s">
        <v>680</v>
      </c>
      <c r="G1142" s="42"/>
      <c r="H1142" s="42"/>
      <c r="I1142" s="230"/>
      <c r="J1142" s="42"/>
      <c r="K1142" s="42"/>
      <c r="L1142" s="46"/>
      <c r="M1142" s="231"/>
      <c r="N1142" s="232"/>
      <c r="O1142" s="86"/>
      <c r="P1142" s="86"/>
      <c r="Q1142" s="86"/>
      <c r="R1142" s="86"/>
      <c r="S1142" s="86"/>
      <c r="T1142" s="87"/>
      <c r="U1142" s="40"/>
      <c r="V1142" s="40"/>
      <c r="W1142" s="40"/>
      <c r="X1142" s="40"/>
      <c r="Y1142" s="40"/>
      <c r="Z1142" s="40"/>
      <c r="AA1142" s="40"/>
      <c r="AB1142" s="40"/>
      <c r="AC1142" s="40"/>
      <c r="AD1142" s="40"/>
      <c r="AE1142" s="40"/>
      <c r="AT1142" s="19" t="s">
        <v>197</v>
      </c>
      <c r="AU1142" s="19" t="s">
        <v>83</v>
      </c>
    </row>
    <row r="1143" s="12" customFormat="1" ht="22.8" customHeight="1">
      <c r="A1143" s="12"/>
      <c r="B1143" s="199"/>
      <c r="C1143" s="200"/>
      <c r="D1143" s="201" t="s">
        <v>72</v>
      </c>
      <c r="E1143" s="213" t="s">
        <v>681</v>
      </c>
      <c r="F1143" s="213" t="s">
        <v>682</v>
      </c>
      <c r="G1143" s="200"/>
      <c r="H1143" s="200"/>
      <c r="I1143" s="203"/>
      <c r="J1143" s="214">
        <f>BK1143</f>
        <v>0</v>
      </c>
      <c r="K1143" s="200"/>
      <c r="L1143" s="205"/>
      <c r="M1143" s="206"/>
      <c r="N1143" s="207"/>
      <c r="O1143" s="207"/>
      <c r="P1143" s="208">
        <f>SUM(P1144:P1344)</f>
        <v>0</v>
      </c>
      <c r="Q1143" s="207"/>
      <c r="R1143" s="208">
        <f>SUM(R1144:R1344)</f>
        <v>3.2574787199999999</v>
      </c>
      <c r="S1143" s="207"/>
      <c r="T1143" s="209">
        <f>SUM(T1144:T1344)</f>
        <v>13.666972</v>
      </c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R1143" s="210" t="s">
        <v>83</v>
      </c>
      <c r="AT1143" s="211" t="s">
        <v>72</v>
      </c>
      <c r="AU1143" s="211" t="s">
        <v>81</v>
      </c>
      <c r="AY1143" s="210" t="s">
        <v>189</v>
      </c>
      <c r="BK1143" s="212">
        <f>SUM(BK1144:BK1344)</f>
        <v>0</v>
      </c>
    </row>
    <row r="1144" s="2" customFormat="1" ht="49.05" customHeight="1">
      <c r="A1144" s="40"/>
      <c r="B1144" s="41"/>
      <c r="C1144" s="215" t="s">
        <v>683</v>
      </c>
      <c r="D1144" s="215" t="s">
        <v>191</v>
      </c>
      <c r="E1144" s="216" t="s">
        <v>684</v>
      </c>
      <c r="F1144" s="217" t="s">
        <v>685</v>
      </c>
      <c r="G1144" s="218" t="s">
        <v>101</v>
      </c>
      <c r="H1144" s="219">
        <v>310.613</v>
      </c>
      <c r="I1144" s="220"/>
      <c r="J1144" s="221">
        <f>ROUND(I1144*H1144,2)</f>
        <v>0</v>
      </c>
      <c r="K1144" s="217" t="s">
        <v>194</v>
      </c>
      <c r="L1144" s="46"/>
      <c r="M1144" s="222" t="s">
        <v>21</v>
      </c>
      <c r="N1144" s="223" t="s">
        <v>44</v>
      </c>
      <c r="O1144" s="86"/>
      <c r="P1144" s="224">
        <f>O1144*H1144</f>
        <v>0</v>
      </c>
      <c r="Q1144" s="224">
        <v>0</v>
      </c>
      <c r="R1144" s="224">
        <f>Q1144*H1144</f>
        <v>0</v>
      </c>
      <c r="S1144" s="224">
        <v>0.037499999999999999</v>
      </c>
      <c r="T1144" s="225">
        <f>S1144*H1144</f>
        <v>11.647987499999999</v>
      </c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R1144" s="226" t="s">
        <v>315</v>
      </c>
      <c r="AT1144" s="226" t="s">
        <v>191</v>
      </c>
      <c r="AU1144" s="226" t="s">
        <v>83</v>
      </c>
      <c r="AY1144" s="19" t="s">
        <v>189</v>
      </c>
      <c r="BE1144" s="227">
        <f>IF(N1144="základní",J1144,0)</f>
        <v>0</v>
      </c>
      <c r="BF1144" s="227">
        <f>IF(N1144="snížená",J1144,0)</f>
        <v>0</v>
      </c>
      <c r="BG1144" s="227">
        <f>IF(N1144="zákl. přenesená",J1144,0)</f>
        <v>0</v>
      </c>
      <c r="BH1144" s="227">
        <f>IF(N1144="sníž. přenesená",J1144,0)</f>
        <v>0</v>
      </c>
      <c r="BI1144" s="227">
        <f>IF(N1144="nulová",J1144,0)</f>
        <v>0</v>
      </c>
      <c r="BJ1144" s="19" t="s">
        <v>81</v>
      </c>
      <c r="BK1144" s="227">
        <f>ROUND(I1144*H1144,2)</f>
        <v>0</v>
      </c>
      <c r="BL1144" s="19" t="s">
        <v>315</v>
      </c>
      <c r="BM1144" s="226" t="s">
        <v>686</v>
      </c>
    </row>
    <row r="1145" s="2" customFormat="1">
      <c r="A1145" s="40"/>
      <c r="B1145" s="41"/>
      <c r="C1145" s="42"/>
      <c r="D1145" s="228" t="s">
        <v>197</v>
      </c>
      <c r="E1145" s="42"/>
      <c r="F1145" s="229" t="s">
        <v>687</v>
      </c>
      <c r="G1145" s="42"/>
      <c r="H1145" s="42"/>
      <c r="I1145" s="230"/>
      <c r="J1145" s="42"/>
      <c r="K1145" s="42"/>
      <c r="L1145" s="46"/>
      <c r="M1145" s="231"/>
      <c r="N1145" s="232"/>
      <c r="O1145" s="86"/>
      <c r="P1145" s="86"/>
      <c r="Q1145" s="86"/>
      <c r="R1145" s="86"/>
      <c r="S1145" s="86"/>
      <c r="T1145" s="87"/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T1145" s="19" t="s">
        <v>197</v>
      </c>
      <c r="AU1145" s="19" t="s">
        <v>83</v>
      </c>
    </row>
    <row r="1146" s="13" customFormat="1">
      <c r="A1146" s="13"/>
      <c r="B1146" s="233"/>
      <c r="C1146" s="234"/>
      <c r="D1146" s="235" t="s">
        <v>199</v>
      </c>
      <c r="E1146" s="236" t="s">
        <v>21</v>
      </c>
      <c r="F1146" s="237" t="s">
        <v>688</v>
      </c>
      <c r="G1146" s="234"/>
      <c r="H1146" s="236" t="s">
        <v>21</v>
      </c>
      <c r="I1146" s="238"/>
      <c r="J1146" s="234"/>
      <c r="K1146" s="234"/>
      <c r="L1146" s="239"/>
      <c r="M1146" s="240"/>
      <c r="N1146" s="241"/>
      <c r="O1146" s="241"/>
      <c r="P1146" s="241"/>
      <c r="Q1146" s="241"/>
      <c r="R1146" s="241"/>
      <c r="S1146" s="241"/>
      <c r="T1146" s="242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3" t="s">
        <v>199</v>
      </c>
      <c r="AU1146" s="243" t="s">
        <v>83</v>
      </c>
      <c r="AV1146" s="13" t="s">
        <v>81</v>
      </c>
      <c r="AW1146" s="13" t="s">
        <v>34</v>
      </c>
      <c r="AX1146" s="13" t="s">
        <v>73</v>
      </c>
      <c r="AY1146" s="243" t="s">
        <v>189</v>
      </c>
    </row>
    <row r="1147" s="14" customFormat="1">
      <c r="A1147" s="14"/>
      <c r="B1147" s="244"/>
      <c r="C1147" s="245"/>
      <c r="D1147" s="235" t="s">
        <v>199</v>
      </c>
      <c r="E1147" s="246" t="s">
        <v>21</v>
      </c>
      <c r="F1147" s="247" t="s">
        <v>99</v>
      </c>
      <c r="G1147" s="245"/>
      <c r="H1147" s="248">
        <v>247.80000000000001</v>
      </c>
      <c r="I1147" s="249"/>
      <c r="J1147" s="245"/>
      <c r="K1147" s="245"/>
      <c r="L1147" s="250"/>
      <c r="M1147" s="251"/>
      <c r="N1147" s="252"/>
      <c r="O1147" s="252"/>
      <c r="P1147" s="252"/>
      <c r="Q1147" s="252"/>
      <c r="R1147" s="252"/>
      <c r="S1147" s="252"/>
      <c r="T1147" s="253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4" t="s">
        <v>199</v>
      </c>
      <c r="AU1147" s="254" t="s">
        <v>83</v>
      </c>
      <c r="AV1147" s="14" t="s">
        <v>83</v>
      </c>
      <c r="AW1147" s="14" t="s">
        <v>34</v>
      </c>
      <c r="AX1147" s="14" t="s">
        <v>73</v>
      </c>
      <c r="AY1147" s="254" t="s">
        <v>189</v>
      </c>
    </row>
    <row r="1148" s="13" customFormat="1">
      <c r="A1148" s="13"/>
      <c r="B1148" s="233"/>
      <c r="C1148" s="234"/>
      <c r="D1148" s="235" t="s">
        <v>199</v>
      </c>
      <c r="E1148" s="236" t="s">
        <v>21</v>
      </c>
      <c r="F1148" s="237" t="s">
        <v>689</v>
      </c>
      <c r="G1148" s="234"/>
      <c r="H1148" s="236" t="s">
        <v>21</v>
      </c>
      <c r="I1148" s="238"/>
      <c r="J1148" s="234"/>
      <c r="K1148" s="234"/>
      <c r="L1148" s="239"/>
      <c r="M1148" s="240"/>
      <c r="N1148" s="241"/>
      <c r="O1148" s="241"/>
      <c r="P1148" s="241"/>
      <c r="Q1148" s="241"/>
      <c r="R1148" s="241"/>
      <c r="S1148" s="241"/>
      <c r="T1148" s="242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3" t="s">
        <v>199</v>
      </c>
      <c r="AU1148" s="243" t="s">
        <v>83</v>
      </c>
      <c r="AV1148" s="13" t="s">
        <v>81</v>
      </c>
      <c r="AW1148" s="13" t="s">
        <v>34</v>
      </c>
      <c r="AX1148" s="13" t="s">
        <v>73</v>
      </c>
      <c r="AY1148" s="243" t="s">
        <v>189</v>
      </c>
    </row>
    <row r="1149" s="14" customFormat="1">
      <c r="A1149" s="14"/>
      <c r="B1149" s="244"/>
      <c r="C1149" s="245"/>
      <c r="D1149" s="235" t="s">
        <v>199</v>
      </c>
      <c r="E1149" s="246" t="s">
        <v>21</v>
      </c>
      <c r="F1149" s="247" t="s">
        <v>104</v>
      </c>
      <c r="G1149" s="245"/>
      <c r="H1149" s="248">
        <v>36.588000000000001</v>
      </c>
      <c r="I1149" s="249"/>
      <c r="J1149" s="245"/>
      <c r="K1149" s="245"/>
      <c r="L1149" s="250"/>
      <c r="M1149" s="251"/>
      <c r="N1149" s="252"/>
      <c r="O1149" s="252"/>
      <c r="P1149" s="252"/>
      <c r="Q1149" s="252"/>
      <c r="R1149" s="252"/>
      <c r="S1149" s="252"/>
      <c r="T1149" s="253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4" t="s">
        <v>199</v>
      </c>
      <c r="AU1149" s="254" t="s">
        <v>83</v>
      </c>
      <c r="AV1149" s="14" t="s">
        <v>83</v>
      </c>
      <c r="AW1149" s="14" t="s">
        <v>34</v>
      </c>
      <c r="AX1149" s="14" t="s">
        <v>73</v>
      </c>
      <c r="AY1149" s="254" t="s">
        <v>189</v>
      </c>
    </row>
    <row r="1150" s="13" customFormat="1">
      <c r="A1150" s="13"/>
      <c r="B1150" s="233"/>
      <c r="C1150" s="234"/>
      <c r="D1150" s="235" t="s">
        <v>199</v>
      </c>
      <c r="E1150" s="236" t="s">
        <v>21</v>
      </c>
      <c r="F1150" s="237" t="s">
        <v>690</v>
      </c>
      <c r="G1150" s="234"/>
      <c r="H1150" s="236" t="s">
        <v>21</v>
      </c>
      <c r="I1150" s="238"/>
      <c r="J1150" s="234"/>
      <c r="K1150" s="234"/>
      <c r="L1150" s="239"/>
      <c r="M1150" s="240"/>
      <c r="N1150" s="241"/>
      <c r="O1150" s="241"/>
      <c r="P1150" s="241"/>
      <c r="Q1150" s="241"/>
      <c r="R1150" s="241"/>
      <c r="S1150" s="241"/>
      <c r="T1150" s="242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3" t="s">
        <v>199</v>
      </c>
      <c r="AU1150" s="243" t="s">
        <v>83</v>
      </c>
      <c r="AV1150" s="13" t="s">
        <v>81</v>
      </c>
      <c r="AW1150" s="13" t="s">
        <v>34</v>
      </c>
      <c r="AX1150" s="13" t="s">
        <v>73</v>
      </c>
      <c r="AY1150" s="243" t="s">
        <v>189</v>
      </c>
    </row>
    <row r="1151" s="14" customFormat="1">
      <c r="A1151" s="14"/>
      <c r="B1151" s="244"/>
      <c r="C1151" s="245"/>
      <c r="D1151" s="235" t="s">
        <v>199</v>
      </c>
      <c r="E1151" s="246" t="s">
        <v>21</v>
      </c>
      <c r="F1151" s="247" t="s">
        <v>108</v>
      </c>
      <c r="G1151" s="245"/>
      <c r="H1151" s="248">
        <v>26.225000000000001</v>
      </c>
      <c r="I1151" s="249"/>
      <c r="J1151" s="245"/>
      <c r="K1151" s="245"/>
      <c r="L1151" s="250"/>
      <c r="M1151" s="251"/>
      <c r="N1151" s="252"/>
      <c r="O1151" s="252"/>
      <c r="P1151" s="252"/>
      <c r="Q1151" s="252"/>
      <c r="R1151" s="252"/>
      <c r="S1151" s="252"/>
      <c r="T1151" s="253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4" t="s">
        <v>199</v>
      </c>
      <c r="AU1151" s="254" t="s">
        <v>83</v>
      </c>
      <c r="AV1151" s="14" t="s">
        <v>83</v>
      </c>
      <c r="AW1151" s="14" t="s">
        <v>34</v>
      </c>
      <c r="AX1151" s="14" t="s">
        <v>73</v>
      </c>
      <c r="AY1151" s="254" t="s">
        <v>189</v>
      </c>
    </row>
    <row r="1152" s="15" customFormat="1">
      <c r="A1152" s="15"/>
      <c r="B1152" s="255"/>
      <c r="C1152" s="256"/>
      <c r="D1152" s="235" t="s">
        <v>199</v>
      </c>
      <c r="E1152" s="257" t="s">
        <v>21</v>
      </c>
      <c r="F1152" s="258" t="s">
        <v>203</v>
      </c>
      <c r="G1152" s="256"/>
      <c r="H1152" s="259">
        <v>310.613</v>
      </c>
      <c r="I1152" s="260"/>
      <c r="J1152" s="256"/>
      <c r="K1152" s="256"/>
      <c r="L1152" s="261"/>
      <c r="M1152" s="262"/>
      <c r="N1152" s="263"/>
      <c r="O1152" s="263"/>
      <c r="P1152" s="263"/>
      <c r="Q1152" s="263"/>
      <c r="R1152" s="263"/>
      <c r="S1152" s="263"/>
      <c r="T1152" s="264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T1152" s="265" t="s">
        <v>199</v>
      </c>
      <c r="AU1152" s="265" t="s">
        <v>83</v>
      </c>
      <c r="AV1152" s="15" t="s">
        <v>195</v>
      </c>
      <c r="AW1152" s="15" t="s">
        <v>34</v>
      </c>
      <c r="AX1152" s="15" t="s">
        <v>81</v>
      </c>
      <c r="AY1152" s="265" t="s">
        <v>189</v>
      </c>
    </row>
    <row r="1153" s="2" customFormat="1">
      <c r="A1153" s="40"/>
      <c r="B1153" s="41"/>
      <c r="C1153" s="42"/>
      <c r="D1153" s="235" t="s">
        <v>210</v>
      </c>
      <c r="E1153" s="42"/>
      <c r="F1153" s="266" t="s">
        <v>474</v>
      </c>
      <c r="G1153" s="42"/>
      <c r="H1153" s="42"/>
      <c r="I1153" s="42"/>
      <c r="J1153" s="42"/>
      <c r="K1153" s="42"/>
      <c r="L1153" s="46"/>
      <c r="M1153" s="231"/>
      <c r="N1153" s="232"/>
      <c r="O1153" s="86"/>
      <c r="P1153" s="86"/>
      <c r="Q1153" s="86"/>
      <c r="R1153" s="86"/>
      <c r="S1153" s="86"/>
      <c r="T1153" s="87"/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U1153" s="19" t="s">
        <v>83</v>
      </c>
    </row>
    <row r="1154" s="2" customFormat="1">
      <c r="A1154" s="40"/>
      <c r="B1154" s="41"/>
      <c r="C1154" s="42"/>
      <c r="D1154" s="235" t="s">
        <v>210</v>
      </c>
      <c r="E1154" s="42"/>
      <c r="F1154" s="267" t="s">
        <v>200</v>
      </c>
      <c r="G1154" s="42"/>
      <c r="H1154" s="268">
        <v>0</v>
      </c>
      <c r="I1154" s="42"/>
      <c r="J1154" s="42"/>
      <c r="K1154" s="42"/>
      <c r="L1154" s="46"/>
      <c r="M1154" s="231"/>
      <c r="N1154" s="232"/>
      <c r="O1154" s="86"/>
      <c r="P1154" s="86"/>
      <c r="Q1154" s="86"/>
      <c r="R1154" s="86"/>
      <c r="S1154" s="86"/>
      <c r="T1154" s="87"/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U1154" s="19" t="s">
        <v>83</v>
      </c>
    </row>
    <row r="1155" s="2" customFormat="1">
      <c r="A1155" s="40"/>
      <c r="B1155" s="41"/>
      <c r="C1155" s="42"/>
      <c r="D1155" s="235" t="s">
        <v>210</v>
      </c>
      <c r="E1155" s="42"/>
      <c r="F1155" s="267" t="s">
        <v>475</v>
      </c>
      <c r="G1155" s="42"/>
      <c r="H1155" s="268">
        <v>247.80000000000001</v>
      </c>
      <c r="I1155" s="42"/>
      <c r="J1155" s="42"/>
      <c r="K1155" s="42"/>
      <c r="L1155" s="46"/>
      <c r="M1155" s="231"/>
      <c r="N1155" s="232"/>
      <c r="O1155" s="86"/>
      <c r="P1155" s="86"/>
      <c r="Q1155" s="86"/>
      <c r="R1155" s="86"/>
      <c r="S1155" s="86"/>
      <c r="T1155" s="87"/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U1155" s="19" t="s">
        <v>83</v>
      </c>
    </row>
    <row r="1156" s="2" customFormat="1">
      <c r="A1156" s="40"/>
      <c r="B1156" s="41"/>
      <c r="C1156" s="42"/>
      <c r="D1156" s="235" t="s">
        <v>210</v>
      </c>
      <c r="E1156" s="42"/>
      <c r="F1156" s="267" t="s">
        <v>203</v>
      </c>
      <c r="G1156" s="42"/>
      <c r="H1156" s="268">
        <v>247.80000000000001</v>
      </c>
      <c r="I1156" s="42"/>
      <c r="J1156" s="42"/>
      <c r="K1156" s="42"/>
      <c r="L1156" s="46"/>
      <c r="M1156" s="231"/>
      <c r="N1156" s="232"/>
      <c r="O1156" s="86"/>
      <c r="P1156" s="86"/>
      <c r="Q1156" s="86"/>
      <c r="R1156" s="86"/>
      <c r="S1156" s="86"/>
      <c r="T1156" s="87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U1156" s="19" t="s">
        <v>83</v>
      </c>
    </row>
    <row r="1157" s="2" customFormat="1">
      <c r="A1157" s="40"/>
      <c r="B1157" s="41"/>
      <c r="C1157" s="42"/>
      <c r="D1157" s="235" t="s">
        <v>210</v>
      </c>
      <c r="E1157" s="42"/>
      <c r="F1157" s="266" t="s">
        <v>476</v>
      </c>
      <c r="G1157" s="42"/>
      <c r="H1157" s="42"/>
      <c r="I1157" s="42"/>
      <c r="J1157" s="42"/>
      <c r="K1157" s="42"/>
      <c r="L1157" s="46"/>
      <c r="M1157" s="231"/>
      <c r="N1157" s="232"/>
      <c r="O1157" s="86"/>
      <c r="P1157" s="86"/>
      <c r="Q1157" s="86"/>
      <c r="R1157" s="86"/>
      <c r="S1157" s="86"/>
      <c r="T1157" s="87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U1157" s="19" t="s">
        <v>83</v>
      </c>
    </row>
    <row r="1158" s="2" customFormat="1">
      <c r="A1158" s="40"/>
      <c r="B1158" s="41"/>
      <c r="C1158" s="42"/>
      <c r="D1158" s="235" t="s">
        <v>210</v>
      </c>
      <c r="E1158" s="42"/>
      <c r="F1158" s="267" t="s">
        <v>200</v>
      </c>
      <c r="G1158" s="42"/>
      <c r="H1158" s="268">
        <v>0</v>
      </c>
      <c r="I1158" s="42"/>
      <c r="J1158" s="42"/>
      <c r="K1158" s="42"/>
      <c r="L1158" s="46"/>
      <c r="M1158" s="231"/>
      <c r="N1158" s="232"/>
      <c r="O1158" s="86"/>
      <c r="P1158" s="86"/>
      <c r="Q1158" s="86"/>
      <c r="R1158" s="86"/>
      <c r="S1158" s="86"/>
      <c r="T1158" s="87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U1158" s="19" t="s">
        <v>83</v>
      </c>
    </row>
    <row r="1159" s="2" customFormat="1">
      <c r="A1159" s="40"/>
      <c r="B1159" s="41"/>
      <c r="C1159" s="42"/>
      <c r="D1159" s="235" t="s">
        <v>210</v>
      </c>
      <c r="E1159" s="42"/>
      <c r="F1159" s="267" t="s">
        <v>477</v>
      </c>
      <c r="G1159" s="42"/>
      <c r="H1159" s="268">
        <v>36.113</v>
      </c>
      <c r="I1159" s="42"/>
      <c r="J1159" s="42"/>
      <c r="K1159" s="42"/>
      <c r="L1159" s="46"/>
      <c r="M1159" s="231"/>
      <c r="N1159" s="232"/>
      <c r="O1159" s="86"/>
      <c r="P1159" s="86"/>
      <c r="Q1159" s="86"/>
      <c r="R1159" s="86"/>
      <c r="S1159" s="86"/>
      <c r="T1159" s="87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U1159" s="19" t="s">
        <v>83</v>
      </c>
    </row>
    <row r="1160" s="2" customFormat="1">
      <c r="A1160" s="40"/>
      <c r="B1160" s="41"/>
      <c r="C1160" s="42"/>
      <c r="D1160" s="235" t="s">
        <v>210</v>
      </c>
      <c r="E1160" s="42"/>
      <c r="F1160" s="267" t="s">
        <v>478</v>
      </c>
      <c r="G1160" s="42"/>
      <c r="H1160" s="268">
        <v>0.47499999999999998</v>
      </c>
      <c r="I1160" s="42"/>
      <c r="J1160" s="42"/>
      <c r="K1160" s="42"/>
      <c r="L1160" s="46"/>
      <c r="M1160" s="231"/>
      <c r="N1160" s="232"/>
      <c r="O1160" s="86"/>
      <c r="P1160" s="86"/>
      <c r="Q1160" s="86"/>
      <c r="R1160" s="86"/>
      <c r="S1160" s="86"/>
      <c r="T1160" s="87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  <c r="AU1160" s="19" t="s">
        <v>83</v>
      </c>
    </row>
    <row r="1161" s="2" customFormat="1">
      <c r="A1161" s="40"/>
      <c r="B1161" s="41"/>
      <c r="C1161" s="42"/>
      <c r="D1161" s="235" t="s">
        <v>210</v>
      </c>
      <c r="E1161" s="42"/>
      <c r="F1161" s="267" t="s">
        <v>203</v>
      </c>
      <c r="G1161" s="42"/>
      <c r="H1161" s="268">
        <v>36.588000000000001</v>
      </c>
      <c r="I1161" s="42"/>
      <c r="J1161" s="42"/>
      <c r="K1161" s="42"/>
      <c r="L1161" s="46"/>
      <c r="M1161" s="231"/>
      <c r="N1161" s="232"/>
      <c r="O1161" s="86"/>
      <c r="P1161" s="86"/>
      <c r="Q1161" s="86"/>
      <c r="R1161" s="86"/>
      <c r="S1161" s="86"/>
      <c r="T1161" s="87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U1161" s="19" t="s">
        <v>83</v>
      </c>
    </row>
    <row r="1162" s="2" customFormat="1">
      <c r="A1162" s="40"/>
      <c r="B1162" s="41"/>
      <c r="C1162" s="42"/>
      <c r="D1162" s="235" t="s">
        <v>210</v>
      </c>
      <c r="E1162" s="42"/>
      <c r="F1162" s="266" t="s">
        <v>380</v>
      </c>
      <c r="G1162" s="42"/>
      <c r="H1162" s="42"/>
      <c r="I1162" s="42"/>
      <c r="J1162" s="42"/>
      <c r="K1162" s="42"/>
      <c r="L1162" s="46"/>
      <c r="M1162" s="231"/>
      <c r="N1162" s="232"/>
      <c r="O1162" s="86"/>
      <c r="P1162" s="86"/>
      <c r="Q1162" s="86"/>
      <c r="R1162" s="86"/>
      <c r="S1162" s="86"/>
      <c r="T1162" s="87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U1162" s="19" t="s">
        <v>83</v>
      </c>
    </row>
    <row r="1163" s="2" customFormat="1">
      <c r="A1163" s="40"/>
      <c r="B1163" s="41"/>
      <c r="C1163" s="42"/>
      <c r="D1163" s="235" t="s">
        <v>210</v>
      </c>
      <c r="E1163" s="42"/>
      <c r="F1163" s="267" t="s">
        <v>200</v>
      </c>
      <c r="G1163" s="42"/>
      <c r="H1163" s="268">
        <v>0</v>
      </c>
      <c r="I1163" s="42"/>
      <c r="J1163" s="42"/>
      <c r="K1163" s="42"/>
      <c r="L1163" s="46"/>
      <c r="M1163" s="231"/>
      <c r="N1163" s="232"/>
      <c r="O1163" s="86"/>
      <c r="P1163" s="86"/>
      <c r="Q1163" s="86"/>
      <c r="R1163" s="86"/>
      <c r="S1163" s="86"/>
      <c r="T1163" s="87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U1163" s="19" t="s">
        <v>83</v>
      </c>
    </row>
    <row r="1164" s="2" customFormat="1">
      <c r="A1164" s="40"/>
      <c r="B1164" s="41"/>
      <c r="C1164" s="42"/>
      <c r="D1164" s="235" t="s">
        <v>210</v>
      </c>
      <c r="E1164" s="42"/>
      <c r="F1164" s="267" t="s">
        <v>381</v>
      </c>
      <c r="G1164" s="42"/>
      <c r="H1164" s="268">
        <v>16.756</v>
      </c>
      <c r="I1164" s="42"/>
      <c r="J1164" s="42"/>
      <c r="K1164" s="42"/>
      <c r="L1164" s="46"/>
      <c r="M1164" s="231"/>
      <c r="N1164" s="232"/>
      <c r="O1164" s="86"/>
      <c r="P1164" s="86"/>
      <c r="Q1164" s="86"/>
      <c r="R1164" s="86"/>
      <c r="S1164" s="86"/>
      <c r="T1164" s="87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U1164" s="19" t="s">
        <v>83</v>
      </c>
    </row>
    <row r="1165" s="2" customFormat="1">
      <c r="A1165" s="40"/>
      <c r="B1165" s="41"/>
      <c r="C1165" s="42"/>
      <c r="D1165" s="235" t="s">
        <v>210</v>
      </c>
      <c r="E1165" s="42"/>
      <c r="F1165" s="267" t="s">
        <v>382</v>
      </c>
      <c r="G1165" s="42"/>
      <c r="H1165" s="268">
        <v>8.7040000000000006</v>
      </c>
      <c r="I1165" s="42"/>
      <c r="J1165" s="42"/>
      <c r="K1165" s="42"/>
      <c r="L1165" s="46"/>
      <c r="M1165" s="231"/>
      <c r="N1165" s="232"/>
      <c r="O1165" s="86"/>
      <c r="P1165" s="86"/>
      <c r="Q1165" s="86"/>
      <c r="R1165" s="86"/>
      <c r="S1165" s="86"/>
      <c r="T1165" s="87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U1165" s="19" t="s">
        <v>83</v>
      </c>
    </row>
    <row r="1166" s="2" customFormat="1">
      <c r="A1166" s="40"/>
      <c r="B1166" s="41"/>
      <c r="C1166" s="42"/>
      <c r="D1166" s="235" t="s">
        <v>210</v>
      </c>
      <c r="E1166" s="42"/>
      <c r="F1166" s="267" t="s">
        <v>383</v>
      </c>
      <c r="G1166" s="42"/>
      <c r="H1166" s="268">
        <v>0.76500000000000001</v>
      </c>
      <c r="I1166" s="42"/>
      <c r="J1166" s="42"/>
      <c r="K1166" s="42"/>
      <c r="L1166" s="46"/>
      <c r="M1166" s="231"/>
      <c r="N1166" s="232"/>
      <c r="O1166" s="86"/>
      <c r="P1166" s="86"/>
      <c r="Q1166" s="86"/>
      <c r="R1166" s="86"/>
      <c r="S1166" s="86"/>
      <c r="T1166" s="87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U1166" s="19" t="s">
        <v>83</v>
      </c>
    </row>
    <row r="1167" s="2" customFormat="1">
      <c r="A1167" s="40"/>
      <c r="B1167" s="41"/>
      <c r="C1167" s="42"/>
      <c r="D1167" s="235" t="s">
        <v>210</v>
      </c>
      <c r="E1167" s="42"/>
      <c r="F1167" s="267" t="s">
        <v>203</v>
      </c>
      <c r="G1167" s="42"/>
      <c r="H1167" s="268">
        <v>26.225000000000001</v>
      </c>
      <c r="I1167" s="42"/>
      <c r="J1167" s="42"/>
      <c r="K1167" s="42"/>
      <c r="L1167" s="46"/>
      <c r="M1167" s="231"/>
      <c r="N1167" s="232"/>
      <c r="O1167" s="86"/>
      <c r="P1167" s="86"/>
      <c r="Q1167" s="86"/>
      <c r="R1167" s="86"/>
      <c r="S1167" s="86"/>
      <c r="T1167" s="87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U1167" s="19" t="s">
        <v>83</v>
      </c>
    </row>
    <row r="1168" s="2" customFormat="1" ht="49.05" customHeight="1">
      <c r="A1168" s="40"/>
      <c r="B1168" s="41"/>
      <c r="C1168" s="215" t="s">
        <v>691</v>
      </c>
      <c r="D1168" s="215" t="s">
        <v>191</v>
      </c>
      <c r="E1168" s="216" t="s">
        <v>692</v>
      </c>
      <c r="F1168" s="217" t="s">
        <v>693</v>
      </c>
      <c r="G1168" s="218" t="s">
        <v>101</v>
      </c>
      <c r="H1168" s="219">
        <v>310.613</v>
      </c>
      <c r="I1168" s="220"/>
      <c r="J1168" s="221">
        <f>ROUND(I1168*H1168,2)</f>
        <v>0</v>
      </c>
      <c r="K1168" s="217" t="s">
        <v>194</v>
      </c>
      <c r="L1168" s="46"/>
      <c r="M1168" s="222" t="s">
        <v>21</v>
      </c>
      <c r="N1168" s="223" t="s">
        <v>44</v>
      </c>
      <c r="O1168" s="86"/>
      <c r="P1168" s="224">
        <f>O1168*H1168</f>
        <v>0</v>
      </c>
      <c r="Q1168" s="224">
        <v>0</v>
      </c>
      <c r="R1168" s="224">
        <f>Q1168*H1168</f>
        <v>0</v>
      </c>
      <c r="S1168" s="224">
        <v>0.0064999999999999997</v>
      </c>
      <c r="T1168" s="225">
        <f>S1168*H1168</f>
        <v>2.0189844999999997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26" t="s">
        <v>315</v>
      </c>
      <c r="AT1168" s="226" t="s">
        <v>191</v>
      </c>
      <c r="AU1168" s="226" t="s">
        <v>83</v>
      </c>
      <c r="AY1168" s="19" t="s">
        <v>189</v>
      </c>
      <c r="BE1168" s="227">
        <f>IF(N1168="základní",J1168,0)</f>
        <v>0</v>
      </c>
      <c r="BF1168" s="227">
        <f>IF(N1168="snížená",J1168,0)</f>
        <v>0</v>
      </c>
      <c r="BG1168" s="227">
        <f>IF(N1168="zákl. přenesená",J1168,0)</f>
        <v>0</v>
      </c>
      <c r="BH1168" s="227">
        <f>IF(N1168="sníž. přenesená",J1168,0)</f>
        <v>0</v>
      </c>
      <c r="BI1168" s="227">
        <f>IF(N1168="nulová",J1168,0)</f>
        <v>0</v>
      </c>
      <c r="BJ1168" s="19" t="s">
        <v>81</v>
      </c>
      <c r="BK1168" s="227">
        <f>ROUND(I1168*H1168,2)</f>
        <v>0</v>
      </c>
      <c r="BL1168" s="19" t="s">
        <v>315</v>
      </c>
      <c r="BM1168" s="226" t="s">
        <v>694</v>
      </c>
    </row>
    <row r="1169" s="2" customFormat="1">
      <c r="A1169" s="40"/>
      <c r="B1169" s="41"/>
      <c r="C1169" s="42"/>
      <c r="D1169" s="228" t="s">
        <v>197</v>
      </c>
      <c r="E1169" s="42"/>
      <c r="F1169" s="229" t="s">
        <v>695</v>
      </c>
      <c r="G1169" s="42"/>
      <c r="H1169" s="42"/>
      <c r="I1169" s="230"/>
      <c r="J1169" s="42"/>
      <c r="K1169" s="42"/>
      <c r="L1169" s="46"/>
      <c r="M1169" s="231"/>
      <c r="N1169" s="232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197</v>
      </c>
      <c r="AU1169" s="19" t="s">
        <v>83</v>
      </c>
    </row>
    <row r="1170" s="13" customFormat="1">
      <c r="A1170" s="13"/>
      <c r="B1170" s="233"/>
      <c r="C1170" s="234"/>
      <c r="D1170" s="235" t="s">
        <v>199</v>
      </c>
      <c r="E1170" s="236" t="s">
        <v>21</v>
      </c>
      <c r="F1170" s="237" t="s">
        <v>696</v>
      </c>
      <c r="G1170" s="234"/>
      <c r="H1170" s="236" t="s">
        <v>21</v>
      </c>
      <c r="I1170" s="238"/>
      <c r="J1170" s="234"/>
      <c r="K1170" s="234"/>
      <c r="L1170" s="239"/>
      <c r="M1170" s="240"/>
      <c r="N1170" s="241"/>
      <c r="O1170" s="241"/>
      <c r="P1170" s="241"/>
      <c r="Q1170" s="241"/>
      <c r="R1170" s="241"/>
      <c r="S1170" s="241"/>
      <c r="T1170" s="242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43" t="s">
        <v>199</v>
      </c>
      <c r="AU1170" s="243" t="s">
        <v>83</v>
      </c>
      <c r="AV1170" s="13" t="s">
        <v>81</v>
      </c>
      <c r="AW1170" s="13" t="s">
        <v>34</v>
      </c>
      <c r="AX1170" s="13" t="s">
        <v>73</v>
      </c>
      <c r="AY1170" s="243" t="s">
        <v>189</v>
      </c>
    </row>
    <row r="1171" s="14" customFormat="1">
      <c r="A1171" s="14"/>
      <c r="B1171" s="244"/>
      <c r="C1171" s="245"/>
      <c r="D1171" s="235" t="s">
        <v>199</v>
      </c>
      <c r="E1171" s="246" t="s">
        <v>21</v>
      </c>
      <c r="F1171" s="247" t="s">
        <v>99</v>
      </c>
      <c r="G1171" s="245"/>
      <c r="H1171" s="248">
        <v>247.80000000000001</v>
      </c>
      <c r="I1171" s="249"/>
      <c r="J1171" s="245"/>
      <c r="K1171" s="245"/>
      <c r="L1171" s="250"/>
      <c r="M1171" s="251"/>
      <c r="N1171" s="252"/>
      <c r="O1171" s="252"/>
      <c r="P1171" s="252"/>
      <c r="Q1171" s="252"/>
      <c r="R1171" s="252"/>
      <c r="S1171" s="252"/>
      <c r="T1171" s="253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4" t="s">
        <v>199</v>
      </c>
      <c r="AU1171" s="254" t="s">
        <v>83</v>
      </c>
      <c r="AV1171" s="14" t="s">
        <v>83</v>
      </c>
      <c r="AW1171" s="14" t="s">
        <v>34</v>
      </c>
      <c r="AX1171" s="14" t="s">
        <v>73</v>
      </c>
      <c r="AY1171" s="254" t="s">
        <v>189</v>
      </c>
    </row>
    <row r="1172" s="14" customFormat="1">
      <c r="A1172" s="14"/>
      <c r="B1172" s="244"/>
      <c r="C1172" s="245"/>
      <c r="D1172" s="235" t="s">
        <v>199</v>
      </c>
      <c r="E1172" s="246" t="s">
        <v>21</v>
      </c>
      <c r="F1172" s="247" t="s">
        <v>104</v>
      </c>
      <c r="G1172" s="245"/>
      <c r="H1172" s="248">
        <v>36.588000000000001</v>
      </c>
      <c r="I1172" s="249"/>
      <c r="J1172" s="245"/>
      <c r="K1172" s="245"/>
      <c r="L1172" s="250"/>
      <c r="M1172" s="251"/>
      <c r="N1172" s="252"/>
      <c r="O1172" s="252"/>
      <c r="P1172" s="252"/>
      <c r="Q1172" s="252"/>
      <c r="R1172" s="252"/>
      <c r="S1172" s="252"/>
      <c r="T1172" s="253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4" t="s">
        <v>199</v>
      </c>
      <c r="AU1172" s="254" t="s">
        <v>83</v>
      </c>
      <c r="AV1172" s="14" t="s">
        <v>83</v>
      </c>
      <c r="AW1172" s="14" t="s">
        <v>34</v>
      </c>
      <c r="AX1172" s="14" t="s">
        <v>73</v>
      </c>
      <c r="AY1172" s="254" t="s">
        <v>189</v>
      </c>
    </row>
    <row r="1173" s="14" customFormat="1">
      <c r="A1173" s="14"/>
      <c r="B1173" s="244"/>
      <c r="C1173" s="245"/>
      <c r="D1173" s="235" t="s">
        <v>199</v>
      </c>
      <c r="E1173" s="246" t="s">
        <v>21</v>
      </c>
      <c r="F1173" s="247" t="s">
        <v>108</v>
      </c>
      <c r="G1173" s="245"/>
      <c r="H1173" s="248">
        <v>26.225000000000001</v>
      </c>
      <c r="I1173" s="249"/>
      <c r="J1173" s="245"/>
      <c r="K1173" s="245"/>
      <c r="L1173" s="250"/>
      <c r="M1173" s="251"/>
      <c r="N1173" s="252"/>
      <c r="O1173" s="252"/>
      <c r="P1173" s="252"/>
      <c r="Q1173" s="252"/>
      <c r="R1173" s="252"/>
      <c r="S1173" s="252"/>
      <c r="T1173" s="253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4" t="s">
        <v>199</v>
      </c>
      <c r="AU1173" s="254" t="s">
        <v>83</v>
      </c>
      <c r="AV1173" s="14" t="s">
        <v>83</v>
      </c>
      <c r="AW1173" s="14" t="s">
        <v>34</v>
      </c>
      <c r="AX1173" s="14" t="s">
        <v>73</v>
      </c>
      <c r="AY1173" s="254" t="s">
        <v>189</v>
      </c>
    </row>
    <row r="1174" s="15" customFormat="1">
      <c r="A1174" s="15"/>
      <c r="B1174" s="255"/>
      <c r="C1174" s="256"/>
      <c r="D1174" s="235" t="s">
        <v>199</v>
      </c>
      <c r="E1174" s="257" t="s">
        <v>21</v>
      </c>
      <c r="F1174" s="258" t="s">
        <v>203</v>
      </c>
      <c r="G1174" s="256"/>
      <c r="H1174" s="259">
        <v>310.613</v>
      </c>
      <c r="I1174" s="260"/>
      <c r="J1174" s="256"/>
      <c r="K1174" s="256"/>
      <c r="L1174" s="261"/>
      <c r="M1174" s="262"/>
      <c r="N1174" s="263"/>
      <c r="O1174" s="263"/>
      <c r="P1174" s="263"/>
      <c r="Q1174" s="263"/>
      <c r="R1174" s="263"/>
      <c r="S1174" s="263"/>
      <c r="T1174" s="264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T1174" s="265" t="s">
        <v>199</v>
      </c>
      <c r="AU1174" s="265" t="s">
        <v>83</v>
      </c>
      <c r="AV1174" s="15" t="s">
        <v>195</v>
      </c>
      <c r="AW1174" s="15" t="s">
        <v>34</v>
      </c>
      <c r="AX1174" s="15" t="s">
        <v>81</v>
      </c>
      <c r="AY1174" s="265" t="s">
        <v>189</v>
      </c>
    </row>
    <row r="1175" s="2" customFormat="1">
      <c r="A1175" s="40"/>
      <c r="B1175" s="41"/>
      <c r="C1175" s="42"/>
      <c r="D1175" s="235" t="s">
        <v>210</v>
      </c>
      <c r="E1175" s="42"/>
      <c r="F1175" s="266" t="s">
        <v>474</v>
      </c>
      <c r="G1175" s="42"/>
      <c r="H1175" s="42"/>
      <c r="I1175" s="42"/>
      <c r="J1175" s="42"/>
      <c r="K1175" s="42"/>
      <c r="L1175" s="46"/>
      <c r="M1175" s="231"/>
      <c r="N1175" s="232"/>
      <c r="O1175" s="86"/>
      <c r="P1175" s="86"/>
      <c r="Q1175" s="86"/>
      <c r="R1175" s="86"/>
      <c r="S1175" s="86"/>
      <c r="T1175" s="87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U1175" s="19" t="s">
        <v>83</v>
      </c>
    </row>
    <row r="1176" s="2" customFormat="1">
      <c r="A1176" s="40"/>
      <c r="B1176" s="41"/>
      <c r="C1176" s="42"/>
      <c r="D1176" s="235" t="s">
        <v>210</v>
      </c>
      <c r="E1176" s="42"/>
      <c r="F1176" s="267" t="s">
        <v>200</v>
      </c>
      <c r="G1176" s="42"/>
      <c r="H1176" s="268">
        <v>0</v>
      </c>
      <c r="I1176" s="42"/>
      <c r="J1176" s="42"/>
      <c r="K1176" s="42"/>
      <c r="L1176" s="46"/>
      <c r="M1176" s="231"/>
      <c r="N1176" s="232"/>
      <c r="O1176" s="86"/>
      <c r="P1176" s="86"/>
      <c r="Q1176" s="86"/>
      <c r="R1176" s="86"/>
      <c r="S1176" s="86"/>
      <c r="T1176" s="87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U1176" s="19" t="s">
        <v>83</v>
      </c>
    </row>
    <row r="1177" s="2" customFormat="1">
      <c r="A1177" s="40"/>
      <c r="B1177" s="41"/>
      <c r="C1177" s="42"/>
      <c r="D1177" s="235" t="s">
        <v>210</v>
      </c>
      <c r="E1177" s="42"/>
      <c r="F1177" s="267" t="s">
        <v>475</v>
      </c>
      <c r="G1177" s="42"/>
      <c r="H1177" s="268">
        <v>247.80000000000001</v>
      </c>
      <c r="I1177" s="42"/>
      <c r="J1177" s="42"/>
      <c r="K1177" s="42"/>
      <c r="L1177" s="46"/>
      <c r="M1177" s="231"/>
      <c r="N1177" s="232"/>
      <c r="O1177" s="86"/>
      <c r="P1177" s="86"/>
      <c r="Q1177" s="86"/>
      <c r="R1177" s="86"/>
      <c r="S1177" s="86"/>
      <c r="T1177" s="87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U1177" s="19" t="s">
        <v>83</v>
      </c>
    </row>
    <row r="1178" s="2" customFormat="1">
      <c r="A1178" s="40"/>
      <c r="B1178" s="41"/>
      <c r="C1178" s="42"/>
      <c r="D1178" s="235" t="s">
        <v>210</v>
      </c>
      <c r="E1178" s="42"/>
      <c r="F1178" s="267" t="s">
        <v>203</v>
      </c>
      <c r="G1178" s="42"/>
      <c r="H1178" s="268">
        <v>247.80000000000001</v>
      </c>
      <c r="I1178" s="42"/>
      <c r="J1178" s="42"/>
      <c r="K1178" s="42"/>
      <c r="L1178" s="46"/>
      <c r="M1178" s="231"/>
      <c r="N1178" s="232"/>
      <c r="O1178" s="86"/>
      <c r="P1178" s="86"/>
      <c r="Q1178" s="86"/>
      <c r="R1178" s="86"/>
      <c r="S1178" s="86"/>
      <c r="T1178" s="87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U1178" s="19" t="s">
        <v>83</v>
      </c>
    </row>
    <row r="1179" s="2" customFormat="1">
      <c r="A1179" s="40"/>
      <c r="B1179" s="41"/>
      <c r="C1179" s="42"/>
      <c r="D1179" s="235" t="s">
        <v>210</v>
      </c>
      <c r="E1179" s="42"/>
      <c r="F1179" s="266" t="s">
        <v>476</v>
      </c>
      <c r="G1179" s="42"/>
      <c r="H1179" s="42"/>
      <c r="I1179" s="42"/>
      <c r="J1179" s="42"/>
      <c r="K1179" s="42"/>
      <c r="L1179" s="46"/>
      <c r="M1179" s="231"/>
      <c r="N1179" s="232"/>
      <c r="O1179" s="86"/>
      <c r="P1179" s="86"/>
      <c r="Q1179" s="86"/>
      <c r="R1179" s="86"/>
      <c r="S1179" s="86"/>
      <c r="T1179" s="87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U1179" s="19" t="s">
        <v>83</v>
      </c>
    </row>
    <row r="1180" s="2" customFormat="1">
      <c r="A1180" s="40"/>
      <c r="B1180" s="41"/>
      <c r="C1180" s="42"/>
      <c r="D1180" s="235" t="s">
        <v>210</v>
      </c>
      <c r="E1180" s="42"/>
      <c r="F1180" s="267" t="s">
        <v>200</v>
      </c>
      <c r="G1180" s="42"/>
      <c r="H1180" s="268">
        <v>0</v>
      </c>
      <c r="I1180" s="42"/>
      <c r="J1180" s="42"/>
      <c r="K1180" s="42"/>
      <c r="L1180" s="46"/>
      <c r="M1180" s="231"/>
      <c r="N1180" s="232"/>
      <c r="O1180" s="86"/>
      <c r="P1180" s="86"/>
      <c r="Q1180" s="86"/>
      <c r="R1180" s="86"/>
      <c r="S1180" s="86"/>
      <c r="T1180" s="87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U1180" s="19" t="s">
        <v>83</v>
      </c>
    </row>
    <row r="1181" s="2" customFormat="1">
      <c r="A1181" s="40"/>
      <c r="B1181" s="41"/>
      <c r="C1181" s="42"/>
      <c r="D1181" s="235" t="s">
        <v>210</v>
      </c>
      <c r="E1181" s="42"/>
      <c r="F1181" s="267" t="s">
        <v>477</v>
      </c>
      <c r="G1181" s="42"/>
      <c r="H1181" s="268">
        <v>36.113</v>
      </c>
      <c r="I1181" s="42"/>
      <c r="J1181" s="42"/>
      <c r="K1181" s="42"/>
      <c r="L1181" s="46"/>
      <c r="M1181" s="231"/>
      <c r="N1181" s="232"/>
      <c r="O1181" s="86"/>
      <c r="P1181" s="86"/>
      <c r="Q1181" s="86"/>
      <c r="R1181" s="86"/>
      <c r="S1181" s="86"/>
      <c r="T1181" s="87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U1181" s="19" t="s">
        <v>83</v>
      </c>
    </row>
    <row r="1182" s="2" customFormat="1">
      <c r="A1182" s="40"/>
      <c r="B1182" s="41"/>
      <c r="C1182" s="42"/>
      <c r="D1182" s="235" t="s">
        <v>210</v>
      </c>
      <c r="E1182" s="42"/>
      <c r="F1182" s="267" t="s">
        <v>478</v>
      </c>
      <c r="G1182" s="42"/>
      <c r="H1182" s="268">
        <v>0.47499999999999998</v>
      </c>
      <c r="I1182" s="42"/>
      <c r="J1182" s="42"/>
      <c r="K1182" s="42"/>
      <c r="L1182" s="46"/>
      <c r="M1182" s="231"/>
      <c r="N1182" s="232"/>
      <c r="O1182" s="86"/>
      <c r="P1182" s="86"/>
      <c r="Q1182" s="86"/>
      <c r="R1182" s="86"/>
      <c r="S1182" s="86"/>
      <c r="T1182" s="87"/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U1182" s="19" t="s">
        <v>83</v>
      </c>
    </row>
    <row r="1183" s="2" customFormat="1">
      <c r="A1183" s="40"/>
      <c r="B1183" s="41"/>
      <c r="C1183" s="42"/>
      <c r="D1183" s="235" t="s">
        <v>210</v>
      </c>
      <c r="E1183" s="42"/>
      <c r="F1183" s="267" t="s">
        <v>203</v>
      </c>
      <c r="G1183" s="42"/>
      <c r="H1183" s="268">
        <v>36.588000000000001</v>
      </c>
      <c r="I1183" s="42"/>
      <c r="J1183" s="42"/>
      <c r="K1183" s="42"/>
      <c r="L1183" s="46"/>
      <c r="M1183" s="231"/>
      <c r="N1183" s="232"/>
      <c r="O1183" s="86"/>
      <c r="P1183" s="86"/>
      <c r="Q1183" s="86"/>
      <c r="R1183" s="86"/>
      <c r="S1183" s="86"/>
      <c r="T1183" s="87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U1183" s="19" t="s">
        <v>83</v>
      </c>
    </row>
    <row r="1184" s="2" customFormat="1">
      <c r="A1184" s="40"/>
      <c r="B1184" s="41"/>
      <c r="C1184" s="42"/>
      <c r="D1184" s="235" t="s">
        <v>210</v>
      </c>
      <c r="E1184" s="42"/>
      <c r="F1184" s="266" t="s">
        <v>380</v>
      </c>
      <c r="G1184" s="42"/>
      <c r="H1184" s="42"/>
      <c r="I1184" s="42"/>
      <c r="J1184" s="42"/>
      <c r="K1184" s="42"/>
      <c r="L1184" s="46"/>
      <c r="M1184" s="231"/>
      <c r="N1184" s="232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U1184" s="19" t="s">
        <v>83</v>
      </c>
    </row>
    <row r="1185" s="2" customFormat="1">
      <c r="A1185" s="40"/>
      <c r="B1185" s="41"/>
      <c r="C1185" s="42"/>
      <c r="D1185" s="235" t="s">
        <v>210</v>
      </c>
      <c r="E1185" s="42"/>
      <c r="F1185" s="267" t="s">
        <v>200</v>
      </c>
      <c r="G1185" s="42"/>
      <c r="H1185" s="268">
        <v>0</v>
      </c>
      <c r="I1185" s="42"/>
      <c r="J1185" s="42"/>
      <c r="K1185" s="42"/>
      <c r="L1185" s="46"/>
      <c r="M1185" s="231"/>
      <c r="N1185" s="232"/>
      <c r="O1185" s="86"/>
      <c r="P1185" s="86"/>
      <c r="Q1185" s="86"/>
      <c r="R1185" s="86"/>
      <c r="S1185" s="86"/>
      <c r="T1185" s="87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U1185" s="19" t="s">
        <v>83</v>
      </c>
    </row>
    <row r="1186" s="2" customFormat="1">
      <c r="A1186" s="40"/>
      <c r="B1186" s="41"/>
      <c r="C1186" s="42"/>
      <c r="D1186" s="235" t="s">
        <v>210</v>
      </c>
      <c r="E1186" s="42"/>
      <c r="F1186" s="267" t="s">
        <v>381</v>
      </c>
      <c r="G1186" s="42"/>
      <c r="H1186" s="268">
        <v>16.756</v>
      </c>
      <c r="I1186" s="42"/>
      <c r="J1186" s="42"/>
      <c r="K1186" s="42"/>
      <c r="L1186" s="46"/>
      <c r="M1186" s="231"/>
      <c r="N1186" s="232"/>
      <c r="O1186" s="86"/>
      <c r="P1186" s="86"/>
      <c r="Q1186" s="86"/>
      <c r="R1186" s="86"/>
      <c r="S1186" s="86"/>
      <c r="T1186" s="87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  <c r="AU1186" s="19" t="s">
        <v>83</v>
      </c>
    </row>
    <row r="1187" s="2" customFormat="1">
      <c r="A1187" s="40"/>
      <c r="B1187" s="41"/>
      <c r="C1187" s="42"/>
      <c r="D1187" s="235" t="s">
        <v>210</v>
      </c>
      <c r="E1187" s="42"/>
      <c r="F1187" s="267" t="s">
        <v>382</v>
      </c>
      <c r="G1187" s="42"/>
      <c r="H1187" s="268">
        <v>8.7040000000000006</v>
      </c>
      <c r="I1187" s="42"/>
      <c r="J1187" s="42"/>
      <c r="K1187" s="42"/>
      <c r="L1187" s="46"/>
      <c r="M1187" s="231"/>
      <c r="N1187" s="232"/>
      <c r="O1187" s="86"/>
      <c r="P1187" s="86"/>
      <c r="Q1187" s="86"/>
      <c r="R1187" s="86"/>
      <c r="S1187" s="86"/>
      <c r="T1187" s="87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U1187" s="19" t="s">
        <v>83</v>
      </c>
    </row>
    <row r="1188" s="2" customFormat="1">
      <c r="A1188" s="40"/>
      <c r="B1188" s="41"/>
      <c r="C1188" s="42"/>
      <c r="D1188" s="235" t="s">
        <v>210</v>
      </c>
      <c r="E1188" s="42"/>
      <c r="F1188" s="267" t="s">
        <v>383</v>
      </c>
      <c r="G1188" s="42"/>
      <c r="H1188" s="268">
        <v>0.76500000000000001</v>
      </c>
      <c r="I1188" s="42"/>
      <c r="J1188" s="42"/>
      <c r="K1188" s="42"/>
      <c r="L1188" s="46"/>
      <c r="M1188" s="231"/>
      <c r="N1188" s="232"/>
      <c r="O1188" s="86"/>
      <c r="P1188" s="86"/>
      <c r="Q1188" s="86"/>
      <c r="R1188" s="86"/>
      <c r="S1188" s="86"/>
      <c r="T1188" s="87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U1188" s="19" t="s">
        <v>83</v>
      </c>
    </row>
    <row r="1189" s="2" customFormat="1">
      <c r="A1189" s="40"/>
      <c r="B1189" s="41"/>
      <c r="C1189" s="42"/>
      <c r="D1189" s="235" t="s">
        <v>210</v>
      </c>
      <c r="E1189" s="42"/>
      <c r="F1189" s="267" t="s">
        <v>203</v>
      </c>
      <c r="G1189" s="42"/>
      <c r="H1189" s="268">
        <v>26.225000000000001</v>
      </c>
      <c r="I1189" s="42"/>
      <c r="J1189" s="42"/>
      <c r="K1189" s="42"/>
      <c r="L1189" s="46"/>
      <c r="M1189" s="231"/>
      <c r="N1189" s="232"/>
      <c r="O1189" s="86"/>
      <c r="P1189" s="86"/>
      <c r="Q1189" s="86"/>
      <c r="R1189" s="86"/>
      <c r="S1189" s="86"/>
      <c r="T1189" s="87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U1189" s="19" t="s">
        <v>83</v>
      </c>
    </row>
    <row r="1190" s="2" customFormat="1" ht="49.05" customHeight="1">
      <c r="A1190" s="40"/>
      <c r="B1190" s="41"/>
      <c r="C1190" s="215" t="s">
        <v>697</v>
      </c>
      <c r="D1190" s="215" t="s">
        <v>191</v>
      </c>
      <c r="E1190" s="216" t="s">
        <v>698</v>
      </c>
      <c r="F1190" s="217" t="s">
        <v>699</v>
      </c>
      <c r="G1190" s="218" t="s">
        <v>101</v>
      </c>
      <c r="H1190" s="219">
        <v>63.363</v>
      </c>
      <c r="I1190" s="220"/>
      <c r="J1190" s="221">
        <f>ROUND(I1190*H1190,2)</f>
        <v>0</v>
      </c>
      <c r="K1190" s="217" t="s">
        <v>194</v>
      </c>
      <c r="L1190" s="46"/>
      <c r="M1190" s="222" t="s">
        <v>21</v>
      </c>
      <c r="N1190" s="223" t="s">
        <v>44</v>
      </c>
      <c r="O1190" s="86"/>
      <c r="P1190" s="224">
        <f>O1190*H1190</f>
        <v>0</v>
      </c>
      <c r="Q1190" s="224">
        <v>0.0061199999999999996</v>
      </c>
      <c r="R1190" s="224">
        <f>Q1190*H1190</f>
        <v>0.38778155999999997</v>
      </c>
      <c r="S1190" s="224">
        <v>0</v>
      </c>
      <c r="T1190" s="225">
        <f>S1190*H1190</f>
        <v>0</v>
      </c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R1190" s="226" t="s">
        <v>315</v>
      </c>
      <c r="AT1190" s="226" t="s">
        <v>191</v>
      </c>
      <c r="AU1190" s="226" t="s">
        <v>83</v>
      </c>
      <c r="AY1190" s="19" t="s">
        <v>189</v>
      </c>
      <c r="BE1190" s="227">
        <f>IF(N1190="základní",J1190,0)</f>
        <v>0</v>
      </c>
      <c r="BF1190" s="227">
        <f>IF(N1190="snížená",J1190,0)</f>
        <v>0</v>
      </c>
      <c r="BG1190" s="227">
        <f>IF(N1190="zákl. přenesená",J1190,0)</f>
        <v>0</v>
      </c>
      <c r="BH1190" s="227">
        <f>IF(N1190="sníž. přenesená",J1190,0)</f>
        <v>0</v>
      </c>
      <c r="BI1190" s="227">
        <f>IF(N1190="nulová",J1190,0)</f>
        <v>0</v>
      </c>
      <c r="BJ1190" s="19" t="s">
        <v>81</v>
      </c>
      <c r="BK1190" s="227">
        <f>ROUND(I1190*H1190,2)</f>
        <v>0</v>
      </c>
      <c r="BL1190" s="19" t="s">
        <v>315</v>
      </c>
      <c r="BM1190" s="226" t="s">
        <v>700</v>
      </c>
    </row>
    <row r="1191" s="2" customFormat="1">
      <c r="A1191" s="40"/>
      <c r="B1191" s="41"/>
      <c r="C1191" s="42"/>
      <c r="D1191" s="228" t="s">
        <v>197</v>
      </c>
      <c r="E1191" s="42"/>
      <c r="F1191" s="229" t="s">
        <v>701</v>
      </c>
      <c r="G1191" s="42"/>
      <c r="H1191" s="42"/>
      <c r="I1191" s="230"/>
      <c r="J1191" s="42"/>
      <c r="K1191" s="42"/>
      <c r="L1191" s="46"/>
      <c r="M1191" s="231"/>
      <c r="N1191" s="232"/>
      <c r="O1191" s="86"/>
      <c r="P1191" s="86"/>
      <c r="Q1191" s="86"/>
      <c r="R1191" s="86"/>
      <c r="S1191" s="86"/>
      <c r="T1191" s="87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T1191" s="19" t="s">
        <v>197</v>
      </c>
      <c r="AU1191" s="19" t="s">
        <v>83</v>
      </c>
    </row>
    <row r="1192" s="2" customFormat="1" ht="24.15" customHeight="1">
      <c r="A1192" s="40"/>
      <c r="B1192" s="41"/>
      <c r="C1192" s="269" t="s">
        <v>702</v>
      </c>
      <c r="D1192" s="269" t="s">
        <v>214</v>
      </c>
      <c r="E1192" s="270" t="s">
        <v>703</v>
      </c>
      <c r="F1192" s="271" t="s">
        <v>704</v>
      </c>
      <c r="G1192" s="272" t="s">
        <v>101</v>
      </c>
      <c r="H1192" s="273">
        <v>8.0199999999999996</v>
      </c>
      <c r="I1192" s="274"/>
      <c r="J1192" s="275">
        <f>ROUND(I1192*H1192,2)</f>
        <v>0</v>
      </c>
      <c r="K1192" s="271" t="s">
        <v>194</v>
      </c>
      <c r="L1192" s="276"/>
      <c r="M1192" s="277" t="s">
        <v>21</v>
      </c>
      <c r="N1192" s="278" t="s">
        <v>44</v>
      </c>
      <c r="O1192" s="86"/>
      <c r="P1192" s="224">
        <f>O1192*H1192</f>
        <v>0</v>
      </c>
      <c r="Q1192" s="224">
        <v>0.0014</v>
      </c>
      <c r="R1192" s="224">
        <f>Q1192*H1192</f>
        <v>0.011228</v>
      </c>
      <c r="S1192" s="224">
        <v>0</v>
      </c>
      <c r="T1192" s="225">
        <f>S1192*H1192</f>
        <v>0</v>
      </c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R1192" s="226" t="s">
        <v>424</v>
      </c>
      <c r="AT1192" s="226" t="s">
        <v>214</v>
      </c>
      <c r="AU1192" s="226" t="s">
        <v>83</v>
      </c>
      <c r="AY1192" s="19" t="s">
        <v>189</v>
      </c>
      <c r="BE1192" s="227">
        <f>IF(N1192="základní",J1192,0)</f>
        <v>0</v>
      </c>
      <c r="BF1192" s="227">
        <f>IF(N1192="snížená",J1192,0)</f>
        <v>0</v>
      </c>
      <c r="BG1192" s="227">
        <f>IF(N1192="zákl. přenesená",J1192,0)</f>
        <v>0</v>
      </c>
      <c r="BH1192" s="227">
        <f>IF(N1192="sníž. přenesená",J1192,0)</f>
        <v>0</v>
      </c>
      <c r="BI1192" s="227">
        <f>IF(N1192="nulová",J1192,0)</f>
        <v>0</v>
      </c>
      <c r="BJ1192" s="19" t="s">
        <v>81</v>
      </c>
      <c r="BK1192" s="227">
        <f>ROUND(I1192*H1192,2)</f>
        <v>0</v>
      </c>
      <c r="BL1192" s="19" t="s">
        <v>315</v>
      </c>
      <c r="BM1192" s="226" t="s">
        <v>705</v>
      </c>
    </row>
    <row r="1193" s="14" customFormat="1">
      <c r="A1193" s="14"/>
      <c r="B1193" s="244"/>
      <c r="C1193" s="245"/>
      <c r="D1193" s="235" t="s">
        <v>199</v>
      </c>
      <c r="E1193" s="246" t="s">
        <v>21</v>
      </c>
      <c r="F1193" s="247" t="s">
        <v>706</v>
      </c>
      <c r="G1193" s="245"/>
      <c r="H1193" s="248">
        <v>7.6379999999999999</v>
      </c>
      <c r="I1193" s="249"/>
      <c r="J1193" s="245"/>
      <c r="K1193" s="245"/>
      <c r="L1193" s="250"/>
      <c r="M1193" s="251"/>
      <c r="N1193" s="252"/>
      <c r="O1193" s="252"/>
      <c r="P1193" s="252"/>
      <c r="Q1193" s="252"/>
      <c r="R1193" s="252"/>
      <c r="S1193" s="252"/>
      <c r="T1193" s="253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4" t="s">
        <v>199</v>
      </c>
      <c r="AU1193" s="254" t="s">
        <v>83</v>
      </c>
      <c r="AV1193" s="14" t="s">
        <v>83</v>
      </c>
      <c r="AW1193" s="14" t="s">
        <v>34</v>
      </c>
      <c r="AX1193" s="14" t="s">
        <v>81</v>
      </c>
      <c r="AY1193" s="254" t="s">
        <v>189</v>
      </c>
    </row>
    <row r="1194" s="2" customFormat="1">
      <c r="A1194" s="40"/>
      <c r="B1194" s="41"/>
      <c r="C1194" s="42"/>
      <c r="D1194" s="235" t="s">
        <v>210</v>
      </c>
      <c r="E1194" s="42"/>
      <c r="F1194" s="266" t="s">
        <v>236</v>
      </c>
      <c r="G1194" s="42"/>
      <c r="H1194" s="42"/>
      <c r="I1194" s="42"/>
      <c r="J1194" s="42"/>
      <c r="K1194" s="42"/>
      <c r="L1194" s="46"/>
      <c r="M1194" s="231"/>
      <c r="N1194" s="232"/>
      <c r="O1194" s="86"/>
      <c r="P1194" s="86"/>
      <c r="Q1194" s="86"/>
      <c r="R1194" s="86"/>
      <c r="S1194" s="86"/>
      <c r="T1194" s="87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U1194" s="19" t="s">
        <v>83</v>
      </c>
    </row>
    <row r="1195" s="2" customFormat="1">
      <c r="A1195" s="40"/>
      <c r="B1195" s="41"/>
      <c r="C1195" s="42"/>
      <c r="D1195" s="235" t="s">
        <v>210</v>
      </c>
      <c r="E1195" s="42"/>
      <c r="F1195" s="267" t="s">
        <v>200</v>
      </c>
      <c r="G1195" s="42"/>
      <c r="H1195" s="268">
        <v>0</v>
      </c>
      <c r="I1195" s="42"/>
      <c r="J1195" s="42"/>
      <c r="K1195" s="42"/>
      <c r="L1195" s="46"/>
      <c r="M1195" s="231"/>
      <c r="N1195" s="232"/>
      <c r="O1195" s="86"/>
      <c r="P1195" s="86"/>
      <c r="Q1195" s="86"/>
      <c r="R1195" s="86"/>
      <c r="S1195" s="86"/>
      <c r="T1195" s="87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U1195" s="19" t="s">
        <v>83</v>
      </c>
    </row>
    <row r="1196" s="2" customFormat="1">
      <c r="A1196" s="40"/>
      <c r="B1196" s="41"/>
      <c r="C1196" s="42"/>
      <c r="D1196" s="235" t="s">
        <v>210</v>
      </c>
      <c r="E1196" s="42"/>
      <c r="F1196" s="267" t="s">
        <v>237</v>
      </c>
      <c r="G1196" s="42"/>
      <c r="H1196" s="268">
        <v>10.050000000000001</v>
      </c>
      <c r="I1196" s="42"/>
      <c r="J1196" s="42"/>
      <c r="K1196" s="42"/>
      <c r="L1196" s="46"/>
      <c r="M1196" s="231"/>
      <c r="N1196" s="232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U1196" s="19" t="s">
        <v>83</v>
      </c>
    </row>
    <row r="1197" s="2" customFormat="1">
      <c r="A1197" s="40"/>
      <c r="B1197" s="41"/>
      <c r="C1197" s="42"/>
      <c r="D1197" s="235" t="s">
        <v>210</v>
      </c>
      <c r="E1197" s="42"/>
      <c r="F1197" s="267" t="s">
        <v>203</v>
      </c>
      <c r="G1197" s="42"/>
      <c r="H1197" s="268">
        <v>10.050000000000001</v>
      </c>
      <c r="I1197" s="42"/>
      <c r="J1197" s="42"/>
      <c r="K1197" s="42"/>
      <c r="L1197" s="46"/>
      <c r="M1197" s="231"/>
      <c r="N1197" s="232"/>
      <c r="O1197" s="86"/>
      <c r="P1197" s="86"/>
      <c r="Q1197" s="86"/>
      <c r="R1197" s="86"/>
      <c r="S1197" s="86"/>
      <c r="T1197" s="87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U1197" s="19" t="s">
        <v>83</v>
      </c>
    </row>
    <row r="1198" s="14" customFormat="1">
      <c r="A1198" s="14"/>
      <c r="B1198" s="244"/>
      <c r="C1198" s="245"/>
      <c r="D1198" s="235" t="s">
        <v>199</v>
      </c>
      <c r="E1198" s="245"/>
      <c r="F1198" s="247" t="s">
        <v>707</v>
      </c>
      <c r="G1198" s="245"/>
      <c r="H1198" s="248">
        <v>8.0199999999999996</v>
      </c>
      <c r="I1198" s="249"/>
      <c r="J1198" s="245"/>
      <c r="K1198" s="245"/>
      <c r="L1198" s="250"/>
      <c r="M1198" s="251"/>
      <c r="N1198" s="252"/>
      <c r="O1198" s="252"/>
      <c r="P1198" s="252"/>
      <c r="Q1198" s="252"/>
      <c r="R1198" s="252"/>
      <c r="S1198" s="252"/>
      <c r="T1198" s="253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54" t="s">
        <v>199</v>
      </c>
      <c r="AU1198" s="254" t="s">
        <v>83</v>
      </c>
      <c r="AV1198" s="14" t="s">
        <v>83</v>
      </c>
      <c r="AW1198" s="14" t="s">
        <v>4</v>
      </c>
      <c r="AX1198" s="14" t="s">
        <v>81</v>
      </c>
      <c r="AY1198" s="254" t="s">
        <v>189</v>
      </c>
    </row>
    <row r="1199" s="2" customFormat="1" ht="24.15" customHeight="1">
      <c r="A1199" s="40"/>
      <c r="B1199" s="41"/>
      <c r="C1199" s="269" t="s">
        <v>708</v>
      </c>
      <c r="D1199" s="269" t="s">
        <v>214</v>
      </c>
      <c r="E1199" s="270" t="s">
        <v>709</v>
      </c>
      <c r="F1199" s="271" t="s">
        <v>710</v>
      </c>
      <c r="G1199" s="272" t="s">
        <v>101</v>
      </c>
      <c r="H1199" s="273">
        <v>51.551000000000002</v>
      </c>
      <c r="I1199" s="274"/>
      <c r="J1199" s="275">
        <f>ROUND(I1199*H1199,2)</f>
        <v>0</v>
      </c>
      <c r="K1199" s="271" t="s">
        <v>194</v>
      </c>
      <c r="L1199" s="276"/>
      <c r="M1199" s="277" t="s">
        <v>21</v>
      </c>
      <c r="N1199" s="278" t="s">
        <v>44</v>
      </c>
      <c r="O1199" s="86"/>
      <c r="P1199" s="224">
        <f>O1199*H1199</f>
        <v>0</v>
      </c>
      <c r="Q1199" s="224">
        <v>0.002</v>
      </c>
      <c r="R1199" s="224">
        <f>Q1199*H1199</f>
        <v>0.103102</v>
      </c>
      <c r="S1199" s="224">
        <v>0</v>
      </c>
      <c r="T1199" s="225">
        <f>S1199*H1199</f>
        <v>0</v>
      </c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R1199" s="226" t="s">
        <v>598</v>
      </c>
      <c r="AT1199" s="226" t="s">
        <v>214</v>
      </c>
      <c r="AU1199" s="226" t="s">
        <v>83</v>
      </c>
      <c r="AY1199" s="19" t="s">
        <v>189</v>
      </c>
      <c r="BE1199" s="227">
        <f>IF(N1199="základní",J1199,0)</f>
        <v>0</v>
      </c>
      <c r="BF1199" s="227">
        <f>IF(N1199="snížená",J1199,0)</f>
        <v>0</v>
      </c>
      <c r="BG1199" s="227">
        <f>IF(N1199="zákl. přenesená",J1199,0)</f>
        <v>0</v>
      </c>
      <c r="BH1199" s="227">
        <f>IF(N1199="sníž. přenesená",J1199,0)</f>
        <v>0</v>
      </c>
      <c r="BI1199" s="227">
        <f>IF(N1199="nulová",J1199,0)</f>
        <v>0</v>
      </c>
      <c r="BJ1199" s="19" t="s">
        <v>81</v>
      </c>
      <c r="BK1199" s="227">
        <f>ROUND(I1199*H1199,2)</f>
        <v>0</v>
      </c>
      <c r="BL1199" s="19" t="s">
        <v>598</v>
      </c>
      <c r="BM1199" s="226" t="s">
        <v>711</v>
      </c>
    </row>
    <row r="1200" s="14" customFormat="1">
      <c r="A1200" s="14"/>
      <c r="B1200" s="244"/>
      <c r="C1200" s="245"/>
      <c r="D1200" s="235" t="s">
        <v>199</v>
      </c>
      <c r="E1200" s="246" t="s">
        <v>21</v>
      </c>
      <c r="F1200" s="247" t="s">
        <v>712</v>
      </c>
      <c r="G1200" s="245"/>
      <c r="H1200" s="248">
        <v>49.095999999999997</v>
      </c>
      <c r="I1200" s="249"/>
      <c r="J1200" s="245"/>
      <c r="K1200" s="245"/>
      <c r="L1200" s="250"/>
      <c r="M1200" s="251"/>
      <c r="N1200" s="252"/>
      <c r="O1200" s="252"/>
      <c r="P1200" s="252"/>
      <c r="Q1200" s="252"/>
      <c r="R1200" s="252"/>
      <c r="S1200" s="252"/>
      <c r="T1200" s="253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4" t="s">
        <v>199</v>
      </c>
      <c r="AU1200" s="254" t="s">
        <v>83</v>
      </c>
      <c r="AV1200" s="14" t="s">
        <v>83</v>
      </c>
      <c r="AW1200" s="14" t="s">
        <v>34</v>
      </c>
      <c r="AX1200" s="14" t="s">
        <v>81</v>
      </c>
      <c r="AY1200" s="254" t="s">
        <v>189</v>
      </c>
    </row>
    <row r="1201" s="2" customFormat="1">
      <c r="A1201" s="40"/>
      <c r="B1201" s="41"/>
      <c r="C1201" s="42"/>
      <c r="D1201" s="235" t="s">
        <v>210</v>
      </c>
      <c r="E1201" s="42"/>
      <c r="F1201" s="266" t="s">
        <v>232</v>
      </c>
      <c r="G1201" s="42"/>
      <c r="H1201" s="42"/>
      <c r="I1201" s="42"/>
      <c r="J1201" s="42"/>
      <c r="K1201" s="42"/>
      <c r="L1201" s="46"/>
      <c r="M1201" s="231"/>
      <c r="N1201" s="232"/>
      <c r="O1201" s="86"/>
      <c r="P1201" s="86"/>
      <c r="Q1201" s="86"/>
      <c r="R1201" s="86"/>
      <c r="S1201" s="86"/>
      <c r="T1201" s="87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U1201" s="19" t="s">
        <v>83</v>
      </c>
    </row>
    <row r="1202" s="2" customFormat="1">
      <c r="A1202" s="40"/>
      <c r="B1202" s="41"/>
      <c r="C1202" s="42"/>
      <c r="D1202" s="235" t="s">
        <v>210</v>
      </c>
      <c r="E1202" s="42"/>
      <c r="F1202" s="267" t="s">
        <v>200</v>
      </c>
      <c r="G1202" s="42"/>
      <c r="H1202" s="268">
        <v>0</v>
      </c>
      <c r="I1202" s="42"/>
      <c r="J1202" s="42"/>
      <c r="K1202" s="42"/>
      <c r="L1202" s="46"/>
      <c r="M1202" s="231"/>
      <c r="N1202" s="232"/>
      <c r="O1202" s="86"/>
      <c r="P1202" s="86"/>
      <c r="Q1202" s="86"/>
      <c r="R1202" s="86"/>
      <c r="S1202" s="86"/>
      <c r="T1202" s="87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U1202" s="19" t="s">
        <v>83</v>
      </c>
    </row>
    <row r="1203" s="2" customFormat="1">
      <c r="A1203" s="40"/>
      <c r="B1203" s="41"/>
      <c r="C1203" s="42"/>
      <c r="D1203" s="235" t="s">
        <v>210</v>
      </c>
      <c r="E1203" s="42"/>
      <c r="F1203" s="267" t="s">
        <v>233</v>
      </c>
      <c r="G1203" s="42"/>
      <c r="H1203" s="268">
        <v>64.599999999999994</v>
      </c>
      <c r="I1203" s="42"/>
      <c r="J1203" s="42"/>
      <c r="K1203" s="42"/>
      <c r="L1203" s="46"/>
      <c r="M1203" s="231"/>
      <c r="N1203" s="232"/>
      <c r="O1203" s="86"/>
      <c r="P1203" s="86"/>
      <c r="Q1203" s="86"/>
      <c r="R1203" s="86"/>
      <c r="S1203" s="86"/>
      <c r="T1203" s="87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U1203" s="19" t="s">
        <v>83</v>
      </c>
    </row>
    <row r="1204" s="2" customFormat="1">
      <c r="A1204" s="40"/>
      <c r="B1204" s="41"/>
      <c r="C1204" s="42"/>
      <c r="D1204" s="235" t="s">
        <v>210</v>
      </c>
      <c r="E1204" s="42"/>
      <c r="F1204" s="267" t="s">
        <v>203</v>
      </c>
      <c r="G1204" s="42"/>
      <c r="H1204" s="268">
        <v>64.599999999999994</v>
      </c>
      <c r="I1204" s="42"/>
      <c r="J1204" s="42"/>
      <c r="K1204" s="42"/>
      <c r="L1204" s="46"/>
      <c r="M1204" s="231"/>
      <c r="N1204" s="232"/>
      <c r="O1204" s="86"/>
      <c r="P1204" s="86"/>
      <c r="Q1204" s="86"/>
      <c r="R1204" s="86"/>
      <c r="S1204" s="86"/>
      <c r="T1204" s="87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U1204" s="19" t="s">
        <v>83</v>
      </c>
    </row>
    <row r="1205" s="14" customFormat="1">
      <c r="A1205" s="14"/>
      <c r="B1205" s="244"/>
      <c r="C1205" s="245"/>
      <c r="D1205" s="235" t="s">
        <v>199</v>
      </c>
      <c r="E1205" s="245"/>
      <c r="F1205" s="247" t="s">
        <v>713</v>
      </c>
      <c r="G1205" s="245"/>
      <c r="H1205" s="248">
        <v>51.551000000000002</v>
      </c>
      <c r="I1205" s="249"/>
      <c r="J1205" s="245"/>
      <c r="K1205" s="245"/>
      <c r="L1205" s="250"/>
      <c r="M1205" s="251"/>
      <c r="N1205" s="252"/>
      <c r="O1205" s="252"/>
      <c r="P1205" s="252"/>
      <c r="Q1205" s="252"/>
      <c r="R1205" s="252"/>
      <c r="S1205" s="252"/>
      <c r="T1205" s="253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4" t="s">
        <v>199</v>
      </c>
      <c r="AU1205" s="254" t="s">
        <v>83</v>
      </c>
      <c r="AV1205" s="14" t="s">
        <v>83</v>
      </c>
      <c r="AW1205" s="14" t="s">
        <v>4</v>
      </c>
      <c r="AX1205" s="14" t="s">
        <v>81</v>
      </c>
      <c r="AY1205" s="254" t="s">
        <v>189</v>
      </c>
    </row>
    <row r="1206" s="2" customFormat="1" ht="24.15" customHeight="1">
      <c r="A1206" s="40"/>
      <c r="B1206" s="41"/>
      <c r="C1206" s="269" t="s">
        <v>714</v>
      </c>
      <c r="D1206" s="269" t="s">
        <v>214</v>
      </c>
      <c r="E1206" s="270" t="s">
        <v>715</v>
      </c>
      <c r="F1206" s="271" t="s">
        <v>716</v>
      </c>
      <c r="G1206" s="272" t="s">
        <v>101</v>
      </c>
      <c r="H1206" s="273">
        <v>6.96</v>
      </c>
      <c r="I1206" s="274"/>
      <c r="J1206" s="275">
        <f>ROUND(I1206*H1206,2)</f>
        <v>0</v>
      </c>
      <c r="K1206" s="271" t="s">
        <v>194</v>
      </c>
      <c r="L1206" s="276"/>
      <c r="M1206" s="277" t="s">
        <v>21</v>
      </c>
      <c r="N1206" s="278" t="s">
        <v>44</v>
      </c>
      <c r="O1206" s="86"/>
      <c r="P1206" s="224">
        <f>O1206*H1206</f>
        <v>0</v>
      </c>
      <c r="Q1206" s="224">
        <v>0.0028999999999999998</v>
      </c>
      <c r="R1206" s="224">
        <f>Q1206*H1206</f>
        <v>0.020183999999999997</v>
      </c>
      <c r="S1206" s="224">
        <v>0</v>
      </c>
      <c r="T1206" s="225">
        <f>S1206*H1206</f>
        <v>0</v>
      </c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R1206" s="226" t="s">
        <v>598</v>
      </c>
      <c r="AT1206" s="226" t="s">
        <v>214</v>
      </c>
      <c r="AU1206" s="226" t="s">
        <v>83</v>
      </c>
      <c r="AY1206" s="19" t="s">
        <v>189</v>
      </c>
      <c r="BE1206" s="227">
        <f>IF(N1206="základní",J1206,0)</f>
        <v>0</v>
      </c>
      <c r="BF1206" s="227">
        <f>IF(N1206="snížená",J1206,0)</f>
        <v>0</v>
      </c>
      <c r="BG1206" s="227">
        <f>IF(N1206="zákl. přenesená",J1206,0)</f>
        <v>0</v>
      </c>
      <c r="BH1206" s="227">
        <f>IF(N1206="sníž. přenesená",J1206,0)</f>
        <v>0</v>
      </c>
      <c r="BI1206" s="227">
        <f>IF(N1206="nulová",J1206,0)</f>
        <v>0</v>
      </c>
      <c r="BJ1206" s="19" t="s">
        <v>81</v>
      </c>
      <c r="BK1206" s="227">
        <f>ROUND(I1206*H1206,2)</f>
        <v>0</v>
      </c>
      <c r="BL1206" s="19" t="s">
        <v>598</v>
      </c>
      <c r="BM1206" s="226" t="s">
        <v>717</v>
      </c>
    </row>
    <row r="1207" s="14" customFormat="1">
      <c r="A1207" s="14"/>
      <c r="B1207" s="244"/>
      <c r="C1207" s="245"/>
      <c r="D1207" s="235" t="s">
        <v>199</v>
      </c>
      <c r="E1207" s="246" t="s">
        <v>21</v>
      </c>
      <c r="F1207" s="247" t="s">
        <v>395</v>
      </c>
      <c r="G1207" s="245"/>
      <c r="H1207" s="248">
        <v>6.6289999999999996</v>
      </c>
      <c r="I1207" s="249"/>
      <c r="J1207" s="245"/>
      <c r="K1207" s="245"/>
      <c r="L1207" s="250"/>
      <c r="M1207" s="251"/>
      <c r="N1207" s="252"/>
      <c r="O1207" s="252"/>
      <c r="P1207" s="252"/>
      <c r="Q1207" s="252"/>
      <c r="R1207" s="252"/>
      <c r="S1207" s="252"/>
      <c r="T1207" s="253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4" t="s">
        <v>199</v>
      </c>
      <c r="AU1207" s="254" t="s">
        <v>83</v>
      </c>
      <c r="AV1207" s="14" t="s">
        <v>83</v>
      </c>
      <c r="AW1207" s="14" t="s">
        <v>34</v>
      </c>
      <c r="AX1207" s="14" t="s">
        <v>81</v>
      </c>
      <c r="AY1207" s="254" t="s">
        <v>189</v>
      </c>
    </row>
    <row r="1208" s="2" customFormat="1">
      <c r="A1208" s="40"/>
      <c r="B1208" s="41"/>
      <c r="C1208" s="42"/>
      <c r="D1208" s="235" t="s">
        <v>210</v>
      </c>
      <c r="E1208" s="42"/>
      <c r="F1208" s="266" t="s">
        <v>239</v>
      </c>
      <c r="G1208" s="42"/>
      <c r="H1208" s="42"/>
      <c r="I1208" s="42"/>
      <c r="J1208" s="42"/>
      <c r="K1208" s="42"/>
      <c r="L1208" s="46"/>
      <c r="M1208" s="231"/>
      <c r="N1208" s="232"/>
      <c r="O1208" s="86"/>
      <c r="P1208" s="86"/>
      <c r="Q1208" s="86"/>
      <c r="R1208" s="86"/>
      <c r="S1208" s="86"/>
      <c r="T1208" s="87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U1208" s="19" t="s">
        <v>83</v>
      </c>
    </row>
    <row r="1209" s="2" customFormat="1">
      <c r="A1209" s="40"/>
      <c r="B1209" s="41"/>
      <c r="C1209" s="42"/>
      <c r="D1209" s="235" t="s">
        <v>210</v>
      </c>
      <c r="E1209" s="42"/>
      <c r="F1209" s="267" t="s">
        <v>200</v>
      </c>
      <c r="G1209" s="42"/>
      <c r="H1209" s="268">
        <v>0</v>
      </c>
      <c r="I1209" s="42"/>
      <c r="J1209" s="42"/>
      <c r="K1209" s="42"/>
      <c r="L1209" s="46"/>
      <c r="M1209" s="231"/>
      <c r="N1209" s="232"/>
      <c r="O1209" s="86"/>
      <c r="P1209" s="86"/>
      <c r="Q1209" s="86"/>
      <c r="R1209" s="86"/>
      <c r="S1209" s="86"/>
      <c r="T1209" s="87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U1209" s="19" t="s">
        <v>83</v>
      </c>
    </row>
    <row r="1210" s="2" customFormat="1">
      <c r="A1210" s="40"/>
      <c r="B1210" s="41"/>
      <c r="C1210" s="42"/>
      <c r="D1210" s="235" t="s">
        <v>210</v>
      </c>
      <c r="E1210" s="42"/>
      <c r="F1210" s="267" t="s">
        <v>240</v>
      </c>
      <c r="G1210" s="42"/>
      <c r="H1210" s="268">
        <v>18.940000000000001</v>
      </c>
      <c r="I1210" s="42"/>
      <c r="J1210" s="42"/>
      <c r="K1210" s="42"/>
      <c r="L1210" s="46"/>
      <c r="M1210" s="231"/>
      <c r="N1210" s="232"/>
      <c r="O1210" s="86"/>
      <c r="P1210" s="86"/>
      <c r="Q1210" s="86"/>
      <c r="R1210" s="86"/>
      <c r="S1210" s="86"/>
      <c r="T1210" s="87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U1210" s="19" t="s">
        <v>83</v>
      </c>
    </row>
    <row r="1211" s="2" customFormat="1">
      <c r="A1211" s="40"/>
      <c r="B1211" s="41"/>
      <c r="C1211" s="42"/>
      <c r="D1211" s="235" t="s">
        <v>210</v>
      </c>
      <c r="E1211" s="42"/>
      <c r="F1211" s="267" t="s">
        <v>203</v>
      </c>
      <c r="G1211" s="42"/>
      <c r="H1211" s="268">
        <v>18.940000000000001</v>
      </c>
      <c r="I1211" s="42"/>
      <c r="J1211" s="42"/>
      <c r="K1211" s="42"/>
      <c r="L1211" s="46"/>
      <c r="M1211" s="231"/>
      <c r="N1211" s="232"/>
      <c r="O1211" s="86"/>
      <c r="P1211" s="86"/>
      <c r="Q1211" s="86"/>
      <c r="R1211" s="86"/>
      <c r="S1211" s="86"/>
      <c r="T1211" s="87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U1211" s="19" t="s">
        <v>83</v>
      </c>
    </row>
    <row r="1212" s="14" customFormat="1">
      <c r="A1212" s="14"/>
      <c r="B1212" s="244"/>
      <c r="C1212" s="245"/>
      <c r="D1212" s="235" t="s">
        <v>199</v>
      </c>
      <c r="E1212" s="245"/>
      <c r="F1212" s="247" t="s">
        <v>718</v>
      </c>
      <c r="G1212" s="245"/>
      <c r="H1212" s="248">
        <v>6.96</v>
      </c>
      <c r="I1212" s="249"/>
      <c r="J1212" s="245"/>
      <c r="K1212" s="245"/>
      <c r="L1212" s="250"/>
      <c r="M1212" s="251"/>
      <c r="N1212" s="252"/>
      <c r="O1212" s="252"/>
      <c r="P1212" s="252"/>
      <c r="Q1212" s="252"/>
      <c r="R1212" s="252"/>
      <c r="S1212" s="252"/>
      <c r="T1212" s="253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54" t="s">
        <v>199</v>
      </c>
      <c r="AU1212" s="254" t="s">
        <v>83</v>
      </c>
      <c r="AV1212" s="14" t="s">
        <v>83</v>
      </c>
      <c r="AW1212" s="14" t="s">
        <v>4</v>
      </c>
      <c r="AX1212" s="14" t="s">
        <v>81</v>
      </c>
      <c r="AY1212" s="254" t="s">
        <v>189</v>
      </c>
    </row>
    <row r="1213" s="2" customFormat="1" ht="37.8" customHeight="1">
      <c r="A1213" s="40"/>
      <c r="B1213" s="41"/>
      <c r="C1213" s="215" t="s">
        <v>719</v>
      </c>
      <c r="D1213" s="215" t="s">
        <v>191</v>
      </c>
      <c r="E1213" s="216" t="s">
        <v>720</v>
      </c>
      <c r="F1213" s="217" t="s">
        <v>721</v>
      </c>
      <c r="G1213" s="218" t="s">
        <v>101</v>
      </c>
      <c r="H1213" s="219">
        <v>60.557000000000002</v>
      </c>
      <c r="I1213" s="220"/>
      <c r="J1213" s="221">
        <f>ROUND(I1213*H1213,2)</f>
        <v>0</v>
      </c>
      <c r="K1213" s="217" t="s">
        <v>194</v>
      </c>
      <c r="L1213" s="46"/>
      <c r="M1213" s="222" t="s">
        <v>21</v>
      </c>
      <c r="N1213" s="223" t="s">
        <v>44</v>
      </c>
      <c r="O1213" s="86"/>
      <c r="P1213" s="224">
        <f>O1213*H1213</f>
        <v>0</v>
      </c>
      <c r="Q1213" s="224">
        <v>0</v>
      </c>
      <c r="R1213" s="224">
        <f>Q1213*H1213</f>
        <v>0</v>
      </c>
      <c r="S1213" s="224">
        <v>0</v>
      </c>
      <c r="T1213" s="225">
        <f>S1213*H1213</f>
        <v>0</v>
      </c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R1213" s="226" t="s">
        <v>315</v>
      </c>
      <c r="AT1213" s="226" t="s">
        <v>191</v>
      </c>
      <c r="AU1213" s="226" t="s">
        <v>83</v>
      </c>
      <c r="AY1213" s="19" t="s">
        <v>189</v>
      </c>
      <c r="BE1213" s="227">
        <f>IF(N1213="základní",J1213,0)</f>
        <v>0</v>
      </c>
      <c r="BF1213" s="227">
        <f>IF(N1213="snížená",J1213,0)</f>
        <v>0</v>
      </c>
      <c r="BG1213" s="227">
        <f>IF(N1213="zákl. přenesená",J1213,0)</f>
        <v>0</v>
      </c>
      <c r="BH1213" s="227">
        <f>IF(N1213="sníž. přenesená",J1213,0)</f>
        <v>0</v>
      </c>
      <c r="BI1213" s="227">
        <f>IF(N1213="nulová",J1213,0)</f>
        <v>0</v>
      </c>
      <c r="BJ1213" s="19" t="s">
        <v>81</v>
      </c>
      <c r="BK1213" s="227">
        <f>ROUND(I1213*H1213,2)</f>
        <v>0</v>
      </c>
      <c r="BL1213" s="19" t="s">
        <v>315</v>
      </c>
      <c r="BM1213" s="226" t="s">
        <v>722</v>
      </c>
    </row>
    <row r="1214" s="2" customFormat="1">
      <c r="A1214" s="40"/>
      <c r="B1214" s="41"/>
      <c r="C1214" s="42"/>
      <c r="D1214" s="228" t="s">
        <v>197</v>
      </c>
      <c r="E1214" s="42"/>
      <c r="F1214" s="229" t="s">
        <v>723</v>
      </c>
      <c r="G1214" s="42"/>
      <c r="H1214" s="42"/>
      <c r="I1214" s="230"/>
      <c r="J1214" s="42"/>
      <c r="K1214" s="42"/>
      <c r="L1214" s="46"/>
      <c r="M1214" s="231"/>
      <c r="N1214" s="232"/>
      <c r="O1214" s="86"/>
      <c r="P1214" s="86"/>
      <c r="Q1214" s="86"/>
      <c r="R1214" s="86"/>
      <c r="S1214" s="86"/>
      <c r="T1214" s="87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T1214" s="19" t="s">
        <v>197</v>
      </c>
      <c r="AU1214" s="19" t="s">
        <v>83</v>
      </c>
    </row>
    <row r="1215" s="14" customFormat="1">
      <c r="A1215" s="14"/>
      <c r="B1215" s="244"/>
      <c r="C1215" s="245"/>
      <c r="D1215" s="235" t="s">
        <v>199</v>
      </c>
      <c r="E1215" s="246" t="s">
        <v>21</v>
      </c>
      <c r="F1215" s="247" t="s">
        <v>132</v>
      </c>
      <c r="G1215" s="245"/>
      <c r="H1215" s="248">
        <v>60.557000000000002</v>
      </c>
      <c r="I1215" s="249"/>
      <c r="J1215" s="245"/>
      <c r="K1215" s="245"/>
      <c r="L1215" s="250"/>
      <c r="M1215" s="251"/>
      <c r="N1215" s="252"/>
      <c r="O1215" s="252"/>
      <c r="P1215" s="252"/>
      <c r="Q1215" s="252"/>
      <c r="R1215" s="252"/>
      <c r="S1215" s="252"/>
      <c r="T1215" s="253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4" t="s">
        <v>199</v>
      </c>
      <c r="AU1215" s="254" t="s">
        <v>83</v>
      </c>
      <c r="AV1215" s="14" t="s">
        <v>83</v>
      </c>
      <c r="AW1215" s="14" t="s">
        <v>34</v>
      </c>
      <c r="AX1215" s="14" t="s">
        <v>81</v>
      </c>
      <c r="AY1215" s="254" t="s">
        <v>189</v>
      </c>
    </row>
    <row r="1216" s="2" customFormat="1">
      <c r="A1216" s="40"/>
      <c r="B1216" s="41"/>
      <c r="C1216" s="42"/>
      <c r="D1216" s="235" t="s">
        <v>210</v>
      </c>
      <c r="E1216" s="42"/>
      <c r="F1216" s="266" t="s">
        <v>211</v>
      </c>
      <c r="G1216" s="42"/>
      <c r="H1216" s="42"/>
      <c r="I1216" s="42"/>
      <c r="J1216" s="42"/>
      <c r="K1216" s="42"/>
      <c r="L1216" s="46"/>
      <c r="M1216" s="231"/>
      <c r="N1216" s="232"/>
      <c r="O1216" s="86"/>
      <c r="P1216" s="86"/>
      <c r="Q1216" s="86"/>
      <c r="R1216" s="86"/>
      <c r="S1216" s="86"/>
      <c r="T1216" s="87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U1216" s="19" t="s">
        <v>83</v>
      </c>
    </row>
    <row r="1217" s="2" customFormat="1">
      <c r="A1217" s="40"/>
      <c r="B1217" s="41"/>
      <c r="C1217" s="42"/>
      <c r="D1217" s="235" t="s">
        <v>210</v>
      </c>
      <c r="E1217" s="42"/>
      <c r="F1217" s="267" t="s">
        <v>200</v>
      </c>
      <c r="G1217" s="42"/>
      <c r="H1217" s="268">
        <v>0</v>
      </c>
      <c r="I1217" s="42"/>
      <c r="J1217" s="42"/>
      <c r="K1217" s="42"/>
      <c r="L1217" s="46"/>
      <c r="M1217" s="231"/>
      <c r="N1217" s="232"/>
      <c r="O1217" s="86"/>
      <c r="P1217" s="86"/>
      <c r="Q1217" s="86"/>
      <c r="R1217" s="86"/>
      <c r="S1217" s="86"/>
      <c r="T1217" s="87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U1217" s="19" t="s">
        <v>83</v>
      </c>
    </row>
    <row r="1218" s="2" customFormat="1">
      <c r="A1218" s="40"/>
      <c r="B1218" s="41"/>
      <c r="C1218" s="42"/>
      <c r="D1218" s="235" t="s">
        <v>210</v>
      </c>
      <c r="E1218" s="42"/>
      <c r="F1218" s="267" t="s">
        <v>212</v>
      </c>
      <c r="G1218" s="42"/>
      <c r="H1218" s="268">
        <v>14.595000000000001</v>
      </c>
      <c r="I1218" s="42"/>
      <c r="J1218" s="42"/>
      <c r="K1218" s="42"/>
      <c r="L1218" s="46"/>
      <c r="M1218" s="231"/>
      <c r="N1218" s="232"/>
      <c r="O1218" s="86"/>
      <c r="P1218" s="86"/>
      <c r="Q1218" s="86"/>
      <c r="R1218" s="86"/>
      <c r="S1218" s="86"/>
      <c r="T1218" s="87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U1218" s="19" t="s">
        <v>83</v>
      </c>
    </row>
    <row r="1219" s="2" customFormat="1">
      <c r="A1219" s="40"/>
      <c r="B1219" s="41"/>
      <c r="C1219" s="42"/>
      <c r="D1219" s="235" t="s">
        <v>210</v>
      </c>
      <c r="E1219" s="42"/>
      <c r="F1219" s="267" t="s">
        <v>213</v>
      </c>
      <c r="G1219" s="42"/>
      <c r="H1219" s="268">
        <v>45.962000000000003</v>
      </c>
      <c r="I1219" s="42"/>
      <c r="J1219" s="42"/>
      <c r="K1219" s="42"/>
      <c r="L1219" s="46"/>
      <c r="M1219" s="231"/>
      <c r="N1219" s="232"/>
      <c r="O1219" s="86"/>
      <c r="P1219" s="86"/>
      <c r="Q1219" s="86"/>
      <c r="R1219" s="86"/>
      <c r="S1219" s="86"/>
      <c r="T1219" s="87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U1219" s="19" t="s">
        <v>83</v>
      </c>
    </row>
    <row r="1220" s="2" customFormat="1">
      <c r="A1220" s="40"/>
      <c r="B1220" s="41"/>
      <c r="C1220" s="42"/>
      <c r="D1220" s="235" t="s">
        <v>210</v>
      </c>
      <c r="E1220" s="42"/>
      <c r="F1220" s="267" t="s">
        <v>203</v>
      </c>
      <c r="G1220" s="42"/>
      <c r="H1220" s="268">
        <v>60.557000000000002</v>
      </c>
      <c r="I1220" s="42"/>
      <c r="J1220" s="42"/>
      <c r="K1220" s="42"/>
      <c r="L1220" s="46"/>
      <c r="M1220" s="231"/>
      <c r="N1220" s="232"/>
      <c r="O1220" s="86"/>
      <c r="P1220" s="86"/>
      <c r="Q1220" s="86"/>
      <c r="R1220" s="86"/>
      <c r="S1220" s="86"/>
      <c r="T1220" s="87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U1220" s="19" t="s">
        <v>83</v>
      </c>
    </row>
    <row r="1221" s="2" customFormat="1" ht="33" customHeight="1">
      <c r="A1221" s="40"/>
      <c r="B1221" s="41"/>
      <c r="C1221" s="269" t="s">
        <v>724</v>
      </c>
      <c r="D1221" s="269" t="s">
        <v>214</v>
      </c>
      <c r="E1221" s="270" t="s">
        <v>725</v>
      </c>
      <c r="F1221" s="271" t="s">
        <v>726</v>
      </c>
      <c r="G1221" s="272" t="s">
        <v>101</v>
      </c>
      <c r="H1221" s="273">
        <v>63.585000000000001</v>
      </c>
      <c r="I1221" s="274"/>
      <c r="J1221" s="275">
        <f>ROUND(I1221*H1221,2)</f>
        <v>0</v>
      </c>
      <c r="K1221" s="271" t="s">
        <v>194</v>
      </c>
      <c r="L1221" s="276"/>
      <c r="M1221" s="277" t="s">
        <v>21</v>
      </c>
      <c r="N1221" s="278" t="s">
        <v>44</v>
      </c>
      <c r="O1221" s="86"/>
      <c r="P1221" s="224">
        <f>O1221*H1221</f>
        <v>0</v>
      </c>
      <c r="Q1221" s="224">
        <v>0.0018</v>
      </c>
      <c r="R1221" s="224">
        <f>Q1221*H1221</f>
        <v>0.114453</v>
      </c>
      <c r="S1221" s="224">
        <v>0</v>
      </c>
      <c r="T1221" s="225">
        <f>S1221*H1221</f>
        <v>0</v>
      </c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  <c r="AR1221" s="226" t="s">
        <v>424</v>
      </c>
      <c r="AT1221" s="226" t="s">
        <v>214</v>
      </c>
      <c r="AU1221" s="226" t="s">
        <v>83</v>
      </c>
      <c r="AY1221" s="19" t="s">
        <v>189</v>
      </c>
      <c r="BE1221" s="227">
        <f>IF(N1221="základní",J1221,0)</f>
        <v>0</v>
      </c>
      <c r="BF1221" s="227">
        <f>IF(N1221="snížená",J1221,0)</f>
        <v>0</v>
      </c>
      <c r="BG1221" s="227">
        <f>IF(N1221="zákl. přenesená",J1221,0)</f>
        <v>0</v>
      </c>
      <c r="BH1221" s="227">
        <f>IF(N1221="sníž. přenesená",J1221,0)</f>
        <v>0</v>
      </c>
      <c r="BI1221" s="227">
        <f>IF(N1221="nulová",J1221,0)</f>
        <v>0</v>
      </c>
      <c r="BJ1221" s="19" t="s">
        <v>81</v>
      </c>
      <c r="BK1221" s="227">
        <f>ROUND(I1221*H1221,2)</f>
        <v>0</v>
      </c>
      <c r="BL1221" s="19" t="s">
        <v>315</v>
      </c>
      <c r="BM1221" s="226" t="s">
        <v>727</v>
      </c>
    </row>
    <row r="1222" s="14" customFormat="1">
      <c r="A1222" s="14"/>
      <c r="B1222" s="244"/>
      <c r="C1222" s="245"/>
      <c r="D1222" s="235" t="s">
        <v>199</v>
      </c>
      <c r="E1222" s="245"/>
      <c r="F1222" s="247" t="s">
        <v>728</v>
      </c>
      <c r="G1222" s="245"/>
      <c r="H1222" s="248">
        <v>63.585000000000001</v>
      </c>
      <c r="I1222" s="249"/>
      <c r="J1222" s="245"/>
      <c r="K1222" s="245"/>
      <c r="L1222" s="250"/>
      <c r="M1222" s="251"/>
      <c r="N1222" s="252"/>
      <c r="O1222" s="252"/>
      <c r="P1222" s="252"/>
      <c r="Q1222" s="252"/>
      <c r="R1222" s="252"/>
      <c r="S1222" s="252"/>
      <c r="T1222" s="253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4" t="s">
        <v>199</v>
      </c>
      <c r="AU1222" s="254" t="s">
        <v>83</v>
      </c>
      <c r="AV1222" s="14" t="s">
        <v>83</v>
      </c>
      <c r="AW1222" s="14" t="s">
        <v>4</v>
      </c>
      <c r="AX1222" s="14" t="s">
        <v>81</v>
      </c>
      <c r="AY1222" s="254" t="s">
        <v>189</v>
      </c>
    </row>
    <row r="1223" s="2" customFormat="1" ht="37.8" customHeight="1">
      <c r="A1223" s="40"/>
      <c r="B1223" s="41"/>
      <c r="C1223" s="215" t="s">
        <v>729</v>
      </c>
      <c r="D1223" s="215" t="s">
        <v>191</v>
      </c>
      <c r="E1223" s="216" t="s">
        <v>730</v>
      </c>
      <c r="F1223" s="217" t="s">
        <v>731</v>
      </c>
      <c r="G1223" s="218" t="s">
        <v>101</v>
      </c>
      <c r="H1223" s="219">
        <v>240.12000000000001</v>
      </c>
      <c r="I1223" s="220"/>
      <c r="J1223" s="221">
        <f>ROUND(I1223*H1223,2)</f>
        <v>0</v>
      </c>
      <c r="K1223" s="217" t="s">
        <v>194</v>
      </c>
      <c r="L1223" s="46"/>
      <c r="M1223" s="222" t="s">
        <v>21</v>
      </c>
      <c r="N1223" s="223" t="s">
        <v>44</v>
      </c>
      <c r="O1223" s="86"/>
      <c r="P1223" s="224">
        <f>O1223*H1223</f>
        <v>0</v>
      </c>
      <c r="Q1223" s="224">
        <v>0</v>
      </c>
      <c r="R1223" s="224">
        <f>Q1223*H1223</f>
        <v>0</v>
      </c>
      <c r="S1223" s="224">
        <v>0</v>
      </c>
      <c r="T1223" s="225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26" t="s">
        <v>315</v>
      </c>
      <c r="AT1223" s="226" t="s">
        <v>191</v>
      </c>
      <c r="AU1223" s="226" t="s">
        <v>83</v>
      </c>
      <c r="AY1223" s="19" t="s">
        <v>189</v>
      </c>
      <c r="BE1223" s="227">
        <f>IF(N1223="základní",J1223,0)</f>
        <v>0</v>
      </c>
      <c r="BF1223" s="227">
        <f>IF(N1223="snížená",J1223,0)</f>
        <v>0</v>
      </c>
      <c r="BG1223" s="227">
        <f>IF(N1223="zákl. přenesená",J1223,0)</f>
        <v>0</v>
      </c>
      <c r="BH1223" s="227">
        <f>IF(N1223="sníž. přenesená",J1223,0)</f>
        <v>0</v>
      </c>
      <c r="BI1223" s="227">
        <f>IF(N1223="nulová",J1223,0)</f>
        <v>0</v>
      </c>
      <c r="BJ1223" s="19" t="s">
        <v>81</v>
      </c>
      <c r="BK1223" s="227">
        <f>ROUND(I1223*H1223,2)</f>
        <v>0</v>
      </c>
      <c r="BL1223" s="19" t="s">
        <v>315</v>
      </c>
      <c r="BM1223" s="226" t="s">
        <v>732</v>
      </c>
    </row>
    <row r="1224" s="2" customFormat="1">
      <c r="A1224" s="40"/>
      <c r="B1224" s="41"/>
      <c r="C1224" s="42"/>
      <c r="D1224" s="228" t="s">
        <v>197</v>
      </c>
      <c r="E1224" s="42"/>
      <c r="F1224" s="229" t="s">
        <v>733</v>
      </c>
      <c r="G1224" s="42"/>
      <c r="H1224" s="42"/>
      <c r="I1224" s="230"/>
      <c r="J1224" s="42"/>
      <c r="K1224" s="42"/>
      <c r="L1224" s="46"/>
      <c r="M1224" s="231"/>
      <c r="N1224" s="232"/>
      <c r="O1224" s="86"/>
      <c r="P1224" s="86"/>
      <c r="Q1224" s="86"/>
      <c r="R1224" s="86"/>
      <c r="S1224" s="86"/>
      <c r="T1224" s="87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T1224" s="19" t="s">
        <v>197</v>
      </c>
      <c r="AU1224" s="19" t="s">
        <v>83</v>
      </c>
    </row>
    <row r="1225" s="14" customFormat="1">
      <c r="A1225" s="14"/>
      <c r="B1225" s="244"/>
      <c r="C1225" s="245"/>
      <c r="D1225" s="235" t="s">
        <v>199</v>
      </c>
      <c r="E1225" s="246" t="s">
        <v>21</v>
      </c>
      <c r="F1225" s="247" t="s">
        <v>129</v>
      </c>
      <c r="G1225" s="245"/>
      <c r="H1225" s="248">
        <v>240.12000000000001</v>
      </c>
      <c r="I1225" s="249"/>
      <c r="J1225" s="245"/>
      <c r="K1225" s="245"/>
      <c r="L1225" s="250"/>
      <c r="M1225" s="251"/>
      <c r="N1225" s="252"/>
      <c r="O1225" s="252"/>
      <c r="P1225" s="252"/>
      <c r="Q1225" s="252"/>
      <c r="R1225" s="252"/>
      <c r="S1225" s="252"/>
      <c r="T1225" s="253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4" t="s">
        <v>199</v>
      </c>
      <c r="AU1225" s="254" t="s">
        <v>83</v>
      </c>
      <c r="AV1225" s="14" t="s">
        <v>83</v>
      </c>
      <c r="AW1225" s="14" t="s">
        <v>34</v>
      </c>
      <c r="AX1225" s="14" t="s">
        <v>81</v>
      </c>
      <c r="AY1225" s="254" t="s">
        <v>189</v>
      </c>
    </row>
    <row r="1226" s="2" customFormat="1">
      <c r="A1226" s="40"/>
      <c r="B1226" s="41"/>
      <c r="C1226" s="42"/>
      <c r="D1226" s="235" t="s">
        <v>210</v>
      </c>
      <c r="E1226" s="42"/>
      <c r="F1226" s="266" t="s">
        <v>302</v>
      </c>
      <c r="G1226" s="42"/>
      <c r="H1226" s="42"/>
      <c r="I1226" s="42"/>
      <c r="J1226" s="42"/>
      <c r="K1226" s="42"/>
      <c r="L1226" s="46"/>
      <c r="M1226" s="231"/>
      <c r="N1226" s="232"/>
      <c r="O1226" s="86"/>
      <c r="P1226" s="86"/>
      <c r="Q1226" s="86"/>
      <c r="R1226" s="86"/>
      <c r="S1226" s="86"/>
      <c r="T1226" s="87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U1226" s="19" t="s">
        <v>83</v>
      </c>
    </row>
    <row r="1227" s="2" customFormat="1">
      <c r="A1227" s="40"/>
      <c r="B1227" s="41"/>
      <c r="C1227" s="42"/>
      <c r="D1227" s="235" t="s">
        <v>210</v>
      </c>
      <c r="E1227" s="42"/>
      <c r="F1227" s="267" t="s">
        <v>200</v>
      </c>
      <c r="G1227" s="42"/>
      <c r="H1227" s="268">
        <v>0</v>
      </c>
      <c r="I1227" s="42"/>
      <c r="J1227" s="42"/>
      <c r="K1227" s="42"/>
      <c r="L1227" s="46"/>
      <c r="M1227" s="231"/>
      <c r="N1227" s="232"/>
      <c r="O1227" s="86"/>
      <c r="P1227" s="86"/>
      <c r="Q1227" s="86"/>
      <c r="R1227" s="86"/>
      <c r="S1227" s="86"/>
      <c r="T1227" s="87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U1227" s="19" t="s">
        <v>83</v>
      </c>
    </row>
    <row r="1228" s="2" customFormat="1">
      <c r="A1228" s="40"/>
      <c r="B1228" s="41"/>
      <c r="C1228" s="42"/>
      <c r="D1228" s="235" t="s">
        <v>210</v>
      </c>
      <c r="E1228" s="42"/>
      <c r="F1228" s="267" t="s">
        <v>303</v>
      </c>
      <c r="G1228" s="42"/>
      <c r="H1228" s="268">
        <v>240.12000000000001</v>
      </c>
      <c r="I1228" s="42"/>
      <c r="J1228" s="42"/>
      <c r="K1228" s="42"/>
      <c r="L1228" s="46"/>
      <c r="M1228" s="231"/>
      <c r="N1228" s="232"/>
      <c r="O1228" s="86"/>
      <c r="P1228" s="86"/>
      <c r="Q1228" s="86"/>
      <c r="R1228" s="86"/>
      <c r="S1228" s="86"/>
      <c r="T1228" s="87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U1228" s="19" t="s">
        <v>83</v>
      </c>
    </row>
    <row r="1229" s="2" customFormat="1">
      <c r="A1229" s="40"/>
      <c r="B1229" s="41"/>
      <c r="C1229" s="42"/>
      <c r="D1229" s="235" t="s">
        <v>210</v>
      </c>
      <c r="E1229" s="42"/>
      <c r="F1229" s="267" t="s">
        <v>203</v>
      </c>
      <c r="G1229" s="42"/>
      <c r="H1229" s="268">
        <v>240.12000000000001</v>
      </c>
      <c r="I1229" s="42"/>
      <c r="J1229" s="42"/>
      <c r="K1229" s="42"/>
      <c r="L1229" s="46"/>
      <c r="M1229" s="231"/>
      <c r="N1229" s="232"/>
      <c r="O1229" s="86"/>
      <c r="P1229" s="86"/>
      <c r="Q1229" s="86"/>
      <c r="R1229" s="86"/>
      <c r="S1229" s="86"/>
      <c r="T1229" s="87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U1229" s="19" t="s">
        <v>83</v>
      </c>
    </row>
    <row r="1230" s="2" customFormat="1" ht="24.15" customHeight="1">
      <c r="A1230" s="40"/>
      <c r="B1230" s="41"/>
      <c r="C1230" s="269" t="s">
        <v>734</v>
      </c>
      <c r="D1230" s="269" t="s">
        <v>214</v>
      </c>
      <c r="E1230" s="270" t="s">
        <v>735</v>
      </c>
      <c r="F1230" s="271" t="s">
        <v>736</v>
      </c>
      <c r="G1230" s="272" t="s">
        <v>307</v>
      </c>
      <c r="H1230" s="273">
        <v>55.755000000000003</v>
      </c>
      <c r="I1230" s="274"/>
      <c r="J1230" s="275">
        <f>ROUND(I1230*H1230,2)</f>
        <v>0</v>
      </c>
      <c r="K1230" s="271" t="s">
        <v>194</v>
      </c>
      <c r="L1230" s="276"/>
      <c r="M1230" s="277" t="s">
        <v>21</v>
      </c>
      <c r="N1230" s="278" t="s">
        <v>44</v>
      </c>
      <c r="O1230" s="86"/>
      <c r="P1230" s="224">
        <f>O1230*H1230</f>
        <v>0</v>
      </c>
      <c r="Q1230" s="224">
        <v>0.029999999999999999</v>
      </c>
      <c r="R1230" s="224">
        <f>Q1230*H1230</f>
        <v>1.67265</v>
      </c>
      <c r="S1230" s="224">
        <v>0</v>
      </c>
      <c r="T1230" s="225">
        <f>S1230*H1230</f>
        <v>0</v>
      </c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R1230" s="226" t="s">
        <v>424</v>
      </c>
      <c r="AT1230" s="226" t="s">
        <v>214</v>
      </c>
      <c r="AU1230" s="226" t="s">
        <v>83</v>
      </c>
      <c r="AY1230" s="19" t="s">
        <v>189</v>
      </c>
      <c r="BE1230" s="227">
        <f>IF(N1230="základní",J1230,0)</f>
        <v>0</v>
      </c>
      <c r="BF1230" s="227">
        <f>IF(N1230="snížená",J1230,0)</f>
        <v>0</v>
      </c>
      <c r="BG1230" s="227">
        <f>IF(N1230="zákl. přenesená",J1230,0)</f>
        <v>0</v>
      </c>
      <c r="BH1230" s="227">
        <f>IF(N1230="sníž. přenesená",J1230,0)</f>
        <v>0</v>
      </c>
      <c r="BI1230" s="227">
        <f>IF(N1230="nulová",J1230,0)</f>
        <v>0</v>
      </c>
      <c r="BJ1230" s="19" t="s">
        <v>81</v>
      </c>
      <c r="BK1230" s="227">
        <f>ROUND(I1230*H1230,2)</f>
        <v>0</v>
      </c>
      <c r="BL1230" s="19" t="s">
        <v>315</v>
      </c>
      <c r="BM1230" s="226" t="s">
        <v>737</v>
      </c>
    </row>
    <row r="1231" s="13" customFormat="1">
      <c r="A1231" s="13"/>
      <c r="B1231" s="233"/>
      <c r="C1231" s="234"/>
      <c r="D1231" s="235" t="s">
        <v>199</v>
      </c>
      <c r="E1231" s="236" t="s">
        <v>21</v>
      </c>
      <c r="F1231" s="237" t="s">
        <v>738</v>
      </c>
      <c r="G1231" s="234"/>
      <c r="H1231" s="236" t="s">
        <v>21</v>
      </c>
      <c r="I1231" s="238"/>
      <c r="J1231" s="234"/>
      <c r="K1231" s="234"/>
      <c r="L1231" s="239"/>
      <c r="M1231" s="240"/>
      <c r="N1231" s="241"/>
      <c r="O1231" s="241"/>
      <c r="P1231" s="241"/>
      <c r="Q1231" s="241"/>
      <c r="R1231" s="241"/>
      <c r="S1231" s="241"/>
      <c r="T1231" s="242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3" t="s">
        <v>199</v>
      </c>
      <c r="AU1231" s="243" t="s">
        <v>83</v>
      </c>
      <c r="AV1231" s="13" t="s">
        <v>81</v>
      </c>
      <c r="AW1231" s="13" t="s">
        <v>34</v>
      </c>
      <c r="AX1231" s="13" t="s">
        <v>73</v>
      </c>
      <c r="AY1231" s="243" t="s">
        <v>189</v>
      </c>
    </row>
    <row r="1232" s="14" customFormat="1">
      <c r="A1232" s="14"/>
      <c r="B1232" s="244"/>
      <c r="C1232" s="245"/>
      <c r="D1232" s="235" t="s">
        <v>199</v>
      </c>
      <c r="E1232" s="246" t="s">
        <v>21</v>
      </c>
      <c r="F1232" s="247" t="s">
        <v>739</v>
      </c>
      <c r="G1232" s="245"/>
      <c r="H1232" s="248">
        <v>53.100000000000001</v>
      </c>
      <c r="I1232" s="249"/>
      <c r="J1232" s="245"/>
      <c r="K1232" s="245"/>
      <c r="L1232" s="250"/>
      <c r="M1232" s="251"/>
      <c r="N1232" s="252"/>
      <c r="O1232" s="252"/>
      <c r="P1232" s="252"/>
      <c r="Q1232" s="252"/>
      <c r="R1232" s="252"/>
      <c r="S1232" s="252"/>
      <c r="T1232" s="253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54" t="s">
        <v>199</v>
      </c>
      <c r="AU1232" s="254" t="s">
        <v>83</v>
      </c>
      <c r="AV1232" s="14" t="s">
        <v>83</v>
      </c>
      <c r="AW1232" s="14" t="s">
        <v>34</v>
      </c>
      <c r="AX1232" s="14" t="s">
        <v>73</v>
      </c>
      <c r="AY1232" s="254" t="s">
        <v>189</v>
      </c>
    </row>
    <row r="1233" s="15" customFormat="1">
      <c r="A1233" s="15"/>
      <c r="B1233" s="255"/>
      <c r="C1233" s="256"/>
      <c r="D1233" s="235" t="s">
        <v>199</v>
      </c>
      <c r="E1233" s="257" t="s">
        <v>21</v>
      </c>
      <c r="F1233" s="258" t="s">
        <v>203</v>
      </c>
      <c r="G1233" s="256"/>
      <c r="H1233" s="259">
        <v>53.100000000000001</v>
      </c>
      <c r="I1233" s="260"/>
      <c r="J1233" s="256"/>
      <c r="K1233" s="256"/>
      <c r="L1233" s="261"/>
      <c r="M1233" s="262"/>
      <c r="N1233" s="263"/>
      <c r="O1233" s="263"/>
      <c r="P1233" s="263"/>
      <c r="Q1233" s="263"/>
      <c r="R1233" s="263"/>
      <c r="S1233" s="263"/>
      <c r="T1233" s="264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T1233" s="265" t="s">
        <v>199</v>
      </c>
      <c r="AU1233" s="265" t="s">
        <v>83</v>
      </c>
      <c r="AV1233" s="15" t="s">
        <v>195</v>
      </c>
      <c r="AW1233" s="15" t="s">
        <v>34</v>
      </c>
      <c r="AX1233" s="15" t="s">
        <v>81</v>
      </c>
      <c r="AY1233" s="265" t="s">
        <v>189</v>
      </c>
    </row>
    <row r="1234" s="14" customFormat="1">
      <c r="A1234" s="14"/>
      <c r="B1234" s="244"/>
      <c r="C1234" s="245"/>
      <c r="D1234" s="235" t="s">
        <v>199</v>
      </c>
      <c r="E1234" s="245"/>
      <c r="F1234" s="247" t="s">
        <v>740</v>
      </c>
      <c r="G1234" s="245"/>
      <c r="H1234" s="248">
        <v>55.755000000000003</v>
      </c>
      <c r="I1234" s="249"/>
      <c r="J1234" s="245"/>
      <c r="K1234" s="245"/>
      <c r="L1234" s="250"/>
      <c r="M1234" s="251"/>
      <c r="N1234" s="252"/>
      <c r="O1234" s="252"/>
      <c r="P1234" s="252"/>
      <c r="Q1234" s="252"/>
      <c r="R1234" s="252"/>
      <c r="S1234" s="252"/>
      <c r="T1234" s="253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4" t="s">
        <v>199</v>
      </c>
      <c r="AU1234" s="254" t="s">
        <v>83</v>
      </c>
      <c r="AV1234" s="14" t="s">
        <v>83</v>
      </c>
      <c r="AW1234" s="14" t="s">
        <v>4</v>
      </c>
      <c r="AX1234" s="14" t="s">
        <v>81</v>
      </c>
      <c r="AY1234" s="254" t="s">
        <v>189</v>
      </c>
    </row>
    <row r="1235" s="2" customFormat="1" ht="24.15" customHeight="1">
      <c r="A1235" s="40"/>
      <c r="B1235" s="41"/>
      <c r="C1235" s="215" t="s">
        <v>741</v>
      </c>
      <c r="D1235" s="215" t="s">
        <v>191</v>
      </c>
      <c r="E1235" s="216" t="s">
        <v>742</v>
      </c>
      <c r="F1235" s="217" t="s">
        <v>743</v>
      </c>
      <c r="G1235" s="218" t="s">
        <v>113</v>
      </c>
      <c r="H1235" s="219">
        <v>119</v>
      </c>
      <c r="I1235" s="220"/>
      <c r="J1235" s="221">
        <f>ROUND(I1235*H1235,2)</f>
        <v>0</v>
      </c>
      <c r="K1235" s="217" t="s">
        <v>194</v>
      </c>
      <c r="L1235" s="46"/>
      <c r="M1235" s="222" t="s">
        <v>21</v>
      </c>
      <c r="N1235" s="223" t="s">
        <v>44</v>
      </c>
      <c r="O1235" s="86"/>
      <c r="P1235" s="224">
        <f>O1235*H1235</f>
        <v>0</v>
      </c>
      <c r="Q1235" s="224">
        <v>0</v>
      </c>
      <c r="R1235" s="224">
        <f>Q1235*H1235</f>
        <v>0</v>
      </c>
      <c r="S1235" s="224">
        <v>0</v>
      </c>
      <c r="T1235" s="225">
        <f>S1235*H1235</f>
        <v>0</v>
      </c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R1235" s="226" t="s">
        <v>315</v>
      </c>
      <c r="AT1235" s="226" t="s">
        <v>191</v>
      </c>
      <c r="AU1235" s="226" t="s">
        <v>83</v>
      </c>
      <c r="AY1235" s="19" t="s">
        <v>189</v>
      </c>
      <c r="BE1235" s="227">
        <f>IF(N1235="základní",J1235,0)</f>
        <v>0</v>
      </c>
      <c r="BF1235" s="227">
        <f>IF(N1235="snížená",J1235,0)</f>
        <v>0</v>
      </c>
      <c r="BG1235" s="227">
        <f>IF(N1235="zákl. přenesená",J1235,0)</f>
        <v>0</v>
      </c>
      <c r="BH1235" s="227">
        <f>IF(N1235="sníž. přenesená",J1235,0)</f>
        <v>0</v>
      </c>
      <c r="BI1235" s="227">
        <f>IF(N1235="nulová",J1235,0)</f>
        <v>0</v>
      </c>
      <c r="BJ1235" s="19" t="s">
        <v>81</v>
      </c>
      <c r="BK1235" s="227">
        <f>ROUND(I1235*H1235,2)</f>
        <v>0</v>
      </c>
      <c r="BL1235" s="19" t="s">
        <v>315</v>
      </c>
      <c r="BM1235" s="226" t="s">
        <v>744</v>
      </c>
    </row>
    <row r="1236" s="2" customFormat="1">
      <c r="A1236" s="40"/>
      <c r="B1236" s="41"/>
      <c r="C1236" s="42"/>
      <c r="D1236" s="228" t="s">
        <v>197</v>
      </c>
      <c r="E1236" s="42"/>
      <c r="F1236" s="229" t="s">
        <v>745</v>
      </c>
      <c r="G1236" s="42"/>
      <c r="H1236" s="42"/>
      <c r="I1236" s="230"/>
      <c r="J1236" s="42"/>
      <c r="K1236" s="42"/>
      <c r="L1236" s="46"/>
      <c r="M1236" s="231"/>
      <c r="N1236" s="232"/>
      <c r="O1236" s="86"/>
      <c r="P1236" s="86"/>
      <c r="Q1236" s="86"/>
      <c r="R1236" s="86"/>
      <c r="S1236" s="86"/>
      <c r="T1236" s="87"/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T1236" s="19" t="s">
        <v>197</v>
      </c>
      <c r="AU1236" s="19" t="s">
        <v>83</v>
      </c>
    </row>
    <row r="1237" s="14" customFormat="1">
      <c r="A1237" s="14"/>
      <c r="B1237" s="244"/>
      <c r="C1237" s="245"/>
      <c r="D1237" s="235" t="s">
        <v>199</v>
      </c>
      <c r="E1237" s="246" t="s">
        <v>21</v>
      </c>
      <c r="F1237" s="247" t="s">
        <v>111</v>
      </c>
      <c r="G1237" s="245"/>
      <c r="H1237" s="248">
        <v>64.599999999999994</v>
      </c>
      <c r="I1237" s="249"/>
      <c r="J1237" s="245"/>
      <c r="K1237" s="245"/>
      <c r="L1237" s="250"/>
      <c r="M1237" s="251"/>
      <c r="N1237" s="252"/>
      <c r="O1237" s="252"/>
      <c r="P1237" s="252"/>
      <c r="Q1237" s="252"/>
      <c r="R1237" s="252"/>
      <c r="S1237" s="252"/>
      <c r="T1237" s="253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4" t="s">
        <v>199</v>
      </c>
      <c r="AU1237" s="254" t="s">
        <v>83</v>
      </c>
      <c r="AV1237" s="14" t="s">
        <v>83</v>
      </c>
      <c r="AW1237" s="14" t="s">
        <v>34</v>
      </c>
      <c r="AX1237" s="14" t="s">
        <v>73</v>
      </c>
      <c r="AY1237" s="254" t="s">
        <v>189</v>
      </c>
    </row>
    <row r="1238" s="14" customFormat="1">
      <c r="A1238" s="14"/>
      <c r="B1238" s="244"/>
      <c r="C1238" s="245"/>
      <c r="D1238" s="235" t="s">
        <v>199</v>
      </c>
      <c r="E1238" s="246" t="s">
        <v>21</v>
      </c>
      <c r="F1238" s="247" t="s">
        <v>123</v>
      </c>
      <c r="G1238" s="245"/>
      <c r="H1238" s="248">
        <v>22.710000000000001</v>
      </c>
      <c r="I1238" s="249"/>
      <c r="J1238" s="245"/>
      <c r="K1238" s="245"/>
      <c r="L1238" s="250"/>
      <c r="M1238" s="251"/>
      <c r="N1238" s="252"/>
      <c r="O1238" s="252"/>
      <c r="P1238" s="252"/>
      <c r="Q1238" s="252"/>
      <c r="R1238" s="252"/>
      <c r="S1238" s="252"/>
      <c r="T1238" s="253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4" t="s">
        <v>199</v>
      </c>
      <c r="AU1238" s="254" t="s">
        <v>83</v>
      </c>
      <c r="AV1238" s="14" t="s">
        <v>83</v>
      </c>
      <c r="AW1238" s="14" t="s">
        <v>34</v>
      </c>
      <c r="AX1238" s="14" t="s">
        <v>73</v>
      </c>
      <c r="AY1238" s="254" t="s">
        <v>189</v>
      </c>
    </row>
    <row r="1239" s="14" customFormat="1">
      <c r="A1239" s="14"/>
      <c r="B1239" s="244"/>
      <c r="C1239" s="245"/>
      <c r="D1239" s="235" t="s">
        <v>199</v>
      </c>
      <c r="E1239" s="246" t="s">
        <v>21</v>
      </c>
      <c r="F1239" s="247" t="s">
        <v>126</v>
      </c>
      <c r="G1239" s="245"/>
      <c r="H1239" s="248">
        <v>10.050000000000001</v>
      </c>
      <c r="I1239" s="249"/>
      <c r="J1239" s="245"/>
      <c r="K1239" s="245"/>
      <c r="L1239" s="250"/>
      <c r="M1239" s="251"/>
      <c r="N1239" s="252"/>
      <c r="O1239" s="252"/>
      <c r="P1239" s="252"/>
      <c r="Q1239" s="252"/>
      <c r="R1239" s="252"/>
      <c r="S1239" s="252"/>
      <c r="T1239" s="253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4" t="s">
        <v>199</v>
      </c>
      <c r="AU1239" s="254" t="s">
        <v>83</v>
      </c>
      <c r="AV1239" s="14" t="s">
        <v>83</v>
      </c>
      <c r="AW1239" s="14" t="s">
        <v>34</v>
      </c>
      <c r="AX1239" s="14" t="s">
        <v>73</v>
      </c>
      <c r="AY1239" s="254" t="s">
        <v>189</v>
      </c>
    </row>
    <row r="1240" s="14" customFormat="1">
      <c r="A1240" s="14"/>
      <c r="B1240" s="244"/>
      <c r="C1240" s="245"/>
      <c r="D1240" s="235" t="s">
        <v>199</v>
      </c>
      <c r="E1240" s="246" t="s">
        <v>21</v>
      </c>
      <c r="F1240" s="247" t="s">
        <v>138</v>
      </c>
      <c r="G1240" s="245"/>
      <c r="H1240" s="248">
        <v>18.940000000000001</v>
      </c>
      <c r="I1240" s="249"/>
      <c r="J1240" s="245"/>
      <c r="K1240" s="245"/>
      <c r="L1240" s="250"/>
      <c r="M1240" s="251"/>
      <c r="N1240" s="252"/>
      <c r="O1240" s="252"/>
      <c r="P1240" s="252"/>
      <c r="Q1240" s="252"/>
      <c r="R1240" s="252"/>
      <c r="S1240" s="252"/>
      <c r="T1240" s="253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4" t="s">
        <v>199</v>
      </c>
      <c r="AU1240" s="254" t="s">
        <v>83</v>
      </c>
      <c r="AV1240" s="14" t="s">
        <v>83</v>
      </c>
      <c r="AW1240" s="14" t="s">
        <v>34</v>
      </c>
      <c r="AX1240" s="14" t="s">
        <v>73</v>
      </c>
      <c r="AY1240" s="254" t="s">
        <v>189</v>
      </c>
    </row>
    <row r="1241" s="14" customFormat="1">
      <c r="A1241" s="14"/>
      <c r="B1241" s="244"/>
      <c r="C1241" s="245"/>
      <c r="D1241" s="235" t="s">
        <v>199</v>
      </c>
      <c r="E1241" s="246" t="s">
        <v>21</v>
      </c>
      <c r="F1241" s="247" t="s">
        <v>141</v>
      </c>
      <c r="G1241" s="245"/>
      <c r="H1241" s="248">
        <v>2.7000000000000002</v>
      </c>
      <c r="I1241" s="249"/>
      <c r="J1241" s="245"/>
      <c r="K1241" s="245"/>
      <c r="L1241" s="250"/>
      <c r="M1241" s="251"/>
      <c r="N1241" s="252"/>
      <c r="O1241" s="252"/>
      <c r="P1241" s="252"/>
      <c r="Q1241" s="252"/>
      <c r="R1241" s="252"/>
      <c r="S1241" s="252"/>
      <c r="T1241" s="253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4" t="s">
        <v>199</v>
      </c>
      <c r="AU1241" s="254" t="s">
        <v>83</v>
      </c>
      <c r="AV1241" s="14" t="s">
        <v>83</v>
      </c>
      <c r="AW1241" s="14" t="s">
        <v>34</v>
      </c>
      <c r="AX1241" s="14" t="s">
        <v>73</v>
      </c>
      <c r="AY1241" s="254" t="s">
        <v>189</v>
      </c>
    </row>
    <row r="1242" s="15" customFormat="1">
      <c r="A1242" s="15"/>
      <c r="B1242" s="255"/>
      <c r="C1242" s="256"/>
      <c r="D1242" s="235" t="s">
        <v>199</v>
      </c>
      <c r="E1242" s="257" t="s">
        <v>21</v>
      </c>
      <c r="F1242" s="258" t="s">
        <v>203</v>
      </c>
      <c r="G1242" s="256"/>
      <c r="H1242" s="259">
        <v>119</v>
      </c>
      <c r="I1242" s="260"/>
      <c r="J1242" s="256"/>
      <c r="K1242" s="256"/>
      <c r="L1242" s="261"/>
      <c r="M1242" s="262"/>
      <c r="N1242" s="263"/>
      <c r="O1242" s="263"/>
      <c r="P1242" s="263"/>
      <c r="Q1242" s="263"/>
      <c r="R1242" s="263"/>
      <c r="S1242" s="263"/>
      <c r="T1242" s="264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T1242" s="265" t="s">
        <v>199</v>
      </c>
      <c r="AU1242" s="265" t="s">
        <v>83</v>
      </c>
      <c r="AV1242" s="15" t="s">
        <v>195</v>
      </c>
      <c r="AW1242" s="15" t="s">
        <v>34</v>
      </c>
      <c r="AX1242" s="15" t="s">
        <v>81</v>
      </c>
      <c r="AY1242" s="265" t="s">
        <v>189</v>
      </c>
    </row>
    <row r="1243" s="2" customFormat="1">
      <c r="A1243" s="40"/>
      <c r="B1243" s="41"/>
      <c r="C1243" s="42"/>
      <c r="D1243" s="235" t="s">
        <v>210</v>
      </c>
      <c r="E1243" s="42"/>
      <c r="F1243" s="266" t="s">
        <v>232</v>
      </c>
      <c r="G1243" s="42"/>
      <c r="H1243" s="42"/>
      <c r="I1243" s="42"/>
      <c r="J1243" s="42"/>
      <c r="K1243" s="42"/>
      <c r="L1243" s="46"/>
      <c r="M1243" s="231"/>
      <c r="N1243" s="232"/>
      <c r="O1243" s="86"/>
      <c r="P1243" s="86"/>
      <c r="Q1243" s="86"/>
      <c r="R1243" s="86"/>
      <c r="S1243" s="86"/>
      <c r="T1243" s="87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U1243" s="19" t="s">
        <v>83</v>
      </c>
    </row>
    <row r="1244" s="2" customFormat="1">
      <c r="A1244" s="40"/>
      <c r="B1244" s="41"/>
      <c r="C1244" s="42"/>
      <c r="D1244" s="235" t="s">
        <v>210</v>
      </c>
      <c r="E1244" s="42"/>
      <c r="F1244" s="267" t="s">
        <v>200</v>
      </c>
      <c r="G1244" s="42"/>
      <c r="H1244" s="268">
        <v>0</v>
      </c>
      <c r="I1244" s="42"/>
      <c r="J1244" s="42"/>
      <c r="K1244" s="42"/>
      <c r="L1244" s="46"/>
      <c r="M1244" s="231"/>
      <c r="N1244" s="232"/>
      <c r="O1244" s="86"/>
      <c r="P1244" s="86"/>
      <c r="Q1244" s="86"/>
      <c r="R1244" s="86"/>
      <c r="S1244" s="86"/>
      <c r="T1244" s="87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  <c r="AU1244" s="19" t="s">
        <v>83</v>
      </c>
    </row>
    <row r="1245" s="2" customFormat="1">
      <c r="A1245" s="40"/>
      <c r="B1245" s="41"/>
      <c r="C1245" s="42"/>
      <c r="D1245" s="235" t="s">
        <v>210</v>
      </c>
      <c r="E1245" s="42"/>
      <c r="F1245" s="267" t="s">
        <v>233</v>
      </c>
      <c r="G1245" s="42"/>
      <c r="H1245" s="268">
        <v>64.599999999999994</v>
      </c>
      <c r="I1245" s="42"/>
      <c r="J1245" s="42"/>
      <c r="K1245" s="42"/>
      <c r="L1245" s="46"/>
      <c r="M1245" s="231"/>
      <c r="N1245" s="232"/>
      <c r="O1245" s="86"/>
      <c r="P1245" s="86"/>
      <c r="Q1245" s="86"/>
      <c r="R1245" s="86"/>
      <c r="S1245" s="86"/>
      <c r="T1245" s="87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U1245" s="19" t="s">
        <v>83</v>
      </c>
    </row>
    <row r="1246" s="2" customFormat="1">
      <c r="A1246" s="40"/>
      <c r="B1246" s="41"/>
      <c r="C1246" s="42"/>
      <c r="D1246" s="235" t="s">
        <v>210</v>
      </c>
      <c r="E1246" s="42"/>
      <c r="F1246" s="267" t="s">
        <v>203</v>
      </c>
      <c r="G1246" s="42"/>
      <c r="H1246" s="268">
        <v>64.599999999999994</v>
      </c>
      <c r="I1246" s="42"/>
      <c r="J1246" s="42"/>
      <c r="K1246" s="42"/>
      <c r="L1246" s="46"/>
      <c r="M1246" s="231"/>
      <c r="N1246" s="232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U1246" s="19" t="s">
        <v>83</v>
      </c>
    </row>
    <row r="1247" s="2" customFormat="1">
      <c r="A1247" s="40"/>
      <c r="B1247" s="41"/>
      <c r="C1247" s="42"/>
      <c r="D1247" s="235" t="s">
        <v>210</v>
      </c>
      <c r="E1247" s="42"/>
      <c r="F1247" s="266" t="s">
        <v>234</v>
      </c>
      <c r="G1247" s="42"/>
      <c r="H1247" s="42"/>
      <c r="I1247" s="42"/>
      <c r="J1247" s="42"/>
      <c r="K1247" s="42"/>
      <c r="L1247" s="46"/>
      <c r="M1247" s="231"/>
      <c r="N1247" s="232"/>
      <c r="O1247" s="86"/>
      <c r="P1247" s="86"/>
      <c r="Q1247" s="86"/>
      <c r="R1247" s="86"/>
      <c r="S1247" s="86"/>
      <c r="T1247" s="87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U1247" s="19" t="s">
        <v>83</v>
      </c>
    </row>
    <row r="1248" s="2" customFormat="1">
      <c r="A1248" s="40"/>
      <c r="B1248" s="41"/>
      <c r="C1248" s="42"/>
      <c r="D1248" s="235" t="s">
        <v>210</v>
      </c>
      <c r="E1248" s="42"/>
      <c r="F1248" s="267" t="s">
        <v>200</v>
      </c>
      <c r="G1248" s="42"/>
      <c r="H1248" s="268">
        <v>0</v>
      </c>
      <c r="I1248" s="42"/>
      <c r="J1248" s="42"/>
      <c r="K1248" s="42"/>
      <c r="L1248" s="46"/>
      <c r="M1248" s="231"/>
      <c r="N1248" s="232"/>
      <c r="O1248" s="86"/>
      <c r="P1248" s="86"/>
      <c r="Q1248" s="86"/>
      <c r="R1248" s="86"/>
      <c r="S1248" s="86"/>
      <c r="T1248" s="87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U1248" s="19" t="s">
        <v>83</v>
      </c>
    </row>
    <row r="1249" s="2" customFormat="1">
      <c r="A1249" s="40"/>
      <c r="B1249" s="41"/>
      <c r="C1249" s="42"/>
      <c r="D1249" s="235" t="s">
        <v>210</v>
      </c>
      <c r="E1249" s="42"/>
      <c r="F1249" s="267" t="s">
        <v>235</v>
      </c>
      <c r="G1249" s="42"/>
      <c r="H1249" s="268">
        <v>22.710000000000001</v>
      </c>
      <c r="I1249" s="42"/>
      <c r="J1249" s="42"/>
      <c r="K1249" s="42"/>
      <c r="L1249" s="46"/>
      <c r="M1249" s="231"/>
      <c r="N1249" s="232"/>
      <c r="O1249" s="86"/>
      <c r="P1249" s="86"/>
      <c r="Q1249" s="86"/>
      <c r="R1249" s="86"/>
      <c r="S1249" s="86"/>
      <c r="T1249" s="87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U1249" s="19" t="s">
        <v>83</v>
      </c>
    </row>
    <row r="1250" s="2" customFormat="1">
      <c r="A1250" s="40"/>
      <c r="B1250" s="41"/>
      <c r="C1250" s="42"/>
      <c r="D1250" s="235" t="s">
        <v>210</v>
      </c>
      <c r="E1250" s="42"/>
      <c r="F1250" s="267" t="s">
        <v>203</v>
      </c>
      <c r="G1250" s="42"/>
      <c r="H1250" s="268">
        <v>22.710000000000001</v>
      </c>
      <c r="I1250" s="42"/>
      <c r="J1250" s="42"/>
      <c r="K1250" s="42"/>
      <c r="L1250" s="46"/>
      <c r="M1250" s="231"/>
      <c r="N1250" s="232"/>
      <c r="O1250" s="86"/>
      <c r="P1250" s="86"/>
      <c r="Q1250" s="86"/>
      <c r="R1250" s="86"/>
      <c r="S1250" s="86"/>
      <c r="T1250" s="87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  <c r="AU1250" s="19" t="s">
        <v>83</v>
      </c>
    </row>
    <row r="1251" s="2" customFormat="1">
      <c r="A1251" s="40"/>
      <c r="B1251" s="41"/>
      <c r="C1251" s="42"/>
      <c r="D1251" s="235" t="s">
        <v>210</v>
      </c>
      <c r="E1251" s="42"/>
      <c r="F1251" s="266" t="s">
        <v>236</v>
      </c>
      <c r="G1251" s="42"/>
      <c r="H1251" s="42"/>
      <c r="I1251" s="42"/>
      <c r="J1251" s="42"/>
      <c r="K1251" s="42"/>
      <c r="L1251" s="46"/>
      <c r="M1251" s="231"/>
      <c r="N1251" s="232"/>
      <c r="O1251" s="86"/>
      <c r="P1251" s="86"/>
      <c r="Q1251" s="86"/>
      <c r="R1251" s="86"/>
      <c r="S1251" s="86"/>
      <c r="T1251" s="87"/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U1251" s="19" t="s">
        <v>83</v>
      </c>
    </row>
    <row r="1252" s="2" customFormat="1">
      <c r="A1252" s="40"/>
      <c r="B1252" s="41"/>
      <c r="C1252" s="42"/>
      <c r="D1252" s="235" t="s">
        <v>210</v>
      </c>
      <c r="E1252" s="42"/>
      <c r="F1252" s="267" t="s">
        <v>200</v>
      </c>
      <c r="G1252" s="42"/>
      <c r="H1252" s="268">
        <v>0</v>
      </c>
      <c r="I1252" s="42"/>
      <c r="J1252" s="42"/>
      <c r="K1252" s="42"/>
      <c r="L1252" s="46"/>
      <c r="M1252" s="231"/>
      <c r="N1252" s="232"/>
      <c r="O1252" s="86"/>
      <c r="P1252" s="86"/>
      <c r="Q1252" s="86"/>
      <c r="R1252" s="86"/>
      <c r="S1252" s="86"/>
      <c r="T1252" s="87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  <c r="AU1252" s="19" t="s">
        <v>83</v>
      </c>
    </row>
    <row r="1253" s="2" customFormat="1">
      <c r="A1253" s="40"/>
      <c r="B1253" s="41"/>
      <c r="C1253" s="42"/>
      <c r="D1253" s="235" t="s">
        <v>210</v>
      </c>
      <c r="E1253" s="42"/>
      <c r="F1253" s="267" t="s">
        <v>237</v>
      </c>
      <c r="G1253" s="42"/>
      <c r="H1253" s="268">
        <v>10.050000000000001</v>
      </c>
      <c r="I1253" s="42"/>
      <c r="J1253" s="42"/>
      <c r="K1253" s="42"/>
      <c r="L1253" s="46"/>
      <c r="M1253" s="231"/>
      <c r="N1253" s="232"/>
      <c r="O1253" s="86"/>
      <c r="P1253" s="86"/>
      <c r="Q1253" s="86"/>
      <c r="R1253" s="86"/>
      <c r="S1253" s="86"/>
      <c r="T1253" s="87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U1253" s="19" t="s">
        <v>83</v>
      </c>
    </row>
    <row r="1254" s="2" customFormat="1">
      <c r="A1254" s="40"/>
      <c r="B1254" s="41"/>
      <c r="C1254" s="42"/>
      <c r="D1254" s="235" t="s">
        <v>210</v>
      </c>
      <c r="E1254" s="42"/>
      <c r="F1254" s="267" t="s">
        <v>203</v>
      </c>
      <c r="G1254" s="42"/>
      <c r="H1254" s="268">
        <v>10.050000000000001</v>
      </c>
      <c r="I1254" s="42"/>
      <c r="J1254" s="42"/>
      <c r="K1254" s="42"/>
      <c r="L1254" s="46"/>
      <c r="M1254" s="231"/>
      <c r="N1254" s="232"/>
      <c r="O1254" s="86"/>
      <c r="P1254" s="86"/>
      <c r="Q1254" s="86"/>
      <c r="R1254" s="86"/>
      <c r="S1254" s="86"/>
      <c r="T1254" s="87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U1254" s="19" t="s">
        <v>83</v>
      </c>
    </row>
    <row r="1255" s="2" customFormat="1">
      <c r="A1255" s="40"/>
      <c r="B1255" s="41"/>
      <c r="C1255" s="42"/>
      <c r="D1255" s="235" t="s">
        <v>210</v>
      </c>
      <c r="E1255" s="42"/>
      <c r="F1255" s="266" t="s">
        <v>239</v>
      </c>
      <c r="G1255" s="42"/>
      <c r="H1255" s="42"/>
      <c r="I1255" s="42"/>
      <c r="J1255" s="42"/>
      <c r="K1255" s="42"/>
      <c r="L1255" s="46"/>
      <c r="M1255" s="231"/>
      <c r="N1255" s="232"/>
      <c r="O1255" s="86"/>
      <c r="P1255" s="86"/>
      <c r="Q1255" s="86"/>
      <c r="R1255" s="86"/>
      <c r="S1255" s="86"/>
      <c r="T1255" s="87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U1255" s="19" t="s">
        <v>83</v>
      </c>
    </row>
    <row r="1256" s="2" customFormat="1">
      <c r="A1256" s="40"/>
      <c r="B1256" s="41"/>
      <c r="C1256" s="42"/>
      <c r="D1256" s="235" t="s">
        <v>210</v>
      </c>
      <c r="E1256" s="42"/>
      <c r="F1256" s="267" t="s">
        <v>200</v>
      </c>
      <c r="G1256" s="42"/>
      <c r="H1256" s="268">
        <v>0</v>
      </c>
      <c r="I1256" s="42"/>
      <c r="J1256" s="42"/>
      <c r="K1256" s="42"/>
      <c r="L1256" s="46"/>
      <c r="M1256" s="231"/>
      <c r="N1256" s="232"/>
      <c r="O1256" s="86"/>
      <c r="P1256" s="86"/>
      <c r="Q1256" s="86"/>
      <c r="R1256" s="86"/>
      <c r="S1256" s="86"/>
      <c r="T1256" s="87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U1256" s="19" t="s">
        <v>83</v>
      </c>
    </row>
    <row r="1257" s="2" customFormat="1">
      <c r="A1257" s="40"/>
      <c r="B1257" s="41"/>
      <c r="C1257" s="42"/>
      <c r="D1257" s="235" t="s">
        <v>210</v>
      </c>
      <c r="E1257" s="42"/>
      <c r="F1257" s="267" t="s">
        <v>240</v>
      </c>
      <c r="G1257" s="42"/>
      <c r="H1257" s="268">
        <v>18.940000000000001</v>
      </c>
      <c r="I1257" s="42"/>
      <c r="J1257" s="42"/>
      <c r="K1257" s="42"/>
      <c r="L1257" s="46"/>
      <c r="M1257" s="231"/>
      <c r="N1257" s="232"/>
      <c r="O1257" s="86"/>
      <c r="P1257" s="86"/>
      <c r="Q1257" s="86"/>
      <c r="R1257" s="86"/>
      <c r="S1257" s="86"/>
      <c r="T1257" s="87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  <c r="AU1257" s="19" t="s">
        <v>83</v>
      </c>
    </row>
    <row r="1258" s="2" customFormat="1">
      <c r="A1258" s="40"/>
      <c r="B1258" s="41"/>
      <c r="C1258" s="42"/>
      <c r="D1258" s="235" t="s">
        <v>210</v>
      </c>
      <c r="E1258" s="42"/>
      <c r="F1258" s="267" t="s">
        <v>203</v>
      </c>
      <c r="G1258" s="42"/>
      <c r="H1258" s="268">
        <v>18.940000000000001</v>
      </c>
      <c r="I1258" s="42"/>
      <c r="J1258" s="42"/>
      <c r="K1258" s="42"/>
      <c r="L1258" s="46"/>
      <c r="M1258" s="231"/>
      <c r="N1258" s="232"/>
      <c r="O1258" s="86"/>
      <c r="P1258" s="86"/>
      <c r="Q1258" s="86"/>
      <c r="R1258" s="86"/>
      <c r="S1258" s="86"/>
      <c r="T1258" s="87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U1258" s="19" t="s">
        <v>83</v>
      </c>
    </row>
    <row r="1259" s="2" customFormat="1">
      <c r="A1259" s="40"/>
      <c r="B1259" s="41"/>
      <c r="C1259" s="42"/>
      <c r="D1259" s="235" t="s">
        <v>210</v>
      </c>
      <c r="E1259" s="42"/>
      <c r="F1259" s="266" t="s">
        <v>241</v>
      </c>
      <c r="G1259" s="42"/>
      <c r="H1259" s="42"/>
      <c r="I1259" s="42"/>
      <c r="J1259" s="42"/>
      <c r="K1259" s="42"/>
      <c r="L1259" s="46"/>
      <c r="M1259" s="231"/>
      <c r="N1259" s="232"/>
      <c r="O1259" s="86"/>
      <c r="P1259" s="86"/>
      <c r="Q1259" s="86"/>
      <c r="R1259" s="86"/>
      <c r="S1259" s="86"/>
      <c r="T1259" s="87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U1259" s="19" t="s">
        <v>83</v>
      </c>
    </row>
    <row r="1260" s="2" customFormat="1">
      <c r="A1260" s="40"/>
      <c r="B1260" s="41"/>
      <c r="C1260" s="42"/>
      <c r="D1260" s="235" t="s">
        <v>210</v>
      </c>
      <c r="E1260" s="42"/>
      <c r="F1260" s="267" t="s">
        <v>200</v>
      </c>
      <c r="G1260" s="42"/>
      <c r="H1260" s="268">
        <v>0</v>
      </c>
      <c r="I1260" s="42"/>
      <c r="J1260" s="42"/>
      <c r="K1260" s="42"/>
      <c r="L1260" s="46"/>
      <c r="M1260" s="231"/>
      <c r="N1260" s="232"/>
      <c r="O1260" s="86"/>
      <c r="P1260" s="86"/>
      <c r="Q1260" s="86"/>
      <c r="R1260" s="86"/>
      <c r="S1260" s="86"/>
      <c r="T1260" s="87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U1260" s="19" t="s">
        <v>83</v>
      </c>
    </row>
    <row r="1261" s="2" customFormat="1">
      <c r="A1261" s="40"/>
      <c r="B1261" s="41"/>
      <c r="C1261" s="42"/>
      <c r="D1261" s="235" t="s">
        <v>210</v>
      </c>
      <c r="E1261" s="42"/>
      <c r="F1261" s="267" t="s">
        <v>242</v>
      </c>
      <c r="G1261" s="42"/>
      <c r="H1261" s="268">
        <v>2.7000000000000002</v>
      </c>
      <c r="I1261" s="42"/>
      <c r="J1261" s="42"/>
      <c r="K1261" s="42"/>
      <c r="L1261" s="46"/>
      <c r="M1261" s="231"/>
      <c r="N1261" s="232"/>
      <c r="O1261" s="86"/>
      <c r="P1261" s="86"/>
      <c r="Q1261" s="86"/>
      <c r="R1261" s="86"/>
      <c r="S1261" s="86"/>
      <c r="T1261" s="87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U1261" s="19" t="s">
        <v>83</v>
      </c>
    </row>
    <row r="1262" s="2" customFormat="1">
      <c r="A1262" s="40"/>
      <c r="B1262" s="41"/>
      <c r="C1262" s="42"/>
      <c r="D1262" s="235" t="s">
        <v>210</v>
      </c>
      <c r="E1262" s="42"/>
      <c r="F1262" s="267" t="s">
        <v>203</v>
      </c>
      <c r="G1262" s="42"/>
      <c r="H1262" s="268">
        <v>2.7000000000000002</v>
      </c>
      <c r="I1262" s="42"/>
      <c r="J1262" s="42"/>
      <c r="K1262" s="42"/>
      <c r="L1262" s="46"/>
      <c r="M1262" s="231"/>
      <c r="N1262" s="232"/>
      <c r="O1262" s="86"/>
      <c r="P1262" s="86"/>
      <c r="Q1262" s="86"/>
      <c r="R1262" s="86"/>
      <c r="S1262" s="86"/>
      <c r="T1262" s="87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  <c r="AU1262" s="19" t="s">
        <v>83</v>
      </c>
    </row>
    <row r="1263" s="2" customFormat="1" ht="24.15" customHeight="1">
      <c r="A1263" s="40"/>
      <c r="B1263" s="41"/>
      <c r="C1263" s="269" t="s">
        <v>746</v>
      </c>
      <c r="D1263" s="269" t="s">
        <v>214</v>
      </c>
      <c r="E1263" s="270" t="s">
        <v>747</v>
      </c>
      <c r="F1263" s="271" t="s">
        <v>748</v>
      </c>
      <c r="G1263" s="272" t="s">
        <v>113</v>
      </c>
      <c r="H1263" s="273">
        <v>124.95</v>
      </c>
      <c r="I1263" s="274"/>
      <c r="J1263" s="275">
        <f>ROUND(I1263*H1263,2)</f>
        <v>0</v>
      </c>
      <c r="K1263" s="271" t="s">
        <v>194</v>
      </c>
      <c r="L1263" s="276"/>
      <c r="M1263" s="277" t="s">
        <v>21</v>
      </c>
      <c r="N1263" s="278" t="s">
        <v>44</v>
      </c>
      <c r="O1263" s="86"/>
      <c r="P1263" s="224">
        <f>O1263*H1263</f>
        <v>0</v>
      </c>
      <c r="Q1263" s="224">
        <v>0.00038000000000000002</v>
      </c>
      <c r="R1263" s="224">
        <f>Q1263*H1263</f>
        <v>0.047481000000000002</v>
      </c>
      <c r="S1263" s="224">
        <v>0</v>
      </c>
      <c r="T1263" s="225">
        <f>S1263*H1263</f>
        <v>0</v>
      </c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R1263" s="226" t="s">
        <v>424</v>
      </c>
      <c r="AT1263" s="226" t="s">
        <v>214</v>
      </c>
      <c r="AU1263" s="226" t="s">
        <v>83</v>
      </c>
      <c r="AY1263" s="19" t="s">
        <v>189</v>
      </c>
      <c r="BE1263" s="227">
        <f>IF(N1263="základní",J1263,0)</f>
        <v>0</v>
      </c>
      <c r="BF1263" s="227">
        <f>IF(N1263="snížená",J1263,0)</f>
        <v>0</v>
      </c>
      <c r="BG1263" s="227">
        <f>IF(N1263="zákl. přenesená",J1263,0)</f>
        <v>0</v>
      </c>
      <c r="BH1263" s="227">
        <f>IF(N1263="sníž. přenesená",J1263,0)</f>
        <v>0</v>
      </c>
      <c r="BI1263" s="227">
        <f>IF(N1263="nulová",J1263,0)</f>
        <v>0</v>
      </c>
      <c r="BJ1263" s="19" t="s">
        <v>81</v>
      </c>
      <c r="BK1263" s="227">
        <f>ROUND(I1263*H1263,2)</f>
        <v>0</v>
      </c>
      <c r="BL1263" s="19" t="s">
        <v>315</v>
      </c>
      <c r="BM1263" s="226" t="s">
        <v>749</v>
      </c>
    </row>
    <row r="1264" s="14" customFormat="1">
      <c r="A1264" s="14"/>
      <c r="B1264" s="244"/>
      <c r="C1264" s="245"/>
      <c r="D1264" s="235" t="s">
        <v>199</v>
      </c>
      <c r="E1264" s="245"/>
      <c r="F1264" s="247" t="s">
        <v>750</v>
      </c>
      <c r="G1264" s="245"/>
      <c r="H1264" s="248">
        <v>124.95</v>
      </c>
      <c r="I1264" s="249"/>
      <c r="J1264" s="245"/>
      <c r="K1264" s="245"/>
      <c r="L1264" s="250"/>
      <c r="M1264" s="251"/>
      <c r="N1264" s="252"/>
      <c r="O1264" s="252"/>
      <c r="P1264" s="252"/>
      <c r="Q1264" s="252"/>
      <c r="R1264" s="252"/>
      <c r="S1264" s="252"/>
      <c r="T1264" s="253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54" t="s">
        <v>199</v>
      </c>
      <c r="AU1264" s="254" t="s">
        <v>83</v>
      </c>
      <c r="AV1264" s="14" t="s">
        <v>83</v>
      </c>
      <c r="AW1264" s="14" t="s">
        <v>4</v>
      </c>
      <c r="AX1264" s="14" t="s">
        <v>81</v>
      </c>
      <c r="AY1264" s="254" t="s">
        <v>189</v>
      </c>
    </row>
    <row r="1265" s="2" customFormat="1" ht="49.05" customHeight="1">
      <c r="A1265" s="40"/>
      <c r="B1265" s="41"/>
      <c r="C1265" s="215" t="s">
        <v>751</v>
      </c>
      <c r="D1265" s="215" t="s">
        <v>191</v>
      </c>
      <c r="E1265" s="216" t="s">
        <v>752</v>
      </c>
      <c r="F1265" s="217" t="s">
        <v>753</v>
      </c>
      <c r="G1265" s="218" t="s">
        <v>101</v>
      </c>
      <c r="H1265" s="219">
        <v>60.557000000000002</v>
      </c>
      <c r="I1265" s="220"/>
      <c r="J1265" s="221">
        <f>ROUND(I1265*H1265,2)</f>
        <v>0</v>
      </c>
      <c r="K1265" s="217" t="s">
        <v>194</v>
      </c>
      <c r="L1265" s="46"/>
      <c r="M1265" s="222" t="s">
        <v>21</v>
      </c>
      <c r="N1265" s="223" t="s">
        <v>44</v>
      </c>
      <c r="O1265" s="86"/>
      <c r="P1265" s="224">
        <f>O1265*H1265</f>
        <v>0</v>
      </c>
      <c r="Q1265" s="224">
        <v>8.0000000000000007E-05</v>
      </c>
      <c r="R1265" s="224">
        <f>Q1265*H1265</f>
        <v>0.0048445600000000004</v>
      </c>
      <c r="S1265" s="224">
        <v>0</v>
      </c>
      <c r="T1265" s="225">
        <f>S1265*H1265</f>
        <v>0</v>
      </c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R1265" s="226" t="s">
        <v>315</v>
      </c>
      <c r="AT1265" s="226" t="s">
        <v>191</v>
      </c>
      <c r="AU1265" s="226" t="s">
        <v>83</v>
      </c>
      <c r="AY1265" s="19" t="s">
        <v>189</v>
      </c>
      <c r="BE1265" s="227">
        <f>IF(N1265="základní",J1265,0)</f>
        <v>0</v>
      </c>
      <c r="BF1265" s="227">
        <f>IF(N1265="snížená",J1265,0)</f>
        <v>0</v>
      </c>
      <c r="BG1265" s="227">
        <f>IF(N1265="zákl. přenesená",J1265,0)</f>
        <v>0</v>
      </c>
      <c r="BH1265" s="227">
        <f>IF(N1265="sníž. přenesená",J1265,0)</f>
        <v>0</v>
      </c>
      <c r="BI1265" s="227">
        <f>IF(N1265="nulová",J1265,0)</f>
        <v>0</v>
      </c>
      <c r="BJ1265" s="19" t="s">
        <v>81</v>
      </c>
      <c r="BK1265" s="227">
        <f>ROUND(I1265*H1265,2)</f>
        <v>0</v>
      </c>
      <c r="BL1265" s="19" t="s">
        <v>315</v>
      </c>
      <c r="BM1265" s="226" t="s">
        <v>754</v>
      </c>
    </row>
    <row r="1266" s="2" customFormat="1">
      <c r="A1266" s="40"/>
      <c r="B1266" s="41"/>
      <c r="C1266" s="42"/>
      <c r="D1266" s="228" t="s">
        <v>197</v>
      </c>
      <c r="E1266" s="42"/>
      <c r="F1266" s="229" t="s">
        <v>755</v>
      </c>
      <c r="G1266" s="42"/>
      <c r="H1266" s="42"/>
      <c r="I1266" s="230"/>
      <c r="J1266" s="42"/>
      <c r="K1266" s="42"/>
      <c r="L1266" s="46"/>
      <c r="M1266" s="231"/>
      <c r="N1266" s="232"/>
      <c r="O1266" s="86"/>
      <c r="P1266" s="86"/>
      <c r="Q1266" s="86"/>
      <c r="R1266" s="86"/>
      <c r="S1266" s="86"/>
      <c r="T1266" s="87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T1266" s="19" t="s">
        <v>197</v>
      </c>
      <c r="AU1266" s="19" t="s">
        <v>83</v>
      </c>
    </row>
    <row r="1267" s="14" customFormat="1">
      <c r="A1267" s="14"/>
      <c r="B1267" s="244"/>
      <c r="C1267" s="245"/>
      <c r="D1267" s="235" t="s">
        <v>199</v>
      </c>
      <c r="E1267" s="246" t="s">
        <v>21</v>
      </c>
      <c r="F1267" s="247" t="s">
        <v>132</v>
      </c>
      <c r="G1267" s="245"/>
      <c r="H1267" s="248">
        <v>60.557000000000002</v>
      </c>
      <c r="I1267" s="249"/>
      <c r="J1267" s="245"/>
      <c r="K1267" s="245"/>
      <c r="L1267" s="250"/>
      <c r="M1267" s="251"/>
      <c r="N1267" s="252"/>
      <c r="O1267" s="252"/>
      <c r="P1267" s="252"/>
      <c r="Q1267" s="252"/>
      <c r="R1267" s="252"/>
      <c r="S1267" s="252"/>
      <c r="T1267" s="253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4" t="s">
        <v>199</v>
      </c>
      <c r="AU1267" s="254" t="s">
        <v>83</v>
      </c>
      <c r="AV1267" s="14" t="s">
        <v>83</v>
      </c>
      <c r="AW1267" s="14" t="s">
        <v>34</v>
      </c>
      <c r="AX1267" s="14" t="s">
        <v>81</v>
      </c>
      <c r="AY1267" s="254" t="s">
        <v>189</v>
      </c>
    </row>
    <row r="1268" s="2" customFormat="1">
      <c r="A1268" s="40"/>
      <c r="B1268" s="41"/>
      <c r="C1268" s="42"/>
      <c r="D1268" s="235" t="s">
        <v>210</v>
      </c>
      <c r="E1268" s="42"/>
      <c r="F1268" s="266" t="s">
        <v>211</v>
      </c>
      <c r="G1268" s="42"/>
      <c r="H1268" s="42"/>
      <c r="I1268" s="42"/>
      <c r="J1268" s="42"/>
      <c r="K1268" s="42"/>
      <c r="L1268" s="46"/>
      <c r="M1268" s="231"/>
      <c r="N1268" s="232"/>
      <c r="O1268" s="86"/>
      <c r="P1268" s="86"/>
      <c r="Q1268" s="86"/>
      <c r="R1268" s="86"/>
      <c r="S1268" s="86"/>
      <c r="T1268" s="87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U1268" s="19" t="s">
        <v>83</v>
      </c>
    </row>
    <row r="1269" s="2" customFormat="1">
      <c r="A1269" s="40"/>
      <c r="B1269" s="41"/>
      <c r="C1269" s="42"/>
      <c r="D1269" s="235" t="s">
        <v>210</v>
      </c>
      <c r="E1269" s="42"/>
      <c r="F1269" s="267" t="s">
        <v>200</v>
      </c>
      <c r="G1269" s="42"/>
      <c r="H1269" s="268">
        <v>0</v>
      </c>
      <c r="I1269" s="42"/>
      <c r="J1269" s="42"/>
      <c r="K1269" s="42"/>
      <c r="L1269" s="46"/>
      <c r="M1269" s="231"/>
      <c r="N1269" s="232"/>
      <c r="O1269" s="86"/>
      <c r="P1269" s="86"/>
      <c r="Q1269" s="86"/>
      <c r="R1269" s="86"/>
      <c r="S1269" s="86"/>
      <c r="T1269" s="87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U1269" s="19" t="s">
        <v>83</v>
      </c>
    </row>
    <row r="1270" s="2" customFormat="1">
      <c r="A1270" s="40"/>
      <c r="B1270" s="41"/>
      <c r="C1270" s="42"/>
      <c r="D1270" s="235" t="s">
        <v>210</v>
      </c>
      <c r="E1270" s="42"/>
      <c r="F1270" s="267" t="s">
        <v>212</v>
      </c>
      <c r="G1270" s="42"/>
      <c r="H1270" s="268">
        <v>14.595000000000001</v>
      </c>
      <c r="I1270" s="42"/>
      <c r="J1270" s="42"/>
      <c r="K1270" s="42"/>
      <c r="L1270" s="46"/>
      <c r="M1270" s="231"/>
      <c r="N1270" s="232"/>
      <c r="O1270" s="86"/>
      <c r="P1270" s="86"/>
      <c r="Q1270" s="86"/>
      <c r="R1270" s="86"/>
      <c r="S1270" s="86"/>
      <c r="T1270" s="87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U1270" s="19" t="s">
        <v>83</v>
      </c>
    </row>
    <row r="1271" s="2" customFormat="1">
      <c r="A1271" s="40"/>
      <c r="B1271" s="41"/>
      <c r="C1271" s="42"/>
      <c r="D1271" s="235" t="s">
        <v>210</v>
      </c>
      <c r="E1271" s="42"/>
      <c r="F1271" s="267" t="s">
        <v>213</v>
      </c>
      <c r="G1271" s="42"/>
      <c r="H1271" s="268">
        <v>45.962000000000003</v>
      </c>
      <c r="I1271" s="42"/>
      <c r="J1271" s="42"/>
      <c r="K1271" s="42"/>
      <c r="L1271" s="46"/>
      <c r="M1271" s="231"/>
      <c r="N1271" s="232"/>
      <c r="O1271" s="86"/>
      <c r="P1271" s="86"/>
      <c r="Q1271" s="86"/>
      <c r="R1271" s="86"/>
      <c r="S1271" s="86"/>
      <c r="T1271" s="87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U1271" s="19" t="s">
        <v>83</v>
      </c>
    </row>
    <row r="1272" s="2" customFormat="1">
      <c r="A1272" s="40"/>
      <c r="B1272" s="41"/>
      <c r="C1272" s="42"/>
      <c r="D1272" s="235" t="s">
        <v>210</v>
      </c>
      <c r="E1272" s="42"/>
      <c r="F1272" s="267" t="s">
        <v>203</v>
      </c>
      <c r="G1272" s="42"/>
      <c r="H1272" s="268">
        <v>60.557000000000002</v>
      </c>
      <c r="I1272" s="42"/>
      <c r="J1272" s="42"/>
      <c r="K1272" s="42"/>
      <c r="L1272" s="46"/>
      <c r="M1272" s="231"/>
      <c r="N1272" s="232"/>
      <c r="O1272" s="86"/>
      <c r="P1272" s="86"/>
      <c r="Q1272" s="86"/>
      <c r="R1272" s="86"/>
      <c r="S1272" s="86"/>
      <c r="T1272" s="87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U1272" s="19" t="s">
        <v>83</v>
      </c>
    </row>
    <row r="1273" s="2" customFormat="1" ht="44.25" customHeight="1">
      <c r="A1273" s="40"/>
      <c r="B1273" s="41"/>
      <c r="C1273" s="215" t="s">
        <v>756</v>
      </c>
      <c r="D1273" s="215" t="s">
        <v>191</v>
      </c>
      <c r="E1273" s="216" t="s">
        <v>757</v>
      </c>
      <c r="F1273" s="217" t="s">
        <v>758</v>
      </c>
      <c r="G1273" s="218" t="s">
        <v>101</v>
      </c>
      <c r="H1273" s="219">
        <v>240.12000000000001</v>
      </c>
      <c r="I1273" s="220"/>
      <c r="J1273" s="221">
        <f>ROUND(I1273*H1273,2)</f>
        <v>0</v>
      </c>
      <c r="K1273" s="217" t="s">
        <v>194</v>
      </c>
      <c r="L1273" s="46"/>
      <c r="M1273" s="222" t="s">
        <v>21</v>
      </c>
      <c r="N1273" s="223" t="s">
        <v>44</v>
      </c>
      <c r="O1273" s="86"/>
      <c r="P1273" s="224">
        <f>O1273*H1273</f>
        <v>0</v>
      </c>
      <c r="Q1273" s="224">
        <v>0.00010000000000000001</v>
      </c>
      <c r="R1273" s="224">
        <f>Q1273*H1273</f>
        <v>0.024012000000000002</v>
      </c>
      <c r="S1273" s="224">
        <v>0</v>
      </c>
      <c r="T1273" s="225">
        <f>S1273*H1273</f>
        <v>0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26" t="s">
        <v>315</v>
      </c>
      <c r="AT1273" s="226" t="s">
        <v>191</v>
      </c>
      <c r="AU1273" s="226" t="s">
        <v>83</v>
      </c>
      <c r="AY1273" s="19" t="s">
        <v>189</v>
      </c>
      <c r="BE1273" s="227">
        <f>IF(N1273="základní",J1273,0)</f>
        <v>0</v>
      </c>
      <c r="BF1273" s="227">
        <f>IF(N1273="snížená",J1273,0)</f>
        <v>0</v>
      </c>
      <c r="BG1273" s="227">
        <f>IF(N1273="zákl. přenesená",J1273,0)</f>
        <v>0</v>
      </c>
      <c r="BH1273" s="227">
        <f>IF(N1273="sníž. přenesená",J1273,0)</f>
        <v>0</v>
      </c>
      <c r="BI1273" s="227">
        <f>IF(N1273="nulová",J1273,0)</f>
        <v>0</v>
      </c>
      <c r="BJ1273" s="19" t="s">
        <v>81</v>
      </c>
      <c r="BK1273" s="227">
        <f>ROUND(I1273*H1273,2)</f>
        <v>0</v>
      </c>
      <c r="BL1273" s="19" t="s">
        <v>315</v>
      </c>
      <c r="BM1273" s="226" t="s">
        <v>759</v>
      </c>
    </row>
    <row r="1274" s="2" customFormat="1">
      <c r="A1274" s="40"/>
      <c r="B1274" s="41"/>
      <c r="C1274" s="42"/>
      <c r="D1274" s="228" t="s">
        <v>197</v>
      </c>
      <c r="E1274" s="42"/>
      <c r="F1274" s="229" t="s">
        <v>760</v>
      </c>
      <c r="G1274" s="42"/>
      <c r="H1274" s="42"/>
      <c r="I1274" s="230"/>
      <c r="J1274" s="42"/>
      <c r="K1274" s="42"/>
      <c r="L1274" s="46"/>
      <c r="M1274" s="231"/>
      <c r="N1274" s="232"/>
      <c r="O1274" s="86"/>
      <c r="P1274" s="86"/>
      <c r="Q1274" s="86"/>
      <c r="R1274" s="86"/>
      <c r="S1274" s="86"/>
      <c r="T1274" s="87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T1274" s="19" t="s">
        <v>197</v>
      </c>
      <c r="AU1274" s="19" t="s">
        <v>83</v>
      </c>
    </row>
    <row r="1275" s="14" customFormat="1">
      <c r="A1275" s="14"/>
      <c r="B1275" s="244"/>
      <c r="C1275" s="245"/>
      <c r="D1275" s="235" t="s">
        <v>199</v>
      </c>
      <c r="E1275" s="246" t="s">
        <v>21</v>
      </c>
      <c r="F1275" s="247" t="s">
        <v>129</v>
      </c>
      <c r="G1275" s="245"/>
      <c r="H1275" s="248">
        <v>240.12000000000001</v>
      </c>
      <c r="I1275" s="249"/>
      <c r="J1275" s="245"/>
      <c r="K1275" s="245"/>
      <c r="L1275" s="250"/>
      <c r="M1275" s="251"/>
      <c r="N1275" s="252"/>
      <c r="O1275" s="252"/>
      <c r="P1275" s="252"/>
      <c r="Q1275" s="252"/>
      <c r="R1275" s="252"/>
      <c r="S1275" s="252"/>
      <c r="T1275" s="253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4" t="s">
        <v>199</v>
      </c>
      <c r="AU1275" s="254" t="s">
        <v>83</v>
      </c>
      <c r="AV1275" s="14" t="s">
        <v>83</v>
      </c>
      <c r="AW1275" s="14" t="s">
        <v>34</v>
      </c>
      <c r="AX1275" s="14" t="s">
        <v>81</v>
      </c>
      <c r="AY1275" s="254" t="s">
        <v>189</v>
      </c>
    </row>
    <row r="1276" s="2" customFormat="1">
      <c r="A1276" s="40"/>
      <c r="B1276" s="41"/>
      <c r="C1276" s="42"/>
      <c r="D1276" s="235" t="s">
        <v>210</v>
      </c>
      <c r="E1276" s="42"/>
      <c r="F1276" s="266" t="s">
        <v>302</v>
      </c>
      <c r="G1276" s="42"/>
      <c r="H1276" s="42"/>
      <c r="I1276" s="42"/>
      <c r="J1276" s="42"/>
      <c r="K1276" s="42"/>
      <c r="L1276" s="46"/>
      <c r="M1276" s="231"/>
      <c r="N1276" s="232"/>
      <c r="O1276" s="86"/>
      <c r="P1276" s="86"/>
      <c r="Q1276" s="86"/>
      <c r="R1276" s="86"/>
      <c r="S1276" s="86"/>
      <c r="T1276" s="87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U1276" s="19" t="s">
        <v>83</v>
      </c>
    </row>
    <row r="1277" s="2" customFormat="1">
      <c r="A1277" s="40"/>
      <c r="B1277" s="41"/>
      <c r="C1277" s="42"/>
      <c r="D1277" s="235" t="s">
        <v>210</v>
      </c>
      <c r="E1277" s="42"/>
      <c r="F1277" s="267" t="s">
        <v>200</v>
      </c>
      <c r="G1277" s="42"/>
      <c r="H1277" s="268">
        <v>0</v>
      </c>
      <c r="I1277" s="42"/>
      <c r="J1277" s="42"/>
      <c r="K1277" s="42"/>
      <c r="L1277" s="46"/>
      <c r="M1277" s="231"/>
      <c r="N1277" s="232"/>
      <c r="O1277" s="86"/>
      <c r="P1277" s="86"/>
      <c r="Q1277" s="86"/>
      <c r="R1277" s="86"/>
      <c r="S1277" s="86"/>
      <c r="T1277" s="87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U1277" s="19" t="s">
        <v>83</v>
      </c>
    </row>
    <row r="1278" s="2" customFormat="1">
      <c r="A1278" s="40"/>
      <c r="B1278" s="41"/>
      <c r="C1278" s="42"/>
      <c r="D1278" s="235" t="s">
        <v>210</v>
      </c>
      <c r="E1278" s="42"/>
      <c r="F1278" s="267" t="s">
        <v>303</v>
      </c>
      <c r="G1278" s="42"/>
      <c r="H1278" s="268">
        <v>240.12000000000001</v>
      </c>
      <c r="I1278" s="42"/>
      <c r="J1278" s="42"/>
      <c r="K1278" s="42"/>
      <c r="L1278" s="46"/>
      <c r="M1278" s="231"/>
      <c r="N1278" s="232"/>
      <c r="O1278" s="86"/>
      <c r="P1278" s="86"/>
      <c r="Q1278" s="86"/>
      <c r="R1278" s="86"/>
      <c r="S1278" s="86"/>
      <c r="T1278" s="87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U1278" s="19" t="s">
        <v>83</v>
      </c>
    </row>
    <row r="1279" s="2" customFormat="1">
      <c r="A1279" s="40"/>
      <c r="B1279" s="41"/>
      <c r="C1279" s="42"/>
      <c r="D1279" s="235" t="s">
        <v>210</v>
      </c>
      <c r="E1279" s="42"/>
      <c r="F1279" s="267" t="s">
        <v>203</v>
      </c>
      <c r="G1279" s="42"/>
      <c r="H1279" s="268">
        <v>240.12000000000001</v>
      </c>
      <c r="I1279" s="42"/>
      <c r="J1279" s="42"/>
      <c r="K1279" s="42"/>
      <c r="L1279" s="46"/>
      <c r="M1279" s="231"/>
      <c r="N1279" s="232"/>
      <c r="O1279" s="86"/>
      <c r="P1279" s="86"/>
      <c r="Q1279" s="86"/>
      <c r="R1279" s="86"/>
      <c r="S1279" s="86"/>
      <c r="T1279" s="87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U1279" s="19" t="s">
        <v>83</v>
      </c>
    </row>
    <row r="1280" s="2" customFormat="1" ht="24.15" customHeight="1">
      <c r="A1280" s="40"/>
      <c r="B1280" s="41"/>
      <c r="C1280" s="215" t="s">
        <v>761</v>
      </c>
      <c r="D1280" s="215" t="s">
        <v>191</v>
      </c>
      <c r="E1280" s="216" t="s">
        <v>762</v>
      </c>
      <c r="F1280" s="217" t="s">
        <v>763</v>
      </c>
      <c r="G1280" s="218" t="s">
        <v>101</v>
      </c>
      <c r="H1280" s="219">
        <v>300.67700000000002</v>
      </c>
      <c r="I1280" s="220"/>
      <c r="J1280" s="221">
        <f>ROUND(I1280*H1280,2)</f>
        <v>0</v>
      </c>
      <c r="K1280" s="217" t="s">
        <v>194</v>
      </c>
      <c r="L1280" s="46"/>
      <c r="M1280" s="222" t="s">
        <v>21</v>
      </c>
      <c r="N1280" s="223" t="s">
        <v>44</v>
      </c>
      <c r="O1280" s="86"/>
      <c r="P1280" s="224">
        <f>O1280*H1280</f>
        <v>0</v>
      </c>
      <c r="Q1280" s="224">
        <v>0</v>
      </c>
      <c r="R1280" s="224">
        <f>Q1280*H1280</f>
        <v>0</v>
      </c>
      <c r="S1280" s="224">
        <v>0</v>
      </c>
      <c r="T1280" s="225">
        <f>S1280*H1280</f>
        <v>0</v>
      </c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  <c r="AR1280" s="226" t="s">
        <v>315</v>
      </c>
      <c r="AT1280" s="226" t="s">
        <v>191</v>
      </c>
      <c r="AU1280" s="226" t="s">
        <v>83</v>
      </c>
      <c r="AY1280" s="19" t="s">
        <v>189</v>
      </c>
      <c r="BE1280" s="227">
        <f>IF(N1280="základní",J1280,0)</f>
        <v>0</v>
      </c>
      <c r="BF1280" s="227">
        <f>IF(N1280="snížená",J1280,0)</f>
        <v>0</v>
      </c>
      <c r="BG1280" s="227">
        <f>IF(N1280="zákl. přenesená",J1280,0)</f>
        <v>0</v>
      </c>
      <c r="BH1280" s="227">
        <f>IF(N1280="sníž. přenesená",J1280,0)</f>
        <v>0</v>
      </c>
      <c r="BI1280" s="227">
        <f>IF(N1280="nulová",J1280,0)</f>
        <v>0</v>
      </c>
      <c r="BJ1280" s="19" t="s">
        <v>81</v>
      </c>
      <c r="BK1280" s="227">
        <f>ROUND(I1280*H1280,2)</f>
        <v>0</v>
      </c>
      <c r="BL1280" s="19" t="s">
        <v>315</v>
      </c>
      <c r="BM1280" s="226" t="s">
        <v>764</v>
      </c>
    </row>
    <row r="1281" s="2" customFormat="1">
      <c r="A1281" s="40"/>
      <c r="B1281" s="41"/>
      <c r="C1281" s="42"/>
      <c r="D1281" s="228" t="s">
        <v>197</v>
      </c>
      <c r="E1281" s="42"/>
      <c r="F1281" s="229" t="s">
        <v>765</v>
      </c>
      <c r="G1281" s="42"/>
      <c r="H1281" s="42"/>
      <c r="I1281" s="230"/>
      <c r="J1281" s="42"/>
      <c r="K1281" s="42"/>
      <c r="L1281" s="46"/>
      <c r="M1281" s="231"/>
      <c r="N1281" s="232"/>
      <c r="O1281" s="86"/>
      <c r="P1281" s="86"/>
      <c r="Q1281" s="86"/>
      <c r="R1281" s="86"/>
      <c r="S1281" s="86"/>
      <c r="T1281" s="87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T1281" s="19" t="s">
        <v>197</v>
      </c>
      <c r="AU1281" s="19" t="s">
        <v>83</v>
      </c>
    </row>
    <row r="1282" s="14" customFormat="1">
      <c r="A1282" s="14"/>
      <c r="B1282" s="244"/>
      <c r="C1282" s="245"/>
      <c r="D1282" s="235" t="s">
        <v>199</v>
      </c>
      <c r="E1282" s="246" t="s">
        <v>21</v>
      </c>
      <c r="F1282" s="247" t="s">
        <v>129</v>
      </c>
      <c r="G1282" s="245"/>
      <c r="H1282" s="248">
        <v>240.12000000000001</v>
      </c>
      <c r="I1282" s="249"/>
      <c r="J1282" s="245"/>
      <c r="K1282" s="245"/>
      <c r="L1282" s="250"/>
      <c r="M1282" s="251"/>
      <c r="N1282" s="252"/>
      <c r="O1282" s="252"/>
      <c r="P1282" s="252"/>
      <c r="Q1282" s="252"/>
      <c r="R1282" s="252"/>
      <c r="S1282" s="252"/>
      <c r="T1282" s="253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4" t="s">
        <v>199</v>
      </c>
      <c r="AU1282" s="254" t="s">
        <v>83</v>
      </c>
      <c r="AV1282" s="14" t="s">
        <v>83</v>
      </c>
      <c r="AW1282" s="14" t="s">
        <v>34</v>
      </c>
      <c r="AX1282" s="14" t="s">
        <v>73</v>
      </c>
      <c r="AY1282" s="254" t="s">
        <v>189</v>
      </c>
    </row>
    <row r="1283" s="14" customFormat="1">
      <c r="A1283" s="14"/>
      <c r="B1283" s="244"/>
      <c r="C1283" s="245"/>
      <c r="D1283" s="235" t="s">
        <v>199</v>
      </c>
      <c r="E1283" s="246" t="s">
        <v>21</v>
      </c>
      <c r="F1283" s="247" t="s">
        <v>132</v>
      </c>
      <c r="G1283" s="245"/>
      <c r="H1283" s="248">
        <v>60.557000000000002</v>
      </c>
      <c r="I1283" s="249"/>
      <c r="J1283" s="245"/>
      <c r="K1283" s="245"/>
      <c r="L1283" s="250"/>
      <c r="M1283" s="251"/>
      <c r="N1283" s="252"/>
      <c r="O1283" s="252"/>
      <c r="P1283" s="252"/>
      <c r="Q1283" s="252"/>
      <c r="R1283" s="252"/>
      <c r="S1283" s="252"/>
      <c r="T1283" s="253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54" t="s">
        <v>199</v>
      </c>
      <c r="AU1283" s="254" t="s">
        <v>83</v>
      </c>
      <c r="AV1283" s="14" t="s">
        <v>83</v>
      </c>
      <c r="AW1283" s="14" t="s">
        <v>34</v>
      </c>
      <c r="AX1283" s="14" t="s">
        <v>73</v>
      </c>
      <c r="AY1283" s="254" t="s">
        <v>189</v>
      </c>
    </row>
    <row r="1284" s="15" customFormat="1">
      <c r="A1284" s="15"/>
      <c r="B1284" s="255"/>
      <c r="C1284" s="256"/>
      <c r="D1284" s="235" t="s">
        <v>199</v>
      </c>
      <c r="E1284" s="257" t="s">
        <v>21</v>
      </c>
      <c r="F1284" s="258" t="s">
        <v>203</v>
      </c>
      <c r="G1284" s="256"/>
      <c r="H1284" s="259">
        <v>300.67700000000002</v>
      </c>
      <c r="I1284" s="260"/>
      <c r="J1284" s="256"/>
      <c r="K1284" s="256"/>
      <c r="L1284" s="261"/>
      <c r="M1284" s="262"/>
      <c r="N1284" s="263"/>
      <c r="O1284" s="263"/>
      <c r="P1284" s="263"/>
      <c r="Q1284" s="263"/>
      <c r="R1284" s="263"/>
      <c r="S1284" s="263"/>
      <c r="T1284" s="264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T1284" s="265" t="s">
        <v>199</v>
      </c>
      <c r="AU1284" s="265" t="s">
        <v>83</v>
      </c>
      <c r="AV1284" s="15" t="s">
        <v>195</v>
      </c>
      <c r="AW1284" s="15" t="s">
        <v>34</v>
      </c>
      <c r="AX1284" s="15" t="s">
        <v>81</v>
      </c>
      <c r="AY1284" s="265" t="s">
        <v>189</v>
      </c>
    </row>
    <row r="1285" s="2" customFormat="1">
      <c r="A1285" s="40"/>
      <c r="B1285" s="41"/>
      <c r="C1285" s="42"/>
      <c r="D1285" s="235" t="s">
        <v>210</v>
      </c>
      <c r="E1285" s="42"/>
      <c r="F1285" s="266" t="s">
        <v>302</v>
      </c>
      <c r="G1285" s="42"/>
      <c r="H1285" s="42"/>
      <c r="I1285" s="42"/>
      <c r="J1285" s="42"/>
      <c r="K1285" s="42"/>
      <c r="L1285" s="46"/>
      <c r="M1285" s="231"/>
      <c r="N1285" s="232"/>
      <c r="O1285" s="86"/>
      <c r="P1285" s="86"/>
      <c r="Q1285" s="86"/>
      <c r="R1285" s="86"/>
      <c r="S1285" s="86"/>
      <c r="T1285" s="87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U1285" s="19" t="s">
        <v>83</v>
      </c>
    </row>
    <row r="1286" s="2" customFormat="1">
      <c r="A1286" s="40"/>
      <c r="B1286" s="41"/>
      <c r="C1286" s="42"/>
      <c r="D1286" s="235" t="s">
        <v>210</v>
      </c>
      <c r="E1286" s="42"/>
      <c r="F1286" s="267" t="s">
        <v>200</v>
      </c>
      <c r="G1286" s="42"/>
      <c r="H1286" s="268">
        <v>0</v>
      </c>
      <c r="I1286" s="42"/>
      <c r="J1286" s="42"/>
      <c r="K1286" s="42"/>
      <c r="L1286" s="46"/>
      <c r="M1286" s="231"/>
      <c r="N1286" s="232"/>
      <c r="O1286" s="86"/>
      <c r="P1286" s="86"/>
      <c r="Q1286" s="86"/>
      <c r="R1286" s="86"/>
      <c r="S1286" s="86"/>
      <c r="T1286" s="87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U1286" s="19" t="s">
        <v>83</v>
      </c>
    </row>
    <row r="1287" s="2" customFormat="1">
      <c r="A1287" s="40"/>
      <c r="B1287" s="41"/>
      <c r="C1287" s="42"/>
      <c r="D1287" s="235" t="s">
        <v>210</v>
      </c>
      <c r="E1287" s="42"/>
      <c r="F1287" s="267" t="s">
        <v>303</v>
      </c>
      <c r="G1287" s="42"/>
      <c r="H1287" s="268">
        <v>240.12000000000001</v>
      </c>
      <c r="I1287" s="42"/>
      <c r="J1287" s="42"/>
      <c r="K1287" s="42"/>
      <c r="L1287" s="46"/>
      <c r="M1287" s="231"/>
      <c r="N1287" s="232"/>
      <c r="O1287" s="86"/>
      <c r="P1287" s="86"/>
      <c r="Q1287" s="86"/>
      <c r="R1287" s="86"/>
      <c r="S1287" s="86"/>
      <c r="T1287" s="87"/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U1287" s="19" t="s">
        <v>83</v>
      </c>
    </row>
    <row r="1288" s="2" customFormat="1">
      <c r="A1288" s="40"/>
      <c r="B1288" s="41"/>
      <c r="C1288" s="42"/>
      <c r="D1288" s="235" t="s">
        <v>210</v>
      </c>
      <c r="E1288" s="42"/>
      <c r="F1288" s="267" t="s">
        <v>203</v>
      </c>
      <c r="G1288" s="42"/>
      <c r="H1288" s="268">
        <v>240.12000000000001</v>
      </c>
      <c r="I1288" s="42"/>
      <c r="J1288" s="42"/>
      <c r="K1288" s="42"/>
      <c r="L1288" s="46"/>
      <c r="M1288" s="231"/>
      <c r="N1288" s="232"/>
      <c r="O1288" s="86"/>
      <c r="P1288" s="86"/>
      <c r="Q1288" s="86"/>
      <c r="R1288" s="86"/>
      <c r="S1288" s="86"/>
      <c r="T1288" s="87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U1288" s="19" t="s">
        <v>83</v>
      </c>
    </row>
    <row r="1289" s="2" customFormat="1">
      <c r="A1289" s="40"/>
      <c r="B1289" s="41"/>
      <c r="C1289" s="42"/>
      <c r="D1289" s="235" t="s">
        <v>210</v>
      </c>
      <c r="E1289" s="42"/>
      <c r="F1289" s="266" t="s">
        <v>211</v>
      </c>
      <c r="G1289" s="42"/>
      <c r="H1289" s="42"/>
      <c r="I1289" s="42"/>
      <c r="J1289" s="42"/>
      <c r="K1289" s="42"/>
      <c r="L1289" s="46"/>
      <c r="M1289" s="231"/>
      <c r="N1289" s="232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U1289" s="19" t="s">
        <v>83</v>
      </c>
    </row>
    <row r="1290" s="2" customFormat="1">
      <c r="A1290" s="40"/>
      <c r="B1290" s="41"/>
      <c r="C1290" s="42"/>
      <c r="D1290" s="235" t="s">
        <v>210</v>
      </c>
      <c r="E1290" s="42"/>
      <c r="F1290" s="267" t="s">
        <v>200</v>
      </c>
      <c r="G1290" s="42"/>
      <c r="H1290" s="268">
        <v>0</v>
      </c>
      <c r="I1290" s="42"/>
      <c r="J1290" s="42"/>
      <c r="K1290" s="42"/>
      <c r="L1290" s="46"/>
      <c r="M1290" s="231"/>
      <c r="N1290" s="232"/>
      <c r="O1290" s="86"/>
      <c r="P1290" s="86"/>
      <c r="Q1290" s="86"/>
      <c r="R1290" s="86"/>
      <c r="S1290" s="86"/>
      <c r="T1290" s="87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U1290" s="19" t="s">
        <v>83</v>
      </c>
    </row>
    <row r="1291" s="2" customFormat="1">
      <c r="A1291" s="40"/>
      <c r="B1291" s="41"/>
      <c r="C1291" s="42"/>
      <c r="D1291" s="235" t="s">
        <v>210</v>
      </c>
      <c r="E1291" s="42"/>
      <c r="F1291" s="267" t="s">
        <v>212</v>
      </c>
      <c r="G1291" s="42"/>
      <c r="H1291" s="268">
        <v>14.595000000000001</v>
      </c>
      <c r="I1291" s="42"/>
      <c r="J1291" s="42"/>
      <c r="K1291" s="42"/>
      <c r="L1291" s="46"/>
      <c r="M1291" s="231"/>
      <c r="N1291" s="232"/>
      <c r="O1291" s="86"/>
      <c r="P1291" s="86"/>
      <c r="Q1291" s="86"/>
      <c r="R1291" s="86"/>
      <c r="S1291" s="86"/>
      <c r="T1291" s="87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U1291" s="19" t="s">
        <v>83</v>
      </c>
    </row>
    <row r="1292" s="2" customFormat="1">
      <c r="A1292" s="40"/>
      <c r="B1292" s="41"/>
      <c r="C1292" s="42"/>
      <c r="D1292" s="235" t="s">
        <v>210</v>
      </c>
      <c r="E1292" s="42"/>
      <c r="F1292" s="267" t="s">
        <v>213</v>
      </c>
      <c r="G1292" s="42"/>
      <c r="H1292" s="268">
        <v>45.962000000000003</v>
      </c>
      <c r="I1292" s="42"/>
      <c r="J1292" s="42"/>
      <c r="K1292" s="42"/>
      <c r="L1292" s="46"/>
      <c r="M1292" s="231"/>
      <c r="N1292" s="232"/>
      <c r="O1292" s="86"/>
      <c r="P1292" s="86"/>
      <c r="Q1292" s="86"/>
      <c r="R1292" s="86"/>
      <c r="S1292" s="86"/>
      <c r="T1292" s="87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  <c r="AU1292" s="19" t="s">
        <v>83</v>
      </c>
    </row>
    <row r="1293" s="2" customFormat="1">
      <c r="A1293" s="40"/>
      <c r="B1293" s="41"/>
      <c r="C1293" s="42"/>
      <c r="D1293" s="235" t="s">
        <v>210</v>
      </c>
      <c r="E1293" s="42"/>
      <c r="F1293" s="267" t="s">
        <v>203</v>
      </c>
      <c r="G1293" s="42"/>
      <c r="H1293" s="268">
        <v>60.557000000000002</v>
      </c>
      <c r="I1293" s="42"/>
      <c r="J1293" s="42"/>
      <c r="K1293" s="42"/>
      <c r="L1293" s="46"/>
      <c r="M1293" s="231"/>
      <c r="N1293" s="232"/>
      <c r="O1293" s="86"/>
      <c r="P1293" s="86"/>
      <c r="Q1293" s="86"/>
      <c r="R1293" s="86"/>
      <c r="S1293" s="86"/>
      <c r="T1293" s="87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U1293" s="19" t="s">
        <v>83</v>
      </c>
    </row>
    <row r="1294" s="2" customFormat="1" ht="16.5" customHeight="1">
      <c r="A1294" s="40"/>
      <c r="B1294" s="41"/>
      <c r="C1294" s="269" t="s">
        <v>766</v>
      </c>
      <c r="D1294" s="269" t="s">
        <v>214</v>
      </c>
      <c r="E1294" s="270" t="s">
        <v>767</v>
      </c>
      <c r="F1294" s="271" t="s">
        <v>768</v>
      </c>
      <c r="G1294" s="272" t="s">
        <v>307</v>
      </c>
      <c r="H1294" s="273">
        <v>29.936</v>
      </c>
      <c r="I1294" s="274"/>
      <c r="J1294" s="275">
        <f>ROUND(I1294*H1294,2)</f>
        <v>0</v>
      </c>
      <c r="K1294" s="271" t="s">
        <v>194</v>
      </c>
      <c r="L1294" s="276"/>
      <c r="M1294" s="277" t="s">
        <v>21</v>
      </c>
      <c r="N1294" s="278" t="s">
        <v>44</v>
      </c>
      <c r="O1294" s="86"/>
      <c r="P1294" s="224">
        <f>O1294*H1294</f>
        <v>0</v>
      </c>
      <c r="Q1294" s="224">
        <v>0.025000000000000001</v>
      </c>
      <c r="R1294" s="224">
        <f>Q1294*H1294</f>
        <v>0.74840000000000007</v>
      </c>
      <c r="S1294" s="224">
        <v>0</v>
      </c>
      <c r="T1294" s="225">
        <f>S1294*H1294</f>
        <v>0</v>
      </c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  <c r="AR1294" s="226" t="s">
        <v>424</v>
      </c>
      <c r="AT1294" s="226" t="s">
        <v>214</v>
      </c>
      <c r="AU1294" s="226" t="s">
        <v>83</v>
      </c>
      <c r="AY1294" s="19" t="s">
        <v>189</v>
      </c>
      <c r="BE1294" s="227">
        <f>IF(N1294="základní",J1294,0)</f>
        <v>0</v>
      </c>
      <c r="BF1294" s="227">
        <f>IF(N1294="snížená",J1294,0)</f>
        <v>0</v>
      </c>
      <c r="BG1294" s="227">
        <f>IF(N1294="zákl. přenesená",J1294,0)</f>
        <v>0</v>
      </c>
      <c r="BH1294" s="227">
        <f>IF(N1294="sníž. přenesená",J1294,0)</f>
        <v>0</v>
      </c>
      <c r="BI1294" s="227">
        <f>IF(N1294="nulová",J1294,0)</f>
        <v>0</v>
      </c>
      <c r="BJ1294" s="19" t="s">
        <v>81</v>
      </c>
      <c r="BK1294" s="227">
        <f>ROUND(I1294*H1294,2)</f>
        <v>0</v>
      </c>
      <c r="BL1294" s="19" t="s">
        <v>315</v>
      </c>
      <c r="BM1294" s="226" t="s">
        <v>769</v>
      </c>
    </row>
    <row r="1295" s="13" customFormat="1">
      <c r="A1295" s="13"/>
      <c r="B1295" s="233"/>
      <c r="C1295" s="234"/>
      <c r="D1295" s="235" t="s">
        <v>199</v>
      </c>
      <c r="E1295" s="236" t="s">
        <v>21</v>
      </c>
      <c r="F1295" s="237" t="s">
        <v>770</v>
      </c>
      <c r="G1295" s="234"/>
      <c r="H1295" s="236" t="s">
        <v>21</v>
      </c>
      <c r="I1295" s="238"/>
      <c r="J1295" s="234"/>
      <c r="K1295" s="234"/>
      <c r="L1295" s="239"/>
      <c r="M1295" s="240"/>
      <c r="N1295" s="241"/>
      <c r="O1295" s="241"/>
      <c r="P1295" s="241"/>
      <c r="Q1295" s="241"/>
      <c r="R1295" s="241"/>
      <c r="S1295" s="241"/>
      <c r="T1295" s="242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3" t="s">
        <v>199</v>
      </c>
      <c r="AU1295" s="243" t="s">
        <v>83</v>
      </c>
      <c r="AV1295" s="13" t="s">
        <v>81</v>
      </c>
      <c r="AW1295" s="13" t="s">
        <v>34</v>
      </c>
      <c r="AX1295" s="13" t="s">
        <v>73</v>
      </c>
      <c r="AY1295" s="243" t="s">
        <v>189</v>
      </c>
    </row>
    <row r="1296" s="14" customFormat="1">
      <c r="A1296" s="14"/>
      <c r="B1296" s="244"/>
      <c r="C1296" s="245"/>
      <c r="D1296" s="235" t="s">
        <v>199</v>
      </c>
      <c r="E1296" s="246" t="s">
        <v>21</v>
      </c>
      <c r="F1296" s="247" t="s">
        <v>771</v>
      </c>
      <c r="G1296" s="245"/>
      <c r="H1296" s="248">
        <v>24.59</v>
      </c>
      <c r="I1296" s="249"/>
      <c r="J1296" s="245"/>
      <c r="K1296" s="245"/>
      <c r="L1296" s="250"/>
      <c r="M1296" s="251"/>
      <c r="N1296" s="252"/>
      <c r="O1296" s="252"/>
      <c r="P1296" s="252"/>
      <c r="Q1296" s="252"/>
      <c r="R1296" s="252"/>
      <c r="S1296" s="252"/>
      <c r="T1296" s="253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54" t="s">
        <v>199</v>
      </c>
      <c r="AU1296" s="254" t="s">
        <v>83</v>
      </c>
      <c r="AV1296" s="14" t="s">
        <v>83</v>
      </c>
      <c r="AW1296" s="14" t="s">
        <v>34</v>
      </c>
      <c r="AX1296" s="14" t="s">
        <v>73</v>
      </c>
      <c r="AY1296" s="254" t="s">
        <v>189</v>
      </c>
    </row>
    <row r="1297" s="13" customFormat="1">
      <c r="A1297" s="13"/>
      <c r="B1297" s="233"/>
      <c r="C1297" s="234"/>
      <c r="D1297" s="235" t="s">
        <v>199</v>
      </c>
      <c r="E1297" s="236" t="s">
        <v>21</v>
      </c>
      <c r="F1297" s="237" t="s">
        <v>772</v>
      </c>
      <c r="G1297" s="234"/>
      <c r="H1297" s="236" t="s">
        <v>21</v>
      </c>
      <c r="I1297" s="238"/>
      <c r="J1297" s="234"/>
      <c r="K1297" s="234"/>
      <c r="L1297" s="239"/>
      <c r="M1297" s="240"/>
      <c r="N1297" s="241"/>
      <c r="O1297" s="241"/>
      <c r="P1297" s="241"/>
      <c r="Q1297" s="241"/>
      <c r="R1297" s="241"/>
      <c r="S1297" s="241"/>
      <c r="T1297" s="242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3" t="s">
        <v>199</v>
      </c>
      <c r="AU1297" s="243" t="s">
        <v>83</v>
      </c>
      <c r="AV1297" s="13" t="s">
        <v>81</v>
      </c>
      <c r="AW1297" s="13" t="s">
        <v>34</v>
      </c>
      <c r="AX1297" s="13" t="s">
        <v>73</v>
      </c>
      <c r="AY1297" s="243" t="s">
        <v>189</v>
      </c>
    </row>
    <row r="1298" s="14" customFormat="1">
      <c r="A1298" s="14"/>
      <c r="B1298" s="244"/>
      <c r="C1298" s="245"/>
      <c r="D1298" s="235" t="s">
        <v>199</v>
      </c>
      <c r="E1298" s="246" t="s">
        <v>21</v>
      </c>
      <c r="F1298" s="247" t="s">
        <v>773</v>
      </c>
      <c r="G1298" s="245"/>
      <c r="H1298" s="248">
        <v>3.9199999999999999</v>
      </c>
      <c r="I1298" s="249"/>
      <c r="J1298" s="245"/>
      <c r="K1298" s="245"/>
      <c r="L1298" s="250"/>
      <c r="M1298" s="251"/>
      <c r="N1298" s="252"/>
      <c r="O1298" s="252"/>
      <c r="P1298" s="252"/>
      <c r="Q1298" s="252"/>
      <c r="R1298" s="252"/>
      <c r="S1298" s="252"/>
      <c r="T1298" s="253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4" t="s">
        <v>199</v>
      </c>
      <c r="AU1298" s="254" t="s">
        <v>83</v>
      </c>
      <c r="AV1298" s="14" t="s">
        <v>83</v>
      </c>
      <c r="AW1298" s="14" t="s">
        <v>34</v>
      </c>
      <c r="AX1298" s="14" t="s">
        <v>73</v>
      </c>
      <c r="AY1298" s="254" t="s">
        <v>189</v>
      </c>
    </row>
    <row r="1299" s="15" customFormat="1">
      <c r="A1299" s="15"/>
      <c r="B1299" s="255"/>
      <c r="C1299" s="256"/>
      <c r="D1299" s="235" t="s">
        <v>199</v>
      </c>
      <c r="E1299" s="257" t="s">
        <v>21</v>
      </c>
      <c r="F1299" s="258" t="s">
        <v>203</v>
      </c>
      <c r="G1299" s="256"/>
      <c r="H1299" s="259">
        <v>28.510000000000002</v>
      </c>
      <c r="I1299" s="260"/>
      <c r="J1299" s="256"/>
      <c r="K1299" s="256"/>
      <c r="L1299" s="261"/>
      <c r="M1299" s="262"/>
      <c r="N1299" s="263"/>
      <c r="O1299" s="263"/>
      <c r="P1299" s="263"/>
      <c r="Q1299" s="263"/>
      <c r="R1299" s="263"/>
      <c r="S1299" s="263"/>
      <c r="T1299" s="264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65" t="s">
        <v>199</v>
      </c>
      <c r="AU1299" s="265" t="s">
        <v>83</v>
      </c>
      <c r="AV1299" s="15" t="s">
        <v>195</v>
      </c>
      <c r="AW1299" s="15" t="s">
        <v>34</v>
      </c>
      <c r="AX1299" s="15" t="s">
        <v>81</v>
      </c>
      <c r="AY1299" s="265" t="s">
        <v>189</v>
      </c>
    </row>
    <row r="1300" s="14" customFormat="1">
      <c r="A1300" s="14"/>
      <c r="B1300" s="244"/>
      <c r="C1300" s="245"/>
      <c r="D1300" s="235" t="s">
        <v>199</v>
      </c>
      <c r="E1300" s="245"/>
      <c r="F1300" s="247" t="s">
        <v>774</v>
      </c>
      <c r="G1300" s="245"/>
      <c r="H1300" s="248">
        <v>29.936</v>
      </c>
      <c r="I1300" s="249"/>
      <c r="J1300" s="245"/>
      <c r="K1300" s="245"/>
      <c r="L1300" s="250"/>
      <c r="M1300" s="251"/>
      <c r="N1300" s="252"/>
      <c r="O1300" s="252"/>
      <c r="P1300" s="252"/>
      <c r="Q1300" s="252"/>
      <c r="R1300" s="252"/>
      <c r="S1300" s="252"/>
      <c r="T1300" s="253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4" t="s">
        <v>199</v>
      </c>
      <c r="AU1300" s="254" t="s">
        <v>83</v>
      </c>
      <c r="AV1300" s="14" t="s">
        <v>83</v>
      </c>
      <c r="AW1300" s="14" t="s">
        <v>4</v>
      </c>
      <c r="AX1300" s="14" t="s">
        <v>81</v>
      </c>
      <c r="AY1300" s="254" t="s">
        <v>189</v>
      </c>
    </row>
    <row r="1301" s="2" customFormat="1" ht="37.8" customHeight="1">
      <c r="A1301" s="40"/>
      <c r="B1301" s="41"/>
      <c r="C1301" s="215" t="s">
        <v>775</v>
      </c>
      <c r="D1301" s="215" t="s">
        <v>191</v>
      </c>
      <c r="E1301" s="216" t="s">
        <v>776</v>
      </c>
      <c r="F1301" s="217" t="s">
        <v>777</v>
      </c>
      <c r="G1301" s="218" t="s">
        <v>113</v>
      </c>
      <c r="H1301" s="219">
        <v>97.359999999999999</v>
      </c>
      <c r="I1301" s="220"/>
      <c r="J1301" s="221">
        <f>ROUND(I1301*H1301,2)</f>
        <v>0</v>
      </c>
      <c r="K1301" s="217" t="s">
        <v>194</v>
      </c>
      <c r="L1301" s="46"/>
      <c r="M1301" s="222" t="s">
        <v>21</v>
      </c>
      <c r="N1301" s="223" t="s">
        <v>44</v>
      </c>
      <c r="O1301" s="86"/>
      <c r="P1301" s="224">
        <f>O1301*H1301</f>
        <v>0</v>
      </c>
      <c r="Q1301" s="224">
        <v>0.00016000000000000001</v>
      </c>
      <c r="R1301" s="224">
        <f>Q1301*H1301</f>
        <v>0.015577600000000001</v>
      </c>
      <c r="S1301" s="224">
        <v>0</v>
      </c>
      <c r="T1301" s="225">
        <f>S1301*H1301</f>
        <v>0</v>
      </c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R1301" s="226" t="s">
        <v>315</v>
      </c>
      <c r="AT1301" s="226" t="s">
        <v>191</v>
      </c>
      <c r="AU1301" s="226" t="s">
        <v>83</v>
      </c>
      <c r="AY1301" s="19" t="s">
        <v>189</v>
      </c>
      <c r="BE1301" s="227">
        <f>IF(N1301="základní",J1301,0)</f>
        <v>0</v>
      </c>
      <c r="BF1301" s="227">
        <f>IF(N1301="snížená",J1301,0)</f>
        <v>0</v>
      </c>
      <c r="BG1301" s="227">
        <f>IF(N1301="zákl. přenesená",J1301,0)</f>
        <v>0</v>
      </c>
      <c r="BH1301" s="227">
        <f>IF(N1301="sníž. přenesená",J1301,0)</f>
        <v>0</v>
      </c>
      <c r="BI1301" s="227">
        <f>IF(N1301="nulová",J1301,0)</f>
        <v>0</v>
      </c>
      <c r="BJ1301" s="19" t="s">
        <v>81</v>
      </c>
      <c r="BK1301" s="227">
        <f>ROUND(I1301*H1301,2)</f>
        <v>0</v>
      </c>
      <c r="BL1301" s="19" t="s">
        <v>315</v>
      </c>
      <c r="BM1301" s="226" t="s">
        <v>778</v>
      </c>
    </row>
    <row r="1302" s="2" customFormat="1">
      <c r="A1302" s="40"/>
      <c r="B1302" s="41"/>
      <c r="C1302" s="42"/>
      <c r="D1302" s="228" t="s">
        <v>197</v>
      </c>
      <c r="E1302" s="42"/>
      <c r="F1302" s="229" t="s">
        <v>779</v>
      </c>
      <c r="G1302" s="42"/>
      <c r="H1302" s="42"/>
      <c r="I1302" s="230"/>
      <c r="J1302" s="42"/>
      <c r="K1302" s="42"/>
      <c r="L1302" s="46"/>
      <c r="M1302" s="231"/>
      <c r="N1302" s="232"/>
      <c r="O1302" s="86"/>
      <c r="P1302" s="86"/>
      <c r="Q1302" s="86"/>
      <c r="R1302" s="86"/>
      <c r="S1302" s="86"/>
      <c r="T1302" s="87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T1302" s="19" t="s">
        <v>197</v>
      </c>
      <c r="AU1302" s="19" t="s">
        <v>83</v>
      </c>
    </row>
    <row r="1303" s="14" customFormat="1">
      <c r="A1303" s="14"/>
      <c r="B1303" s="244"/>
      <c r="C1303" s="245"/>
      <c r="D1303" s="235" t="s">
        <v>199</v>
      </c>
      <c r="E1303" s="246" t="s">
        <v>21</v>
      </c>
      <c r="F1303" s="247" t="s">
        <v>111</v>
      </c>
      <c r="G1303" s="245"/>
      <c r="H1303" s="248">
        <v>64.599999999999994</v>
      </c>
      <c r="I1303" s="249"/>
      <c r="J1303" s="245"/>
      <c r="K1303" s="245"/>
      <c r="L1303" s="250"/>
      <c r="M1303" s="251"/>
      <c r="N1303" s="252"/>
      <c r="O1303" s="252"/>
      <c r="P1303" s="252"/>
      <c r="Q1303" s="252"/>
      <c r="R1303" s="252"/>
      <c r="S1303" s="252"/>
      <c r="T1303" s="253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54" t="s">
        <v>199</v>
      </c>
      <c r="AU1303" s="254" t="s">
        <v>83</v>
      </c>
      <c r="AV1303" s="14" t="s">
        <v>83</v>
      </c>
      <c r="AW1303" s="14" t="s">
        <v>34</v>
      </c>
      <c r="AX1303" s="14" t="s">
        <v>73</v>
      </c>
      <c r="AY1303" s="254" t="s">
        <v>189</v>
      </c>
    </row>
    <row r="1304" s="14" customFormat="1">
      <c r="A1304" s="14"/>
      <c r="B1304" s="244"/>
      <c r="C1304" s="245"/>
      <c r="D1304" s="235" t="s">
        <v>199</v>
      </c>
      <c r="E1304" s="246" t="s">
        <v>21</v>
      </c>
      <c r="F1304" s="247" t="s">
        <v>123</v>
      </c>
      <c r="G1304" s="245"/>
      <c r="H1304" s="248">
        <v>22.710000000000001</v>
      </c>
      <c r="I1304" s="249"/>
      <c r="J1304" s="245"/>
      <c r="K1304" s="245"/>
      <c r="L1304" s="250"/>
      <c r="M1304" s="251"/>
      <c r="N1304" s="252"/>
      <c r="O1304" s="252"/>
      <c r="P1304" s="252"/>
      <c r="Q1304" s="252"/>
      <c r="R1304" s="252"/>
      <c r="S1304" s="252"/>
      <c r="T1304" s="253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4" t="s">
        <v>199</v>
      </c>
      <c r="AU1304" s="254" t="s">
        <v>83</v>
      </c>
      <c r="AV1304" s="14" t="s">
        <v>83</v>
      </c>
      <c r="AW1304" s="14" t="s">
        <v>34</v>
      </c>
      <c r="AX1304" s="14" t="s">
        <v>73</v>
      </c>
      <c r="AY1304" s="254" t="s">
        <v>189</v>
      </c>
    </row>
    <row r="1305" s="14" customFormat="1">
      <c r="A1305" s="14"/>
      <c r="B1305" s="244"/>
      <c r="C1305" s="245"/>
      <c r="D1305" s="235" t="s">
        <v>199</v>
      </c>
      <c r="E1305" s="246" t="s">
        <v>21</v>
      </c>
      <c r="F1305" s="247" t="s">
        <v>126</v>
      </c>
      <c r="G1305" s="245"/>
      <c r="H1305" s="248">
        <v>10.050000000000001</v>
      </c>
      <c r="I1305" s="249"/>
      <c r="J1305" s="245"/>
      <c r="K1305" s="245"/>
      <c r="L1305" s="250"/>
      <c r="M1305" s="251"/>
      <c r="N1305" s="252"/>
      <c r="O1305" s="252"/>
      <c r="P1305" s="252"/>
      <c r="Q1305" s="252"/>
      <c r="R1305" s="252"/>
      <c r="S1305" s="252"/>
      <c r="T1305" s="253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54" t="s">
        <v>199</v>
      </c>
      <c r="AU1305" s="254" t="s">
        <v>83</v>
      </c>
      <c r="AV1305" s="14" t="s">
        <v>83</v>
      </c>
      <c r="AW1305" s="14" t="s">
        <v>34</v>
      </c>
      <c r="AX1305" s="14" t="s">
        <v>73</v>
      </c>
      <c r="AY1305" s="254" t="s">
        <v>189</v>
      </c>
    </row>
    <row r="1306" s="15" customFormat="1">
      <c r="A1306" s="15"/>
      <c r="B1306" s="255"/>
      <c r="C1306" s="256"/>
      <c r="D1306" s="235" t="s">
        <v>199</v>
      </c>
      <c r="E1306" s="257" t="s">
        <v>21</v>
      </c>
      <c r="F1306" s="258" t="s">
        <v>203</v>
      </c>
      <c r="G1306" s="256"/>
      <c r="H1306" s="259">
        <v>97.359999999999999</v>
      </c>
      <c r="I1306" s="260"/>
      <c r="J1306" s="256"/>
      <c r="K1306" s="256"/>
      <c r="L1306" s="261"/>
      <c r="M1306" s="262"/>
      <c r="N1306" s="263"/>
      <c r="O1306" s="263"/>
      <c r="P1306" s="263"/>
      <c r="Q1306" s="263"/>
      <c r="R1306" s="263"/>
      <c r="S1306" s="263"/>
      <c r="T1306" s="264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T1306" s="265" t="s">
        <v>199</v>
      </c>
      <c r="AU1306" s="265" t="s">
        <v>83</v>
      </c>
      <c r="AV1306" s="15" t="s">
        <v>195</v>
      </c>
      <c r="AW1306" s="15" t="s">
        <v>34</v>
      </c>
      <c r="AX1306" s="15" t="s">
        <v>81</v>
      </c>
      <c r="AY1306" s="265" t="s">
        <v>189</v>
      </c>
    </row>
    <row r="1307" s="2" customFormat="1">
      <c r="A1307" s="40"/>
      <c r="B1307" s="41"/>
      <c r="C1307" s="42"/>
      <c r="D1307" s="235" t="s">
        <v>210</v>
      </c>
      <c r="E1307" s="42"/>
      <c r="F1307" s="266" t="s">
        <v>232</v>
      </c>
      <c r="G1307" s="42"/>
      <c r="H1307" s="42"/>
      <c r="I1307" s="42"/>
      <c r="J1307" s="42"/>
      <c r="K1307" s="42"/>
      <c r="L1307" s="46"/>
      <c r="M1307" s="231"/>
      <c r="N1307" s="232"/>
      <c r="O1307" s="86"/>
      <c r="P1307" s="86"/>
      <c r="Q1307" s="86"/>
      <c r="R1307" s="86"/>
      <c r="S1307" s="86"/>
      <c r="T1307" s="87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U1307" s="19" t="s">
        <v>83</v>
      </c>
    </row>
    <row r="1308" s="2" customFormat="1">
      <c r="A1308" s="40"/>
      <c r="B1308" s="41"/>
      <c r="C1308" s="42"/>
      <c r="D1308" s="235" t="s">
        <v>210</v>
      </c>
      <c r="E1308" s="42"/>
      <c r="F1308" s="267" t="s">
        <v>200</v>
      </c>
      <c r="G1308" s="42"/>
      <c r="H1308" s="268">
        <v>0</v>
      </c>
      <c r="I1308" s="42"/>
      <c r="J1308" s="42"/>
      <c r="K1308" s="42"/>
      <c r="L1308" s="46"/>
      <c r="M1308" s="231"/>
      <c r="N1308" s="232"/>
      <c r="O1308" s="86"/>
      <c r="P1308" s="86"/>
      <c r="Q1308" s="86"/>
      <c r="R1308" s="86"/>
      <c r="S1308" s="86"/>
      <c r="T1308" s="87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  <c r="AU1308" s="19" t="s">
        <v>83</v>
      </c>
    </row>
    <row r="1309" s="2" customFormat="1">
      <c r="A1309" s="40"/>
      <c r="B1309" s="41"/>
      <c r="C1309" s="42"/>
      <c r="D1309" s="235" t="s">
        <v>210</v>
      </c>
      <c r="E1309" s="42"/>
      <c r="F1309" s="267" t="s">
        <v>233</v>
      </c>
      <c r="G1309" s="42"/>
      <c r="H1309" s="268">
        <v>64.599999999999994</v>
      </c>
      <c r="I1309" s="42"/>
      <c r="J1309" s="42"/>
      <c r="K1309" s="42"/>
      <c r="L1309" s="46"/>
      <c r="M1309" s="231"/>
      <c r="N1309" s="232"/>
      <c r="O1309" s="86"/>
      <c r="P1309" s="86"/>
      <c r="Q1309" s="86"/>
      <c r="R1309" s="86"/>
      <c r="S1309" s="86"/>
      <c r="T1309" s="87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  <c r="AU1309" s="19" t="s">
        <v>83</v>
      </c>
    </row>
    <row r="1310" s="2" customFormat="1">
      <c r="A1310" s="40"/>
      <c r="B1310" s="41"/>
      <c r="C1310" s="42"/>
      <c r="D1310" s="235" t="s">
        <v>210</v>
      </c>
      <c r="E1310" s="42"/>
      <c r="F1310" s="267" t="s">
        <v>203</v>
      </c>
      <c r="G1310" s="42"/>
      <c r="H1310" s="268">
        <v>64.599999999999994</v>
      </c>
      <c r="I1310" s="42"/>
      <c r="J1310" s="42"/>
      <c r="K1310" s="42"/>
      <c r="L1310" s="46"/>
      <c r="M1310" s="231"/>
      <c r="N1310" s="232"/>
      <c r="O1310" s="86"/>
      <c r="P1310" s="86"/>
      <c r="Q1310" s="86"/>
      <c r="R1310" s="86"/>
      <c r="S1310" s="86"/>
      <c r="T1310" s="87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U1310" s="19" t="s">
        <v>83</v>
      </c>
    </row>
    <row r="1311" s="2" customFormat="1">
      <c r="A1311" s="40"/>
      <c r="B1311" s="41"/>
      <c r="C1311" s="42"/>
      <c r="D1311" s="235" t="s">
        <v>210</v>
      </c>
      <c r="E1311" s="42"/>
      <c r="F1311" s="266" t="s">
        <v>234</v>
      </c>
      <c r="G1311" s="42"/>
      <c r="H1311" s="42"/>
      <c r="I1311" s="42"/>
      <c r="J1311" s="42"/>
      <c r="K1311" s="42"/>
      <c r="L1311" s="46"/>
      <c r="M1311" s="231"/>
      <c r="N1311" s="232"/>
      <c r="O1311" s="86"/>
      <c r="P1311" s="86"/>
      <c r="Q1311" s="86"/>
      <c r="R1311" s="86"/>
      <c r="S1311" s="86"/>
      <c r="T1311" s="87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U1311" s="19" t="s">
        <v>83</v>
      </c>
    </row>
    <row r="1312" s="2" customFormat="1">
      <c r="A1312" s="40"/>
      <c r="B1312" s="41"/>
      <c r="C1312" s="42"/>
      <c r="D1312" s="235" t="s">
        <v>210</v>
      </c>
      <c r="E1312" s="42"/>
      <c r="F1312" s="267" t="s">
        <v>200</v>
      </c>
      <c r="G1312" s="42"/>
      <c r="H1312" s="268">
        <v>0</v>
      </c>
      <c r="I1312" s="42"/>
      <c r="J1312" s="42"/>
      <c r="K1312" s="42"/>
      <c r="L1312" s="46"/>
      <c r="M1312" s="231"/>
      <c r="N1312" s="232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U1312" s="19" t="s">
        <v>83</v>
      </c>
    </row>
    <row r="1313" s="2" customFormat="1">
      <c r="A1313" s="40"/>
      <c r="B1313" s="41"/>
      <c r="C1313" s="42"/>
      <c r="D1313" s="235" t="s">
        <v>210</v>
      </c>
      <c r="E1313" s="42"/>
      <c r="F1313" s="267" t="s">
        <v>235</v>
      </c>
      <c r="G1313" s="42"/>
      <c r="H1313" s="268">
        <v>22.710000000000001</v>
      </c>
      <c r="I1313" s="42"/>
      <c r="J1313" s="42"/>
      <c r="K1313" s="42"/>
      <c r="L1313" s="46"/>
      <c r="M1313" s="231"/>
      <c r="N1313" s="232"/>
      <c r="O1313" s="86"/>
      <c r="P1313" s="86"/>
      <c r="Q1313" s="86"/>
      <c r="R1313" s="86"/>
      <c r="S1313" s="86"/>
      <c r="T1313" s="87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U1313" s="19" t="s">
        <v>83</v>
      </c>
    </row>
    <row r="1314" s="2" customFormat="1">
      <c r="A1314" s="40"/>
      <c r="B1314" s="41"/>
      <c r="C1314" s="42"/>
      <c r="D1314" s="235" t="s">
        <v>210</v>
      </c>
      <c r="E1314" s="42"/>
      <c r="F1314" s="267" t="s">
        <v>203</v>
      </c>
      <c r="G1314" s="42"/>
      <c r="H1314" s="268">
        <v>22.710000000000001</v>
      </c>
      <c r="I1314" s="42"/>
      <c r="J1314" s="42"/>
      <c r="K1314" s="42"/>
      <c r="L1314" s="46"/>
      <c r="M1314" s="231"/>
      <c r="N1314" s="232"/>
      <c r="O1314" s="86"/>
      <c r="P1314" s="86"/>
      <c r="Q1314" s="86"/>
      <c r="R1314" s="86"/>
      <c r="S1314" s="86"/>
      <c r="T1314" s="87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U1314" s="19" t="s">
        <v>83</v>
      </c>
    </row>
    <row r="1315" s="2" customFormat="1">
      <c r="A1315" s="40"/>
      <c r="B1315" s="41"/>
      <c r="C1315" s="42"/>
      <c r="D1315" s="235" t="s">
        <v>210</v>
      </c>
      <c r="E1315" s="42"/>
      <c r="F1315" s="266" t="s">
        <v>236</v>
      </c>
      <c r="G1315" s="42"/>
      <c r="H1315" s="42"/>
      <c r="I1315" s="42"/>
      <c r="J1315" s="42"/>
      <c r="K1315" s="42"/>
      <c r="L1315" s="46"/>
      <c r="M1315" s="231"/>
      <c r="N1315" s="232"/>
      <c r="O1315" s="86"/>
      <c r="P1315" s="86"/>
      <c r="Q1315" s="86"/>
      <c r="R1315" s="86"/>
      <c r="S1315" s="86"/>
      <c r="T1315" s="87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  <c r="AU1315" s="19" t="s">
        <v>83</v>
      </c>
    </row>
    <row r="1316" s="2" customFormat="1">
      <c r="A1316" s="40"/>
      <c r="B1316" s="41"/>
      <c r="C1316" s="42"/>
      <c r="D1316" s="235" t="s">
        <v>210</v>
      </c>
      <c r="E1316" s="42"/>
      <c r="F1316" s="267" t="s">
        <v>200</v>
      </c>
      <c r="G1316" s="42"/>
      <c r="H1316" s="268">
        <v>0</v>
      </c>
      <c r="I1316" s="42"/>
      <c r="J1316" s="42"/>
      <c r="K1316" s="42"/>
      <c r="L1316" s="46"/>
      <c r="M1316" s="231"/>
      <c r="N1316" s="232"/>
      <c r="O1316" s="86"/>
      <c r="P1316" s="86"/>
      <c r="Q1316" s="86"/>
      <c r="R1316" s="86"/>
      <c r="S1316" s="86"/>
      <c r="T1316" s="87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U1316" s="19" t="s">
        <v>83</v>
      </c>
    </row>
    <row r="1317" s="2" customFormat="1">
      <c r="A1317" s="40"/>
      <c r="B1317" s="41"/>
      <c r="C1317" s="42"/>
      <c r="D1317" s="235" t="s">
        <v>210</v>
      </c>
      <c r="E1317" s="42"/>
      <c r="F1317" s="267" t="s">
        <v>237</v>
      </c>
      <c r="G1317" s="42"/>
      <c r="H1317" s="268">
        <v>10.050000000000001</v>
      </c>
      <c r="I1317" s="42"/>
      <c r="J1317" s="42"/>
      <c r="K1317" s="42"/>
      <c r="L1317" s="46"/>
      <c r="M1317" s="231"/>
      <c r="N1317" s="232"/>
      <c r="O1317" s="86"/>
      <c r="P1317" s="86"/>
      <c r="Q1317" s="86"/>
      <c r="R1317" s="86"/>
      <c r="S1317" s="86"/>
      <c r="T1317" s="87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  <c r="AU1317" s="19" t="s">
        <v>83</v>
      </c>
    </row>
    <row r="1318" s="2" customFormat="1">
      <c r="A1318" s="40"/>
      <c r="B1318" s="41"/>
      <c r="C1318" s="42"/>
      <c r="D1318" s="235" t="s">
        <v>210</v>
      </c>
      <c r="E1318" s="42"/>
      <c r="F1318" s="267" t="s">
        <v>203</v>
      </c>
      <c r="G1318" s="42"/>
      <c r="H1318" s="268">
        <v>10.050000000000001</v>
      </c>
      <c r="I1318" s="42"/>
      <c r="J1318" s="42"/>
      <c r="K1318" s="42"/>
      <c r="L1318" s="46"/>
      <c r="M1318" s="231"/>
      <c r="N1318" s="232"/>
      <c r="O1318" s="86"/>
      <c r="P1318" s="86"/>
      <c r="Q1318" s="86"/>
      <c r="R1318" s="86"/>
      <c r="S1318" s="86"/>
      <c r="T1318" s="87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U1318" s="19" t="s">
        <v>83</v>
      </c>
    </row>
    <row r="1319" s="2" customFormat="1" ht="16.5" customHeight="1">
      <c r="A1319" s="40"/>
      <c r="B1319" s="41"/>
      <c r="C1319" s="269" t="s">
        <v>780</v>
      </c>
      <c r="D1319" s="269" t="s">
        <v>214</v>
      </c>
      <c r="E1319" s="270" t="s">
        <v>767</v>
      </c>
      <c r="F1319" s="271" t="s">
        <v>768</v>
      </c>
      <c r="G1319" s="272" t="s">
        <v>307</v>
      </c>
      <c r="H1319" s="273">
        <v>4.0869999999999997</v>
      </c>
      <c r="I1319" s="274"/>
      <c r="J1319" s="275">
        <f>ROUND(I1319*H1319,2)</f>
        <v>0</v>
      </c>
      <c r="K1319" s="271" t="s">
        <v>194</v>
      </c>
      <c r="L1319" s="276"/>
      <c r="M1319" s="277" t="s">
        <v>21</v>
      </c>
      <c r="N1319" s="278" t="s">
        <v>44</v>
      </c>
      <c r="O1319" s="86"/>
      <c r="P1319" s="224">
        <f>O1319*H1319</f>
        <v>0</v>
      </c>
      <c r="Q1319" s="224">
        <v>0.025000000000000001</v>
      </c>
      <c r="R1319" s="224">
        <f>Q1319*H1319</f>
        <v>0.102175</v>
      </c>
      <c r="S1319" s="224">
        <v>0</v>
      </c>
      <c r="T1319" s="225">
        <f>S1319*H1319</f>
        <v>0</v>
      </c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R1319" s="226" t="s">
        <v>424</v>
      </c>
      <c r="AT1319" s="226" t="s">
        <v>214</v>
      </c>
      <c r="AU1319" s="226" t="s">
        <v>83</v>
      </c>
      <c r="AY1319" s="19" t="s">
        <v>189</v>
      </c>
      <c r="BE1319" s="227">
        <f>IF(N1319="základní",J1319,0)</f>
        <v>0</v>
      </c>
      <c r="BF1319" s="227">
        <f>IF(N1319="snížená",J1319,0)</f>
        <v>0</v>
      </c>
      <c r="BG1319" s="227">
        <f>IF(N1319="zákl. přenesená",J1319,0)</f>
        <v>0</v>
      </c>
      <c r="BH1319" s="227">
        <f>IF(N1319="sníž. přenesená",J1319,0)</f>
        <v>0</v>
      </c>
      <c r="BI1319" s="227">
        <f>IF(N1319="nulová",J1319,0)</f>
        <v>0</v>
      </c>
      <c r="BJ1319" s="19" t="s">
        <v>81</v>
      </c>
      <c r="BK1319" s="227">
        <f>ROUND(I1319*H1319,2)</f>
        <v>0</v>
      </c>
      <c r="BL1319" s="19" t="s">
        <v>315</v>
      </c>
      <c r="BM1319" s="226" t="s">
        <v>781</v>
      </c>
    </row>
    <row r="1320" s="14" customFormat="1">
      <c r="A1320" s="14"/>
      <c r="B1320" s="244"/>
      <c r="C1320" s="245"/>
      <c r="D1320" s="235" t="s">
        <v>199</v>
      </c>
      <c r="E1320" s="246" t="s">
        <v>21</v>
      </c>
      <c r="F1320" s="247" t="s">
        <v>782</v>
      </c>
      <c r="G1320" s="245"/>
      <c r="H1320" s="248">
        <v>2.7909999999999999</v>
      </c>
      <c r="I1320" s="249"/>
      <c r="J1320" s="245"/>
      <c r="K1320" s="245"/>
      <c r="L1320" s="250"/>
      <c r="M1320" s="251"/>
      <c r="N1320" s="252"/>
      <c r="O1320" s="252"/>
      <c r="P1320" s="252"/>
      <c r="Q1320" s="252"/>
      <c r="R1320" s="252"/>
      <c r="S1320" s="252"/>
      <c r="T1320" s="253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4" t="s">
        <v>199</v>
      </c>
      <c r="AU1320" s="254" t="s">
        <v>83</v>
      </c>
      <c r="AV1320" s="14" t="s">
        <v>83</v>
      </c>
      <c r="AW1320" s="14" t="s">
        <v>34</v>
      </c>
      <c r="AX1320" s="14" t="s">
        <v>73</v>
      </c>
      <c r="AY1320" s="254" t="s">
        <v>189</v>
      </c>
    </row>
    <row r="1321" s="14" customFormat="1">
      <c r="A1321" s="14"/>
      <c r="B1321" s="244"/>
      <c r="C1321" s="245"/>
      <c r="D1321" s="235" t="s">
        <v>199</v>
      </c>
      <c r="E1321" s="246" t="s">
        <v>21</v>
      </c>
      <c r="F1321" s="247" t="s">
        <v>783</v>
      </c>
      <c r="G1321" s="245"/>
      <c r="H1321" s="248">
        <v>0.81799999999999995</v>
      </c>
      <c r="I1321" s="249"/>
      <c r="J1321" s="245"/>
      <c r="K1321" s="245"/>
      <c r="L1321" s="250"/>
      <c r="M1321" s="251"/>
      <c r="N1321" s="252"/>
      <c r="O1321" s="252"/>
      <c r="P1321" s="252"/>
      <c r="Q1321" s="252"/>
      <c r="R1321" s="252"/>
      <c r="S1321" s="252"/>
      <c r="T1321" s="253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4" t="s">
        <v>199</v>
      </c>
      <c r="AU1321" s="254" t="s">
        <v>83</v>
      </c>
      <c r="AV1321" s="14" t="s">
        <v>83</v>
      </c>
      <c r="AW1321" s="14" t="s">
        <v>34</v>
      </c>
      <c r="AX1321" s="14" t="s">
        <v>73</v>
      </c>
      <c r="AY1321" s="254" t="s">
        <v>189</v>
      </c>
    </row>
    <row r="1322" s="14" customFormat="1">
      <c r="A1322" s="14"/>
      <c r="B1322" s="244"/>
      <c r="C1322" s="245"/>
      <c r="D1322" s="235" t="s">
        <v>199</v>
      </c>
      <c r="E1322" s="246" t="s">
        <v>21</v>
      </c>
      <c r="F1322" s="247" t="s">
        <v>784</v>
      </c>
      <c r="G1322" s="245"/>
      <c r="H1322" s="248">
        <v>0.28299999999999997</v>
      </c>
      <c r="I1322" s="249"/>
      <c r="J1322" s="245"/>
      <c r="K1322" s="245"/>
      <c r="L1322" s="250"/>
      <c r="M1322" s="251"/>
      <c r="N1322" s="252"/>
      <c r="O1322" s="252"/>
      <c r="P1322" s="252"/>
      <c r="Q1322" s="252"/>
      <c r="R1322" s="252"/>
      <c r="S1322" s="252"/>
      <c r="T1322" s="253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4" t="s">
        <v>199</v>
      </c>
      <c r="AU1322" s="254" t="s">
        <v>83</v>
      </c>
      <c r="AV1322" s="14" t="s">
        <v>83</v>
      </c>
      <c r="AW1322" s="14" t="s">
        <v>34</v>
      </c>
      <c r="AX1322" s="14" t="s">
        <v>73</v>
      </c>
      <c r="AY1322" s="254" t="s">
        <v>189</v>
      </c>
    </row>
    <row r="1323" s="15" customFormat="1">
      <c r="A1323" s="15"/>
      <c r="B1323" s="255"/>
      <c r="C1323" s="256"/>
      <c r="D1323" s="235" t="s">
        <v>199</v>
      </c>
      <c r="E1323" s="257" t="s">
        <v>21</v>
      </c>
      <c r="F1323" s="258" t="s">
        <v>203</v>
      </c>
      <c r="G1323" s="256"/>
      <c r="H1323" s="259">
        <v>3.8919999999999999</v>
      </c>
      <c r="I1323" s="260"/>
      <c r="J1323" s="256"/>
      <c r="K1323" s="256"/>
      <c r="L1323" s="261"/>
      <c r="M1323" s="262"/>
      <c r="N1323" s="263"/>
      <c r="O1323" s="263"/>
      <c r="P1323" s="263"/>
      <c r="Q1323" s="263"/>
      <c r="R1323" s="263"/>
      <c r="S1323" s="263"/>
      <c r="T1323" s="264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T1323" s="265" t="s">
        <v>199</v>
      </c>
      <c r="AU1323" s="265" t="s">
        <v>83</v>
      </c>
      <c r="AV1323" s="15" t="s">
        <v>195</v>
      </c>
      <c r="AW1323" s="15" t="s">
        <v>34</v>
      </c>
      <c r="AX1323" s="15" t="s">
        <v>81</v>
      </c>
      <c r="AY1323" s="265" t="s">
        <v>189</v>
      </c>
    </row>
    <row r="1324" s="2" customFormat="1">
      <c r="A1324" s="40"/>
      <c r="B1324" s="41"/>
      <c r="C1324" s="42"/>
      <c r="D1324" s="235" t="s">
        <v>210</v>
      </c>
      <c r="E1324" s="42"/>
      <c r="F1324" s="266" t="s">
        <v>232</v>
      </c>
      <c r="G1324" s="42"/>
      <c r="H1324" s="42"/>
      <c r="I1324" s="42"/>
      <c r="J1324" s="42"/>
      <c r="K1324" s="42"/>
      <c r="L1324" s="46"/>
      <c r="M1324" s="231"/>
      <c r="N1324" s="232"/>
      <c r="O1324" s="86"/>
      <c r="P1324" s="86"/>
      <c r="Q1324" s="86"/>
      <c r="R1324" s="86"/>
      <c r="S1324" s="86"/>
      <c r="T1324" s="87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  <c r="AU1324" s="19" t="s">
        <v>83</v>
      </c>
    </row>
    <row r="1325" s="2" customFormat="1">
      <c r="A1325" s="40"/>
      <c r="B1325" s="41"/>
      <c r="C1325" s="42"/>
      <c r="D1325" s="235" t="s">
        <v>210</v>
      </c>
      <c r="E1325" s="42"/>
      <c r="F1325" s="267" t="s">
        <v>200</v>
      </c>
      <c r="G1325" s="42"/>
      <c r="H1325" s="268">
        <v>0</v>
      </c>
      <c r="I1325" s="42"/>
      <c r="J1325" s="42"/>
      <c r="K1325" s="42"/>
      <c r="L1325" s="46"/>
      <c r="M1325" s="231"/>
      <c r="N1325" s="232"/>
      <c r="O1325" s="86"/>
      <c r="P1325" s="86"/>
      <c r="Q1325" s="86"/>
      <c r="R1325" s="86"/>
      <c r="S1325" s="86"/>
      <c r="T1325" s="87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  <c r="AU1325" s="19" t="s">
        <v>83</v>
      </c>
    </row>
    <row r="1326" s="2" customFormat="1">
      <c r="A1326" s="40"/>
      <c r="B1326" s="41"/>
      <c r="C1326" s="42"/>
      <c r="D1326" s="235" t="s">
        <v>210</v>
      </c>
      <c r="E1326" s="42"/>
      <c r="F1326" s="267" t="s">
        <v>233</v>
      </c>
      <c r="G1326" s="42"/>
      <c r="H1326" s="268">
        <v>64.599999999999994</v>
      </c>
      <c r="I1326" s="42"/>
      <c r="J1326" s="42"/>
      <c r="K1326" s="42"/>
      <c r="L1326" s="46"/>
      <c r="M1326" s="231"/>
      <c r="N1326" s="232"/>
      <c r="O1326" s="86"/>
      <c r="P1326" s="86"/>
      <c r="Q1326" s="86"/>
      <c r="R1326" s="86"/>
      <c r="S1326" s="86"/>
      <c r="T1326" s="87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U1326" s="19" t="s">
        <v>83</v>
      </c>
    </row>
    <row r="1327" s="2" customFormat="1">
      <c r="A1327" s="40"/>
      <c r="B1327" s="41"/>
      <c r="C1327" s="42"/>
      <c r="D1327" s="235" t="s">
        <v>210</v>
      </c>
      <c r="E1327" s="42"/>
      <c r="F1327" s="267" t="s">
        <v>203</v>
      </c>
      <c r="G1327" s="42"/>
      <c r="H1327" s="268">
        <v>64.599999999999994</v>
      </c>
      <c r="I1327" s="42"/>
      <c r="J1327" s="42"/>
      <c r="K1327" s="42"/>
      <c r="L1327" s="46"/>
      <c r="M1327" s="231"/>
      <c r="N1327" s="232"/>
      <c r="O1327" s="86"/>
      <c r="P1327" s="86"/>
      <c r="Q1327" s="86"/>
      <c r="R1327" s="86"/>
      <c r="S1327" s="86"/>
      <c r="T1327" s="87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U1327" s="19" t="s">
        <v>83</v>
      </c>
    </row>
    <row r="1328" s="2" customFormat="1">
      <c r="A1328" s="40"/>
      <c r="B1328" s="41"/>
      <c r="C1328" s="42"/>
      <c r="D1328" s="235" t="s">
        <v>210</v>
      </c>
      <c r="E1328" s="42"/>
      <c r="F1328" s="266" t="s">
        <v>234</v>
      </c>
      <c r="G1328" s="42"/>
      <c r="H1328" s="42"/>
      <c r="I1328" s="42"/>
      <c r="J1328" s="42"/>
      <c r="K1328" s="42"/>
      <c r="L1328" s="46"/>
      <c r="M1328" s="231"/>
      <c r="N1328" s="232"/>
      <c r="O1328" s="86"/>
      <c r="P1328" s="86"/>
      <c r="Q1328" s="86"/>
      <c r="R1328" s="86"/>
      <c r="S1328" s="86"/>
      <c r="T1328" s="87"/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  <c r="AU1328" s="19" t="s">
        <v>83</v>
      </c>
    </row>
    <row r="1329" s="2" customFormat="1">
      <c r="A1329" s="40"/>
      <c r="B1329" s="41"/>
      <c r="C1329" s="42"/>
      <c r="D1329" s="235" t="s">
        <v>210</v>
      </c>
      <c r="E1329" s="42"/>
      <c r="F1329" s="267" t="s">
        <v>200</v>
      </c>
      <c r="G1329" s="42"/>
      <c r="H1329" s="268">
        <v>0</v>
      </c>
      <c r="I1329" s="42"/>
      <c r="J1329" s="42"/>
      <c r="K1329" s="42"/>
      <c r="L1329" s="46"/>
      <c r="M1329" s="231"/>
      <c r="N1329" s="232"/>
      <c r="O1329" s="86"/>
      <c r="P1329" s="86"/>
      <c r="Q1329" s="86"/>
      <c r="R1329" s="86"/>
      <c r="S1329" s="86"/>
      <c r="T1329" s="87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U1329" s="19" t="s">
        <v>83</v>
      </c>
    </row>
    <row r="1330" s="2" customFormat="1">
      <c r="A1330" s="40"/>
      <c r="B1330" s="41"/>
      <c r="C1330" s="42"/>
      <c r="D1330" s="235" t="s">
        <v>210</v>
      </c>
      <c r="E1330" s="42"/>
      <c r="F1330" s="267" t="s">
        <v>235</v>
      </c>
      <c r="G1330" s="42"/>
      <c r="H1330" s="268">
        <v>22.710000000000001</v>
      </c>
      <c r="I1330" s="42"/>
      <c r="J1330" s="42"/>
      <c r="K1330" s="42"/>
      <c r="L1330" s="46"/>
      <c r="M1330" s="231"/>
      <c r="N1330" s="232"/>
      <c r="O1330" s="86"/>
      <c r="P1330" s="86"/>
      <c r="Q1330" s="86"/>
      <c r="R1330" s="86"/>
      <c r="S1330" s="86"/>
      <c r="T1330" s="87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U1330" s="19" t="s">
        <v>83</v>
      </c>
    </row>
    <row r="1331" s="2" customFormat="1">
      <c r="A1331" s="40"/>
      <c r="B1331" s="41"/>
      <c r="C1331" s="42"/>
      <c r="D1331" s="235" t="s">
        <v>210</v>
      </c>
      <c r="E1331" s="42"/>
      <c r="F1331" s="267" t="s">
        <v>203</v>
      </c>
      <c r="G1331" s="42"/>
      <c r="H1331" s="268">
        <v>22.710000000000001</v>
      </c>
      <c r="I1331" s="42"/>
      <c r="J1331" s="42"/>
      <c r="K1331" s="42"/>
      <c r="L1331" s="46"/>
      <c r="M1331" s="231"/>
      <c r="N1331" s="232"/>
      <c r="O1331" s="86"/>
      <c r="P1331" s="86"/>
      <c r="Q1331" s="86"/>
      <c r="R1331" s="86"/>
      <c r="S1331" s="86"/>
      <c r="T1331" s="87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U1331" s="19" t="s">
        <v>83</v>
      </c>
    </row>
    <row r="1332" s="2" customFormat="1">
      <c r="A1332" s="40"/>
      <c r="B1332" s="41"/>
      <c r="C1332" s="42"/>
      <c r="D1332" s="235" t="s">
        <v>210</v>
      </c>
      <c r="E1332" s="42"/>
      <c r="F1332" s="266" t="s">
        <v>236</v>
      </c>
      <c r="G1332" s="42"/>
      <c r="H1332" s="42"/>
      <c r="I1332" s="42"/>
      <c r="J1332" s="42"/>
      <c r="K1332" s="42"/>
      <c r="L1332" s="46"/>
      <c r="M1332" s="231"/>
      <c r="N1332" s="232"/>
      <c r="O1332" s="86"/>
      <c r="P1332" s="86"/>
      <c r="Q1332" s="86"/>
      <c r="R1332" s="86"/>
      <c r="S1332" s="86"/>
      <c r="T1332" s="87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  <c r="AU1332" s="19" t="s">
        <v>83</v>
      </c>
    </row>
    <row r="1333" s="2" customFormat="1">
      <c r="A1333" s="40"/>
      <c r="B1333" s="41"/>
      <c r="C1333" s="42"/>
      <c r="D1333" s="235" t="s">
        <v>210</v>
      </c>
      <c r="E1333" s="42"/>
      <c r="F1333" s="267" t="s">
        <v>200</v>
      </c>
      <c r="G1333" s="42"/>
      <c r="H1333" s="268">
        <v>0</v>
      </c>
      <c r="I1333" s="42"/>
      <c r="J1333" s="42"/>
      <c r="K1333" s="42"/>
      <c r="L1333" s="46"/>
      <c r="M1333" s="231"/>
      <c r="N1333" s="232"/>
      <c r="O1333" s="86"/>
      <c r="P1333" s="86"/>
      <c r="Q1333" s="86"/>
      <c r="R1333" s="86"/>
      <c r="S1333" s="86"/>
      <c r="T1333" s="87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  <c r="AU1333" s="19" t="s">
        <v>83</v>
      </c>
    </row>
    <row r="1334" s="2" customFormat="1">
      <c r="A1334" s="40"/>
      <c r="B1334" s="41"/>
      <c r="C1334" s="42"/>
      <c r="D1334" s="235" t="s">
        <v>210</v>
      </c>
      <c r="E1334" s="42"/>
      <c r="F1334" s="267" t="s">
        <v>237</v>
      </c>
      <c r="G1334" s="42"/>
      <c r="H1334" s="268">
        <v>10.050000000000001</v>
      </c>
      <c r="I1334" s="42"/>
      <c r="J1334" s="42"/>
      <c r="K1334" s="42"/>
      <c r="L1334" s="46"/>
      <c r="M1334" s="231"/>
      <c r="N1334" s="232"/>
      <c r="O1334" s="86"/>
      <c r="P1334" s="86"/>
      <c r="Q1334" s="86"/>
      <c r="R1334" s="86"/>
      <c r="S1334" s="86"/>
      <c r="T1334" s="87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  <c r="AU1334" s="19" t="s">
        <v>83</v>
      </c>
    </row>
    <row r="1335" s="2" customFormat="1">
      <c r="A1335" s="40"/>
      <c r="B1335" s="41"/>
      <c r="C1335" s="42"/>
      <c r="D1335" s="235" t="s">
        <v>210</v>
      </c>
      <c r="E1335" s="42"/>
      <c r="F1335" s="267" t="s">
        <v>203</v>
      </c>
      <c r="G1335" s="42"/>
      <c r="H1335" s="268">
        <v>10.050000000000001</v>
      </c>
      <c r="I1335" s="42"/>
      <c r="J1335" s="42"/>
      <c r="K1335" s="42"/>
      <c r="L1335" s="46"/>
      <c r="M1335" s="231"/>
      <c r="N1335" s="232"/>
      <c r="O1335" s="86"/>
      <c r="P1335" s="86"/>
      <c r="Q1335" s="86"/>
      <c r="R1335" s="86"/>
      <c r="S1335" s="86"/>
      <c r="T1335" s="87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U1335" s="19" t="s">
        <v>83</v>
      </c>
    </row>
    <row r="1336" s="14" customFormat="1">
      <c r="A1336" s="14"/>
      <c r="B1336" s="244"/>
      <c r="C1336" s="245"/>
      <c r="D1336" s="235" t="s">
        <v>199</v>
      </c>
      <c r="E1336" s="245"/>
      <c r="F1336" s="247" t="s">
        <v>785</v>
      </c>
      <c r="G1336" s="245"/>
      <c r="H1336" s="248">
        <v>4.0869999999999997</v>
      </c>
      <c r="I1336" s="249"/>
      <c r="J1336" s="245"/>
      <c r="K1336" s="245"/>
      <c r="L1336" s="250"/>
      <c r="M1336" s="251"/>
      <c r="N1336" s="252"/>
      <c r="O1336" s="252"/>
      <c r="P1336" s="252"/>
      <c r="Q1336" s="252"/>
      <c r="R1336" s="252"/>
      <c r="S1336" s="252"/>
      <c r="T1336" s="253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4" t="s">
        <v>199</v>
      </c>
      <c r="AU1336" s="254" t="s">
        <v>83</v>
      </c>
      <c r="AV1336" s="14" t="s">
        <v>83</v>
      </c>
      <c r="AW1336" s="14" t="s">
        <v>4</v>
      </c>
      <c r="AX1336" s="14" t="s">
        <v>81</v>
      </c>
      <c r="AY1336" s="254" t="s">
        <v>189</v>
      </c>
    </row>
    <row r="1337" s="2" customFormat="1" ht="44.25" customHeight="1">
      <c r="A1337" s="40"/>
      <c r="B1337" s="41"/>
      <c r="C1337" s="215" t="s">
        <v>786</v>
      </c>
      <c r="D1337" s="215" t="s">
        <v>191</v>
      </c>
      <c r="E1337" s="216" t="s">
        <v>787</v>
      </c>
      <c r="F1337" s="217" t="s">
        <v>788</v>
      </c>
      <c r="G1337" s="218" t="s">
        <v>117</v>
      </c>
      <c r="H1337" s="219">
        <v>1</v>
      </c>
      <c r="I1337" s="220"/>
      <c r="J1337" s="221">
        <f>ROUND(I1337*H1337,2)</f>
        <v>0</v>
      </c>
      <c r="K1337" s="217" t="s">
        <v>194</v>
      </c>
      <c r="L1337" s="46"/>
      <c r="M1337" s="222" t="s">
        <v>21</v>
      </c>
      <c r="N1337" s="223" t="s">
        <v>44</v>
      </c>
      <c r="O1337" s="86"/>
      <c r="P1337" s="224">
        <f>O1337*H1337</f>
        <v>0</v>
      </c>
      <c r="Q1337" s="224">
        <v>0.00059000000000000003</v>
      </c>
      <c r="R1337" s="224">
        <f>Q1337*H1337</f>
        <v>0.00059000000000000003</v>
      </c>
      <c r="S1337" s="224">
        <v>0</v>
      </c>
      <c r="T1337" s="225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226" t="s">
        <v>315</v>
      </c>
      <c r="AT1337" s="226" t="s">
        <v>191</v>
      </c>
      <c r="AU1337" s="226" t="s">
        <v>83</v>
      </c>
      <c r="AY1337" s="19" t="s">
        <v>189</v>
      </c>
      <c r="BE1337" s="227">
        <f>IF(N1337="základní",J1337,0)</f>
        <v>0</v>
      </c>
      <c r="BF1337" s="227">
        <f>IF(N1337="snížená",J1337,0)</f>
        <v>0</v>
      </c>
      <c r="BG1337" s="227">
        <f>IF(N1337="zákl. přenesená",J1337,0)</f>
        <v>0</v>
      </c>
      <c r="BH1337" s="227">
        <f>IF(N1337="sníž. přenesená",J1337,0)</f>
        <v>0</v>
      </c>
      <c r="BI1337" s="227">
        <f>IF(N1337="nulová",J1337,0)</f>
        <v>0</v>
      </c>
      <c r="BJ1337" s="19" t="s">
        <v>81</v>
      </c>
      <c r="BK1337" s="227">
        <f>ROUND(I1337*H1337,2)</f>
        <v>0</v>
      </c>
      <c r="BL1337" s="19" t="s">
        <v>315</v>
      </c>
      <c r="BM1337" s="226" t="s">
        <v>789</v>
      </c>
    </row>
    <row r="1338" s="2" customFormat="1">
      <c r="A1338" s="40"/>
      <c r="B1338" s="41"/>
      <c r="C1338" s="42"/>
      <c r="D1338" s="228" t="s">
        <v>197</v>
      </c>
      <c r="E1338" s="42"/>
      <c r="F1338" s="229" t="s">
        <v>790</v>
      </c>
      <c r="G1338" s="42"/>
      <c r="H1338" s="42"/>
      <c r="I1338" s="230"/>
      <c r="J1338" s="42"/>
      <c r="K1338" s="42"/>
      <c r="L1338" s="46"/>
      <c r="M1338" s="231"/>
      <c r="N1338" s="232"/>
      <c r="O1338" s="86"/>
      <c r="P1338" s="86"/>
      <c r="Q1338" s="86"/>
      <c r="R1338" s="86"/>
      <c r="S1338" s="86"/>
      <c r="T1338" s="87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T1338" s="19" t="s">
        <v>197</v>
      </c>
      <c r="AU1338" s="19" t="s">
        <v>83</v>
      </c>
    </row>
    <row r="1339" s="13" customFormat="1">
      <c r="A1339" s="13"/>
      <c r="B1339" s="233"/>
      <c r="C1339" s="234"/>
      <c r="D1339" s="235" t="s">
        <v>199</v>
      </c>
      <c r="E1339" s="236" t="s">
        <v>21</v>
      </c>
      <c r="F1339" s="237" t="s">
        <v>791</v>
      </c>
      <c r="G1339" s="234"/>
      <c r="H1339" s="236" t="s">
        <v>21</v>
      </c>
      <c r="I1339" s="238"/>
      <c r="J1339" s="234"/>
      <c r="K1339" s="234"/>
      <c r="L1339" s="239"/>
      <c r="M1339" s="240"/>
      <c r="N1339" s="241"/>
      <c r="O1339" s="241"/>
      <c r="P1339" s="241"/>
      <c r="Q1339" s="241"/>
      <c r="R1339" s="241"/>
      <c r="S1339" s="241"/>
      <c r="T1339" s="242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3" t="s">
        <v>199</v>
      </c>
      <c r="AU1339" s="243" t="s">
        <v>83</v>
      </c>
      <c r="AV1339" s="13" t="s">
        <v>81</v>
      </c>
      <c r="AW1339" s="13" t="s">
        <v>34</v>
      </c>
      <c r="AX1339" s="13" t="s">
        <v>73</v>
      </c>
      <c r="AY1339" s="243" t="s">
        <v>189</v>
      </c>
    </row>
    <row r="1340" s="14" customFormat="1">
      <c r="A1340" s="14"/>
      <c r="B1340" s="244"/>
      <c r="C1340" s="245"/>
      <c r="D1340" s="235" t="s">
        <v>199</v>
      </c>
      <c r="E1340" s="246" t="s">
        <v>21</v>
      </c>
      <c r="F1340" s="247" t="s">
        <v>81</v>
      </c>
      <c r="G1340" s="245"/>
      <c r="H1340" s="248">
        <v>1</v>
      </c>
      <c r="I1340" s="249"/>
      <c r="J1340" s="245"/>
      <c r="K1340" s="245"/>
      <c r="L1340" s="250"/>
      <c r="M1340" s="251"/>
      <c r="N1340" s="252"/>
      <c r="O1340" s="252"/>
      <c r="P1340" s="252"/>
      <c r="Q1340" s="252"/>
      <c r="R1340" s="252"/>
      <c r="S1340" s="252"/>
      <c r="T1340" s="253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4" t="s">
        <v>199</v>
      </c>
      <c r="AU1340" s="254" t="s">
        <v>83</v>
      </c>
      <c r="AV1340" s="14" t="s">
        <v>83</v>
      </c>
      <c r="AW1340" s="14" t="s">
        <v>34</v>
      </c>
      <c r="AX1340" s="14" t="s">
        <v>73</v>
      </c>
      <c r="AY1340" s="254" t="s">
        <v>189</v>
      </c>
    </row>
    <row r="1341" s="15" customFormat="1">
      <c r="A1341" s="15"/>
      <c r="B1341" s="255"/>
      <c r="C1341" s="256"/>
      <c r="D1341" s="235" t="s">
        <v>199</v>
      </c>
      <c r="E1341" s="257" t="s">
        <v>21</v>
      </c>
      <c r="F1341" s="258" t="s">
        <v>203</v>
      </c>
      <c r="G1341" s="256"/>
      <c r="H1341" s="259">
        <v>1</v>
      </c>
      <c r="I1341" s="260"/>
      <c r="J1341" s="256"/>
      <c r="K1341" s="256"/>
      <c r="L1341" s="261"/>
      <c r="M1341" s="262"/>
      <c r="N1341" s="263"/>
      <c r="O1341" s="263"/>
      <c r="P1341" s="263"/>
      <c r="Q1341" s="263"/>
      <c r="R1341" s="263"/>
      <c r="S1341" s="263"/>
      <c r="T1341" s="264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T1341" s="265" t="s">
        <v>199</v>
      </c>
      <c r="AU1341" s="265" t="s">
        <v>83</v>
      </c>
      <c r="AV1341" s="15" t="s">
        <v>195</v>
      </c>
      <c r="AW1341" s="15" t="s">
        <v>34</v>
      </c>
      <c r="AX1341" s="15" t="s">
        <v>81</v>
      </c>
      <c r="AY1341" s="265" t="s">
        <v>189</v>
      </c>
    </row>
    <row r="1342" s="2" customFormat="1" ht="33" customHeight="1">
      <c r="A1342" s="40"/>
      <c r="B1342" s="41"/>
      <c r="C1342" s="269" t="s">
        <v>792</v>
      </c>
      <c r="D1342" s="269" t="s">
        <v>214</v>
      </c>
      <c r="E1342" s="270" t="s">
        <v>793</v>
      </c>
      <c r="F1342" s="271" t="s">
        <v>794</v>
      </c>
      <c r="G1342" s="272" t="s">
        <v>117</v>
      </c>
      <c r="H1342" s="273">
        <v>1</v>
      </c>
      <c r="I1342" s="274"/>
      <c r="J1342" s="275">
        <f>ROUND(I1342*H1342,2)</f>
        <v>0</v>
      </c>
      <c r="K1342" s="271" t="s">
        <v>194</v>
      </c>
      <c r="L1342" s="276"/>
      <c r="M1342" s="277" t="s">
        <v>21</v>
      </c>
      <c r="N1342" s="278" t="s">
        <v>44</v>
      </c>
      <c r="O1342" s="86"/>
      <c r="P1342" s="224">
        <f>O1342*H1342</f>
        <v>0</v>
      </c>
      <c r="Q1342" s="224">
        <v>0.0050000000000000001</v>
      </c>
      <c r="R1342" s="224">
        <f>Q1342*H1342</f>
        <v>0.0050000000000000001</v>
      </c>
      <c r="S1342" s="224">
        <v>0</v>
      </c>
      <c r="T1342" s="225">
        <f>S1342*H1342</f>
        <v>0</v>
      </c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R1342" s="226" t="s">
        <v>424</v>
      </c>
      <c r="AT1342" s="226" t="s">
        <v>214</v>
      </c>
      <c r="AU1342" s="226" t="s">
        <v>83</v>
      </c>
      <c r="AY1342" s="19" t="s">
        <v>189</v>
      </c>
      <c r="BE1342" s="227">
        <f>IF(N1342="základní",J1342,0)</f>
        <v>0</v>
      </c>
      <c r="BF1342" s="227">
        <f>IF(N1342="snížená",J1342,0)</f>
        <v>0</v>
      </c>
      <c r="BG1342" s="227">
        <f>IF(N1342="zákl. přenesená",J1342,0)</f>
        <v>0</v>
      </c>
      <c r="BH1342" s="227">
        <f>IF(N1342="sníž. přenesená",J1342,0)</f>
        <v>0</v>
      </c>
      <c r="BI1342" s="227">
        <f>IF(N1342="nulová",J1342,0)</f>
        <v>0</v>
      </c>
      <c r="BJ1342" s="19" t="s">
        <v>81</v>
      </c>
      <c r="BK1342" s="227">
        <f>ROUND(I1342*H1342,2)</f>
        <v>0</v>
      </c>
      <c r="BL1342" s="19" t="s">
        <v>315</v>
      </c>
      <c r="BM1342" s="226" t="s">
        <v>795</v>
      </c>
    </row>
    <row r="1343" s="2" customFormat="1" ht="55.5" customHeight="1">
      <c r="A1343" s="40"/>
      <c r="B1343" s="41"/>
      <c r="C1343" s="215" t="s">
        <v>796</v>
      </c>
      <c r="D1343" s="215" t="s">
        <v>191</v>
      </c>
      <c r="E1343" s="216" t="s">
        <v>797</v>
      </c>
      <c r="F1343" s="217" t="s">
        <v>798</v>
      </c>
      <c r="G1343" s="218" t="s">
        <v>421</v>
      </c>
      <c r="H1343" s="219">
        <v>3.1339999999999999</v>
      </c>
      <c r="I1343" s="220"/>
      <c r="J1343" s="221">
        <f>ROUND(I1343*H1343,2)</f>
        <v>0</v>
      </c>
      <c r="K1343" s="217" t="s">
        <v>194</v>
      </c>
      <c r="L1343" s="46"/>
      <c r="M1343" s="222" t="s">
        <v>21</v>
      </c>
      <c r="N1343" s="223" t="s">
        <v>44</v>
      </c>
      <c r="O1343" s="86"/>
      <c r="P1343" s="224">
        <f>O1343*H1343</f>
        <v>0</v>
      </c>
      <c r="Q1343" s="224">
        <v>0</v>
      </c>
      <c r="R1343" s="224">
        <f>Q1343*H1343</f>
        <v>0</v>
      </c>
      <c r="S1343" s="224">
        <v>0</v>
      </c>
      <c r="T1343" s="225">
        <f>S1343*H1343</f>
        <v>0</v>
      </c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  <c r="AR1343" s="226" t="s">
        <v>315</v>
      </c>
      <c r="AT1343" s="226" t="s">
        <v>191</v>
      </c>
      <c r="AU1343" s="226" t="s">
        <v>83</v>
      </c>
      <c r="AY1343" s="19" t="s">
        <v>189</v>
      </c>
      <c r="BE1343" s="227">
        <f>IF(N1343="základní",J1343,0)</f>
        <v>0</v>
      </c>
      <c r="BF1343" s="227">
        <f>IF(N1343="snížená",J1343,0)</f>
        <v>0</v>
      </c>
      <c r="BG1343" s="227">
        <f>IF(N1343="zákl. přenesená",J1343,0)</f>
        <v>0</v>
      </c>
      <c r="BH1343" s="227">
        <f>IF(N1343="sníž. přenesená",J1343,0)</f>
        <v>0</v>
      </c>
      <c r="BI1343" s="227">
        <f>IF(N1343="nulová",J1343,0)</f>
        <v>0</v>
      </c>
      <c r="BJ1343" s="19" t="s">
        <v>81</v>
      </c>
      <c r="BK1343" s="227">
        <f>ROUND(I1343*H1343,2)</f>
        <v>0</v>
      </c>
      <c r="BL1343" s="19" t="s">
        <v>315</v>
      </c>
      <c r="BM1343" s="226" t="s">
        <v>799</v>
      </c>
    </row>
    <row r="1344" s="2" customFormat="1">
      <c r="A1344" s="40"/>
      <c r="B1344" s="41"/>
      <c r="C1344" s="42"/>
      <c r="D1344" s="228" t="s">
        <v>197</v>
      </c>
      <c r="E1344" s="42"/>
      <c r="F1344" s="229" t="s">
        <v>800</v>
      </c>
      <c r="G1344" s="42"/>
      <c r="H1344" s="42"/>
      <c r="I1344" s="230"/>
      <c r="J1344" s="42"/>
      <c r="K1344" s="42"/>
      <c r="L1344" s="46"/>
      <c r="M1344" s="231"/>
      <c r="N1344" s="232"/>
      <c r="O1344" s="86"/>
      <c r="P1344" s="86"/>
      <c r="Q1344" s="86"/>
      <c r="R1344" s="86"/>
      <c r="S1344" s="86"/>
      <c r="T1344" s="87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T1344" s="19" t="s">
        <v>197</v>
      </c>
      <c r="AU1344" s="19" t="s">
        <v>83</v>
      </c>
    </row>
    <row r="1345" s="12" customFormat="1" ht="22.8" customHeight="1">
      <c r="A1345" s="12"/>
      <c r="B1345" s="199"/>
      <c r="C1345" s="200"/>
      <c r="D1345" s="201" t="s">
        <v>72</v>
      </c>
      <c r="E1345" s="213" t="s">
        <v>801</v>
      </c>
      <c r="F1345" s="213" t="s">
        <v>802</v>
      </c>
      <c r="G1345" s="200"/>
      <c r="H1345" s="200"/>
      <c r="I1345" s="203"/>
      <c r="J1345" s="214">
        <f>BK1345</f>
        <v>0</v>
      </c>
      <c r="K1345" s="200"/>
      <c r="L1345" s="205"/>
      <c r="M1345" s="206"/>
      <c r="N1345" s="207"/>
      <c r="O1345" s="207"/>
      <c r="P1345" s="208">
        <f>SUM(P1346:P1467)</f>
        <v>0</v>
      </c>
      <c r="Q1345" s="207"/>
      <c r="R1345" s="208">
        <f>SUM(R1346:R1467)</f>
        <v>0.021749999999999999</v>
      </c>
      <c r="S1345" s="207"/>
      <c r="T1345" s="209">
        <f>SUM(T1346:T1467)</f>
        <v>0.080439999999999998</v>
      </c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R1345" s="210" t="s">
        <v>83</v>
      </c>
      <c r="AT1345" s="211" t="s">
        <v>72</v>
      </c>
      <c r="AU1345" s="211" t="s">
        <v>81</v>
      </c>
      <c r="AY1345" s="210" t="s">
        <v>189</v>
      </c>
      <c r="BK1345" s="212">
        <f>SUM(BK1346:BK1467)</f>
        <v>0</v>
      </c>
    </row>
    <row r="1346" s="2" customFormat="1" ht="24.15" customHeight="1">
      <c r="A1346" s="40"/>
      <c r="B1346" s="41"/>
      <c r="C1346" s="215" t="s">
        <v>803</v>
      </c>
      <c r="D1346" s="215" t="s">
        <v>191</v>
      </c>
      <c r="E1346" s="216" t="s">
        <v>804</v>
      </c>
      <c r="F1346" s="217" t="s">
        <v>805</v>
      </c>
      <c r="G1346" s="218" t="s">
        <v>117</v>
      </c>
      <c r="H1346" s="219">
        <v>4</v>
      </c>
      <c r="I1346" s="220"/>
      <c r="J1346" s="221">
        <f>ROUND(I1346*H1346,2)</f>
        <v>0</v>
      </c>
      <c r="K1346" s="217" t="s">
        <v>194</v>
      </c>
      <c r="L1346" s="46"/>
      <c r="M1346" s="222" t="s">
        <v>21</v>
      </c>
      <c r="N1346" s="223" t="s">
        <v>44</v>
      </c>
      <c r="O1346" s="86"/>
      <c r="P1346" s="224">
        <f>O1346*H1346</f>
        <v>0</v>
      </c>
      <c r="Q1346" s="224">
        <v>0</v>
      </c>
      <c r="R1346" s="224">
        <f>Q1346*H1346</f>
        <v>0</v>
      </c>
      <c r="S1346" s="224">
        <v>0.020109999999999999</v>
      </c>
      <c r="T1346" s="225">
        <f>S1346*H1346</f>
        <v>0.080439999999999998</v>
      </c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R1346" s="226" t="s">
        <v>315</v>
      </c>
      <c r="AT1346" s="226" t="s">
        <v>191</v>
      </c>
      <c r="AU1346" s="226" t="s">
        <v>83</v>
      </c>
      <c r="AY1346" s="19" t="s">
        <v>189</v>
      </c>
      <c r="BE1346" s="227">
        <f>IF(N1346="základní",J1346,0)</f>
        <v>0</v>
      </c>
      <c r="BF1346" s="227">
        <f>IF(N1346="snížená",J1346,0)</f>
        <v>0</v>
      </c>
      <c r="BG1346" s="227">
        <f>IF(N1346="zákl. přenesená",J1346,0)</f>
        <v>0</v>
      </c>
      <c r="BH1346" s="227">
        <f>IF(N1346="sníž. přenesená",J1346,0)</f>
        <v>0</v>
      </c>
      <c r="BI1346" s="227">
        <f>IF(N1346="nulová",J1346,0)</f>
        <v>0</v>
      </c>
      <c r="BJ1346" s="19" t="s">
        <v>81</v>
      </c>
      <c r="BK1346" s="227">
        <f>ROUND(I1346*H1346,2)</f>
        <v>0</v>
      </c>
      <c r="BL1346" s="19" t="s">
        <v>315</v>
      </c>
      <c r="BM1346" s="226" t="s">
        <v>806</v>
      </c>
    </row>
    <row r="1347" s="2" customFormat="1">
      <c r="A1347" s="40"/>
      <c r="B1347" s="41"/>
      <c r="C1347" s="42"/>
      <c r="D1347" s="228" t="s">
        <v>197</v>
      </c>
      <c r="E1347" s="42"/>
      <c r="F1347" s="229" t="s">
        <v>807</v>
      </c>
      <c r="G1347" s="42"/>
      <c r="H1347" s="42"/>
      <c r="I1347" s="230"/>
      <c r="J1347" s="42"/>
      <c r="K1347" s="42"/>
      <c r="L1347" s="46"/>
      <c r="M1347" s="231"/>
      <c r="N1347" s="232"/>
      <c r="O1347" s="86"/>
      <c r="P1347" s="86"/>
      <c r="Q1347" s="86"/>
      <c r="R1347" s="86"/>
      <c r="S1347" s="86"/>
      <c r="T1347" s="87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T1347" s="19" t="s">
        <v>197</v>
      </c>
      <c r="AU1347" s="19" t="s">
        <v>83</v>
      </c>
    </row>
    <row r="1348" s="14" customFormat="1">
      <c r="A1348" s="14"/>
      <c r="B1348" s="244"/>
      <c r="C1348" s="245"/>
      <c r="D1348" s="235" t="s">
        <v>199</v>
      </c>
      <c r="E1348" s="246" t="s">
        <v>21</v>
      </c>
      <c r="F1348" s="247" t="s">
        <v>118</v>
      </c>
      <c r="G1348" s="245"/>
      <c r="H1348" s="248">
        <v>1</v>
      </c>
      <c r="I1348" s="249"/>
      <c r="J1348" s="245"/>
      <c r="K1348" s="245"/>
      <c r="L1348" s="250"/>
      <c r="M1348" s="251"/>
      <c r="N1348" s="252"/>
      <c r="O1348" s="252"/>
      <c r="P1348" s="252"/>
      <c r="Q1348" s="252"/>
      <c r="R1348" s="252"/>
      <c r="S1348" s="252"/>
      <c r="T1348" s="253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4" t="s">
        <v>199</v>
      </c>
      <c r="AU1348" s="254" t="s">
        <v>83</v>
      </c>
      <c r="AV1348" s="14" t="s">
        <v>83</v>
      </c>
      <c r="AW1348" s="14" t="s">
        <v>34</v>
      </c>
      <c r="AX1348" s="14" t="s">
        <v>73</v>
      </c>
      <c r="AY1348" s="254" t="s">
        <v>189</v>
      </c>
    </row>
    <row r="1349" s="14" customFormat="1">
      <c r="A1349" s="14"/>
      <c r="B1349" s="244"/>
      <c r="C1349" s="245"/>
      <c r="D1349" s="235" t="s">
        <v>199</v>
      </c>
      <c r="E1349" s="246" t="s">
        <v>21</v>
      </c>
      <c r="F1349" s="247" t="s">
        <v>144</v>
      </c>
      <c r="G1349" s="245"/>
      <c r="H1349" s="248">
        <v>3</v>
      </c>
      <c r="I1349" s="249"/>
      <c r="J1349" s="245"/>
      <c r="K1349" s="245"/>
      <c r="L1349" s="250"/>
      <c r="M1349" s="251"/>
      <c r="N1349" s="252"/>
      <c r="O1349" s="252"/>
      <c r="P1349" s="252"/>
      <c r="Q1349" s="252"/>
      <c r="R1349" s="252"/>
      <c r="S1349" s="252"/>
      <c r="T1349" s="253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54" t="s">
        <v>199</v>
      </c>
      <c r="AU1349" s="254" t="s">
        <v>83</v>
      </c>
      <c r="AV1349" s="14" t="s">
        <v>83</v>
      </c>
      <c r="AW1349" s="14" t="s">
        <v>34</v>
      </c>
      <c r="AX1349" s="14" t="s">
        <v>73</v>
      </c>
      <c r="AY1349" s="254" t="s">
        <v>189</v>
      </c>
    </row>
    <row r="1350" s="15" customFormat="1">
      <c r="A1350" s="15"/>
      <c r="B1350" s="255"/>
      <c r="C1350" s="256"/>
      <c r="D1350" s="235" t="s">
        <v>199</v>
      </c>
      <c r="E1350" s="257" t="s">
        <v>21</v>
      </c>
      <c r="F1350" s="258" t="s">
        <v>203</v>
      </c>
      <c r="G1350" s="256"/>
      <c r="H1350" s="259">
        <v>4</v>
      </c>
      <c r="I1350" s="260"/>
      <c r="J1350" s="256"/>
      <c r="K1350" s="256"/>
      <c r="L1350" s="261"/>
      <c r="M1350" s="262"/>
      <c r="N1350" s="263"/>
      <c r="O1350" s="263"/>
      <c r="P1350" s="263"/>
      <c r="Q1350" s="263"/>
      <c r="R1350" s="263"/>
      <c r="S1350" s="263"/>
      <c r="T1350" s="264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65" t="s">
        <v>199</v>
      </c>
      <c r="AU1350" s="265" t="s">
        <v>83</v>
      </c>
      <c r="AV1350" s="15" t="s">
        <v>195</v>
      </c>
      <c r="AW1350" s="15" t="s">
        <v>34</v>
      </c>
      <c r="AX1350" s="15" t="s">
        <v>81</v>
      </c>
      <c r="AY1350" s="265" t="s">
        <v>189</v>
      </c>
    </row>
    <row r="1351" s="2" customFormat="1">
      <c r="A1351" s="40"/>
      <c r="B1351" s="41"/>
      <c r="C1351" s="42"/>
      <c r="D1351" s="235" t="s">
        <v>210</v>
      </c>
      <c r="E1351" s="42"/>
      <c r="F1351" s="266" t="s">
        <v>808</v>
      </c>
      <c r="G1351" s="42"/>
      <c r="H1351" s="42"/>
      <c r="I1351" s="42"/>
      <c r="J1351" s="42"/>
      <c r="K1351" s="42"/>
      <c r="L1351" s="46"/>
      <c r="M1351" s="231"/>
      <c r="N1351" s="232"/>
      <c r="O1351" s="86"/>
      <c r="P1351" s="86"/>
      <c r="Q1351" s="86"/>
      <c r="R1351" s="86"/>
      <c r="S1351" s="86"/>
      <c r="T1351" s="87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  <c r="AU1351" s="19" t="s">
        <v>83</v>
      </c>
    </row>
    <row r="1352" s="2" customFormat="1">
      <c r="A1352" s="40"/>
      <c r="B1352" s="41"/>
      <c r="C1352" s="42"/>
      <c r="D1352" s="235" t="s">
        <v>210</v>
      </c>
      <c r="E1352" s="42"/>
      <c r="F1352" s="267" t="s">
        <v>200</v>
      </c>
      <c r="G1352" s="42"/>
      <c r="H1352" s="268">
        <v>0</v>
      </c>
      <c r="I1352" s="42"/>
      <c r="J1352" s="42"/>
      <c r="K1352" s="42"/>
      <c r="L1352" s="46"/>
      <c r="M1352" s="231"/>
      <c r="N1352" s="232"/>
      <c r="O1352" s="86"/>
      <c r="P1352" s="86"/>
      <c r="Q1352" s="86"/>
      <c r="R1352" s="86"/>
      <c r="S1352" s="86"/>
      <c r="T1352" s="87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U1352" s="19" t="s">
        <v>83</v>
      </c>
    </row>
    <row r="1353" s="2" customFormat="1">
      <c r="A1353" s="40"/>
      <c r="B1353" s="41"/>
      <c r="C1353" s="42"/>
      <c r="D1353" s="235" t="s">
        <v>210</v>
      </c>
      <c r="E1353" s="42"/>
      <c r="F1353" s="267" t="s">
        <v>809</v>
      </c>
      <c r="G1353" s="42"/>
      <c r="H1353" s="268">
        <v>0</v>
      </c>
      <c r="I1353" s="42"/>
      <c r="J1353" s="42"/>
      <c r="K1353" s="42"/>
      <c r="L1353" s="46"/>
      <c r="M1353" s="231"/>
      <c r="N1353" s="232"/>
      <c r="O1353" s="86"/>
      <c r="P1353" s="86"/>
      <c r="Q1353" s="86"/>
      <c r="R1353" s="86"/>
      <c r="S1353" s="86"/>
      <c r="T1353" s="87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U1353" s="19" t="s">
        <v>83</v>
      </c>
    </row>
    <row r="1354" s="2" customFormat="1">
      <c r="A1354" s="40"/>
      <c r="B1354" s="41"/>
      <c r="C1354" s="42"/>
      <c r="D1354" s="235" t="s">
        <v>210</v>
      </c>
      <c r="E1354" s="42"/>
      <c r="F1354" s="267" t="s">
        <v>81</v>
      </c>
      <c r="G1354" s="42"/>
      <c r="H1354" s="268">
        <v>1</v>
      </c>
      <c r="I1354" s="42"/>
      <c r="J1354" s="42"/>
      <c r="K1354" s="42"/>
      <c r="L1354" s="46"/>
      <c r="M1354" s="231"/>
      <c r="N1354" s="232"/>
      <c r="O1354" s="86"/>
      <c r="P1354" s="86"/>
      <c r="Q1354" s="86"/>
      <c r="R1354" s="86"/>
      <c r="S1354" s="86"/>
      <c r="T1354" s="87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U1354" s="19" t="s">
        <v>83</v>
      </c>
    </row>
    <row r="1355" s="2" customFormat="1">
      <c r="A1355" s="40"/>
      <c r="B1355" s="41"/>
      <c r="C1355" s="42"/>
      <c r="D1355" s="235" t="s">
        <v>210</v>
      </c>
      <c r="E1355" s="42"/>
      <c r="F1355" s="267" t="s">
        <v>203</v>
      </c>
      <c r="G1355" s="42"/>
      <c r="H1355" s="268">
        <v>1</v>
      </c>
      <c r="I1355" s="42"/>
      <c r="J1355" s="42"/>
      <c r="K1355" s="42"/>
      <c r="L1355" s="46"/>
      <c r="M1355" s="231"/>
      <c r="N1355" s="232"/>
      <c r="O1355" s="86"/>
      <c r="P1355" s="86"/>
      <c r="Q1355" s="86"/>
      <c r="R1355" s="86"/>
      <c r="S1355" s="86"/>
      <c r="T1355" s="87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U1355" s="19" t="s">
        <v>83</v>
      </c>
    </row>
    <row r="1356" s="2" customFormat="1">
      <c r="A1356" s="40"/>
      <c r="B1356" s="41"/>
      <c r="C1356" s="42"/>
      <c r="D1356" s="235" t="s">
        <v>210</v>
      </c>
      <c r="E1356" s="42"/>
      <c r="F1356" s="266" t="s">
        <v>810</v>
      </c>
      <c r="G1356" s="42"/>
      <c r="H1356" s="42"/>
      <c r="I1356" s="42"/>
      <c r="J1356" s="42"/>
      <c r="K1356" s="42"/>
      <c r="L1356" s="46"/>
      <c r="M1356" s="231"/>
      <c r="N1356" s="232"/>
      <c r="O1356" s="86"/>
      <c r="P1356" s="86"/>
      <c r="Q1356" s="86"/>
      <c r="R1356" s="86"/>
      <c r="S1356" s="86"/>
      <c r="T1356" s="87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U1356" s="19" t="s">
        <v>83</v>
      </c>
    </row>
    <row r="1357" s="2" customFormat="1">
      <c r="A1357" s="40"/>
      <c r="B1357" s="41"/>
      <c r="C1357" s="42"/>
      <c r="D1357" s="235" t="s">
        <v>210</v>
      </c>
      <c r="E1357" s="42"/>
      <c r="F1357" s="267" t="s">
        <v>200</v>
      </c>
      <c r="G1357" s="42"/>
      <c r="H1357" s="268">
        <v>0</v>
      </c>
      <c r="I1357" s="42"/>
      <c r="J1357" s="42"/>
      <c r="K1357" s="42"/>
      <c r="L1357" s="46"/>
      <c r="M1357" s="231"/>
      <c r="N1357" s="232"/>
      <c r="O1357" s="86"/>
      <c r="P1357" s="86"/>
      <c r="Q1357" s="86"/>
      <c r="R1357" s="86"/>
      <c r="S1357" s="86"/>
      <c r="T1357" s="87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U1357" s="19" t="s">
        <v>83</v>
      </c>
    </row>
    <row r="1358" s="2" customFormat="1">
      <c r="A1358" s="40"/>
      <c r="B1358" s="41"/>
      <c r="C1358" s="42"/>
      <c r="D1358" s="235" t="s">
        <v>210</v>
      </c>
      <c r="E1358" s="42"/>
      <c r="F1358" s="267" t="s">
        <v>811</v>
      </c>
      <c r="G1358" s="42"/>
      <c r="H1358" s="268">
        <v>0</v>
      </c>
      <c r="I1358" s="42"/>
      <c r="J1358" s="42"/>
      <c r="K1358" s="42"/>
      <c r="L1358" s="46"/>
      <c r="M1358" s="231"/>
      <c r="N1358" s="232"/>
      <c r="O1358" s="86"/>
      <c r="P1358" s="86"/>
      <c r="Q1358" s="86"/>
      <c r="R1358" s="86"/>
      <c r="S1358" s="86"/>
      <c r="T1358" s="87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U1358" s="19" t="s">
        <v>83</v>
      </c>
    </row>
    <row r="1359" s="2" customFormat="1">
      <c r="A1359" s="40"/>
      <c r="B1359" s="41"/>
      <c r="C1359" s="42"/>
      <c r="D1359" s="235" t="s">
        <v>210</v>
      </c>
      <c r="E1359" s="42"/>
      <c r="F1359" s="267" t="s">
        <v>103</v>
      </c>
      <c r="G1359" s="42"/>
      <c r="H1359" s="268">
        <v>3</v>
      </c>
      <c r="I1359" s="42"/>
      <c r="J1359" s="42"/>
      <c r="K1359" s="42"/>
      <c r="L1359" s="46"/>
      <c r="M1359" s="231"/>
      <c r="N1359" s="232"/>
      <c r="O1359" s="86"/>
      <c r="P1359" s="86"/>
      <c r="Q1359" s="86"/>
      <c r="R1359" s="86"/>
      <c r="S1359" s="86"/>
      <c r="T1359" s="87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U1359" s="19" t="s">
        <v>83</v>
      </c>
    </row>
    <row r="1360" s="2" customFormat="1">
      <c r="A1360" s="40"/>
      <c r="B1360" s="41"/>
      <c r="C1360" s="42"/>
      <c r="D1360" s="235" t="s">
        <v>210</v>
      </c>
      <c r="E1360" s="42"/>
      <c r="F1360" s="267" t="s">
        <v>203</v>
      </c>
      <c r="G1360" s="42"/>
      <c r="H1360" s="268">
        <v>3</v>
      </c>
      <c r="I1360" s="42"/>
      <c r="J1360" s="42"/>
      <c r="K1360" s="42"/>
      <c r="L1360" s="46"/>
      <c r="M1360" s="231"/>
      <c r="N1360" s="232"/>
      <c r="O1360" s="86"/>
      <c r="P1360" s="86"/>
      <c r="Q1360" s="86"/>
      <c r="R1360" s="86"/>
      <c r="S1360" s="86"/>
      <c r="T1360" s="87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U1360" s="19" t="s">
        <v>83</v>
      </c>
    </row>
    <row r="1361" s="2" customFormat="1" ht="24.15" customHeight="1">
      <c r="A1361" s="40"/>
      <c r="B1361" s="41"/>
      <c r="C1361" s="215" t="s">
        <v>812</v>
      </c>
      <c r="D1361" s="215" t="s">
        <v>191</v>
      </c>
      <c r="E1361" s="216" t="s">
        <v>813</v>
      </c>
      <c r="F1361" s="217" t="s">
        <v>814</v>
      </c>
      <c r="G1361" s="218" t="s">
        <v>117</v>
      </c>
      <c r="H1361" s="219">
        <v>4</v>
      </c>
      <c r="I1361" s="220"/>
      <c r="J1361" s="221">
        <f>ROUND(I1361*H1361,2)</f>
        <v>0</v>
      </c>
      <c r="K1361" s="217" t="s">
        <v>194</v>
      </c>
      <c r="L1361" s="46"/>
      <c r="M1361" s="222" t="s">
        <v>21</v>
      </c>
      <c r="N1361" s="223" t="s">
        <v>44</v>
      </c>
      <c r="O1361" s="86"/>
      <c r="P1361" s="224">
        <f>O1361*H1361</f>
        <v>0</v>
      </c>
      <c r="Q1361" s="224">
        <v>0.00115</v>
      </c>
      <c r="R1361" s="224">
        <f>Q1361*H1361</f>
        <v>0.0045999999999999999</v>
      </c>
      <c r="S1361" s="224">
        <v>0</v>
      </c>
      <c r="T1361" s="225">
        <f>S1361*H1361</f>
        <v>0</v>
      </c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  <c r="AR1361" s="226" t="s">
        <v>315</v>
      </c>
      <c r="AT1361" s="226" t="s">
        <v>191</v>
      </c>
      <c r="AU1361" s="226" t="s">
        <v>83</v>
      </c>
      <c r="AY1361" s="19" t="s">
        <v>189</v>
      </c>
      <c r="BE1361" s="227">
        <f>IF(N1361="základní",J1361,0)</f>
        <v>0</v>
      </c>
      <c r="BF1361" s="227">
        <f>IF(N1361="snížená",J1361,0)</f>
        <v>0</v>
      </c>
      <c r="BG1361" s="227">
        <f>IF(N1361="zákl. přenesená",J1361,0)</f>
        <v>0</v>
      </c>
      <c r="BH1361" s="227">
        <f>IF(N1361="sníž. přenesená",J1361,0)</f>
        <v>0</v>
      </c>
      <c r="BI1361" s="227">
        <f>IF(N1361="nulová",J1361,0)</f>
        <v>0</v>
      </c>
      <c r="BJ1361" s="19" t="s">
        <v>81</v>
      </c>
      <c r="BK1361" s="227">
        <f>ROUND(I1361*H1361,2)</f>
        <v>0</v>
      </c>
      <c r="BL1361" s="19" t="s">
        <v>315</v>
      </c>
      <c r="BM1361" s="226" t="s">
        <v>815</v>
      </c>
    </row>
    <row r="1362" s="2" customFormat="1">
      <c r="A1362" s="40"/>
      <c r="B1362" s="41"/>
      <c r="C1362" s="42"/>
      <c r="D1362" s="228" t="s">
        <v>197</v>
      </c>
      <c r="E1362" s="42"/>
      <c r="F1362" s="229" t="s">
        <v>816</v>
      </c>
      <c r="G1362" s="42"/>
      <c r="H1362" s="42"/>
      <c r="I1362" s="230"/>
      <c r="J1362" s="42"/>
      <c r="K1362" s="42"/>
      <c r="L1362" s="46"/>
      <c r="M1362" s="231"/>
      <c r="N1362" s="232"/>
      <c r="O1362" s="86"/>
      <c r="P1362" s="86"/>
      <c r="Q1362" s="86"/>
      <c r="R1362" s="86"/>
      <c r="S1362" s="86"/>
      <c r="T1362" s="87"/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T1362" s="19" t="s">
        <v>197</v>
      </c>
      <c r="AU1362" s="19" t="s">
        <v>83</v>
      </c>
    </row>
    <row r="1363" s="14" customFormat="1">
      <c r="A1363" s="14"/>
      <c r="B1363" s="244"/>
      <c r="C1363" s="245"/>
      <c r="D1363" s="235" t="s">
        <v>199</v>
      </c>
      <c r="E1363" s="246" t="s">
        <v>21</v>
      </c>
      <c r="F1363" s="247" t="s">
        <v>118</v>
      </c>
      <c r="G1363" s="245"/>
      <c r="H1363" s="248">
        <v>1</v>
      </c>
      <c r="I1363" s="249"/>
      <c r="J1363" s="245"/>
      <c r="K1363" s="245"/>
      <c r="L1363" s="250"/>
      <c r="M1363" s="251"/>
      <c r="N1363" s="252"/>
      <c r="O1363" s="252"/>
      <c r="P1363" s="252"/>
      <c r="Q1363" s="252"/>
      <c r="R1363" s="252"/>
      <c r="S1363" s="252"/>
      <c r="T1363" s="253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4" t="s">
        <v>199</v>
      </c>
      <c r="AU1363" s="254" t="s">
        <v>83</v>
      </c>
      <c r="AV1363" s="14" t="s">
        <v>83</v>
      </c>
      <c r="AW1363" s="14" t="s">
        <v>34</v>
      </c>
      <c r="AX1363" s="14" t="s">
        <v>73</v>
      </c>
      <c r="AY1363" s="254" t="s">
        <v>189</v>
      </c>
    </row>
    <row r="1364" s="14" customFormat="1">
      <c r="A1364" s="14"/>
      <c r="B1364" s="244"/>
      <c r="C1364" s="245"/>
      <c r="D1364" s="235" t="s">
        <v>199</v>
      </c>
      <c r="E1364" s="246" t="s">
        <v>21</v>
      </c>
      <c r="F1364" s="247" t="s">
        <v>144</v>
      </c>
      <c r="G1364" s="245"/>
      <c r="H1364" s="248">
        <v>3</v>
      </c>
      <c r="I1364" s="249"/>
      <c r="J1364" s="245"/>
      <c r="K1364" s="245"/>
      <c r="L1364" s="250"/>
      <c r="M1364" s="251"/>
      <c r="N1364" s="252"/>
      <c r="O1364" s="252"/>
      <c r="P1364" s="252"/>
      <c r="Q1364" s="252"/>
      <c r="R1364" s="252"/>
      <c r="S1364" s="252"/>
      <c r="T1364" s="253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54" t="s">
        <v>199</v>
      </c>
      <c r="AU1364" s="254" t="s">
        <v>83</v>
      </c>
      <c r="AV1364" s="14" t="s">
        <v>83</v>
      </c>
      <c r="AW1364" s="14" t="s">
        <v>34</v>
      </c>
      <c r="AX1364" s="14" t="s">
        <v>73</v>
      </c>
      <c r="AY1364" s="254" t="s">
        <v>189</v>
      </c>
    </row>
    <row r="1365" s="15" customFormat="1">
      <c r="A1365" s="15"/>
      <c r="B1365" s="255"/>
      <c r="C1365" s="256"/>
      <c r="D1365" s="235" t="s">
        <v>199</v>
      </c>
      <c r="E1365" s="257" t="s">
        <v>21</v>
      </c>
      <c r="F1365" s="258" t="s">
        <v>203</v>
      </c>
      <c r="G1365" s="256"/>
      <c r="H1365" s="259">
        <v>4</v>
      </c>
      <c r="I1365" s="260"/>
      <c r="J1365" s="256"/>
      <c r="K1365" s="256"/>
      <c r="L1365" s="261"/>
      <c r="M1365" s="262"/>
      <c r="N1365" s="263"/>
      <c r="O1365" s="263"/>
      <c r="P1365" s="263"/>
      <c r="Q1365" s="263"/>
      <c r="R1365" s="263"/>
      <c r="S1365" s="263"/>
      <c r="T1365" s="264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T1365" s="265" t="s">
        <v>199</v>
      </c>
      <c r="AU1365" s="265" t="s">
        <v>83</v>
      </c>
      <c r="AV1365" s="15" t="s">
        <v>195</v>
      </c>
      <c r="AW1365" s="15" t="s">
        <v>34</v>
      </c>
      <c r="AX1365" s="15" t="s">
        <v>81</v>
      </c>
      <c r="AY1365" s="265" t="s">
        <v>189</v>
      </c>
    </row>
    <row r="1366" s="2" customFormat="1">
      <c r="A1366" s="40"/>
      <c r="B1366" s="41"/>
      <c r="C1366" s="42"/>
      <c r="D1366" s="235" t="s">
        <v>210</v>
      </c>
      <c r="E1366" s="42"/>
      <c r="F1366" s="266" t="s">
        <v>808</v>
      </c>
      <c r="G1366" s="42"/>
      <c r="H1366" s="42"/>
      <c r="I1366" s="42"/>
      <c r="J1366" s="42"/>
      <c r="K1366" s="42"/>
      <c r="L1366" s="46"/>
      <c r="M1366" s="231"/>
      <c r="N1366" s="232"/>
      <c r="O1366" s="86"/>
      <c r="P1366" s="86"/>
      <c r="Q1366" s="86"/>
      <c r="R1366" s="86"/>
      <c r="S1366" s="86"/>
      <c r="T1366" s="87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U1366" s="19" t="s">
        <v>83</v>
      </c>
    </row>
    <row r="1367" s="2" customFormat="1">
      <c r="A1367" s="40"/>
      <c r="B1367" s="41"/>
      <c r="C1367" s="42"/>
      <c r="D1367" s="235" t="s">
        <v>210</v>
      </c>
      <c r="E1367" s="42"/>
      <c r="F1367" s="267" t="s">
        <v>200</v>
      </c>
      <c r="G1367" s="42"/>
      <c r="H1367" s="268">
        <v>0</v>
      </c>
      <c r="I1367" s="42"/>
      <c r="J1367" s="42"/>
      <c r="K1367" s="42"/>
      <c r="L1367" s="46"/>
      <c r="M1367" s="231"/>
      <c r="N1367" s="232"/>
      <c r="O1367" s="86"/>
      <c r="P1367" s="86"/>
      <c r="Q1367" s="86"/>
      <c r="R1367" s="86"/>
      <c r="S1367" s="86"/>
      <c r="T1367" s="87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U1367" s="19" t="s">
        <v>83</v>
      </c>
    </row>
    <row r="1368" s="2" customFormat="1">
      <c r="A1368" s="40"/>
      <c r="B1368" s="41"/>
      <c r="C1368" s="42"/>
      <c r="D1368" s="235" t="s">
        <v>210</v>
      </c>
      <c r="E1368" s="42"/>
      <c r="F1368" s="267" t="s">
        <v>809</v>
      </c>
      <c r="G1368" s="42"/>
      <c r="H1368" s="268">
        <v>0</v>
      </c>
      <c r="I1368" s="42"/>
      <c r="J1368" s="42"/>
      <c r="K1368" s="42"/>
      <c r="L1368" s="46"/>
      <c r="M1368" s="231"/>
      <c r="N1368" s="232"/>
      <c r="O1368" s="86"/>
      <c r="P1368" s="86"/>
      <c r="Q1368" s="86"/>
      <c r="R1368" s="86"/>
      <c r="S1368" s="86"/>
      <c r="T1368" s="87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U1368" s="19" t="s">
        <v>83</v>
      </c>
    </row>
    <row r="1369" s="2" customFormat="1">
      <c r="A1369" s="40"/>
      <c r="B1369" s="41"/>
      <c r="C1369" s="42"/>
      <c r="D1369" s="235" t="s">
        <v>210</v>
      </c>
      <c r="E1369" s="42"/>
      <c r="F1369" s="267" t="s">
        <v>81</v>
      </c>
      <c r="G1369" s="42"/>
      <c r="H1369" s="268">
        <v>1</v>
      </c>
      <c r="I1369" s="42"/>
      <c r="J1369" s="42"/>
      <c r="K1369" s="42"/>
      <c r="L1369" s="46"/>
      <c r="M1369" s="231"/>
      <c r="N1369" s="232"/>
      <c r="O1369" s="86"/>
      <c r="P1369" s="86"/>
      <c r="Q1369" s="86"/>
      <c r="R1369" s="86"/>
      <c r="S1369" s="86"/>
      <c r="T1369" s="87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U1369" s="19" t="s">
        <v>83</v>
      </c>
    </row>
    <row r="1370" s="2" customFormat="1">
      <c r="A1370" s="40"/>
      <c r="B1370" s="41"/>
      <c r="C1370" s="42"/>
      <c r="D1370" s="235" t="s">
        <v>210</v>
      </c>
      <c r="E1370" s="42"/>
      <c r="F1370" s="267" t="s">
        <v>203</v>
      </c>
      <c r="G1370" s="42"/>
      <c r="H1370" s="268">
        <v>1</v>
      </c>
      <c r="I1370" s="42"/>
      <c r="J1370" s="42"/>
      <c r="K1370" s="42"/>
      <c r="L1370" s="46"/>
      <c r="M1370" s="231"/>
      <c r="N1370" s="232"/>
      <c r="O1370" s="86"/>
      <c r="P1370" s="86"/>
      <c r="Q1370" s="86"/>
      <c r="R1370" s="86"/>
      <c r="S1370" s="86"/>
      <c r="T1370" s="87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U1370" s="19" t="s">
        <v>83</v>
      </c>
    </row>
    <row r="1371" s="2" customFormat="1">
      <c r="A1371" s="40"/>
      <c r="B1371" s="41"/>
      <c r="C1371" s="42"/>
      <c r="D1371" s="235" t="s">
        <v>210</v>
      </c>
      <c r="E1371" s="42"/>
      <c r="F1371" s="266" t="s">
        <v>810</v>
      </c>
      <c r="G1371" s="42"/>
      <c r="H1371" s="42"/>
      <c r="I1371" s="42"/>
      <c r="J1371" s="42"/>
      <c r="K1371" s="42"/>
      <c r="L1371" s="46"/>
      <c r="M1371" s="231"/>
      <c r="N1371" s="232"/>
      <c r="O1371" s="86"/>
      <c r="P1371" s="86"/>
      <c r="Q1371" s="86"/>
      <c r="R1371" s="86"/>
      <c r="S1371" s="86"/>
      <c r="T1371" s="87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  <c r="AU1371" s="19" t="s">
        <v>83</v>
      </c>
    </row>
    <row r="1372" s="2" customFormat="1">
      <c r="A1372" s="40"/>
      <c r="B1372" s="41"/>
      <c r="C1372" s="42"/>
      <c r="D1372" s="235" t="s">
        <v>210</v>
      </c>
      <c r="E1372" s="42"/>
      <c r="F1372" s="267" t="s">
        <v>200</v>
      </c>
      <c r="G1372" s="42"/>
      <c r="H1372" s="268">
        <v>0</v>
      </c>
      <c r="I1372" s="42"/>
      <c r="J1372" s="42"/>
      <c r="K1372" s="42"/>
      <c r="L1372" s="46"/>
      <c r="M1372" s="231"/>
      <c r="N1372" s="232"/>
      <c r="O1372" s="86"/>
      <c r="P1372" s="86"/>
      <c r="Q1372" s="86"/>
      <c r="R1372" s="86"/>
      <c r="S1372" s="86"/>
      <c r="T1372" s="87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U1372" s="19" t="s">
        <v>83</v>
      </c>
    </row>
    <row r="1373" s="2" customFormat="1">
      <c r="A1373" s="40"/>
      <c r="B1373" s="41"/>
      <c r="C1373" s="42"/>
      <c r="D1373" s="235" t="s">
        <v>210</v>
      </c>
      <c r="E1373" s="42"/>
      <c r="F1373" s="267" t="s">
        <v>811</v>
      </c>
      <c r="G1373" s="42"/>
      <c r="H1373" s="268">
        <v>0</v>
      </c>
      <c r="I1373" s="42"/>
      <c r="J1373" s="42"/>
      <c r="K1373" s="42"/>
      <c r="L1373" s="46"/>
      <c r="M1373" s="231"/>
      <c r="N1373" s="232"/>
      <c r="O1373" s="86"/>
      <c r="P1373" s="86"/>
      <c r="Q1373" s="86"/>
      <c r="R1373" s="86"/>
      <c r="S1373" s="86"/>
      <c r="T1373" s="87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U1373" s="19" t="s">
        <v>83</v>
      </c>
    </row>
    <row r="1374" s="2" customFormat="1">
      <c r="A1374" s="40"/>
      <c r="B1374" s="41"/>
      <c r="C1374" s="42"/>
      <c r="D1374" s="235" t="s">
        <v>210</v>
      </c>
      <c r="E1374" s="42"/>
      <c r="F1374" s="267" t="s">
        <v>103</v>
      </c>
      <c r="G1374" s="42"/>
      <c r="H1374" s="268">
        <v>3</v>
      </c>
      <c r="I1374" s="42"/>
      <c r="J1374" s="42"/>
      <c r="K1374" s="42"/>
      <c r="L1374" s="46"/>
      <c r="M1374" s="231"/>
      <c r="N1374" s="232"/>
      <c r="O1374" s="86"/>
      <c r="P1374" s="86"/>
      <c r="Q1374" s="86"/>
      <c r="R1374" s="86"/>
      <c r="S1374" s="86"/>
      <c r="T1374" s="87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  <c r="AU1374" s="19" t="s">
        <v>83</v>
      </c>
    </row>
    <row r="1375" s="2" customFormat="1">
      <c r="A1375" s="40"/>
      <c r="B1375" s="41"/>
      <c r="C1375" s="42"/>
      <c r="D1375" s="235" t="s">
        <v>210</v>
      </c>
      <c r="E1375" s="42"/>
      <c r="F1375" s="267" t="s">
        <v>203</v>
      </c>
      <c r="G1375" s="42"/>
      <c r="H1375" s="268">
        <v>3</v>
      </c>
      <c r="I1375" s="42"/>
      <c r="J1375" s="42"/>
      <c r="K1375" s="42"/>
      <c r="L1375" s="46"/>
      <c r="M1375" s="231"/>
      <c r="N1375" s="232"/>
      <c r="O1375" s="86"/>
      <c r="P1375" s="86"/>
      <c r="Q1375" s="86"/>
      <c r="R1375" s="86"/>
      <c r="S1375" s="86"/>
      <c r="T1375" s="87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  <c r="AU1375" s="19" t="s">
        <v>83</v>
      </c>
    </row>
    <row r="1376" s="2" customFormat="1" ht="24.15" customHeight="1">
      <c r="A1376" s="40"/>
      <c r="B1376" s="41"/>
      <c r="C1376" s="269" t="s">
        <v>817</v>
      </c>
      <c r="D1376" s="269" t="s">
        <v>214</v>
      </c>
      <c r="E1376" s="270" t="s">
        <v>818</v>
      </c>
      <c r="F1376" s="271" t="s">
        <v>819</v>
      </c>
      <c r="G1376" s="272" t="s">
        <v>117</v>
      </c>
      <c r="H1376" s="273">
        <v>1</v>
      </c>
      <c r="I1376" s="274"/>
      <c r="J1376" s="275">
        <f>ROUND(I1376*H1376,2)</f>
        <v>0</v>
      </c>
      <c r="K1376" s="271" t="s">
        <v>194</v>
      </c>
      <c r="L1376" s="276"/>
      <c r="M1376" s="277" t="s">
        <v>21</v>
      </c>
      <c r="N1376" s="278" t="s">
        <v>44</v>
      </c>
      <c r="O1376" s="86"/>
      <c r="P1376" s="224">
        <f>O1376*H1376</f>
        <v>0</v>
      </c>
      <c r="Q1376" s="224">
        <v>0.0026800000000000001</v>
      </c>
      <c r="R1376" s="224">
        <f>Q1376*H1376</f>
        <v>0.0026800000000000001</v>
      </c>
      <c r="S1376" s="224">
        <v>0</v>
      </c>
      <c r="T1376" s="225">
        <f>S1376*H1376</f>
        <v>0</v>
      </c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  <c r="AR1376" s="226" t="s">
        <v>424</v>
      </c>
      <c r="AT1376" s="226" t="s">
        <v>214</v>
      </c>
      <c r="AU1376" s="226" t="s">
        <v>83</v>
      </c>
      <c r="AY1376" s="19" t="s">
        <v>189</v>
      </c>
      <c r="BE1376" s="227">
        <f>IF(N1376="základní",J1376,0)</f>
        <v>0</v>
      </c>
      <c r="BF1376" s="227">
        <f>IF(N1376="snížená",J1376,0)</f>
        <v>0</v>
      </c>
      <c r="BG1376" s="227">
        <f>IF(N1376="zákl. přenesená",J1376,0)</f>
        <v>0</v>
      </c>
      <c r="BH1376" s="227">
        <f>IF(N1376="sníž. přenesená",J1376,0)</f>
        <v>0</v>
      </c>
      <c r="BI1376" s="227">
        <f>IF(N1376="nulová",J1376,0)</f>
        <v>0</v>
      </c>
      <c r="BJ1376" s="19" t="s">
        <v>81</v>
      </c>
      <c r="BK1376" s="227">
        <f>ROUND(I1376*H1376,2)</f>
        <v>0</v>
      </c>
      <c r="BL1376" s="19" t="s">
        <v>315</v>
      </c>
      <c r="BM1376" s="226" t="s">
        <v>820</v>
      </c>
    </row>
    <row r="1377" s="14" customFormat="1">
      <c r="A1377" s="14"/>
      <c r="B1377" s="244"/>
      <c r="C1377" s="245"/>
      <c r="D1377" s="235" t="s">
        <v>199</v>
      </c>
      <c r="E1377" s="246" t="s">
        <v>21</v>
      </c>
      <c r="F1377" s="247" t="s">
        <v>118</v>
      </c>
      <c r="G1377" s="245"/>
      <c r="H1377" s="248">
        <v>1</v>
      </c>
      <c r="I1377" s="249"/>
      <c r="J1377" s="245"/>
      <c r="K1377" s="245"/>
      <c r="L1377" s="250"/>
      <c r="M1377" s="251"/>
      <c r="N1377" s="252"/>
      <c r="O1377" s="252"/>
      <c r="P1377" s="252"/>
      <c r="Q1377" s="252"/>
      <c r="R1377" s="252"/>
      <c r="S1377" s="252"/>
      <c r="T1377" s="253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4" t="s">
        <v>199</v>
      </c>
      <c r="AU1377" s="254" t="s">
        <v>83</v>
      </c>
      <c r="AV1377" s="14" t="s">
        <v>83</v>
      </c>
      <c r="AW1377" s="14" t="s">
        <v>34</v>
      </c>
      <c r="AX1377" s="14" t="s">
        <v>81</v>
      </c>
      <c r="AY1377" s="254" t="s">
        <v>189</v>
      </c>
    </row>
    <row r="1378" s="2" customFormat="1">
      <c r="A1378" s="40"/>
      <c r="B1378" s="41"/>
      <c r="C1378" s="42"/>
      <c r="D1378" s="235" t="s">
        <v>210</v>
      </c>
      <c r="E1378" s="42"/>
      <c r="F1378" s="266" t="s">
        <v>808</v>
      </c>
      <c r="G1378" s="42"/>
      <c r="H1378" s="42"/>
      <c r="I1378" s="42"/>
      <c r="J1378" s="42"/>
      <c r="K1378" s="42"/>
      <c r="L1378" s="46"/>
      <c r="M1378" s="231"/>
      <c r="N1378" s="232"/>
      <c r="O1378" s="86"/>
      <c r="P1378" s="86"/>
      <c r="Q1378" s="86"/>
      <c r="R1378" s="86"/>
      <c r="S1378" s="86"/>
      <c r="T1378" s="87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U1378" s="19" t="s">
        <v>83</v>
      </c>
    </row>
    <row r="1379" s="2" customFormat="1">
      <c r="A1379" s="40"/>
      <c r="B1379" s="41"/>
      <c r="C1379" s="42"/>
      <c r="D1379" s="235" t="s">
        <v>210</v>
      </c>
      <c r="E1379" s="42"/>
      <c r="F1379" s="267" t="s">
        <v>200</v>
      </c>
      <c r="G1379" s="42"/>
      <c r="H1379" s="268">
        <v>0</v>
      </c>
      <c r="I1379" s="42"/>
      <c r="J1379" s="42"/>
      <c r="K1379" s="42"/>
      <c r="L1379" s="46"/>
      <c r="M1379" s="231"/>
      <c r="N1379" s="232"/>
      <c r="O1379" s="86"/>
      <c r="P1379" s="86"/>
      <c r="Q1379" s="86"/>
      <c r="R1379" s="86"/>
      <c r="S1379" s="86"/>
      <c r="T1379" s="87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U1379" s="19" t="s">
        <v>83</v>
      </c>
    </row>
    <row r="1380" s="2" customFormat="1">
      <c r="A1380" s="40"/>
      <c r="B1380" s="41"/>
      <c r="C1380" s="42"/>
      <c r="D1380" s="235" t="s">
        <v>210</v>
      </c>
      <c r="E1380" s="42"/>
      <c r="F1380" s="267" t="s">
        <v>809</v>
      </c>
      <c r="G1380" s="42"/>
      <c r="H1380" s="268">
        <v>0</v>
      </c>
      <c r="I1380" s="42"/>
      <c r="J1380" s="42"/>
      <c r="K1380" s="42"/>
      <c r="L1380" s="46"/>
      <c r="M1380" s="231"/>
      <c r="N1380" s="232"/>
      <c r="O1380" s="86"/>
      <c r="P1380" s="86"/>
      <c r="Q1380" s="86"/>
      <c r="R1380" s="86"/>
      <c r="S1380" s="86"/>
      <c r="T1380" s="87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U1380" s="19" t="s">
        <v>83</v>
      </c>
    </row>
    <row r="1381" s="2" customFormat="1">
      <c r="A1381" s="40"/>
      <c r="B1381" s="41"/>
      <c r="C1381" s="42"/>
      <c r="D1381" s="235" t="s">
        <v>210</v>
      </c>
      <c r="E1381" s="42"/>
      <c r="F1381" s="267" t="s">
        <v>81</v>
      </c>
      <c r="G1381" s="42"/>
      <c r="H1381" s="268">
        <v>1</v>
      </c>
      <c r="I1381" s="42"/>
      <c r="J1381" s="42"/>
      <c r="K1381" s="42"/>
      <c r="L1381" s="46"/>
      <c r="M1381" s="231"/>
      <c r="N1381" s="232"/>
      <c r="O1381" s="86"/>
      <c r="P1381" s="86"/>
      <c r="Q1381" s="86"/>
      <c r="R1381" s="86"/>
      <c r="S1381" s="86"/>
      <c r="T1381" s="87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U1381" s="19" t="s">
        <v>83</v>
      </c>
    </row>
    <row r="1382" s="2" customFormat="1">
      <c r="A1382" s="40"/>
      <c r="B1382" s="41"/>
      <c r="C1382" s="42"/>
      <c r="D1382" s="235" t="s">
        <v>210</v>
      </c>
      <c r="E1382" s="42"/>
      <c r="F1382" s="267" t="s">
        <v>203</v>
      </c>
      <c r="G1382" s="42"/>
      <c r="H1382" s="268">
        <v>1</v>
      </c>
      <c r="I1382" s="42"/>
      <c r="J1382" s="42"/>
      <c r="K1382" s="42"/>
      <c r="L1382" s="46"/>
      <c r="M1382" s="231"/>
      <c r="N1382" s="232"/>
      <c r="O1382" s="86"/>
      <c r="P1382" s="86"/>
      <c r="Q1382" s="86"/>
      <c r="R1382" s="86"/>
      <c r="S1382" s="86"/>
      <c r="T1382" s="87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U1382" s="19" t="s">
        <v>83</v>
      </c>
    </row>
    <row r="1383" s="2" customFormat="1" ht="24.15" customHeight="1">
      <c r="A1383" s="40"/>
      <c r="B1383" s="41"/>
      <c r="C1383" s="269" t="s">
        <v>821</v>
      </c>
      <c r="D1383" s="269" t="s">
        <v>214</v>
      </c>
      <c r="E1383" s="270" t="s">
        <v>822</v>
      </c>
      <c r="F1383" s="271" t="s">
        <v>823</v>
      </c>
      <c r="G1383" s="272" t="s">
        <v>117</v>
      </c>
      <c r="H1383" s="273">
        <v>1</v>
      </c>
      <c r="I1383" s="274"/>
      <c r="J1383" s="275">
        <f>ROUND(I1383*H1383,2)</f>
        <v>0</v>
      </c>
      <c r="K1383" s="271" t="s">
        <v>194</v>
      </c>
      <c r="L1383" s="276"/>
      <c r="M1383" s="277" t="s">
        <v>21</v>
      </c>
      <c r="N1383" s="278" t="s">
        <v>44</v>
      </c>
      <c r="O1383" s="86"/>
      <c r="P1383" s="224">
        <f>O1383*H1383</f>
        <v>0</v>
      </c>
      <c r="Q1383" s="224">
        <v>0.0018400000000000001</v>
      </c>
      <c r="R1383" s="224">
        <f>Q1383*H1383</f>
        <v>0.0018400000000000001</v>
      </c>
      <c r="S1383" s="224">
        <v>0</v>
      </c>
      <c r="T1383" s="225">
        <f>S1383*H1383</f>
        <v>0</v>
      </c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R1383" s="226" t="s">
        <v>598</v>
      </c>
      <c r="AT1383" s="226" t="s">
        <v>214</v>
      </c>
      <c r="AU1383" s="226" t="s">
        <v>83</v>
      </c>
      <c r="AY1383" s="19" t="s">
        <v>189</v>
      </c>
      <c r="BE1383" s="227">
        <f>IF(N1383="základní",J1383,0)</f>
        <v>0</v>
      </c>
      <c r="BF1383" s="227">
        <f>IF(N1383="snížená",J1383,0)</f>
        <v>0</v>
      </c>
      <c r="BG1383" s="227">
        <f>IF(N1383="zákl. přenesená",J1383,0)</f>
        <v>0</v>
      </c>
      <c r="BH1383" s="227">
        <f>IF(N1383="sníž. přenesená",J1383,0)</f>
        <v>0</v>
      </c>
      <c r="BI1383" s="227">
        <f>IF(N1383="nulová",J1383,0)</f>
        <v>0</v>
      </c>
      <c r="BJ1383" s="19" t="s">
        <v>81</v>
      </c>
      <c r="BK1383" s="227">
        <f>ROUND(I1383*H1383,2)</f>
        <v>0</v>
      </c>
      <c r="BL1383" s="19" t="s">
        <v>598</v>
      </c>
      <c r="BM1383" s="226" t="s">
        <v>824</v>
      </c>
    </row>
    <row r="1384" s="14" customFormat="1">
      <c r="A1384" s="14"/>
      <c r="B1384" s="244"/>
      <c r="C1384" s="245"/>
      <c r="D1384" s="235" t="s">
        <v>199</v>
      </c>
      <c r="E1384" s="246" t="s">
        <v>21</v>
      </c>
      <c r="F1384" s="247" t="s">
        <v>118</v>
      </c>
      <c r="G1384" s="245"/>
      <c r="H1384" s="248">
        <v>1</v>
      </c>
      <c r="I1384" s="249"/>
      <c r="J1384" s="245"/>
      <c r="K1384" s="245"/>
      <c r="L1384" s="250"/>
      <c r="M1384" s="251"/>
      <c r="N1384" s="252"/>
      <c r="O1384" s="252"/>
      <c r="P1384" s="252"/>
      <c r="Q1384" s="252"/>
      <c r="R1384" s="252"/>
      <c r="S1384" s="252"/>
      <c r="T1384" s="253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4" t="s">
        <v>199</v>
      </c>
      <c r="AU1384" s="254" t="s">
        <v>83</v>
      </c>
      <c r="AV1384" s="14" t="s">
        <v>83</v>
      </c>
      <c r="AW1384" s="14" t="s">
        <v>34</v>
      </c>
      <c r="AX1384" s="14" t="s">
        <v>81</v>
      </c>
      <c r="AY1384" s="254" t="s">
        <v>189</v>
      </c>
    </row>
    <row r="1385" s="2" customFormat="1">
      <c r="A1385" s="40"/>
      <c r="B1385" s="41"/>
      <c r="C1385" s="42"/>
      <c r="D1385" s="235" t="s">
        <v>210</v>
      </c>
      <c r="E1385" s="42"/>
      <c r="F1385" s="266" t="s">
        <v>808</v>
      </c>
      <c r="G1385" s="42"/>
      <c r="H1385" s="42"/>
      <c r="I1385" s="42"/>
      <c r="J1385" s="42"/>
      <c r="K1385" s="42"/>
      <c r="L1385" s="46"/>
      <c r="M1385" s="231"/>
      <c r="N1385" s="232"/>
      <c r="O1385" s="86"/>
      <c r="P1385" s="86"/>
      <c r="Q1385" s="86"/>
      <c r="R1385" s="86"/>
      <c r="S1385" s="86"/>
      <c r="T1385" s="87"/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  <c r="AU1385" s="19" t="s">
        <v>83</v>
      </c>
    </row>
    <row r="1386" s="2" customFormat="1">
      <c r="A1386" s="40"/>
      <c r="B1386" s="41"/>
      <c r="C1386" s="42"/>
      <c r="D1386" s="235" t="s">
        <v>210</v>
      </c>
      <c r="E1386" s="42"/>
      <c r="F1386" s="267" t="s">
        <v>200</v>
      </c>
      <c r="G1386" s="42"/>
      <c r="H1386" s="268">
        <v>0</v>
      </c>
      <c r="I1386" s="42"/>
      <c r="J1386" s="42"/>
      <c r="K1386" s="42"/>
      <c r="L1386" s="46"/>
      <c r="M1386" s="231"/>
      <c r="N1386" s="232"/>
      <c r="O1386" s="86"/>
      <c r="P1386" s="86"/>
      <c r="Q1386" s="86"/>
      <c r="R1386" s="86"/>
      <c r="S1386" s="86"/>
      <c r="T1386" s="87"/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U1386" s="19" t="s">
        <v>83</v>
      </c>
    </row>
    <row r="1387" s="2" customFormat="1">
      <c r="A1387" s="40"/>
      <c r="B1387" s="41"/>
      <c r="C1387" s="42"/>
      <c r="D1387" s="235" t="s">
        <v>210</v>
      </c>
      <c r="E1387" s="42"/>
      <c r="F1387" s="267" t="s">
        <v>809</v>
      </c>
      <c r="G1387" s="42"/>
      <c r="H1387" s="268">
        <v>0</v>
      </c>
      <c r="I1387" s="42"/>
      <c r="J1387" s="42"/>
      <c r="K1387" s="42"/>
      <c r="L1387" s="46"/>
      <c r="M1387" s="231"/>
      <c r="N1387" s="232"/>
      <c r="O1387" s="86"/>
      <c r="P1387" s="86"/>
      <c r="Q1387" s="86"/>
      <c r="R1387" s="86"/>
      <c r="S1387" s="86"/>
      <c r="T1387" s="87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U1387" s="19" t="s">
        <v>83</v>
      </c>
    </row>
    <row r="1388" s="2" customFormat="1">
      <c r="A1388" s="40"/>
      <c r="B1388" s="41"/>
      <c r="C1388" s="42"/>
      <c r="D1388" s="235" t="s">
        <v>210</v>
      </c>
      <c r="E1388" s="42"/>
      <c r="F1388" s="267" t="s">
        <v>81</v>
      </c>
      <c r="G1388" s="42"/>
      <c r="H1388" s="268">
        <v>1</v>
      </c>
      <c r="I1388" s="42"/>
      <c r="J1388" s="42"/>
      <c r="K1388" s="42"/>
      <c r="L1388" s="46"/>
      <c r="M1388" s="231"/>
      <c r="N1388" s="232"/>
      <c r="O1388" s="86"/>
      <c r="P1388" s="86"/>
      <c r="Q1388" s="86"/>
      <c r="R1388" s="86"/>
      <c r="S1388" s="86"/>
      <c r="T1388" s="87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  <c r="AU1388" s="19" t="s">
        <v>83</v>
      </c>
    </row>
    <row r="1389" s="2" customFormat="1">
      <c r="A1389" s="40"/>
      <c r="B1389" s="41"/>
      <c r="C1389" s="42"/>
      <c r="D1389" s="235" t="s">
        <v>210</v>
      </c>
      <c r="E1389" s="42"/>
      <c r="F1389" s="267" t="s">
        <v>203</v>
      </c>
      <c r="G1389" s="42"/>
      <c r="H1389" s="268">
        <v>1</v>
      </c>
      <c r="I1389" s="42"/>
      <c r="J1389" s="42"/>
      <c r="K1389" s="42"/>
      <c r="L1389" s="46"/>
      <c r="M1389" s="231"/>
      <c r="N1389" s="232"/>
      <c r="O1389" s="86"/>
      <c r="P1389" s="86"/>
      <c r="Q1389" s="86"/>
      <c r="R1389" s="86"/>
      <c r="S1389" s="86"/>
      <c r="T1389" s="87"/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U1389" s="19" t="s">
        <v>83</v>
      </c>
    </row>
    <row r="1390" s="2" customFormat="1" ht="24.15" customHeight="1">
      <c r="A1390" s="40"/>
      <c r="B1390" s="41"/>
      <c r="C1390" s="269" t="s">
        <v>825</v>
      </c>
      <c r="D1390" s="269" t="s">
        <v>214</v>
      </c>
      <c r="E1390" s="270" t="s">
        <v>826</v>
      </c>
      <c r="F1390" s="271" t="s">
        <v>827</v>
      </c>
      <c r="G1390" s="272" t="s">
        <v>117</v>
      </c>
      <c r="H1390" s="273">
        <v>3</v>
      </c>
      <c r="I1390" s="274"/>
      <c r="J1390" s="275">
        <f>ROUND(I1390*H1390,2)</f>
        <v>0</v>
      </c>
      <c r="K1390" s="271" t="s">
        <v>411</v>
      </c>
      <c r="L1390" s="276"/>
      <c r="M1390" s="277" t="s">
        <v>21</v>
      </c>
      <c r="N1390" s="278" t="s">
        <v>44</v>
      </c>
      <c r="O1390" s="86"/>
      <c r="P1390" s="224">
        <f>O1390*H1390</f>
        <v>0</v>
      </c>
      <c r="Q1390" s="224">
        <v>0.00116</v>
      </c>
      <c r="R1390" s="224">
        <f>Q1390*H1390</f>
        <v>0.00348</v>
      </c>
      <c r="S1390" s="224">
        <v>0</v>
      </c>
      <c r="T1390" s="225">
        <f>S1390*H1390</f>
        <v>0</v>
      </c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R1390" s="226" t="s">
        <v>598</v>
      </c>
      <c r="AT1390" s="226" t="s">
        <v>214</v>
      </c>
      <c r="AU1390" s="226" t="s">
        <v>83</v>
      </c>
      <c r="AY1390" s="19" t="s">
        <v>189</v>
      </c>
      <c r="BE1390" s="227">
        <f>IF(N1390="základní",J1390,0)</f>
        <v>0</v>
      </c>
      <c r="BF1390" s="227">
        <f>IF(N1390="snížená",J1390,0)</f>
        <v>0</v>
      </c>
      <c r="BG1390" s="227">
        <f>IF(N1390="zákl. přenesená",J1390,0)</f>
        <v>0</v>
      </c>
      <c r="BH1390" s="227">
        <f>IF(N1390="sníž. přenesená",J1390,0)</f>
        <v>0</v>
      </c>
      <c r="BI1390" s="227">
        <f>IF(N1390="nulová",J1390,0)</f>
        <v>0</v>
      </c>
      <c r="BJ1390" s="19" t="s">
        <v>81</v>
      </c>
      <c r="BK1390" s="227">
        <f>ROUND(I1390*H1390,2)</f>
        <v>0</v>
      </c>
      <c r="BL1390" s="19" t="s">
        <v>598</v>
      </c>
      <c r="BM1390" s="226" t="s">
        <v>828</v>
      </c>
    </row>
    <row r="1391" s="14" customFormat="1">
      <c r="A1391" s="14"/>
      <c r="B1391" s="244"/>
      <c r="C1391" s="245"/>
      <c r="D1391" s="235" t="s">
        <v>199</v>
      </c>
      <c r="E1391" s="246" t="s">
        <v>21</v>
      </c>
      <c r="F1391" s="247" t="s">
        <v>144</v>
      </c>
      <c r="G1391" s="245"/>
      <c r="H1391" s="248">
        <v>3</v>
      </c>
      <c r="I1391" s="249"/>
      <c r="J1391" s="245"/>
      <c r="K1391" s="245"/>
      <c r="L1391" s="250"/>
      <c r="M1391" s="251"/>
      <c r="N1391" s="252"/>
      <c r="O1391" s="252"/>
      <c r="P1391" s="252"/>
      <c r="Q1391" s="252"/>
      <c r="R1391" s="252"/>
      <c r="S1391" s="252"/>
      <c r="T1391" s="253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4" t="s">
        <v>199</v>
      </c>
      <c r="AU1391" s="254" t="s">
        <v>83</v>
      </c>
      <c r="AV1391" s="14" t="s">
        <v>83</v>
      </c>
      <c r="AW1391" s="14" t="s">
        <v>34</v>
      </c>
      <c r="AX1391" s="14" t="s">
        <v>81</v>
      </c>
      <c r="AY1391" s="254" t="s">
        <v>189</v>
      </c>
    </row>
    <row r="1392" s="2" customFormat="1">
      <c r="A1392" s="40"/>
      <c r="B1392" s="41"/>
      <c r="C1392" s="42"/>
      <c r="D1392" s="235" t="s">
        <v>210</v>
      </c>
      <c r="E1392" s="42"/>
      <c r="F1392" s="266" t="s">
        <v>810</v>
      </c>
      <c r="G1392" s="42"/>
      <c r="H1392" s="42"/>
      <c r="I1392" s="42"/>
      <c r="J1392" s="42"/>
      <c r="K1392" s="42"/>
      <c r="L1392" s="46"/>
      <c r="M1392" s="231"/>
      <c r="N1392" s="232"/>
      <c r="O1392" s="86"/>
      <c r="P1392" s="86"/>
      <c r="Q1392" s="86"/>
      <c r="R1392" s="86"/>
      <c r="S1392" s="86"/>
      <c r="T1392" s="87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U1392" s="19" t="s">
        <v>83</v>
      </c>
    </row>
    <row r="1393" s="2" customFormat="1">
      <c r="A1393" s="40"/>
      <c r="B1393" s="41"/>
      <c r="C1393" s="42"/>
      <c r="D1393" s="235" t="s">
        <v>210</v>
      </c>
      <c r="E1393" s="42"/>
      <c r="F1393" s="267" t="s">
        <v>200</v>
      </c>
      <c r="G1393" s="42"/>
      <c r="H1393" s="268">
        <v>0</v>
      </c>
      <c r="I1393" s="42"/>
      <c r="J1393" s="42"/>
      <c r="K1393" s="42"/>
      <c r="L1393" s="46"/>
      <c r="M1393" s="231"/>
      <c r="N1393" s="232"/>
      <c r="O1393" s="86"/>
      <c r="P1393" s="86"/>
      <c r="Q1393" s="86"/>
      <c r="R1393" s="86"/>
      <c r="S1393" s="86"/>
      <c r="T1393" s="87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U1393" s="19" t="s">
        <v>83</v>
      </c>
    </row>
    <row r="1394" s="2" customFormat="1">
      <c r="A1394" s="40"/>
      <c r="B1394" s="41"/>
      <c r="C1394" s="42"/>
      <c r="D1394" s="235" t="s">
        <v>210</v>
      </c>
      <c r="E1394" s="42"/>
      <c r="F1394" s="267" t="s">
        <v>811</v>
      </c>
      <c r="G1394" s="42"/>
      <c r="H1394" s="268">
        <v>0</v>
      </c>
      <c r="I1394" s="42"/>
      <c r="J1394" s="42"/>
      <c r="K1394" s="42"/>
      <c r="L1394" s="46"/>
      <c r="M1394" s="231"/>
      <c r="N1394" s="232"/>
      <c r="O1394" s="86"/>
      <c r="P1394" s="86"/>
      <c r="Q1394" s="86"/>
      <c r="R1394" s="86"/>
      <c r="S1394" s="86"/>
      <c r="T1394" s="87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U1394" s="19" t="s">
        <v>83</v>
      </c>
    </row>
    <row r="1395" s="2" customFormat="1">
      <c r="A1395" s="40"/>
      <c r="B1395" s="41"/>
      <c r="C1395" s="42"/>
      <c r="D1395" s="235" t="s">
        <v>210</v>
      </c>
      <c r="E1395" s="42"/>
      <c r="F1395" s="267" t="s">
        <v>103</v>
      </c>
      <c r="G1395" s="42"/>
      <c r="H1395" s="268">
        <v>3</v>
      </c>
      <c r="I1395" s="42"/>
      <c r="J1395" s="42"/>
      <c r="K1395" s="42"/>
      <c r="L1395" s="46"/>
      <c r="M1395" s="231"/>
      <c r="N1395" s="232"/>
      <c r="O1395" s="86"/>
      <c r="P1395" s="86"/>
      <c r="Q1395" s="86"/>
      <c r="R1395" s="86"/>
      <c r="S1395" s="86"/>
      <c r="T1395" s="87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  <c r="AU1395" s="19" t="s">
        <v>83</v>
      </c>
    </row>
    <row r="1396" s="2" customFormat="1">
      <c r="A1396" s="40"/>
      <c r="B1396" s="41"/>
      <c r="C1396" s="42"/>
      <c r="D1396" s="235" t="s">
        <v>210</v>
      </c>
      <c r="E1396" s="42"/>
      <c r="F1396" s="267" t="s">
        <v>203</v>
      </c>
      <c r="G1396" s="42"/>
      <c r="H1396" s="268">
        <v>3</v>
      </c>
      <c r="I1396" s="42"/>
      <c r="J1396" s="42"/>
      <c r="K1396" s="42"/>
      <c r="L1396" s="46"/>
      <c r="M1396" s="231"/>
      <c r="N1396" s="232"/>
      <c r="O1396" s="86"/>
      <c r="P1396" s="86"/>
      <c r="Q1396" s="86"/>
      <c r="R1396" s="86"/>
      <c r="S1396" s="86"/>
      <c r="T1396" s="87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  <c r="AU1396" s="19" t="s">
        <v>83</v>
      </c>
    </row>
    <row r="1397" s="2" customFormat="1" ht="24.15" customHeight="1">
      <c r="A1397" s="40"/>
      <c r="B1397" s="41"/>
      <c r="C1397" s="269" t="s">
        <v>829</v>
      </c>
      <c r="D1397" s="269" t="s">
        <v>214</v>
      </c>
      <c r="E1397" s="270" t="s">
        <v>830</v>
      </c>
      <c r="F1397" s="271" t="s">
        <v>831</v>
      </c>
      <c r="G1397" s="272" t="s">
        <v>117</v>
      </c>
      <c r="H1397" s="273">
        <v>3</v>
      </c>
      <c r="I1397" s="274"/>
      <c r="J1397" s="275">
        <f>ROUND(I1397*H1397,2)</f>
        <v>0</v>
      </c>
      <c r="K1397" s="271" t="s">
        <v>411</v>
      </c>
      <c r="L1397" s="276"/>
      <c r="M1397" s="277" t="s">
        <v>21</v>
      </c>
      <c r="N1397" s="278" t="s">
        <v>44</v>
      </c>
      <c r="O1397" s="86"/>
      <c r="P1397" s="224">
        <f>O1397*H1397</f>
        <v>0</v>
      </c>
      <c r="Q1397" s="224">
        <v>0.00051000000000000004</v>
      </c>
      <c r="R1397" s="224">
        <f>Q1397*H1397</f>
        <v>0.0015300000000000001</v>
      </c>
      <c r="S1397" s="224">
        <v>0</v>
      </c>
      <c r="T1397" s="225">
        <f>S1397*H1397</f>
        <v>0</v>
      </c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  <c r="AR1397" s="226" t="s">
        <v>598</v>
      </c>
      <c r="AT1397" s="226" t="s">
        <v>214</v>
      </c>
      <c r="AU1397" s="226" t="s">
        <v>83</v>
      </c>
      <c r="AY1397" s="19" t="s">
        <v>189</v>
      </c>
      <c r="BE1397" s="227">
        <f>IF(N1397="základní",J1397,0)</f>
        <v>0</v>
      </c>
      <c r="BF1397" s="227">
        <f>IF(N1397="snížená",J1397,0)</f>
        <v>0</v>
      </c>
      <c r="BG1397" s="227">
        <f>IF(N1397="zákl. přenesená",J1397,0)</f>
        <v>0</v>
      </c>
      <c r="BH1397" s="227">
        <f>IF(N1397="sníž. přenesená",J1397,0)</f>
        <v>0</v>
      </c>
      <c r="BI1397" s="227">
        <f>IF(N1397="nulová",J1397,0)</f>
        <v>0</v>
      </c>
      <c r="BJ1397" s="19" t="s">
        <v>81</v>
      </c>
      <c r="BK1397" s="227">
        <f>ROUND(I1397*H1397,2)</f>
        <v>0</v>
      </c>
      <c r="BL1397" s="19" t="s">
        <v>598</v>
      </c>
      <c r="BM1397" s="226" t="s">
        <v>832</v>
      </c>
    </row>
    <row r="1398" s="14" customFormat="1">
      <c r="A1398" s="14"/>
      <c r="B1398" s="244"/>
      <c r="C1398" s="245"/>
      <c r="D1398" s="235" t="s">
        <v>199</v>
      </c>
      <c r="E1398" s="246" t="s">
        <v>21</v>
      </c>
      <c r="F1398" s="247" t="s">
        <v>144</v>
      </c>
      <c r="G1398" s="245"/>
      <c r="H1398" s="248">
        <v>3</v>
      </c>
      <c r="I1398" s="249"/>
      <c r="J1398" s="245"/>
      <c r="K1398" s="245"/>
      <c r="L1398" s="250"/>
      <c r="M1398" s="251"/>
      <c r="N1398" s="252"/>
      <c r="O1398" s="252"/>
      <c r="P1398" s="252"/>
      <c r="Q1398" s="252"/>
      <c r="R1398" s="252"/>
      <c r="S1398" s="252"/>
      <c r="T1398" s="253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54" t="s">
        <v>199</v>
      </c>
      <c r="AU1398" s="254" t="s">
        <v>83</v>
      </c>
      <c r="AV1398" s="14" t="s">
        <v>83</v>
      </c>
      <c r="AW1398" s="14" t="s">
        <v>34</v>
      </c>
      <c r="AX1398" s="14" t="s">
        <v>81</v>
      </c>
      <c r="AY1398" s="254" t="s">
        <v>189</v>
      </c>
    </row>
    <row r="1399" s="2" customFormat="1">
      <c r="A1399" s="40"/>
      <c r="B1399" s="41"/>
      <c r="C1399" s="42"/>
      <c r="D1399" s="235" t="s">
        <v>210</v>
      </c>
      <c r="E1399" s="42"/>
      <c r="F1399" s="266" t="s">
        <v>810</v>
      </c>
      <c r="G1399" s="42"/>
      <c r="H1399" s="42"/>
      <c r="I1399" s="42"/>
      <c r="J1399" s="42"/>
      <c r="K1399" s="42"/>
      <c r="L1399" s="46"/>
      <c r="M1399" s="231"/>
      <c r="N1399" s="232"/>
      <c r="O1399" s="86"/>
      <c r="P1399" s="86"/>
      <c r="Q1399" s="86"/>
      <c r="R1399" s="86"/>
      <c r="S1399" s="86"/>
      <c r="T1399" s="87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  <c r="AU1399" s="19" t="s">
        <v>83</v>
      </c>
    </row>
    <row r="1400" s="2" customFormat="1">
      <c r="A1400" s="40"/>
      <c r="B1400" s="41"/>
      <c r="C1400" s="42"/>
      <c r="D1400" s="235" t="s">
        <v>210</v>
      </c>
      <c r="E1400" s="42"/>
      <c r="F1400" s="267" t="s">
        <v>200</v>
      </c>
      <c r="G1400" s="42"/>
      <c r="H1400" s="268">
        <v>0</v>
      </c>
      <c r="I1400" s="42"/>
      <c r="J1400" s="42"/>
      <c r="K1400" s="42"/>
      <c r="L1400" s="46"/>
      <c r="M1400" s="231"/>
      <c r="N1400" s="232"/>
      <c r="O1400" s="86"/>
      <c r="P1400" s="86"/>
      <c r="Q1400" s="86"/>
      <c r="R1400" s="86"/>
      <c r="S1400" s="86"/>
      <c r="T1400" s="87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U1400" s="19" t="s">
        <v>83</v>
      </c>
    </row>
    <row r="1401" s="2" customFormat="1">
      <c r="A1401" s="40"/>
      <c r="B1401" s="41"/>
      <c r="C1401" s="42"/>
      <c r="D1401" s="235" t="s">
        <v>210</v>
      </c>
      <c r="E1401" s="42"/>
      <c r="F1401" s="267" t="s">
        <v>811</v>
      </c>
      <c r="G1401" s="42"/>
      <c r="H1401" s="268">
        <v>0</v>
      </c>
      <c r="I1401" s="42"/>
      <c r="J1401" s="42"/>
      <c r="K1401" s="42"/>
      <c r="L1401" s="46"/>
      <c r="M1401" s="231"/>
      <c r="N1401" s="232"/>
      <c r="O1401" s="86"/>
      <c r="P1401" s="86"/>
      <c r="Q1401" s="86"/>
      <c r="R1401" s="86"/>
      <c r="S1401" s="86"/>
      <c r="T1401" s="87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U1401" s="19" t="s">
        <v>83</v>
      </c>
    </row>
    <row r="1402" s="2" customFormat="1">
      <c r="A1402" s="40"/>
      <c r="B1402" s="41"/>
      <c r="C1402" s="42"/>
      <c r="D1402" s="235" t="s">
        <v>210</v>
      </c>
      <c r="E1402" s="42"/>
      <c r="F1402" s="267" t="s">
        <v>103</v>
      </c>
      <c r="G1402" s="42"/>
      <c r="H1402" s="268">
        <v>3</v>
      </c>
      <c r="I1402" s="42"/>
      <c r="J1402" s="42"/>
      <c r="K1402" s="42"/>
      <c r="L1402" s="46"/>
      <c r="M1402" s="231"/>
      <c r="N1402" s="232"/>
      <c r="O1402" s="86"/>
      <c r="P1402" s="86"/>
      <c r="Q1402" s="86"/>
      <c r="R1402" s="86"/>
      <c r="S1402" s="86"/>
      <c r="T1402" s="87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  <c r="AU1402" s="19" t="s">
        <v>83</v>
      </c>
    </row>
    <row r="1403" s="2" customFormat="1">
      <c r="A1403" s="40"/>
      <c r="B1403" s="41"/>
      <c r="C1403" s="42"/>
      <c r="D1403" s="235" t="s">
        <v>210</v>
      </c>
      <c r="E1403" s="42"/>
      <c r="F1403" s="267" t="s">
        <v>203</v>
      </c>
      <c r="G1403" s="42"/>
      <c r="H1403" s="268">
        <v>3</v>
      </c>
      <c r="I1403" s="42"/>
      <c r="J1403" s="42"/>
      <c r="K1403" s="42"/>
      <c r="L1403" s="46"/>
      <c r="M1403" s="231"/>
      <c r="N1403" s="232"/>
      <c r="O1403" s="86"/>
      <c r="P1403" s="86"/>
      <c r="Q1403" s="86"/>
      <c r="R1403" s="86"/>
      <c r="S1403" s="86"/>
      <c r="T1403" s="87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  <c r="AU1403" s="19" t="s">
        <v>83</v>
      </c>
    </row>
    <row r="1404" s="2" customFormat="1" ht="16.5" customHeight="1">
      <c r="A1404" s="40"/>
      <c r="B1404" s="41"/>
      <c r="C1404" s="269" t="s">
        <v>833</v>
      </c>
      <c r="D1404" s="269" t="s">
        <v>214</v>
      </c>
      <c r="E1404" s="270" t="s">
        <v>834</v>
      </c>
      <c r="F1404" s="271" t="s">
        <v>835</v>
      </c>
      <c r="G1404" s="272" t="s">
        <v>117</v>
      </c>
      <c r="H1404" s="273">
        <v>3</v>
      </c>
      <c r="I1404" s="274"/>
      <c r="J1404" s="275">
        <f>ROUND(I1404*H1404,2)</f>
        <v>0</v>
      </c>
      <c r="K1404" s="271" t="s">
        <v>411</v>
      </c>
      <c r="L1404" s="276"/>
      <c r="M1404" s="277" t="s">
        <v>21</v>
      </c>
      <c r="N1404" s="278" t="s">
        <v>44</v>
      </c>
      <c r="O1404" s="86"/>
      <c r="P1404" s="224">
        <f>O1404*H1404</f>
        <v>0</v>
      </c>
      <c r="Q1404" s="224">
        <v>0.00011</v>
      </c>
      <c r="R1404" s="224">
        <f>Q1404*H1404</f>
        <v>0.00033</v>
      </c>
      <c r="S1404" s="224">
        <v>0</v>
      </c>
      <c r="T1404" s="225">
        <f>S1404*H1404</f>
        <v>0</v>
      </c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  <c r="AR1404" s="226" t="s">
        <v>598</v>
      </c>
      <c r="AT1404" s="226" t="s">
        <v>214</v>
      </c>
      <c r="AU1404" s="226" t="s">
        <v>83</v>
      </c>
      <c r="AY1404" s="19" t="s">
        <v>189</v>
      </c>
      <c r="BE1404" s="227">
        <f>IF(N1404="základní",J1404,0)</f>
        <v>0</v>
      </c>
      <c r="BF1404" s="227">
        <f>IF(N1404="snížená",J1404,0)</f>
        <v>0</v>
      </c>
      <c r="BG1404" s="227">
        <f>IF(N1404="zákl. přenesená",J1404,0)</f>
        <v>0</v>
      </c>
      <c r="BH1404" s="227">
        <f>IF(N1404="sníž. přenesená",J1404,0)</f>
        <v>0</v>
      </c>
      <c r="BI1404" s="227">
        <f>IF(N1404="nulová",J1404,0)</f>
        <v>0</v>
      </c>
      <c r="BJ1404" s="19" t="s">
        <v>81</v>
      </c>
      <c r="BK1404" s="227">
        <f>ROUND(I1404*H1404,2)</f>
        <v>0</v>
      </c>
      <c r="BL1404" s="19" t="s">
        <v>598</v>
      </c>
      <c r="BM1404" s="226" t="s">
        <v>836</v>
      </c>
    </row>
    <row r="1405" s="14" customFormat="1">
      <c r="A1405" s="14"/>
      <c r="B1405" s="244"/>
      <c r="C1405" s="245"/>
      <c r="D1405" s="235" t="s">
        <v>199</v>
      </c>
      <c r="E1405" s="246" t="s">
        <v>21</v>
      </c>
      <c r="F1405" s="247" t="s">
        <v>144</v>
      </c>
      <c r="G1405" s="245"/>
      <c r="H1405" s="248">
        <v>3</v>
      </c>
      <c r="I1405" s="249"/>
      <c r="J1405" s="245"/>
      <c r="K1405" s="245"/>
      <c r="L1405" s="250"/>
      <c r="M1405" s="251"/>
      <c r="N1405" s="252"/>
      <c r="O1405" s="252"/>
      <c r="P1405" s="252"/>
      <c r="Q1405" s="252"/>
      <c r="R1405" s="252"/>
      <c r="S1405" s="252"/>
      <c r="T1405" s="253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4" t="s">
        <v>199</v>
      </c>
      <c r="AU1405" s="254" t="s">
        <v>83</v>
      </c>
      <c r="AV1405" s="14" t="s">
        <v>83</v>
      </c>
      <c r="AW1405" s="14" t="s">
        <v>34</v>
      </c>
      <c r="AX1405" s="14" t="s">
        <v>81</v>
      </c>
      <c r="AY1405" s="254" t="s">
        <v>189</v>
      </c>
    </row>
    <row r="1406" s="2" customFormat="1">
      <c r="A1406" s="40"/>
      <c r="B1406" s="41"/>
      <c r="C1406" s="42"/>
      <c r="D1406" s="235" t="s">
        <v>210</v>
      </c>
      <c r="E1406" s="42"/>
      <c r="F1406" s="266" t="s">
        <v>810</v>
      </c>
      <c r="G1406" s="42"/>
      <c r="H1406" s="42"/>
      <c r="I1406" s="42"/>
      <c r="J1406" s="42"/>
      <c r="K1406" s="42"/>
      <c r="L1406" s="46"/>
      <c r="M1406" s="231"/>
      <c r="N1406" s="232"/>
      <c r="O1406" s="86"/>
      <c r="P1406" s="86"/>
      <c r="Q1406" s="86"/>
      <c r="R1406" s="86"/>
      <c r="S1406" s="86"/>
      <c r="T1406" s="87"/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  <c r="AU1406" s="19" t="s">
        <v>83</v>
      </c>
    </row>
    <row r="1407" s="2" customFormat="1">
      <c r="A1407" s="40"/>
      <c r="B1407" s="41"/>
      <c r="C1407" s="42"/>
      <c r="D1407" s="235" t="s">
        <v>210</v>
      </c>
      <c r="E1407" s="42"/>
      <c r="F1407" s="267" t="s">
        <v>200</v>
      </c>
      <c r="G1407" s="42"/>
      <c r="H1407" s="268">
        <v>0</v>
      </c>
      <c r="I1407" s="42"/>
      <c r="J1407" s="42"/>
      <c r="K1407" s="42"/>
      <c r="L1407" s="46"/>
      <c r="M1407" s="231"/>
      <c r="N1407" s="232"/>
      <c r="O1407" s="86"/>
      <c r="P1407" s="86"/>
      <c r="Q1407" s="86"/>
      <c r="R1407" s="86"/>
      <c r="S1407" s="86"/>
      <c r="T1407" s="87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  <c r="AU1407" s="19" t="s">
        <v>83</v>
      </c>
    </row>
    <row r="1408" s="2" customFormat="1">
      <c r="A1408" s="40"/>
      <c r="B1408" s="41"/>
      <c r="C1408" s="42"/>
      <c r="D1408" s="235" t="s">
        <v>210</v>
      </c>
      <c r="E1408" s="42"/>
      <c r="F1408" s="267" t="s">
        <v>811</v>
      </c>
      <c r="G1408" s="42"/>
      <c r="H1408" s="268">
        <v>0</v>
      </c>
      <c r="I1408" s="42"/>
      <c r="J1408" s="42"/>
      <c r="K1408" s="42"/>
      <c r="L1408" s="46"/>
      <c r="M1408" s="231"/>
      <c r="N1408" s="232"/>
      <c r="O1408" s="86"/>
      <c r="P1408" s="86"/>
      <c r="Q1408" s="86"/>
      <c r="R1408" s="86"/>
      <c r="S1408" s="86"/>
      <c r="T1408" s="87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  <c r="AU1408" s="19" t="s">
        <v>83</v>
      </c>
    </row>
    <row r="1409" s="2" customFormat="1">
      <c r="A1409" s="40"/>
      <c r="B1409" s="41"/>
      <c r="C1409" s="42"/>
      <c r="D1409" s="235" t="s">
        <v>210</v>
      </c>
      <c r="E1409" s="42"/>
      <c r="F1409" s="267" t="s">
        <v>103</v>
      </c>
      <c r="G1409" s="42"/>
      <c r="H1409" s="268">
        <v>3</v>
      </c>
      <c r="I1409" s="42"/>
      <c r="J1409" s="42"/>
      <c r="K1409" s="42"/>
      <c r="L1409" s="46"/>
      <c r="M1409" s="231"/>
      <c r="N1409" s="232"/>
      <c r="O1409" s="86"/>
      <c r="P1409" s="86"/>
      <c r="Q1409" s="86"/>
      <c r="R1409" s="86"/>
      <c r="S1409" s="86"/>
      <c r="T1409" s="87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U1409" s="19" t="s">
        <v>83</v>
      </c>
    </row>
    <row r="1410" s="2" customFormat="1">
      <c r="A1410" s="40"/>
      <c r="B1410" s="41"/>
      <c r="C1410" s="42"/>
      <c r="D1410" s="235" t="s">
        <v>210</v>
      </c>
      <c r="E1410" s="42"/>
      <c r="F1410" s="267" t="s">
        <v>203</v>
      </c>
      <c r="G1410" s="42"/>
      <c r="H1410" s="268">
        <v>3</v>
      </c>
      <c r="I1410" s="42"/>
      <c r="J1410" s="42"/>
      <c r="K1410" s="42"/>
      <c r="L1410" s="46"/>
      <c r="M1410" s="231"/>
      <c r="N1410" s="232"/>
      <c r="O1410" s="86"/>
      <c r="P1410" s="86"/>
      <c r="Q1410" s="86"/>
      <c r="R1410" s="86"/>
      <c r="S1410" s="86"/>
      <c r="T1410" s="87"/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  <c r="AU1410" s="19" t="s">
        <v>83</v>
      </c>
    </row>
    <row r="1411" s="2" customFormat="1" ht="16.5" customHeight="1">
      <c r="A1411" s="40"/>
      <c r="B1411" s="41"/>
      <c r="C1411" s="269" t="s">
        <v>837</v>
      </c>
      <c r="D1411" s="269" t="s">
        <v>214</v>
      </c>
      <c r="E1411" s="270" t="s">
        <v>838</v>
      </c>
      <c r="F1411" s="271" t="s">
        <v>839</v>
      </c>
      <c r="G1411" s="272" t="s">
        <v>117</v>
      </c>
      <c r="H1411" s="273">
        <v>3</v>
      </c>
      <c r="I1411" s="274"/>
      <c r="J1411" s="275">
        <f>ROUND(I1411*H1411,2)</f>
        <v>0</v>
      </c>
      <c r="K1411" s="271" t="s">
        <v>411</v>
      </c>
      <c r="L1411" s="276"/>
      <c r="M1411" s="277" t="s">
        <v>21</v>
      </c>
      <c r="N1411" s="278" t="s">
        <v>44</v>
      </c>
      <c r="O1411" s="86"/>
      <c r="P1411" s="224">
        <f>O1411*H1411</f>
        <v>0</v>
      </c>
      <c r="Q1411" s="224">
        <v>6.9999999999999994E-05</v>
      </c>
      <c r="R1411" s="224">
        <f>Q1411*H1411</f>
        <v>0.00020999999999999998</v>
      </c>
      <c r="S1411" s="224">
        <v>0</v>
      </c>
      <c r="T1411" s="225">
        <f>S1411*H1411</f>
        <v>0</v>
      </c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R1411" s="226" t="s">
        <v>598</v>
      </c>
      <c r="AT1411" s="226" t="s">
        <v>214</v>
      </c>
      <c r="AU1411" s="226" t="s">
        <v>83</v>
      </c>
      <c r="AY1411" s="19" t="s">
        <v>189</v>
      </c>
      <c r="BE1411" s="227">
        <f>IF(N1411="základní",J1411,0)</f>
        <v>0</v>
      </c>
      <c r="BF1411" s="227">
        <f>IF(N1411="snížená",J1411,0)</f>
        <v>0</v>
      </c>
      <c r="BG1411" s="227">
        <f>IF(N1411="zákl. přenesená",J1411,0)</f>
        <v>0</v>
      </c>
      <c r="BH1411" s="227">
        <f>IF(N1411="sníž. přenesená",J1411,0)</f>
        <v>0</v>
      </c>
      <c r="BI1411" s="227">
        <f>IF(N1411="nulová",J1411,0)</f>
        <v>0</v>
      </c>
      <c r="BJ1411" s="19" t="s">
        <v>81</v>
      </c>
      <c r="BK1411" s="227">
        <f>ROUND(I1411*H1411,2)</f>
        <v>0</v>
      </c>
      <c r="BL1411" s="19" t="s">
        <v>598</v>
      </c>
      <c r="BM1411" s="226" t="s">
        <v>840</v>
      </c>
    </row>
    <row r="1412" s="14" customFormat="1">
      <c r="A1412" s="14"/>
      <c r="B1412" s="244"/>
      <c r="C1412" s="245"/>
      <c r="D1412" s="235" t="s">
        <v>199</v>
      </c>
      <c r="E1412" s="246" t="s">
        <v>21</v>
      </c>
      <c r="F1412" s="247" t="s">
        <v>144</v>
      </c>
      <c r="G1412" s="245"/>
      <c r="H1412" s="248">
        <v>3</v>
      </c>
      <c r="I1412" s="249"/>
      <c r="J1412" s="245"/>
      <c r="K1412" s="245"/>
      <c r="L1412" s="250"/>
      <c r="M1412" s="251"/>
      <c r="N1412" s="252"/>
      <c r="O1412" s="252"/>
      <c r="P1412" s="252"/>
      <c r="Q1412" s="252"/>
      <c r="R1412" s="252"/>
      <c r="S1412" s="252"/>
      <c r="T1412" s="253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4" t="s">
        <v>199</v>
      </c>
      <c r="AU1412" s="254" t="s">
        <v>83</v>
      </c>
      <c r="AV1412" s="14" t="s">
        <v>83</v>
      </c>
      <c r="AW1412" s="14" t="s">
        <v>34</v>
      </c>
      <c r="AX1412" s="14" t="s">
        <v>81</v>
      </c>
      <c r="AY1412" s="254" t="s">
        <v>189</v>
      </c>
    </row>
    <row r="1413" s="2" customFormat="1">
      <c r="A1413" s="40"/>
      <c r="B1413" s="41"/>
      <c r="C1413" s="42"/>
      <c r="D1413" s="235" t="s">
        <v>210</v>
      </c>
      <c r="E1413" s="42"/>
      <c r="F1413" s="266" t="s">
        <v>810</v>
      </c>
      <c r="G1413" s="42"/>
      <c r="H1413" s="42"/>
      <c r="I1413" s="42"/>
      <c r="J1413" s="42"/>
      <c r="K1413" s="42"/>
      <c r="L1413" s="46"/>
      <c r="M1413" s="231"/>
      <c r="N1413" s="232"/>
      <c r="O1413" s="86"/>
      <c r="P1413" s="86"/>
      <c r="Q1413" s="86"/>
      <c r="R1413" s="86"/>
      <c r="S1413" s="86"/>
      <c r="T1413" s="87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  <c r="AU1413" s="19" t="s">
        <v>83</v>
      </c>
    </row>
    <row r="1414" s="2" customFormat="1">
      <c r="A1414" s="40"/>
      <c r="B1414" s="41"/>
      <c r="C1414" s="42"/>
      <c r="D1414" s="235" t="s">
        <v>210</v>
      </c>
      <c r="E1414" s="42"/>
      <c r="F1414" s="267" t="s">
        <v>200</v>
      </c>
      <c r="G1414" s="42"/>
      <c r="H1414" s="268">
        <v>0</v>
      </c>
      <c r="I1414" s="42"/>
      <c r="J1414" s="42"/>
      <c r="K1414" s="42"/>
      <c r="L1414" s="46"/>
      <c r="M1414" s="231"/>
      <c r="N1414" s="232"/>
      <c r="O1414" s="86"/>
      <c r="P1414" s="86"/>
      <c r="Q1414" s="86"/>
      <c r="R1414" s="86"/>
      <c r="S1414" s="86"/>
      <c r="T1414" s="87"/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  <c r="AU1414" s="19" t="s">
        <v>83</v>
      </c>
    </row>
    <row r="1415" s="2" customFormat="1">
      <c r="A1415" s="40"/>
      <c r="B1415" s="41"/>
      <c r="C1415" s="42"/>
      <c r="D1415" s="235" t="s">
        <v>210</v>
      </c>
      <c r="E1415" s="42"/>
      <c r="F1415" s="267" t="s">
        <v>811</v>
      </c>
      <c r="G1415" s="42"/>
      <c r="H1415" s="268">
        <v>0</v>
      </c>
      <c r="I1415" s="42"/>
      <c r="J1415" s="42"/>
      <c r="K1415" s="42"/>
      <c r="L1415" s="46"/>
      <c r="M1415" s="231"/>
      <c r="N1415" s="232"/>
      <c r="O1415" s="86"/>
      <c r="P1415" s="86"/>
      <c r="Q1415" s="86"/>
      <c r="R1415" s="86"/>
      <c r="S1415" s="86"/>
      <c r="T1415" s="87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U1415" s="19" t="s">
        <v>83</v>
      </c>
    </row>
    <row r="1416" s="2" customFormat="1">
      <c r="A1416" s="40"/>
      <c r="B1416" s="41"/>
      <c r="C1416" s="42"/>
      <c r="D1416" s="235" t="s">
        <v>210</v>
      </c>
      <c r="E1416" s="42"/>
      <c r="F1416" s="267" t="s">
        <v>103</v>
      </c>
      <c r="G1416" s="42"/>
      <c r="H1416" s="268">
        <v>3</v>
      </c>
      <c r="I1416" s="42"/>
      <c r="J1416" s="42"/>
      <c r="K1416" s="42"/>
      <c r="L1416" s="46"/>
      <c r="M1416" s="231"/>
      <c r="N1416" s="232"/>
      <c r="O1416" s="86"/>
      <c r="P1416" s="86"/>
      <c r="Q1416" s="86"/>
      <c r="R1416" s="86"/>
      <c r="S1416" s="86"/>
      <c r="T1416" s="87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  <c r="AU1416" s="19" t="s">
        <v>83</v>
      </c>
    </row>
    <row r="1417" s="2" customFormat="1">
      <c r="A1417" s="40"/>
      <c r="B1417" s="41"/>
      <c r="C1417" s="42"/>
      <c r="D1417" s="235" t="s">
        <v>210</v>
      </c>
      <c r="E1417" s="42"/>
      <c r="F1417" s="267" t="s">
        <v>203</v>
      </c>
      <c r="G1417" s="42"/>
      <c r="H1417" s="268">
        <v>3</v>
      </c>
      <c r="I1417" s="42"/>
      <c r="J1417" s="42"/>
      <c r="K1417" s="42"/>
      <c r="L1417" s="46"/>
      <c r="M1417" s="231"/>
      <c r="N1417" s="232"/>
      <c r="O1417" s="86"/>
      <c r="P1417" s="86"/>
      <c r="Q1417" s="86"/>
      <c r="R1417" s="86"/>
      <c r="S1417" s="86"/>
      <c r="T1417" s="87"/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U1417" s="19" t="s">
        <v>83</v>
      </c>
    </row>
    <row r="1418" s="2" customFormat="1" ht="24.15" customHeight="1">
      <c r="A1418" s="40"/>
      <c r="B1418" s="41"/>
      <c r="C1418" s="269" t="s">
        <v>841</v>
      </c>
      <c r="D1418" s="269" t="s">
        <v>214</v>
      </c>
      <c r="E1418" s="270" t="s">
        <v>842</v>
      </c>
      <c r="F1418" s="271" t="s">
        <v>843</v>
      </c>
      <c r="G1418" s="272" t="s">
        <v>117</v>
      </c>
      <c r="H1418" s="273">
        <v>7</v>
      </c>
      <c r="I1418" s="274"/>
      <c r="J1418" s="275">
        <f>ROUND(I1418*H1418,2)</f>
        <v>0</v>
      </c>
      <c r="K1418" s="271" t="s">
        <v>411</v>
      </c>
      <c r="L1418" s="276"/>
      <c r="M1418" s="277" t="s">
        <v>21</v>
      </c>
      <c r="N1418" s="278" t="s">
        <v>44</v>
      </c>
      <c r="O1418" s="86"/>
      <c r="P1418" s="224">
        <f>O1418*H1418</f>
        <v>0</v>
      </c>
      <c r="Q1418" s="224">
        <v>0</v>
      </c>
      <c r="R1418" s="224">
        <f>Q1418*H1418</f>
        <v>0</v>
      </c>
      <c r="S1418" s="224">
        <v>0</v>
      </c>
      <c r="T1418" s="225">
        <f>S1418*H1418</f>
        <v>0</v>
      </c>
      <c r="U1418" s="40"/>
      <c r="V1418" s="40"/>
      <c r="W1418" s="40"/>
      <c r="X1418" s="40"/>
      <c r="Y1418" s="40"/>
      <c r="Z1418" s="40"/>
      <c r="AA1418" s="40"/>
      <c r="AB1418" s="40"/>
      <c r="AC1418" s="40"/>
      <c r="AD1418" s="40"/>
      <c r="AE1418" s="40"/>
      <c r="AR1418" s="226" t="s">
        <v>598</v>
      </c>
      <c r="AT1418" s="226" t="s">
        <v>214</v>
      </c>
      <c r="AU1418" s="226" t="s">
        <v>83</v>
      </c>
      <c r="AY1418" s="19" t="s">
        <v>189</v>
      </c>
      <c r="BE1418" s="227">
        <f>IF(N1418="základní",J1418,0)</f>
        <v>0</v>
      </c>
      <c r="BF1418" s="227">
        <f>IF(N1418="snížená",J1418,0)</f>
        <v>0</v>
      </c>
      <c r="BG1418" s="227">
        <f>IF(N1418="zákl. přenesená",J1418,0)</f>
        <v>0</v>
      </c>
      <c r="BH1418" s="227">
        <f>IF(N1418="sníž. přenesená",J1418,0)</f>
        <v>0</v>
      </c>
      <c r="BI1418" s="227">
        <f>IF(N1418="nulová",J1418,0)</f>
        <v>0</v>
      </c>
      <c r="BJ1418" s="19" t="s">
        <v>81</v>
      </c>
      <c r="BK1418" s="227">
        <f>ROUND(I1418*H1418,2)</f>
        <v>0</v>
      </c>
      <c r="BL1418" s="19" t="s">
        <v>598</v>
      </c>
      <c r="BM1418" s="226" t="s">
        <v>844</v>
      </c>
    </row>
    <row r="1419" s="14" customFormat="1">
      <c r="A1419" s="14"/>
      <c r="B1419" s="244"/>
      <c r="C1419" s="245"/>
      <c r="D1419" s="235" t="s">
        <v>199</v>
      </c>
      <c r="E1419" s="246" t="s">
        <v>21</v>
      </c>
      <c r="F1419" s="247" t="s">
        <v>118</v>
      </c>
      <c r="G1419" s="245"/>
      <c r="H1419" s="248">
        <v>1</v>
      </c>
      <c r="I1419" s="249"/>
      <c r="J1419" s="245"/>
      <c r="K1419" s="245"/>
      <c r="L1419" s="250"/>
      <c r="M1419" s="251"/>
      <c r="N1419" s="252"/>
      <c r="O1419" s="252"/>
      <c r="P1419" s="252"/>
      <c r="Q1419" s="252"/>
      <c r="R1419" s="252"/>
      <c r="S1419" s="252"/>
      <c r="T1419" s="253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54" t="s">
        <v>199</v>
      </c>
      <c r="AU1419" s="254" t="s">
        <v>83</v>
      </c>
      <c r="AV1419" s="14" t="s">
        <v>83</v>
      </c>
      <c r="AW1419" s="14" t="s">
        <v>34</v>
      </c>
      <c r="AX1419" s="14" t="s">
        <v>73</v>
      </c>
      <c r="AY1419" s="254" t="s">
        <v>189</v>
      </c>
    </row>
    <row r="1420" s="14" customFormat="1">
      <c r="A1420" s="14"/>
      <c r="B1420" s="244"/>
      <c r="C1420" s="245"/>
      <c r="D1420" s="235" t="s">
        <v>199</v>
      </c>
      <c r="E1420" s="246" t="s">
        <v>21</v>
      </c>
      <c r="F1420" s="247" t="s">
        <v>144</v>
      </c>
      <c r="G1420" s="245"/>
      <c r="H1420" s="248">
        <v>3</v>
      </c>
      <c r="I1420" s="249"/>
      <c r="J1420" s="245"/>
      <c r="K1420" s="245"/>
      <c r="L1420" s="250"/>
      <c r="M1420" s="251"/>
      <c r="N1420" s="252"/>
      <c r="O1420" s="252"/>
      <c r="P1420" s="252"/>
      <c r="Q1420" s="252"/>
      <c r="R1420" s="252"/>
      <c r="S1420" s="252"/>
      <c r="T1420" s="253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54" t="s">
        <v>199</v>
      </c>
      <c r="AU1420" s="254" t="s">
        <v>83</v>
      </c>
      <c r="AV1420" s="14" t="s">
        <v>83</v>
      </c>
      <c r="AW1420" s="14" t="s">
        <v>34</v>
      </c>
      <c r="AX1420" s="14" t="s">
        <v>73</v>
      </c>
      <c r="AY1420" s="254" t="s">
        <v>189</v>
      </c>
    </row>
    <row r="1421" s="14" customFormat="1">
      <c r="A1421" s="14"/>
      <c r="B1421" s="244"/>
      <c r="C1421" s="245"/>
      <c r="D1421" s="235" t="s">
        <v>199</v>
      </c>
      <c r="E1421" s="246" t="s">
        <v>21</v>
      </c>
      <c r="F1421" s="247" t="s">
        <v>72</v>
      </c>
      <c r="G1421" s="245"/>
      <c r="H1421" s="248">
        <v>3</v>
      </c>
      <c r="I1421" s="249"/>
      <c r="J1421" s="245"/>
      <c r="K1421" s="245"/>
      <c r="L1421" s="250"/>
      <c r="M1421" s="251"/>
      <c r="N1421" s="252"/>
      <c r="O1421" s="252"/>
      <c r="P1421" s="252"/>
      <c r="Q1421" s="252"/>
      <c r="R1421" s="252"/>
      <c r="S1421" s="252"/>
      <c r="T1421" s="253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54" t="s">
        <v>199</v>
      </c>
      <c r="AU1421" s="254" t="s">
        <v>83</v>
      </c>
      <c r="AV1421" s="14" t="s">
        <v>83</v>
      </c>
      <c r="AW1421" s="14" t="s">
        <v>34</v>
      </c>
      <c r="AX1421" s="14" t="s">
        <v>73</v>
      </c>
      <c r="AY1421" s="254" t="s">
        <v>189</v>
      </c>
    </row>
    <row r="1422" s="15" customFormat="1">
      <c r="A1422" s="15"/>
      <c r="B1422" s="255"/>
      <c r="C1422" s="256"/>
      <c r="D1422" s="235" t="s">
        <v>199</v>
      </c>
      <c r="E1422" s="257" t="s">
        <v>21</v>
      </c>
      <c r="F1422" s="258" t="s">
        <v>203</v>
      </c>
      <c r="G1422" s="256"/>
      <c r="H1422" s="259">
        <v>7</v>
      </c>
      <c r="I1422" s="260"/>
      <c r="J1422" s="256"/>
      <c r="K1422" s="256"/>
      <c r="L1422" s="261"/>
      <c r="M1422" s="262"/>
      <c r="N1422" s="263"/>
      <c r="O1422" s="263"/>
      <c r="P1422" s="263"/>
      <c r="Q1422" s="263"/>
      <c r="R1422" s="263"/>
      <c r="S1422" s="263"/>
      <c r="T1422" s="264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T1422" s="265" t="s">
        <v>199</v>
      </c>
      <c r="AU1422" s="265" t="s">
        <v>83</v>
      </c>
      <c r="AV1422" s="15" t="s">
        <v>195</v>
      </c>
      <c r="AW1422" s="15" t="s">
        <v>34</v>
      </c>
      <c r="AX1422" s="15" t="s">
        <v>81</v>
      </c>
      <c r="AY1422" s="265" t="s">
        <v>189</v>
      </c>
    </row>
    <row r="1423" s="2" customFormat="1">
      <c r="A1423" s="40"/>
      <c r="B1423" s="41"/>
      <c r="C1423" s="42"/>
      <c r="D1423" s="235" t="s">
        <v>210</v>
      </c>
      <c r="E1423" s="42"/>
      <c r="F1423" s="266" t="s">
        <v>808</v>
      </c>
      <c r="G1423" s="42"/>
      <c r="H1423" s="42"/>
      <c r="I1423" s="42"/>
      <c r="J1423" s="42"/>
      <c r="K1423" s="42"/>
      <c r="L1423" s="46"/>
      <c r="M1423" s="231"/>
      <c r="N1423" s="232"/>
      <c r="O1423" s="86"/>
      <c r="P1423" s="86"/>
      <c r="Q1423" s="86"/>
      <c r="R1423" s="86"/>
      <c r="S1423" s="86"/>
      <c r="T1423" s="87"/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U1423" s="19" t="s">
        <v>83</v>
      </c>
    </row>
    <row r="1424" s="2" customFormat="1">
      <c r="A1424" s="40"/>
      <c r="B1424" s="41"/>
      <c r="C1424" s="42"/>
      <c r="D1424" s="235" t="s">
        <v>210</v>
      </c>
      <c r="E1424" s="42"/>
      <c r="F1424" s="267" t="s">
        <v>200</v>
      </c>
      <c r="G1424" s="42"/>
      <c r="H1424" s="268">
        <v>0</v>
      </c>
      <c r="I1424" s="42"/>
      <c r="J1424" s="42"/>
      <c r="K1424" s="42"/>
      <c r="L1424" s="46"/>
      <c r="M1424" s="231"/>
      <c r="N1424" s="232"/>
      <c r="O1424" s="86"/>
      <c r="P1424" s="86"/>
      <c r="Q1424" s="86"/>
      <c r="R1424" s="86"/>
      <c r="S1424" s="86"/>
      <c r="T1424" s="87"/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U1424" s="19" t="s">
        <v>83</v>
      </c>
    </row>
    <row r="1425" s="2" customFormat="1">
      <c r="A1425" s="40"/>
      <c r="B1425" s="41"/>
      <c r="C1425" s="42"/>
      <c r="D1425" s="235" t="s">
        <v>210</v>
      </c>
      <c r="E1425" s="42"/>
      <c r="F1425" s="267" t="s">
        <v>809</v>
      </c>
      <c r="G1425" s="42"/>
      <c r="H1425" s="268">
        <v>0</v>
      </c>
      <c r="I1425" s="42"/>
      <c r="J1425" s="42"/>
      <c r="K1425" s="42"/>
      <c r="L1425" s="46"/>
      <c r="M1425" s="231"/>
      <c r="N1425" s="232"/>
      <c r="O1425" s="86"/>
      <c r="P1425" s="86"/>
      <c r="Q1425" s="86"/>
      <c r="R1425" s="86"/>
      <c r="S1425" s="86"/>
      <c r="T1425" s="87"/>
      <c r="U1425" s="40"/>
      <c r="V1425" s="40"/>
      <c r="W1425" s="40"/>
      <c r="X1425" s="40"/>
      <c r="Y1425" s="40"/>
      <c r="Z1425" s="40"/>
      <c r="AA1425" s="40"/>
      <c r="AB1425" s="40"/>
      <c r="AC1425" s="40"/>
      <c r="AD1425" s="40"/>
      <c r="AE1425" s="40"/>
      <c r="AU1425" s="19" t="s">
        <v>83</v>
      </c>
    </row>
    <row r="1426" s="2" customFormat="1">
      <c r="A1426" s="40"/>
      <c r="B1426" s="41"/>
      <c r="C1426" s="42"/>
      <c r="D1426" s="235" t="s">
        <v>210</v>
      </c>
      <c r="E1426" s="42"/>
      <c r="F1426" s="267" t="s">
        <v>81</v>
      </c>
      <c r="G1426" s="42"/>
      <c r="H1426" s="268">
        <v>1</v>
      </c>
      <c r="I1426" s="42"/>
      <c r="J1426" s="42"/>
      <c r="K1426" s="42"/>
      <c r="L1426" s="46"/>
      <c r="M1426" s="231"/>
      <c r="N1426" s="232"/>
      <c r="O1426" s="86"/>
      <c r="P1426" s="86"/>
      <c r="Q1426" s="86"/>
      <c r="R1426" s="86"/>
      <c r="S1426" s="86"/>
      <c r="T1426" s="87"/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U1426" s="19" t="s">
        <v>83</v>
      </c>
    </row>
    <row r="1427" s="2" customFormat="1">
      <c r="A1427" s="40"/>
      <c r="B1427" s="41"/>
      <c r="C1427" s="42"/>
      <c r="D1427" s="235" t="s">
        <v>210</v>
      </c>
      <c r="E1427" s="42"/>
      <c r="F1427" s="267" t="s">
        <v>203</v>
      </c>
      <c r="G1427" s="42"/>
      <c r="H1427" s="268">
        <v>1</v>
      </c>
      <c r="I1427" s="42"/>
      <c r="J1427" s="42"/>
      <c r="K1427" s="42"/>
      <c r="L1427" s="46"/>
      <c r="M1427" s="231"/>
      <c r="N1427" s="232"/>
      <c r="O1427" s="86"/>
      <c r="P1427" s="86"/>
      <c r="Q1427" s="86"/>
      <c r="R1427" s="86"/>
      <c r="S1427" s="86"/>
      <c r="T1427" s="87"/>
      <c r="U1427" s="40"/>
      <c r="V1427" s="40"/>
      <c r="W1427" s="40"/>
      <c r="X1427" s="40"/>
      <c r="Y1427" s="40"/>
      <c r="Z1427" s="40"/>
      <c r="AA1427" s="40"/>
      <c r="AB1427" s="40"/>
      <c r="AC1427" s="40"/>
      <c r="AD1427" s="40"/>
      <c r="AE1427" s="40"/>
      <c r="AU1427" s="19" t="s">
        <v>83</v>
      </c>
    </row>
    <row r="1428" s="2" customFormat="1">
      <c r="A1428" s="40"/>
      <c r="B1428" s="41"/>
      <c r="C1428" s="42"/>
      <c r="D1428" s="235" t="s">
        <v>210</v>
      </c>
      <c r="E1428" s="42"/>
      <c r="F1428" s="266" t="s">
        <v>810</v>
      </c>
      <c r="G1428" s="42"/>
      <c r="H1428" s="42"/>
      <c r="I1428" s="42"/>
      <c r="J1428" s="42"/>
      <c r="K1428" s="42"/>
      <c r="L1428" s="46"/>
      <c r="M1428" s="231"/>
      <c r="N1428" s="232"/>
      <c r="O1428" s="86"/>
      <c r="P1428" s="86"/>
      <c r="Q1428" s="86"/>
      <c r="R1428" s="86"/>
      <c r="S1428" s="86"/>
      <c r="T1428" s="87"/>
      <c r="U1428" s="40"/>
      <c r="V1428" s="40"/>
      <c r="W1428" s="40"/>
      <c r="X1428" s="40"/>
      <c r="Y1428" s="40"/>
      <c r="Z1428" s="40"/>
      <c r="AA1428" s="40"/>
      <c r="AB1428" s="40"/>
      <c r="AC1428" s="40"/>
      <c r="AD1428" s="40"/>
      <c r="AE1428" s="40"/>
      <c r="AU1428" s="19" t="s">
        <v>83</v>
      </c>
    </row>
    <row r="1429" s="2" customFormat="1">
      <c r="A1429" s="40"/>
      <c r="B1429" s="41"/>
      <c r="C1429" s="42"/>
      <c r="D1429" s="235" t="s">
        <v>210</v>
      </c>
      <c r="E1429" s="42"/>
      <c r="F1429" s="267" t="s">
        <v>200</v>
      </c>
      <c r="G1429" s="42"/>
      <c r="H1429" s="268">
        <v>0</v>
      </c>
      <c r="I1429" s="42"/>
      <c r="J1429" s="42"/>
      <c r="K1429" s="42"/>
      <c r="L1429" s="46"/>
      <c r="M1429" s="231"/>
      <c r="N1429" s="232"/>
      <c r="O1429" s="86"/>
      <c r="P1429" s="86"/>
      <c r="Q1429" s="86"/>
      <c r="R1429" s="86"/>
      <c r="S1429" s="86"/>
      <c r="T1429" s="87"/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U1429" s="19" t="s">
        <v>83</v>
      </c>
    </row>
    <row r="1430" s="2" customFormat="1">
      <c r="A1430" s="40"/>
      <c r="B1430" s="41"/>
      <c r="C1430" s="42"/>
      <c r="D1430" s="235" t="s">
        <v>210</v>
      </c>
      <c r="E1430" s="42"/>
      <c r="F1430" s="267" t="s">
        <v>811</v>
      </c>
      <c r="G1430" s="42"/>
      <c r="H1430" s="268">
        <v>0</v>
      </c>
      <c r="I1430" s="42"/>
      <c r="J1430" s="42"/>
      <c r="K1430" s="42"/>
      <c r="L1430" s="46"/>
      <c r="M1430" s="231"/>
      <c r="N1430" s="232"/>
      <c r="O1430" s="86"/>
      <c r="P1430" s="86"/>
      <c r="Q1430" s="86"/>
      <c r="R1430" s="86"/>
      <c r="S1430" s="86"/>
      <c r="T1430" s="87"/>
      <c r="U1430" s="40"/>
      <c r="V1430" s="40"/>
      <c r="W1430" s="40"/>
      <c r="X1430" s="40"/>
      <c r="Y1430" s="40"/>
      <c r="Z1430" s="40"/>
      <c r="AA1430" s="40"/>
      <c r="AB1430" s="40"/>
      <c r="AC1430" s="40"/>
      <c r="AD1430" s="40"/>
      <c r="AE1430" s="40"/>
      <c r="AU1430" s="19" t="s">
        <v>83</v>
      </c>
    </row>
    <row r="1431" s="2" customFormat="1">
      <c r="A1431" s="40"/>
      <c r="B1431" s="41"/>
      <c r="C1431" s="42"/>
      <c r="D1431" s="235" t="s">
        <v>210</v>
      </c>
      <c r="E1431" s="42"/>
      <c r="F1431" s="267" t="s">
        <v>103</v>
      </c>
      <c r="G1431" s="42"/>
      <c r="H1431" s="268">
        <v>3</v>
      </c>
      <c r="I1431" s="42"/>
      <c r="J1431" s="42"/>
      <c r="K1431" s="42"/>
      <c r="L1431" s="46"/>
      <c r="M1431" s="231"/>
      <c r="N1431" s="232"/>
      <c r="O1431" s="86"/>
      <c r="P1431" s="86"/>
      <c r="Q1431" s="86"/>
      <c r="R1431" s="86"/>
      <c r="S1431" s="86"/>
      <c r="T1431" s="87"/>
      <c r="U1431" s="40"/>
      <c r="V1431" s="40"/>
      <c r="W1431" s="40"/>
      <c r="X1431" s="40"/>
      <c r="Y1431" s="40"/>
      <c r="Z1431" s="40"/>
      <c r="AA1431" s="40"/>
      <c r="AB1431" s="40"/>
      <c r="AC1431" s="40"/>
      <c r="AD1431" s="40"/>
      <c r="AE1431" s="40"/>
      <c r="AU1431" s="19" t="s">
        <v>83</v>
      </c>
    </row>
    <row r="1432" s="2" customFormat="1">
      <c r="A1432" s="40"/>
      <c r="B1432" s="41"/>
      <c r="C1432" s="42"/>
      <c r="D1432" s="235" t="s">
        <v>210</v>
      </c>
      <c r="E1432" s="42"/>
      <c r="F1432" s="267" t="s">
        <v>203</v>
      </c>
      <c r="G1432" s="42"/>
      <c r="H1432" s="268">
        <v>3</v>
      </c>
      <c r="I1432" s="42"/>
      <c r="J1432" s="42"/>
      <c r="K1432" s="42"/>
      <c r="L1432" s="46"/>
      <c r="M1432" s="231"/>
      <c r="N1432" s="232"/>
      <c r="O1432" s="86"/>
      <c r="P1432" s="86"/>
      <c r="Q1432" s="86"/>
      <c r="R1432" s="86"/>
      <c r="S1432" s="86"/>
      <c r="T1432" s="87"/>
      <c r="U1432" s="40"/>
      <c r="V1432" s="40"/>
      <c r="W1432" s="40"/>
      <c r="X1432" s="40"/>
      <c r="Y1432" s="40"/>
      <c r="Z1432" s="40"/>
      <c r="AA1432" s="40"/>
      <c r="AB1432" s="40"/>
      <c r="AC1432" s="40"/>
      <c r="AD1432" s="40"/>
      <c r="AE1432" s="40"/>
      <c r="AU1432" s="19" t="s">
        <v>83</v>
      </c>
    </row>
    <row r="1433" s="2" customFormat="1">
      <c r="A1433" s="40"/>
      <c r="B1433" s="41"/>
      <c r="C1433" s="42"/>
      <c r="D1433" s="235" t="s">
        <v>210</v>
      </c>
      <c r="E1433" s="42"/>
      <c r="F1433" s="266" t="s">
        <v>593</v>
      </c>
      <c r="G1433" s="42"/>
      <c r="H1433" s="42"/>
      <c r="I1433" s="42"/>
      <c r="J1433" s="42"/>
      <c r="K1433" s="42"/>
      <c r="L1433" s="46"/>
      <c r="M1433" s="231"/>
      <c r="N1433" s="232"/>
      <c r="O1433" s="86"/>
      <c r="P1433" s="86"/>
      <c r="Q1433" s="86"/>
      <c r="R1433" s="86"/>
      <c r="S1433" s="86"/>
      <c r="T1433" s="87"/>
      <c r="U1433" s="40"/>
      <c r="V1433" s="40"/>
      <c r="W1433" s="40"/>
      <c r="X1433" s="40"/>
      <c r="Y1433" s="40"/>
      <c r="Z1433" s="40"/>
      <c r="AA1433" s="40"/>
      <c r="AB1433" s="40"/>
      <c r="AC1433" s="40"/>
      <c r="AD1433" s="40"/>
      <c r="AE1433" s="40"/>
      <c r="AU1433" s="19" t="s">
        <v>83</v>
      </c>
    </row>
    <row r="1434" s="2" customFormat="1">
      <c r="A1434" s="40"/>
      <c r="B1434" s="41"/>
      <c r="C1434" s="42"/>
      <c r="D1434" s="235" t="s">
        <v>210</v>
      </c>
      <c r="E1434" s="42"/>
      <c r="F1434" s="267" t="s">
        <v>200</v>
      </c>
      <c r="G1434" s="42"/>
      <c r="H1434" s="268">
        <v>0</v>
      </c>
      <c r="I1434" s="42"/>
      <c r="J1434" s="42"/>
      <c r="K1434" s="42"/>
      <c r="L1434" s="46"/>
      <c r="M1434" s="231"/>
      <c r="N1434" s="232"/>
      <c r="O1434" s="86"/>
      <c r="P1434" s="86"/>
      <c r="Q1434" s="86"/>
      <c r="R1434" s="86"/>
      <c r="S1434" s="86"/>
      <c r="T1434" s="87"/>
      <c r="U1434" s="40"/>
      <c r="V1434" s="40"/>
      <c r="W1434" s="40"/>
      <c r="X1434" s="40"/>
      <c r="Y1434" s="40"/>
      <c r="Z1434" s="40"/>
      <c r="AA1434" s="40"/>
      <c r="AB1434" s="40"/>
      <c r="AC1434" s="40"/>
      <c r="AD1434" s="40"/>
      <c r="AE1434" s="40"/>
      <c r="AU1434" s="19" t="s">
        <v>83</v>
      </c>
    </row>
    <row r="1435" s="2" customFormat="1">
      <c r="A1435" s="40"/>
      <c r="B1435" s="41"/>
      <c r="C1435" s="42"/>
      <c r="D1435" s="235" t="s">
        <v>210</v>
      </c>
      <c r="E1435" s="42"/>
      <c r="F1435" s="267" t="s">
        <v>520</v>
      </c>
      <c r="G1435" s="42"/>
      <c r="H1435" s="268">
        <v>0</v>
      </c>
      <c r="I1435" s="42"/>
      <c r="J1435" s="42"/>
      <c r="K1435" s="42"/>
      <c r="L1435" s="46"/>
      <c r="M1435" s="231"/>
      <c r="N1435" s="232"/>
      <c r="O1435" s="86"/>
      <c r="P1435" s="86"/>
      <c r="Q1435" s="86"/>
      <c r="R1435" s="86"/>
      <c r="S1435" s="86"/>
      <c r="T1435" s="87"/>
      <c r="U1435" s="40"/>
      <c r="V1435" s="40"/>
      <c r="W1435" s="40"/>
      <c r="X1435" s="40"/>
      <c r="Y1435" s="40"/>
      <c r="Z1435" s="40"/>
      <c r="AA1435" s="40"/>
      <c r="AB1435" s="40"/>
      <c r="AC1435" s="40"/>
      <c r="AD1435" s="40"/>
      <c r="AE1435" s="40"/>
      <c r="AU1435" s="19" t="s">
        <v>83</v>
      </c>
    </row>
    <row r="1436" s="2" customFormat="1">
      <c r="A1436" s="40"/>
      <c r="B1436" s="41"/>
      <c r="C1436" s="42"/>
      <c r="D1436" s="235" t="s">
        <v>210</v>
      </c>
      <c r="E1436" s="42"/>
      <c r="F1436" s="267" t="s">
        <v>103</v>
      </c>
      <c r="G1436" s="42"/>
      <c r="H1436" s="268">
        <v>3</v>
      </c>
      <c r="I1436" s="42"/>
      <c r="J1436" s="42"/>
      <c r="K1436" s="42"/>
      <c r="L1436" s="46"/>
      <c r="M1436" s="231"/>
      <c r="N1436" s="232"/>
      <c r="O1436" s="86"/>
      <c r="P1436" s="86"/>
      <c r="Q1436" s="86"/>
      <c r="R1436" s="86"/>
      <c r="S1436" s="86"/>
      <c r="T1436" s="87"/>
      <c r="U1436" s="40"/>
      <c r="V1436" s="40"/>
      <c r="W1436" s="40"/>
      <c r="X1436" s="40"/>
      <c r="Y1436" s="40"/>
      <c r="Z1436" s="40"/>
      <c r="AA1436" s="40"/>
      <c r="AB1436" s="40"/>
      <c r="AC1436" s="40"/>
      <c r="AD1436" s="40"/>
      <c r="AE1436" s="40"/>
      <c r="AU1436" s="19" t="s">
        <v>83</v>
      </c>
    </row>
    <row r="1437" s="2" customFormat="1">
      <c r="A1437" s="40"/>
      <c r="B1437" s="41"/>
      <c r="C1437" s="42"/>
      <c r="D1437" s="235" t="s">
        <v>210</v>
      </c>
      <c r="E1437" s="42"/>
      <c r="F1437" s="267" t="s">
        <v>203</v>
      </c>
      <c r="G1437" s="42"/>
      <c r="H1437" s="268">
        <v>3</v>
      </c>
      <c r="I1437" s="42"/>
      <c r="J1437" s="42"/>
      <c r="K1437" s="42"/>
      <c r="L1437" s="46"/>
      <c r="M1437" s="231"/>
      <c r="N1437" s="232"/>
      <c r="O1437" s="86"/>
      <c r="P1437" s="86"/>
      <c r="Q1437" s="86"/>
      <c r="R1437" s="86"/>
      <c r="S1437" s="86"/>
      <c r="T1437" s="87"/>
      <c r="U1437" s="40"/>
      <c r="V1437" s="40"/>
      <c r="W1437" s="40"/>
      <c r="X1437" s="40"/>
      <c r="Y1437" s="40"/>
      <c r="Z1437" s="40"/>
      <c r="AA1437" s="40"/>
      <c r="AB1437" s="40"/>
      <c r="AC1437" s="40"/>
      <c r="AD1437" s="40"/>
      <c r="AE1437" s="40"/>
      <c r="AU1437" s="19" t="s">
        <v>83</v>
      </c>
    </row>
    <row r="1438" s="2" customFormat="1" ht="24.15" customHeight="1">
      <c r="A1438" s="40"/>
      <c r="B1438" s="41"/>
      <c r="C1438" s="215" t="s">
        <v>845</v>
      </c>
      <c r="D1438" s="215" t="s">
        <v>191</v>
      </c>
      <c r="E1438" s="216" t="s">
        <v>846</v>
      </c>
      <c r="F1438" s="217" t="s">
        <v>847</v>
      </c>
      <c r="G1438" s="218" t="s">
        <v>117</v>
      </c>
      <c r="H1438" s="219">
        <v>3</v>
      </c>
      <c r="I1438" s="220"/>
      <c r="J1438" s="221">
        <f>ROUND(I1438*H1438,2)</f>
        <v>0</v>
      </c>
      <c r="K1438" s="217" t="s">
        <v>194</v>
      </c>
      <c r="L1438" s="46"/>
      <c r="M1438" s="222" t="s">
        <v>21</v>
      </c>
      <c r="N1438" s="223" t="s">
        <v>44</v>
      </c>
      <c r="O1438" s="86"/>
      <c r="P1438" s="224">
        <f>O1438*H1438</f>
        <v>0</v>
      </c>
      <c r="Q1438" s="224">
        <v>3.0000000000000001E-05</v>
      </c>
      <c r="R1438" s="224">
        <f>Q1438*H1438</f>
        <v>9.0000000000000006E-05</v>
      </c>
      <c r="S1438" s="224">
        <v>0</v>
      </c>
      <c r="T1438" s="225">
        <f>S1438*H1438</f>
        <v>0</v>
      </c>
      <c r="U1438" s="40"/>
      <c r="V1438" s="40"/>
      <c r="W1438" s="40"/>
      <c r="X1438" s="40"/>
      <c r="Y1438" s="40"/>
      <c r="Z1438" s="40"/>
      <c r="AA1438" s="40"/>
      <c r="AB1438" s="40"/>
      <c r="AC1438" s="40"/>
      <c r="AD1438" s="40"/>
      <c r="AE1438" s="40"/>
      <c r="AR1438" s="226" t="s">
        <v>315</v>
      </c>
      <c r="AT1438" s="226" t="s">
        <v>191</v>
      </c>
      <c r="AU1438" s="226" t="s">
        <v>83</v>
      </c>
      <c r="AY1438" s="19" t="s">
        <v>189</v>
      </c>
      <c r="BE1438" s="227">
        <f>IF(N1438="základní",J1438,0)</f>
        <v>0</v>
      </c>
      <c r="BF1438" s="227">
        <f>IF(N1438="snížená",J1438,0)</f>
        <v>0</v>
      </c>
      <c r="BG1438" s="227">
        <f>IF(N1438="zákl. přenesená",J1438,0)</f>
        <v>0</v>
      </c>
      <c r="BH1438" s="227">
        <f>IF(N1438="sníž. přenesená",J1438,0)</f>
        <v>0</v>
      </c>
      <c r="BI1438" s="227">
        <f>IF(N1438="nulová",J1438,0)</f>
        <v>0</v>
      </c>
      <c r="BJ1438" s="19" t="s">
        <v>81</v>
      </c>
      <c r="BK1438" s="227">
        <f>ROUND(I1438*H1438,2)</f>
        <v>0</v>
      </c>
      <c r="BL1438" s="19" t="s">
        <v>315</v>
      </c>
      <c r="BM1438" s="226" t="s">
        <v>848</v>
      </c>
    </row>
    <row r="1439" s="2" customFormat="1">
      <c r="A1439" s="40"/>
      <c r="B1439" s="41"/>
      <c r="C1439" s="42"/>
      <c r="D1439" s="228" t="s">
        <v>197</v>
      </c>
      <c r="E1439" s="42"/>
      <c r="F1439" s="229" t="s">
        <v>849</v>
      </c>
      <c r="G1439" s="42"/>
      <c r="H1439" s="42"/>
      <c r="I1439" s="230"/>
      <c r="J1439" s="42"/>
      <c r="K1439" s="42"/>
      <c r="L1439" s="46"/>
      <c r="M1439" s="231"/>
      <c r="N1439" s="232"/>
      <c r="O1439" s="86"/>
      <c r="P1439" s="86"/>
      <c r="Q1439" s="86"/>
      <c r="R1439" s="86"/>
      <c r="S1439" s="86"/>
      <c r="T1439" s="87"/>
      <c r="U1439" s="40"/>
      <c r="V1439" s="40"/>
      <c r="W1439" s="40"/>
      <c r="X1439" s="40"/>
      <c r="Y1439" s="40"/>
      <c r="Z1439" s="40"/>
      <c r="AA1439" s="40"/>
      <c r="AB1439" s="40"/>
      <c r="AC1439" s="40"/>
      <c r="AD1439" s="40"/>
      <c r="AE1439" s="40"/>
      <c r="AT1439" s="19" t="s">
        <v>197</v>
      </c>
      <c r="AU1439" s="19" t="s">
        <v>83</v>
      </c>
    </row>
    <row r="1440" s="13" customFormat="1">
      <c r="A1440" s="13"/>
      <c r="B1440" s="233"/>
      <c r="C1440" s="234"/>
      <c r="D1440" s="235" t="s">
        <v>199</v>
      </c>
      <c r="E1440" s="236" t="s">
        <v>21</v>
      </c>
      <c r="F1440" s="237" t="s">
        <v>200</v>
      </c>
      <c r="G1440" s="234"/>
      <c r="H1440" s="236" t="s">
        <v>21</v>
      </c>
      <c r="I1440" s="238"/>
      <c r="J1440" s="234"/>
      <c r="K1440" s="234"/>
      <c r="L1440" s="239"/>
      <c r="M1440" s="240"/>
      <c r="N1440" s="241"/>
      <c r="O1440" s="241"/>
      <c r="P1440" s="241"/>
      <c r="Q1440" s="241"/>
      <c r="R1440" s="241"/>
      <c r="S1440" s="241"/>
      <c r="T1440" s="242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3" t="s">
        <v>199</v>
      </c>
      <c r="AU1440" s="243" t="s">
        <v>83</v>
      </c>
      <c r="AV1440" s="13" t="s">
        <v>81</v>
      </c>
      <c r="AW1440" s="13" t="s">
        <v>34</v>
      </c>
      <c r="AX1440" s="13" t="s">
        <v>73</v>
      </c>
      <c r="AY1440" s="243" t="s">
        <v>189</v>
      </c>
    </row>
    <row r="1441" s="13" customFormat="1">
      <c r="A1441" s="13"/>
      <c r="B1441" s="233"/>
      <c r="C1441" s="234"/>
      <c r="D1441" s="235" t="s">
        <v>199</v>
      </c>
      <c r="E1441" s="236" t="s">
        <v>21</v>
      </c>
      <c r="F1441" s="237" t="s">
        <v>520</v>
      </c>
      <c r="G1441" s="234"/>
      <c r="H1441" s="236" t="s">
        <v>21</v>
      </c>
      <c r="I1441" s="238"/>
      <c r="J1441" s="234"/>
      <c r="K1441" s="234"/>
      <c r="L1441" s="239"/>
      <c r="M1441" s="240"/>
      <c r="N1441" s="241"/>
      <c r="O1441" s="241"/>
      <c r="P1441" s="241"/>
      <c r="Q1441" s="241"/>
      <c r="R1441" s="241"/>
      <c r="S1441" s="241"/>
      <c r="T1441" s="242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3" t="s">
        <v>199</v>
      </c>
      <c r="AU1441" s="243" t="s">
        <v>83</v>
      </c>
      <c r="AV1441" s="13" t="s">
        <v>81</v>
      </c>
      <c r="AW1441" s="13" t="s">
        <v>34</v>
      </c>
      <c r="AX1441" s="13" t="s">
        <v>73</v>
      </c>
      <c r="AY1441" s="243" t="s">
        <v>189</v>
      </c>
    </row>
    <row r="1442" s="14" customFormat="1">
      <c r="A1442" s="14"/>
      <c r="B1442" s="244"/>
      <c r="C1442" s="245"/>
      <c r="D1442" s="235" t="s">
        <v>199</v>
      </c>
      <c r="E1442" s="246" t="s">
        <v>21</v>
      </c>
      <c r="F1442" s="247" t="s">
        <v>103</v>
      </c>
      <c r="G1442" s="245"/>
      <c r="H1442" s="248">
        <v>3</v>
      </c>
      <c r="I1442" s="249"/>
      <c r="J1442" s="245"/>
      <c r="K1442" s="245"/>
      <c r="L1442" s="250"/>
      <c r="M1442" s="251"/>
      <c r="N1442" s="252"/>
      <c r="O1442" s="252"/>
      <c r="P1442" s="252"/>
      <c r="Q1442" s="252"/>
      <c r="R1442" s="252"/>
      <c r="S1442" s="252"/>
      <c r="T1442" s="253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54" t="s">
        <v>199</v>
      </c>
      <c r="AU1442" s="254" t="s">
        <v>83</v>
      </c>
      <c r="AV1442" s="14" t="s">
        <v>83</v>
      </c>
      <c r="AW1442" s="14" t="s">
        <v>34</v>
      </c>
      <c r="AX1442" s="14" t="s">
        <v>73</v>
      </c>
      <c r="AY1442" s="254" t="s">
        <v>189</v>
      </c>
    </row>
    <row r="1443" s="15" customFormat="1">
      <c r="A1443" s="15"/>
      <c r="B1443" s="255"/>
      <c r="C1443" s="256"/>
      <c r="D1443" s="235" t="s">
        <v>199</v>
      </c>
      <c r="E1443" s="257" t="s">
        <v>21</v>
      </c>
      <c r="F1443" s="258" t="s">
        <v>203</v>
      </c>
      <c r="G1443" s="256"/>
      <c r="H1443" s="259">
        <v>3</v>
      </c>
      <c r="I1443" s="260"/>
      <c r="J1443" s="256"/>
      <c r="K1443" s="256"/>
      <c r="L1443" s="261"/>
      <c r="M1443" s="262"/>
      <c r="N1443" s="263"/>
      <c r="O1443" s="263"/>
      <c r="P1443" s="263"/>
      <c r="Q1443" s="263"/>
      <c r="R1443" s="263"/>
      <c r="S1443" s="263"/>
      <c r="T1443" s="264"/>
      <c r="U1443" s="15"/>
      <c r="V1443" s="15"/>
      <c r="W1443" s="15"/>
      <c r="X1443" s="15"/>
      <c r="Y1443" s="15"/>
      <c r="Z1443" s="15"/>
      <c r="AA1443" s="15"/>
      <c r="AB1443" s="15"/>
      <c r="AC1443" s="15"/>
      <c r="AD1443" s="15"/>
      <c r="AE1443" s="15"/>
      <c r="AT1443" s="265" t="s">
        <v>199</v>
      </c>
      <c r="AU1443" s="265" t="s">
        <v>83</v>
      </c>
      <c r="AV1443" s="15" t="s">
        <v>195</v>
      </c>
      <c r="AW1443" s="15" t="s">
        <v>34</v>
      </c>
      <c r="AX1443" s="15" t="s">
        <v>81</v>
      </c>
      <c r="AY1443" s="265" t="s">
        <v>189</v>
      </c>
    </row>
    <row r="1444" s="2" customFormat="1" ht="33" customHeight="1">
      <c r="A1444" s="40"/>
      <c r="B1444" s="41"/>
      <c r="C1444" s="269" t="s">
        <v>850</v>
      </c>
      <c r="D1444" s="269" t="s">
        <v>214</v>
      </c>
      <c r="E1444" s="270" t="s">
        <v>851</v>
      </c>
      <c r="F1444" s="271" t="s">
        <v>852</v>
      </c>
      <c r="G1444" s="272" t="s">
        <v>117</v>
      </c>
      <c r="H1444" s="273">
        <v>3</v>
      </c>
      <c r="I1444" s="274"/>
      <c r="J1444" s="275">
        <f>ROUND(I1444*H1444,2)</f>
        <v>0</v>
      </c>
      <c r="K1444" s="271" t="s">
        <v>194</v>
      </c>
      <c r="L1444" s="276"/>
      <c r="M1444" s="277" t="s">
        <v>21</v>
      </c>
      <c r="N1444" s="278" t="s">
        <v>44</v>
      </c>
      <c r="O1444" s="86"/>
      <c r="P1444" s="224">
        <f>O1444*H1444</f>
        <v>0</v>
      </c>
      <c r="Q1444" s="224">
        <v>0.00233</v>
      </c>
      <c r="R1444" s="224">
        <f>Q1444*H1444</f>
        <v>0.0069899999999999997</v>
      </c>
      <c r="S1444" s="224">
        <v>0</v>
      </c>
      <c r="T1444" s="225">
        <f>S1444*H1444</f>
        <v>0</v>
      </c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R1444" s="226" t="s">
        <v>424</v>
      </c>
      <c r="AT1444" s="226" t="s">
        <v>214</v>
      </c>
      <c r="AU1444" s="226" t="s">
        <v>83</v>
      </c>
      <c r="AY1444" s="19" t="s">
        <v>189</v>
      </c>
      <c r="BE1444" s="227">
        <f>IF(N1444="základní",J1444,0)</f>
        <v>0</v>
      </c>
      <c r="BF1444" s="227">
        <f>IF(N1444="snížená",J1444,0)</f>
        <v>0</v>
      </c>
      <c r="BG1444" s="227">
        <f>IF(N1444="zákl. přenesená",J1444,0)</f>
        <v>0</v>
      </c>
      <c r="BH1444" s="227">
        <f>IF(N1444="sníž. přenesená",J1444,0)</f>
        <v>0</v>
      </c>
      <c r="BI1444" s="227">
        <f>IF(N1444="nulová",J1444,0)</f>
        <v>0</v>
      </c>
      <c r="BJ1444" s="19" t="s">
        <v>81</v>
      </c>
      <c r="BK1444" s="227">
        <f>ROUND(I1444*H1444,2)</f>
        <v>0</v>
      </c>
      <c r="BL1444" s="19" t="s">
        <v>315</v>
      </c>
      <c r="BM1444" s="226" t="s">
        <v>853</v>
      </c>
    </row>
    <row r="1445" s="2" customFormat="1" ht="24.15" customHeight="1">
      <c r="A1445" s="40"/>
      <c r="B1445" s="41"/>
      <c r="C1445" s="215" t="s">
        <v>854</v>
      </c>
      <c r="D1445" s="215" t="s">
        <v>191</v>
      </c>
      <c r="E1445" s="216" t="s">
        <v>855</v>
      </c>
      <c r="F1445" s="217" t="s">
        <v>856</v>
      </c>
      <c r="G1445" s="218" t="s">
        <v>117</v>
      </c>
      <c r="H1445" s="219">
        <v>7</v>
      </c>
      <c r="I1445" s="220"/>
      <c r="J1445" s="221">
        <f>ROUND(I1445*H1445,2)</f>
        <v>0</v>
      </c>
      <c r="K1445" s="217" t="s">
        <v>194</v>
      </c>
      <c r="L1445" s="46"/>
      <c r="M1445" s="222" t="s">
        <v>21</v>
      </c>
      <c r="N1445" s="223" t="s">
        <v>44</v>
      </c>
      <c r="O1445" s="86"/>
      <c r="P1445" s="224">
        <f>O1445*H1445</f>
        <v>0</v>
      </c>
      <c r="Q1445" s="224">
        <v>0</v>
      </c>
      <c r="R1445" s="224">
        <f>Q1445*H1445</f>
        <v>0</v>
      </c>
      <c r="S1445" s="224">
        <v>0</v>
      </c>
      <c r="T1445" s="225">
        <f>S1445*H1445</f>
        <v>0</v>
      </c>
      <c r="U1445" s="40"/>
      <c r="V1445" s="40"/>
      <c r="W1445" s="40"/>
      <c r="X1445" s="40"/>
      <c r="Y1445" s="40"/>
      <c r="Z1445" s="40"/>
      <c r="AA1445" s="40"/>
      <c r="AB1445" s="40"/>
      <c r="AC1445" s="40"/>
      <c r="AD1445" s="40"/>
      <c r="AE1445" s="40"/>
      <c r="AR1445" s="226" t="s">
        <v>315</v>
      </c>
      <c r="AT1445" s="226" t="s">
        <v>191</v>
      </c>
      <c r="AU1445" s="226" t="s">
        <v>83</v>
      </c>
      <c r="AY1445" s="19" t="s">
        <v>189</v>
      </c>
      <c r="BE1445" s="227">
        <f>IF(N1445="základní",J1445,0)</f>
        <v>0</v>
      </c>
      <c r="BF1445" s="227">
        <f>IF(N1445="snížená",J1445,0)</f>
        <v>0</v>
      </c>
      <c r="BG1445" s="227">
        <f>IF(N1445="zákl. přenesená",J1445,0)</f>
        <v>0</v>
      </c>
      <c r="BH1445" s="227">
        <f>IF(N1445="sníž. přenesená",J1445,0)</f>
        <v>0</v>
      </c>
      <c r="BI1445" s="227">
        <f>IF(N1445="nulová",J1445,0)</f>
        <v>0</v>
      </c>
      <c r="BJ1445" s="19" t="s">
        <v>81</v>
      </c>
      <c r="BK1445" s="227">
        <f>ROUND(I1445*H1445,2)</f>
        <v>0</v>
      </c>
      <c r="BL1445" s="19" t="s">
        <v>315</v>
      </c>
      <c r="BM1445" s="226" t="s">
        <v>857</v>
      </c>
    </row>
    <row r="1446" s="2" customFormat="1">
      <c r="A1446" s="40"/>
      <c r="B1446" s="41"/>
      <c r="C1446" s="42"/>
      <c r="D1446" s="228" t="s">
        <v>197</v>
      </c>
      <c r="E1446" s="42"/>
      <c r="F1446" s="229" t="s">
        <v>858</v>
      </c>
      <c r="G1446" s="42"/>
      <c r="H1446" s="42"/>
      <c r="I1446" s="230"/>
      <c r="J1446" s="42"/>
      <c r="K1446" s="42"/>
      <c r="L1446" s="46"/>
      <c r="M1446" s="231"/>
      <c r="N1446" s="232"/>
      <c r="O1446" s="86"/>
      <c r="P1446" s="86"/>
      <c r="Q1446" s="86"/>
      <c r="R1446" s="86"/>
      <c r="S1446" s="86"/>
      <c r="T1446" s="87"/>
      <c r="U1446" s="40"/>
      <c r="V1446" s="40"/>
      <c r="W1446" s="40"/>
      <c r="X1446" s="40"/>
      <c r="Y1446" s="40"/>
      <c r="Z1446" s="40"/>
      <c r="AA1446" s="40"/>
      <c r="AB1446" s="40"/>
      <c r="AC1446" s="40"/>
      <c r="AD1446" s="40"/>
      <c r="AE1446" s="40"/>
      <c r="AT1446" s="19" t="s">
        <v>197</v>
      </c>
      <c r="AU1446" s="19" t="s">
        <v>83</v>
      </c>
    </row>
    <row r="1447" s="14" customFormat="1">
      <c r="A1447" s="14"/>
      <c r="B1447" s="244"/>
      <c r="C1447" s="245"/>
      <c r="D1447" s="235" t="s">
        <v>199</v>
      </c>
      <c r="E1447" s="246" t="s">
        <v>21</v>
      </c>
      <c r="F1447" s="247" t="s">
        <v>118</v>
      </c>
      <c r="G1447" s="245"/>
      <c r="H1447" s="248">
        <v>1</v>
      </c>
      <c r="I1447" s="249"/>
      <c r="J1447" s="245"/>
      <c r="K1447" s="245"/>
      <c r="L1447" s="250"/>
      <c r="M1447" s="251"/>
      <c r="N1447" s="252"/>
      <c r="O1447" s="252"/>
      <c r="P1447" s="252"/>
      <c r="Q1447" s="252"/>
      <c r="R1447" s="252"/>
      <c r="S1447" s="252"/>
      <c r="T1447" s="253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54" t="s">
        <v>199</v>
      </c>
      <c r="AU1447" s="254" t="s">
        <v>83</v>
      </c>
      <c r="AV1447" s="14" t="s">
        <v>83</v>
      </c>
      <c r="AW1447" s="14" t="s">
        <v>34</v>
      </c>
      <c r="AX1447" s="14" t="s">
        <v>73</v>
      </c>
      <c r="AY1447" s="254" t="s">
        <v>189</v>
      </c>
    </row>
    <row r="1448" s="14" customFormat="1">
      <c r="A1448" s="14"/>
      <c r="B1448" s="244"/>
      <c r="C1448" s="245"/>
      <c r="D1448" s="235" t="s">
        <v>199</v>
      </c>
      <c r="E1448" s="246" t="s">
        <v>21</v>
      </c>
      <c r="F1448" s="247" t="s">
        <v>72</v>
      </c>
      <c r="G1448" s="245"/>
      <c r="H1448" s="248">
        <v>3</v>
      </c>
      <c r="I1448" s="249"/>
      <c r="J1448" s="245"/>
      <c r="K1448" s="245"/>
      <c r="L1448" s="250"/>
      <c r="M1448" s="251"/>
      <c r="N1448" s="252"/>
      <c r="O1448" s="252"/>
      <c r="P1448" s="252"/>
      <c r="Q1448" s="252"/>
      <c r="R1448" s="252"/>
      <c r="S1448" s="252"/>
      <c r="T1448" s="253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54" t="s">
        <v>199</v>
      </c>
      <c r="AU1448" s="254" t="s">
        <v>83</v>
      </c>
      <c r="AV1448" s="14" t="s">
        <v>83</v>
      </c>
      <c r="AW1448" s="14" t="s">
        <v>34</v>
      </c>
      <c r="AX1448" s="14" t="s">
        <v>73</v>
      </c>
      <c r="AY1448" s="254" t="s">
        <v>189</v>
      </c>
    </row>
    <row r="1449" s="14" customFormat="1">
      <c r="A1449" s="14"/>
      <c r="B1449" s="244"/>
      <c r="C1449" s="245"/>
      <c r="D1449" s="235" t="s">
        <v>199</v>
      </c>
      <c r="E1449" s="246" t="s">
        <v>21</v>
      </c>
      <c r="F1449" s="247" t="s">
        <v>144</v>
      </c>
      <c r="G1449" s="245"/>
      <c r="H1449" s="248">
        <v>3</v>
      </c>
      <c r="I1449" s="249"/>
      <c r="J1449" s="245"/>
      <c r="K1449" s="245"/>
      <c r="L1449" s="250"/>
      <c r="M1449" s="251"/>
      <c r="N1449" s="252"/>
      <c r="O1449" s="252"/>
      <c r="P1449" s="252"/>
      <c r="Q1449" s="252"/>
      <c r="R1449" s="252"/>
      <c r="S1449" s="252"/>
      <c r="T1449" s="253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54" t="s">
        <v>199</v>
      </c>
      <c r="AU1449" s="254" t="s">
        <v>83</v>
      </c>
      <c r="AV1449" s="14" t="s">
        <v>83</v>
      </c>
      <c r="AW1449" s="14" t="s">
        <v>34</v>
      </c>
      <c r="AX1449" s="14" t="s">
        <v>73</v>
      </c>
      <c r="AY1449" s="254" t="s">
        <v>189</v>
      </c>
    </row>
    <row r="1450" s="15" customFormat="1">
      <c r="A1450" s="15"/>
      <c r="B1450" s="255"/>
      <c r="C1450" s="256"/>
      <c r="D1450" s="235" t="s">
        <v>199</v>
      </c>
      <c r="E1450" s="257" t="s">
        <v>21</v>
      </c>
      <c r="F1450" s="258" t="s">
        <v>203</v>
      </c>
      <c r="G1450" s="256"/>
      <c r="H1450" s="259">
        <v>7</v>
      </c>
      <c r="I1450" s="260"/>
      <c r="J1450" s="256"/>
      <c r="K1450" s="256"/>
      <c r="L1450" s="261"/>
      <c r="M1450" s="262"/>
      <c r="N1450" s="263"/>
      <c r="O1450" s="263"/>
      <c r="P1450" s="263"/>
      <c r="Q1450" s="263"/>
      <c r="R1450" s="263"/>
      <c r="S1450" s="263"/>
      <c r="T1450" s="264"/>
      <c r="U1450" s="15"/>
      <c r="V1450" s="15"/>
      <c r="W1450" s="15"/>
      <c r="X1450" s="15"/>
      <c r="Y1450" s="15"/>
      <c r="Z1450" s="15"/>
      <c r="AA1450" s="15"/>
      <c r="AB1450" s="15"/>
      <c r="AC1450" s="15"/>
      <c r="AD1450" s="15"/>
      <c r="AE1450" s="15"/>
      <c r="AT1450" s="265" t="s">
        <v>199</v>
      </c>
      <c r="AU1450" s="265" t="s">
        <v>83</v>
      </c>
      <c r="AV1450" s="15" t="s">
        <v>195</v>
      </c>
      <c r="AW1450" s="15" t="s">
        <v>34</v>
      </c>
      <c r="AX1450" s="15" t="s">
        <v>81</v>
      </c>
      <c r="AY1450" s="265" t="s">
        <v>189</v>
      </c>
    </row>
    <row r="1451" s="2" customFormat="1">
      <c r="A1451" s="40"/>
      <c r="B1451" s="41"/>
      <c r="C1451" s="42"/>
      <c r="D1451" s="235" t="s">
        <v>210</v>
      </c>
      <c r="E1451" s="42"/>
      <c r="F1451" s="266" t="s">
        <v>808</v>
      </c>
      <c r="G1451" s="42"/>
      <c r="H1451" s="42"/>
      <c r="I1451" s="42"/>
      <c r="J1451" s="42"/>
      <c r="K1451" s="42"/>
      <c r="L1451" s="46"/>
      <c r="M1451" s="231"/>
      <c r="N1451" s="232"/>
      <c r="O1451" s="86"/>
      <c r="P1451" s="86"/>
      <c r="Q1451" s="86"/>
      <c r="R1451" s="86"/>
      <c r="S1451" s="86"/>
      <c r="T1451" s="87"/>
      <c r="U1451" s="40"/>
      <c r="V1451" s="40"/>
      <c r="W1451" s="40"/>
      <c r="X1451" s="40"/>
      <c r="Y1451" s="40"/>
      <c r="Z1451" s="40"/>
      <c r="AA1451" s="40"/>
      <c r="AB1451" s="40"/>
      <c r="AC1451" s="40"/>
      <c r="AD1451" s="40"/>
      <c r="AE1451" s="40"/>
      <c r="AU1451" s="19" t="s">
        <v>83</v>
      </c>
    </row>
    <row r="1452" s="2" customFormat="1">
      <c r="A1452" s="40"/>
      <c r="B1452" s="41"/>
      <c r="C1452" s="42"/>
      <c r="D1452" s="235" t="s">
        <v>210</v>
      </c>
      <c r="E1452" s="42"/>
      <c r="F1452" s="267" t="s">
        <v>200</v>
      </c>
      <c r="G1452" s="42"/>
      <c r="H1452" s="268">
        <v>0</v>
      </c>
      <c r="I1452" s="42"/>
      <c r="J1452" s="42"/>
      <c r="K1452" s="42"/>
      <c r="L1452" s="46"/>
      <c r="M1452" s="231"/>
      <c r="N1452" s="232"/>
      <c r="O1452" s="86"/>
      <c r="P1452" s="86"/>
      <c r="Q1452" s="86"/>
      <c r="R1452" s="86"/>
      <c r="S1452" s="86"/>
      <c r="T1452" s="87"/>
      <c r="U1452" s="40"/>
      <c r="V1452" s="40"/>
      <c r="W1452" s="40"/>
      <c r="X1452" s="40"/>
      <c r="Y1452" s="40"/>
      <c r="Z1452" s="40"/>
      <c r="AA1452" s="40"/>
      <c r="AB1452" s="40"/>
      <c r="AC1452" s="40"/>
      <c r="AD1452" s="40"/>
      <c r="AE1452" s="40"/>
      <c r="AU1452" s="19" t="s">
        <v>83</v>
      </c>
    </row>
    <row r="1453" s="2" customFormat="1">
      <c r="A1453" s="40"/>
      <c r="B1453" s="41"/>
      <c r="C1453" s="42"/>
      <c r="D1453" s="235" t="s">
        <v>210</v>
      </c>
      <c r="E1453" s="42"/>
      <c r="F1453" s="267" t="s">
        <v>809</v>
      </c>
      <c r="G1453" s="42"/>
      <c r="H1453" s="268">
        <v>0</v>
      </c>
      <c r="I1453" s="42"/>
      <c r="J1453" s="42"/>
      <c r="K1453" s="42"/>
      <c r="L1453" s="46"/>
      <c r="M1453" s="231"/>
      <c r="N1453" s="232"/>
      <c r="O1453" s="86"/>
      <c r="P1453" s="86"/>
      <c r="Q1453" s="86"/>
      <c r="R1453" s="86"/>
      <c r="S1453" s="86"/>
      <c r="T1453" s="87"/>
      <c r="U1453" s="40"/>
      <c r="V1453" s="40"/>
      <c r="W1453" s="40"/>
      <c r="X1453" s="40"/>
      <c r="Y1453" s="40"/>
      <c r="Z1453" s="40"/>
      <c r="AA1453" s="40"/>
      <c r="AB1453" s="40"/>
      <c r="AC1453" s="40"/>
      <c r="AD1453" s="40"/>
      <c r="AE1453" s="40"/>
      <c r="AU1453" s="19" t="s">
        <v>83</v>
      </c>
    </row>
    <row r="1454" s="2" customFormat="1">
      <c r="A1454" s="40"/>
      <c r="B1454" s="41"/>
      <c r="C1454" s="42"/>
      <c r="D1454" s="235" t="s">
        <v>210</v>
      </c>
      <c r="E1454" s="42"/>
      <c r="F1454" s="267" t="s">
        <v>81</v>
      </c>
      <c r="G1454" s="42"/>
      <c r="H1454" s="268">
        <v>1</v>
      </c>
      <c r="I1454" s="42"/>
      <c r="J1454" s="42"/>
      <c r="K1454" s="42"/>
      <c r="L1454" s="46"/>
      <c r="M1454" s="231"/>
      <c r="N1454" s="232"/>
      <c r="O1454" s="86"/>
      <c r="P1454" s="86"/>
      <c r="Q1454" s="86"/>
      <c r="R1454" s="86"/>
      <c r="S1454" s="86"/>
      <c r="T1454" s="87"/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U1454" s="19" t="s">
        <v>83</v>
      </c>
    </row>
    <row r="1455" s="2" customFormat="1">
      <c r="A1455" s="40"/>
      <c r="B1455" s="41"/>
      <c r="C1455" s="42"/>
      <c r="D1455" s="235" t="s">
        <v>210</v>
      </c>
      <c r="E1455" s="42"/>
      <c r="F1455" s="267" t="s">
        <v>203</v>
      </c>
      <c r="G1455" s="42"/>
      <c r="H1455" s="268">
        <v>1</v>
      </c>
      <c r="I1455" s="42"/>
      <c r="J1455" s="42"/>
      <c r="K1455" s="42"/>
      <c r="L1455" s="46"/>
      <c r="M1455" s="231"/>
      <c r="N1455" s="232"/>
      <c r="O1455" s="86"/>
      <c r="P1455" s="86"/>
      <c r="Q1455" s="86"/>
      <c r="R1455" s="86"/>
      <c r="S1455" s="86"/>
      <c r="T1455" s="87"/>
      <c r="U1455" s="40"/>
      <c r="V1455" s="40"/>
      <c r="W1455" s="40"/>
      <c r="X1455" s="40"/>
      <c r="Y1455" s="40"/>
      <c r="Z1455" s="40"/>
      <c r="AA1455" s="40"/>
      <c r="AB1455" s="40"/>
      <c r="AC1455" s="40"/>
      <c r="AD1455" s="40"/>
      <c r="AE1455" s="40"/>
      <c r="AU1455" s="19" t="s">
        <v>83</v>
      </c>
    </row>
    <row r="1456" s="2" customFormat="1">
      <c r="A1456" s="40"/>
      <c r="B1456" s="41"/>
      <c r="C1456" s="42"/>
      <c r="D1456" s="235" t="s">
        <v>210</v>
      </c>
      <c r="E1456" s="42"/>
      <c r="F1456" s="266" t="s">
        <v>593</v>
      </c>
      <c r="G1456" s="42"/>
      <c r="H1456" s="42"/>
      <c r="I1456" s="42"/>
      <c r="J1456" s="42"/>
      <c r="K1456" s="42"/>
      <c r="L1456" s="46"/>
      <c r="M1456" s="231"/>
      <c r="N1456" s="232"/>
      <c r="O1456" s="86"/>
      <c r="P1456" s="86"/>
      <c r="Q1456" s="86"/>
      <c r="R1456" s="86"/>
      <c r="S1456" s="86"/>
      <c r="T1456" s="87"/>
      <c r="U1456" s="40"/>
      <c r="V1456" s="40"/>
      <c r="W1456" s="40"/>
      <c r="X1456" s="40"/>
      <c r="Y1456" s="40"/>
      <c r="Z1456" s="40"/>
      <c r="AA1456" s="40"/>
      <c r="AB1456" s="40"/>
      <c r="AC1456" s="40"/>
      <c r="AD1456" s="40"/>
      <c r="AE1456" s="40"/>
      <c r="AU1456" s="19" t="s">
        <v>83</v>
      </c>
    </row>
    <row r="1457" s="2" customFormat="1">
      <c r="A1457" s="40"/>
      <c r="B1457" s="41"/>
      <c r="C1457" s="42"/>
      <c r="D1457" s="235" t="s">
        <v>210</v>
      </c>
      <c r="E1457" s="42"/>
      <c r="F1457" s="267" t="s">
        <v>200</v>
      </c>
      <c r="G1457" s="42"/>
      <c r="H1457" s="268">
        <v>0</v>
      </c>
      <c r="I1457" s="42"/>
      <c r="J1457" s="42"/>
      <c r="K1457" s="42"/>
      <c r="L1457" s="46"/>
      <c r="M1457" s="231"/>
      <c r="N1457" s="232"/>
      <c r="O1457" s="86"/>
      <c r="P1457" s="86"/>
      <c r="Q1457" s="86"/>
      <c r="R1457" s="86"/>
      <c r="S1457" s="86"/>
      <c r="T1457" s="87"/>
      <c r="U1457" s="40"/>
      <c r="V1457" s="40"/>
      <c r="W1457" s="40"/>
      <c r="X1457" s="40"/>
      <c r="Y1457" s="40"/>
      <c r="Z1457" s="40"/>
      <c r="AA1457" s="40"/>
      <c r="AB1457" s="40"/>
      <c r="AC1457" s="40"/>
      <c r="AD1457" s="40"/>
      <c r="AE1457" s="40"/>
      <c r="AU1457" s="19" t="s">
        <v>83</v>
      </c>
    </row>
    <row r="1458" s="2" customFormat="1">
      <c r="A1458" s="40"/>
      <c r="B1458" s="41"/>
      <c r="C1458" s="42"/>
      <c r="D1458" s="235" t="s">
        <v>210</v>
      </c>
      <c r="E1458" s="42"/>
      <c r="F1458" s="267" t="s">
        <v>520</v>
      </c>
      <c r="G1458" s="42"/>
      <c r="H1458" s="268">
        <v>0</v>
      </c>
      <c r="I1458" s="42"/>
      <c r="J1458" s="42"/>
      <c r="K1458" s="42"/>
      <c r="L1458" s="46"/>
      <c r="M1458" s="231"/>
      <c r="N1458" s="232"/>
      <c r="O1458" s="86"/>
      <c r="P1458" s="86"/>
      <c r="Q1458" s="86"/>
      <c r="R1458" s="86"/>
      <c r="S1458" s="86"/>
      <c r="T1458" s="87"/>
      <c r="U1458" s="40"/>
      <c r="V1458" s="40"/>
      <c r="W1458" s="40"/>
      <c r="X1458" s="40"/>
      <c r="Y1458" s="40"/>
      <c r="Z1458" s="40"/>
      <c r="AA1458" s="40"/>
      <c r="AB1458" s="40"/>
      <c r="AC1458" s="40"/>
      <c r="AD1458" s="40"/>
      <c r="AE1458" s="40"/>
      <c r="AU1458" s="19" t="s">
        <v>83</v>
      </c>
    </row>
    <row r="1459" s="2" customFormat="1">
      <c r="A1459" s="40"/>
      <c r="B1459" s="41"/>
      <c r="C1459" s="42"/>
      <c r="D1459" s="235" t="s">
        <v>210</v>
      </c>
      <c r="E1459" s="42"/>
      <c r="F1459" s="267" t="s">
        <v>103</v>
      </c>
      <c r="G1459" s="42"/>
      <c r="H1459" s="268">
        <v>3</v>
      </c>
      <c r="I1459" s="42"/>
      <c r="J1459" s="42"/>
      <c r="K1459" s="42"/>
      <c r="L1459" s="46"/>
      <c r="M1459" s="231"/>
      <c r="N1459" s="232"/>
      <c r="O1459" s="86"/>
      <c r="P1459" s="86"/>
      <c r="Q1459" s="86"/>
      <c r="R1459" s="86"/>
      <c r="S1459" s="86"/>
      <c r="T1459" s="87"/>
      <c r="U1459" s="40"/>
      <c r="V1459" s="40"/>
      <c r="W1459" s="40"/>
      <c r="X1459" s="40"/>
      <c r="Y1459" s="40"/>
      <c r="Z1459" s="40"/>
      <c r="AA1459" s="40"/>
      <c r="AB1459" s="40"/>
      <c r="AC1459" s="40"/>
      <c r="AD1459" s="40"/>
      <c r="AE1459" s="40"/>
      <c r="AU1459" s="19" t="s">
        <v>83</v>
      </c>
    </row>
    <row r="1460" s="2" customFormat="1">
      <c r="A1460" s="40"/>
      <c r="B1460" s="41"/>
      <c r="C1460" s="42"/>
      <c r="D1460" s="235" t="s">
        <v>210</v>
      </c>
      <c r="E1460" s="42"/>
      <c r="F1460" s="267" t="s">
        <v>203</v>
      </c>
      <c r="G1460" s="42"/>
      <c r="H1460" s="268">
        <v>3</v>
      </c>
      <c r="I1460" s="42"/>
      <c r="J1460" s="42"/>
      <c r="K1460" s="42"/>
      <c r="L1460" s="46"/>
      <c r="M1460" s="231"/>
      <c r="N1460" s="232"/>
      <c r="O1460" s="86"/>
      <c r="P1460" s="86"/>
      <c r="Q1460" s="86"/>
      <c r="R1460" s="86"/>
      <c r="S1460" s="86"/>
      <c r="T1460" s="87"/>
      <c r="U1460" s="40"/>
      <c r="V1460" s="40"/>
      <c r="W1460" s="40"/>
      <c r="X1460" s="40"/>
      <c r="Y1460" s="40"/>
      <c r="Z1460" s="40"/>
      <c r="AA1460" s="40"/>
      <c r="AB1460" s="40"/>
      <c r="AC1460" s="40"/>
      <c r="AD1460" s="40"/>
      <c r="AE1460" s="40"/>
      <c r="AU1460" s="19" t="s">
        <v>83</v>
      </c>
    </row>
    <row r="1461" s="2" customFormat="1">
      <c r="A1461" s="40"/>
      <c r="B1461" s="41"/>
      <c r="C1461" s="42"/>
      <c r="D1461" s="235" t="s">
        <v>210</v>
      </c>
      <c r="E1461" s="42"/>
      <c r="F1461" s="266" t="s">
        <v>810</v>
      </c>
      <c r="G1461" s="42"/>
      <c r="H1461" s="42"/>
      <c r="I1461" s="42"/>
      <c r="J1461" s="42"/>
      <c r="K1461" s="42"/>
      <c r="L1461" s="46"/>
      <c r="M1461" s="231"/>
      <c r="N1461" s="232"/>
      <c r="O1461" s="86"/>
      <c r="P1461" s="86"/>
      <c r="Q1461" s="86"/>
      <c r="R1461" s="86"/>
      <c r="S1461" s="86"/>
      <c r="T1461" s="87"/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U1461" s="19" t="s">
        <v>83</v>
      </c>
    </row>
    <row r="1462" s="2" customFormat="1">
      <c r="A1462" s="40"/>
      <c r="B1462" s="41"/>
      <c r="C1462" s="42"/>
      <c r="D1462" s="235" t="s">
        <v>210</v>
      </c>
      <c r="E1462" s="42"/>
      <c r="F1462" s="267" t="s">
        <v>200</v>
      </c>
      <c r="G1462" s="42"/>
      <c r="H1462" s="268">
        <v>0</v>
      </c>
      <c r="I1462" s="42"/>
      <c r="J1462" s="42"/>
      <c r="K1462" s="42"/>
      <c r="L1462" s="46"/>
      <c r="M1462" s="231"/>
      <c r="N1462" s="232"/>
      <c r="O1462" s="86"/>
      <c r="P1462" s="86"/>
      <c r="Q1462" s="86"/>
      <c r="R1462" s="86"/>
      <c r="S1462" s="86"/>
      <c r="T1462" s="87"/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U1462" s="19" t="s">
        <v>83</v>
      </c>
    </row>
    <row r="1463" s="2" customFormat="1">
      <c r="A1463" s="40"/>
      <c r="B1463" s="41"/>
      <c r="C1463" s="42"/>
      <c r="D1463" s="235" t="s">
        <v>210</v>
      </c>
      <c r="E1463" s="42"/>
      <c r="F1463" s="267" t="s">
        <v>811</v>
      </c>
      <c r="G1463" s="42"/>
      <c r="H1463" s="268">
        <v>0</v>
      </c>
      <c r="I1463" s="42"/>
      <c r="J1463" s="42"/>
      <c r="K1463" s="42"/>
      <c r="L1463" s="46"/>
      <c r="M1463" s="231"/>
      <c r="N1463" s="232"/>
      <c r="O1463" s="86"/>
      <c r="P1463" s="86"/>
      <c r="Q1463" s="86"/>
      <c r="R1463" s="86"/>
      <c r="S1463" s="86"/>
      <c r="T1463" s="87"/>
      <c r="U1463" s="40"/>
      <c r="V1463" s="40"/>
      <c r="W1463" s="40"/>
      <c r="X1463" s="40"/>
      <c r="Y1463" s="40"/>
      <c r="Z1463" s="40"/>
      <c r="AA1463" s="40"/>
      <c r="AB1463" s="40"/>
      <c r="AC1463" s="40"/>
      <c r="AD1463" s="40"/>
      <c r="AE1463" s="40"/>
      <c r="AU1463" s="19" t="s">
        <v>83</v>
      </c>
    </row>
    <row r="1464" s="2" customFormat="1">
      <c r="A1464" s="40"/>
      <c r="B1464" s="41"/>
      <c r="C1464" s="42"/>
      <c r="D1464" s="235" t="s">
        <v>210</v>
      </c>
      <c r="E1464" s="42"/>
      <c r="F1464" s="267" t="s">
        <v>103</v>
      </c>
      <c r="G1464" s="42"/>
      <c r="H1464" s="268">
        <v>3</v>
      </c>
      <c r="I1464" s="42"/>
      <c r="J1464" s="42"/>
      <c r="K1464" s="42"/>
      <c r="L1464" s="46"/>
      <c r="M1464" s="231"/>
      <c r="N1464" s="232"/>
      <c r="O1464" s="86"/>
      <c r="P1464" s="86"/>
      <c r="Q1464" s="86"/>
      <c r="R1464" s="86"/>
      <c r="S1464" s="86"/>
      <c r="T1464" s="87"/>
      <c r="U1464" s="40"/>
      <c r="V1464" s="40"/>
      <c r="W1464" s="40"/>
      <c r="X1464" s="40"/>
      <c r="Y1464" s="40"/>
      <c r="Z1464" s="40"/>
      <c r="AA1464" s="40"/>
      <c r="AB1464" s="40"/>
      <c r="AC1464" s="40"/>
      <c r="AD1464" s="40"/>
      <c r="AE1464" s="40"/>
      <c r="AU1464" s="19" t="s">
        <v>83</v>
      </c>
    </row>
    <row r="1465" s="2" customFormat="1">
      <c r="A1465" s="40"/>
      <c r="B1465" s="41"/>
      <c r="C1465" s="42"/>
      <c r="D1465" s="235" t="s">
        <v>210</v>
      </c>
      <c r="E1465" s="42"/>
      <c r="F1465" s="267" t="s">
        <v>203</v>
      </c>
      <c r="G1465" s="42"/>
      <c r="H1465" s="268">
        <v>3</v>
      </c>
      <c r="I1465" s="42"/>
      <c r="J1465" s="42"/>
      <c r="K1465" s="42"/>
      <c r="L1465" s="46"/>
      <c r="M1465" s="231"/>
      <c r="N1465" s="232"/>
      <c r="O1465" s="86"/>
      <c r="P1465" s="86"/>
      <c r="Q1465" s="86"/>
      <c r="R1465" s="86"/>
      <c r="S1465" s="86"/>
      <c r="T1465" s="87"/>
      <c r="U1465" s="40"/>
      <c r="V1465" s="40"/>
      <c r="W1465" s="40"/>
      <c r="X1465" s="40"/>
      <c r="Y1465" s="40"/>
      <c r="Z1465" s="40"/>
      <c r="AA1465" s="40"/>
      <c r="AB1465" s="40"/>
      <c r="AC1465" s="40"/>
      <c r="AD1465" s="40"/>
      <c r="AE1465" s="40"/>
      <c r="AU1465" s="19" t="s">
        <v>83</v>
      </c>
    </row>
    <row r="1466" s="2" customFormat="1" ht="49.05" customHeight="1">
      <c r="A1466" s="40"/>
      <c r="B1466" s="41"/>
      <c r="C1466" s="215" t="s">
        <v>859</v>
      </c>
      <c r="D1466" s="215" t="s">
        <v>191</v>
      </c>
      <c r="E1466" s="216" t="s">
        <v>860</v>
      </c>
      <c r="F1466" s="217" t="s">
        <v>861</v>
      </c>
      <c r="G1466" s="218" t="s">
        <v>421</v>
      </c>
      <c r="H1466" s="219">
        <v>0.014</v>
      </c>
      <c r="I1466" s="220"/>
      <c r="J1466" s="221">
        <f>ROUND(I1466*H1466,2)</f>
        <v>0</v>
      </c>
      <c r="K1466" s="217" t="s">
        <v>194</v>
      </c>
      <c r="L1466" s="46"/>
      <c r="M1466" s="222" t="s">
        <v>21</v>
      </c>
      <c r="N1466" s="223" t="s">
        <v>44</v>
      </c>
      <c r="O1466" s="86"/>
      <c r="P1466" s="224">
        <f>O1466*H1466</f>
        <v>0</v>
      </c>
      <c r="Q1466" s="224">
        <v>0</v>
      </c>
      <c r="R1466" s="224">
        <f>Q1466*H1466</f>
        <v>0</v>
      </c>
      <c r="S1466" s="224">
        <v>0</v>
      </c>
      <c r="T1466" s="225">
        <f>S1466*H1466</f>
        <v>0</v>
      </c>
      <c r="U1466" s="40"/>
      <c r="V1466" s="40"/>
      <c r="W1466" s="40"/>
      <c r="X1466" s="40"/>
      <c r="Y1466" s="40"/>
      <c r="Z1466" s="40"/>
      <c r="AA1466" s="40"/>
      <c r="AB1466" s="40"/>
      <c r="AC1466" s="40"/>
      <c r="AD1466" s="40"/>
      <c r="AE1466" s="40"/>
      <c r="AR1466" s="226" t="s">
        <v>315</v>
      </c>
      <c r="AT1466" s="226" t="s">
        <v>191</v>
      </c>
      <c r="AU1466" s="226" t="s">
        <v>83</v>
      </c>
      <c r="AY1466" s="19" t="s">
        <v>189</v>
      </c>
      <c r="BE1466" s="227">
        <f>IF(N1466="základní",J1466,0)</f>
        <v>0</v>
      </c>
      <c r="BF1466" s="227">
        <f>IF(N1466="snížená",J1466,0)</f>
        <v>0</v>
      </c>
      <c r="BG1466" s="227">
        <f>IF(N1466="zákl. přenesená",J1466,0)</f>
        <v>0</v>
      </c>
      <c r="BH1466" s="227">
        <f>IF(N1466="sníž. přenesená",J1466,0)</f>
        <v>0</v>
      </c>
      <c r="BI1466" s="227">
        <f>IF(N1466="nulová",J1466,0)</f>
        <v>0</v>
      </c>
      <c r="BJ1466" s="19" t="s">
        <v>81</v>
      </c>
      <c r="BK1466" s="227">
        <f>ROUND(I1466*H1466,2)</f>
        <v>0</v>
      </c>
      <c r="BL1466" s="19" t="s">
        <v>315</v>
      </c>
      <c r="BM1466" s="226" t="s">
        <v>862</v>
      </c>
    </row>
    <row r="1467" s="2" customFormat="1">
      <c r="A1467" s="40"/>
      <c r="B1467" s="41"/>
      <c r="C1467" s="42"/>
      <c r="D1467" s="228" t="s">
        <v>197</v>
      </c>
      <c r="E1467" s="42"/>
      <c r="F1467" s="229" t="s">
        <v>863</v>
      </c>
      <c r="G1467" s="42"/>
      <c r="H1467" s="42"/>
      <c r="I1467" s="230"/>
      <c r="J1467" s="42"/>
      <c r="K1467" s="42"/>
      <c r="L1467" s="46"/>
      <c r="M1467" s="231"/>
      <c r="N1467" s="232"/>
      <c r="O1467" s="86"/>
      <c r="P1467" s="86"/>
      <c r="Q1467" s="86"/>
      <c r="R1467" s="86"/>
      <c r="S1467" s="86"/>
      <c r="T1467" s="87"/>
      <c r="U1467" s="40"/>
      <c r="V1467" s="40"/>
      <c r="W1467" s="40"/>
      <c r="X1467" s="40"/>
      <c r="Y1467" s="40"/>
      <c r="Z1467" s="40"/>
      <c r="AA1467" s="40"/>
      <c r="AB1467" s="40"/>
      <c r="AC1467" s="40"/>
      <c r="AD1467" s="40"/>
      <c r="AE1467" s="40"/>
      <c r="AT1467" s="19" t="s">
        <v>197</v>
      </c>
      <c r="AU1467" s="19" t="s">
        <v>83</v>
      </c>
    </row>
    <row r="1468" s="12" customFormat="1" ht="22.8" customHeight="1">
      <c r="A1468" s="12"/>
      <c r="B1468" s="199"/>
      <c r="C1468" s="200"/>
      <c r="D1468" s="201" t="s">
        <v>72</v>
      </c>
      <c r="E1468" s="213" t="s">
        <v>864</v>
      </c>
      <c r="F1468" s="213" t="s">
        <v>865</v>
      </c>
      <c r="G1468" s="200"/>
      <c r="H1468" s="200"/>
      <c r="I1468" s="203"/>
      <c r="J1468" s="214">
        <f>BK1468</f>
        <v>0</v>
      </c>
      <c r="K1468" s="200"/>
      <c r="L1468" s="205"/>
      <c r="M1468" s="206"/>
      <c r="N1468" s="207"/>
      <c r="O1468" s="207"/>
      <c r="P1468" s="208">
        <f>SUM(P1469:P1473)</f>
        <v>0</v>
      </c>
      <c r="Q1468" s="207"/>
      <c r="R1468" s="208">
        <f>SUM(R1469:R1473)</f>
        <v>0</v>
      </c>
      <c r="S1468" s="207"/>
      <c r="T1468" s="209">
        <f>SUM(T1469:T1473)</f>
        <v>0.016</v>
      </c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R1468" s="210" t="s">
        <v>83</v>
      </c>
      <c r="AT1468" s="211" t="s">
        <v>72</v>
      </c>
      <c r="AU1468" s="211" t="s">
        <v>81</v>
      </c>
      <c r="AY1468" s="210" t="s">
        <v>189</v>
      </c>
      <c r="BK1468" s="212">
        <f>SUM(BK1469:BK1473)</f>
        <v>0</v>
      </c>
    </row>
    <row r="1469" s="2" customFormat="1" ht="21.75" customHeight="1">
      <c r="A1469" s="40"/>
      <c r="B1469" s="41"/>
      <c r="C1469" s="215" t="s">
        <v>866</v>
      </c>
      <c r="D1469" s="215" t="s">
        <v>191</v>
      </c>
      <c r="E1469" s="216" t="s">
        <v>867</v>
      </c>
      <c r="F1469" s="217" t="s">
        <v>868</v>
      </c>
      <c r="G1469" s="218" t="s">
        <v>117</v>
      </c>
      <c r="H1469" s="219">
        <v>1</v>
      </c>
      <c r="I1469" s="220"/>
      <c r="J1469" s="221">
        <f>ROUND(I1469*H1469,2)</f>
        <v>0</v>
      </c>
      <c r="K1469" s="217" t="s">
        <v>194</v>
      </c>
      <c r="L1469" s="46"/>
      <c r="M1469" s="222" t="s">
        <v>21</v>
      </c>
      <c r="N1469" s="223" t="s">
        <v>44</v>
      </c>
      <c r="O1469" s="86"/>
      <c r="P1469" s="224">
        <f>O1469*H1469</f>
        <v>0</v>
      </c>
      <c r="Q1469" s="224">
        <v>0</v>
      </c>
      <c r="R1469" s="224">
        <f>Q1469*H1469</f>
        <v>0</v>
      </c>
      <c r="S1469" s="224">
        <v>0.016</v>
      </c>
      <c r="T1469" s="225">
        <f>S1469*H1469</f>
        <v>0.016</v>
      </c>
      <c r="U1469" s="40"/>
      <c r="V1469" s="40"/>
      <c r="W1469" s="40"/>
      <c r="X1469" s="40"/>
      <c r="Y1469" s="40"/>
      <c r="Z1469" s="40"/>
      <c r="AA1469" s="40"/>
      <c r="AB1469" s="40"/>
      <c r="AC1469" s="40"/>
      <c r="AD1469" s="40"/>
      <c r="AE1469" s="40"/>
      <c r="AR1469" s="226" t="s">
        <v>315</v>
      </c>
      <c r="AT1469" s="226" t="s">
        <v>191</v>
      </c>
      <c r="AU1469" s="226" t="s">
        <v>83</v>
      </c>
      <c r="AY1469" s="19" t="s">
        <v>189</v>
      </c>
      <c r="BE1469" s="227">
        <f>IF(N1469="základní",J1469,0)</f>
        <v>0</v>
      </c>
      <c r="BF1469" s="227">
        <f>IF(N1469="snížená",J1469,0)</f>
        <v>0</v>
      </c>
      <c r="BG1469" s="227">
        <f>IF(N1469="zákl. přenesená",J1469,0)</f>
        <v>0</v>
      </c>
      <c r="BH1469" s="227">
        <f>IF(N1469="sníž. přenesená",J1469,0)</f>
        <v>0</v>
      </c>
      <c r="BI1469" s="227">
        <f>IF(N1469="nulová",J1469,0)</f>
        <v>0</v>
      </c>
      <c r="BJ1469" s="19" t="s">
        <v>81</v>
      </c>
      <c r="BK1469" s="227">
        <f>ROUND(I1469*H1469,2)</f>
        <v>0</v>
      </c>
      <c r="BL1469" s="19" t="s">
        <v>315</v>
      </c>
      <c r="BM1469" s="226" t="s">
        <v>869</v>
      </c>
    </row>
    <row r="1470" s="2" customFormat="1">
      <c r="A1470" s="40"/>
      <c r="B1470" s="41"/>
      <c r="C1470" s="42"/>
      <c r="D1470" s="228" t="s">
        <v>197</v>
      </c>
      <c r="E1470" s="42"/>
      <c r="F1470" s="229" t="s">
        <v>870</v>
      </c>
      <c r="G1470" s="42"/>
      <c r="H1470" s="42"/>
      <c r="I1470" s="230"/>
      <c r="J1470" s="42"/>
      <c r="K1470" s="42"/>
      <c r="L1470" s="46"/>
      <c r="M1470" s="231"/>
      <c r="N1470" s="232"/>
      <c r="O1470" s="86"/>
      <c r="P1470" s="86"/>
      <c r="Q1470" s="86"/>
      <c r="R1470" s="86"/>
      <c r="S1470" s="86"/>
      <c r="T1470" s="87"/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T1470" s="19" t="s">
        <v>197</v>
      </c>
      <c r="AU1470" s="19" t="s">
        <v>83</v>
      </c>
    </row>
    <row r="1471" s="13" customFormat="1">
      <c r="A1471" s="13"/>
      <c r="B1471" s="233"/>
      <c r="C1471" s="234"/>
      <c r="D1471" s="235" t="s">
        <v>199</v>
      </c>
      <c r="E1471" s="236" t="s">
        <v>21</v>
      </c>
      <c r="F1471" s="237" t="s">
        <v>200</v>
      </c>
      <c r="G1471" s="234"/>
      <c r="H1471" s="236" t="s">
        <v>21</v>
      </c>
      <c r="I1471" s="238"/>
      <c r="J1471" s="234"/>
      <c r="K1471" s="234"/>
      <c r="L1471" s="239"/>
      <c r="M1471" s="240"/>
      <c r="N1471" s="241"/>
      <c r="O1471" s="241"/>
      <c r="P1471" s="241"/>
      <c r="Q1471" s="241"/>
      <c r="R1471" s="241"/>
      <c r="S1471" s="241"/>
      <c r="T1471" s="242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43" t="s">
        <v>199</v>
      </c>
      <c r="AU1471" s="243" t="s">
        <v>83</v>
      </c>
      <c r="AV1471" s="13" t="s">
        <v>81</v>
      </c>
      <c r="AW1471" s="13" t="s">
        <v>34</v>
      </c>
      <c r="AX1471" s="13" t="s">
        <v>73</v>
      </c>
      <c r="AY1471" s="243" t="s">
        <v>189</v>
      </c>
    </row>
    <row r="1472" s="13" customFormat="1">
      <c r="A1472" s="13"/>
      <c r="B1472" s="233"/>
      <c r="C1472" s="234"/>
      <c r="D1472" s="235" t="s">
        <v>199</v>
      </c>
      <c r="E1472" s="236" t="s">
        <v>21</v>
      </c>
      <c r="F1472" s="237" t="s">
        <v>362</v>
      </c>
      <c r="G1472" s="234"/>
      <c r="H1472" s="236" t="s">
        <v>21</v>
      </c>
      <c r="I1472" s="238"/>
      <c r="J1472" s="234"/>
      <c r="K1472" s="234"/>
      <c r="L1472" s="239"/>
      <c r="M1472" s="240"/>
      <c r="N1472" s="241"/>
      <c r="O1472" s="241"/>
      <c r="P1472" s="241"/>
      <c r="Q1472" s="241"/>
      <c r="R1472" s="241"/>
      <c r="S1472" s="241"/>
      <c r="T1472" s="242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3" t="s">
        <v>199</v>
      </c>
      <c r="AU1472" s="243" t="s">
        <v>83</v>
      </c>
      <c r="AV1472" s="13" t="s">
        <v>81</v>
      </c>
      <c r="AW1472" s="13" t="s">
        <v>34</v>
      </c>
      <c r="AX1472" s="13" t="s">
        <v>73</v>
      </c>
      <c r="AY1472" s="243" t="s">
        <v>189</v>
      </c>
    </row>
    <row r="1473" s="14" customFormat="1">
      <c r="A1473" s="14"/>
      <c r="B1473" s="244"/>
      <c r="C1473" s="245"/>
      <c r="D1473" s="235" t="s">
        <v>199</v>
      </c>
      <c r="E1473" s="246" t="s">
        <v>21</v>
      </c>
      <c r="F1473" s="247" t="s">
        <v>81</v>
      </c>
      <c r="G1473" s="245"/>
      <c r="H1473" s="248">
        <v>1</v>
      </c>
      <c r="I1473" s="249"/>
      <c r="J1473" s="245"/>
      <c r="K1473" s="245"/>
      <c r="L1473" s="250"/>
      <c r="M1473" s="251"/>
      <c r="N1473" s="252"/>
      <c r="O1473" s="252"/>
      <c r="P1473" s="252"/>
      <c r="Q1473" s="252"/>
      <c r="R1473" s="252"/>
      <c r="S1473" s="252"/>
      <c r="T1473" s="253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4" t="s">
        <v>199</v>
      </c>
      <c r="AU1473" s="254" t="s">
        <v>83</v>
      </c>
      <c r="AV1473" s="14" t="s">
        <v>83</v>
      </c>
      <c r="AW1473" s="14" t="s">
        <v>34</v>
      </c>
      <c r="AX1473" s="14" t="s">
        <v>81</v>
      </c>
      <c r="AY1473" s="254" t="s">
        <v>189</v>
      </c>
    </row>
    <row r="1474" s="12" customFormat="1" ht="22.8" customHeight="1">
      <c r="A1474" s="12"/>
      <c r="B1474" s="199"/>
      <c r="C1474" s="200"/>
      <c r="D1474" s="201" t="s">
        <v>72</v>
      </c>
      <c r="E1474" s="213" t="s">
        <v>871</v>
      </c>
      <c r="F1474" s="213" t="s">
        <v>872</v>
      </c>
      <c r="G1474" s="200"/>
      <c r="H1474" s="200"/>
      <c r="I1474" s="203"/>
      <c r="J1474" s="214">
        <f>BK1474</f>
        <v>0</v>
      </c>
      <c r="K1474" s="200"/>
      <c r="L1474" s="205"/>
      <c r="M1474" s="206"/>
      <c r="N1474" s="207"/>
      <c r="O1474" s="207"/>
      <c r="P1474" s="208">
        <f>SUM(P1475:P1489)</f>
        <v>0</v>
      </c>
      <c r="Q1474" s="207"/>
      <c r="R1474" s="208">
        <f>SUM(R1475:R1489)</f>
        <v>0.0074999999999999997</v>
      </c>
      <c r="S1474" s="207"/>
      <c r="T1474" s="209">
        <f>SUM(T1475:T1489)</f>
        <v>0.017100000000000001</v>
      </c>
      <c r="U1474" s="12"/>
      <c r="V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R1474" s="210" t="s">
        <v>83</v>
      </c>
      <c r="AT1474" s="211" t="s">
        <v>72</v>
      </c>
      <c r="AU1474" s="211" t="s">
        <v>81</v>
      </c>
      <c r="AY1474" s="210" t="s">
        <v>189</v>
      </c>
      <c r="BK1474" s="212">
        <f>SUM(BK1475:BK1489)</f>
        <v>0</v>
      </c>
    </row>
    <row r="1475" s="2" customFormat="1" ht="44.25" customHeight="1">
      <c r="A1475" s="40"/>
      <c r="B1475" s="41"/>
      <c r="C1475" s="215" t="s">
        <v>873</v>
      </c>
      <c r="D1475" s="215" t="s">
        <v>191</v>
      </c>
      <c r="E1475" s="216" t="s">
        <v>874</v>
      </c>
      <c r="F1475" s="217" t="s">
        <v>875</v>
      </c>
      <c r="G1475" s="218" t="s">
        <v>117</v>
      </c>
      <c r="H1475" s="219">
        <v>3</v>
      </c>
      <c r="I1475" s="220"/>
      <c r="J1475" s="221">
        <f>ROUND(I1475*H1475,2)</f>
        <v>0</v>
      </c>
      <c r="K1475" s="217" t="s">
        <v>194</v>
      </c>
      <c r="L1475" s="46"/>
      <c r="M1475" s="222" t="s">
        <v>21</v>
      </c>
      <c r="N1475" s="223" t="s">
        <v>44</v>
      </c>
      <c r="O1475" s="86"/>
      <c r="P1475" s="224">
        <f>O1475*H1475</f>
        <v>0</v>
      </c>
      <c r="Q1475" s="224">
        <v>0</v>
      </c>
      <c r="R1475" s="224">
        <f>Q1475*H1475</f>
        <v>0</v>
      </c>
      <c r="S1475" s="224">
        <v>0.0057000000000000002</v>
      </c>
      <c r="T1475" s="225">
        <f>S1475*H1475</f>
        <v>0.017100000000000001</v>
      </c>
      <c r="U1475" s="40"/>
      <c r="V1475" s="40"/>
      <c r="W1475" s="40"/>
      <c r="X1475" s="40"/>
      <c r="Y1475" s="40"/>
      <c r="Z1475" s="40"/>
      <c r="AA1475" s="40"/>
      <c r="AB1475" s="40"/>
      <c r="AC1475" s="40"/>
      <c r="AD1475" s="40"/>
      <c r="AE1475" s="40"/>
      <c r="AR1475" s="226" t="s">
        <v>315</v>
      </c>
      <c r="AT1475" s="226" t="s">
        <v>191</v>
      </c>
      <c r="AU1475" s="226" t="s">
        <v>83</v>
      </c>
      <c r="AY1475" s="19" t="s">
        <v>189</v>
      </c>
      <c r="BE1475" s="227">
        <f>IF(N1475="základní",J1475,0)</f>
        <v>0</v>
      </c>
      <c r="BF1475" s="227">
        <f>IF(N1475="snížená",J1475,0)</f>
        <v>0</v>
      </c>
      <c r="BG1475" s="227">
        <f>IF(N1475="zákl. přenesená",J1475,0)</f>
        <v>0</v>
      </c>
      <c r="BH1475" s="227">
        <f>IF(N1475="sníž. přenesená",J1475,0)</f>
        <v>0</v>
      </c>
      <c r="BI1475" s="227">
        <f>IF(N1475="nulová",J1475,0)</f>
        <v>0</v>
      </c>
      <c r="BJ1475" s="19" t="s">
        <v>81</v>
      </c>
      <c r="BK1475" s="227">
        <f>ROUND(I1475*H1475,2)</f>
        <v>0</v>
      </c>
      <c r="BL1475" s="19" t="s">
        <v>315</v>
      </c>
      <c r="BM1475" s="226" t="s">
        <v>876</v>
      </c>
    </row>
    <row r="1476" s="2" customFormat="1">
      <c r="A1476" s="40"/>
      <c r="B1476" s="41"/>
      <c r="C1476" s="42"/>
      <c r="D1476" s="228" t="s">
        <v>197</v>
      </c>
      <c r="E1476" s="42"/>
      <c r="F1476" s="229" t="s">
        <v>877</v>
      </c>
      <c r="G1476" s="42"/>
      <c r="H1476" s="42"/>
      <c r="I1476" s="230"/>
      <c r="J1476" s="42"/>
      <c r="K1476" s="42"/>
      <c r="L1476" s="46"/>
      <c r="M1476" s="231"/>
      <c r="N1476" s="232"/>
      <c r="O1476" s="86"/>
      <c r="P1476" s="86"/>
      <c r="Q1476" s="86"/>
      <c r="R1476" s="86"/>
      <c r="S1476" s="86"/>
      <c r="T1476" s="87"/>
      <c r="U1476" s="40"/>
      <c r="V1476" s="40"/>
      <c r="W1476" s="40"/>
      <c r="X1476" s="40"/>
      <c r="Y1476" s="40"/>
      <c r="Z1476" s="40"/>
      <c r="AA1476" s="40"/>
      <c r="AB1476" s="40"/>
      <c r="AC1476" s="40"/>
      <c r="AD1476" s="40"/>
      <c r="AE1476" s="40"/>
      <c r="AT1476" s="19" t="s">
        <v>197</v>
      </c>
      <c r="AU1476" s="19" t="s">
        <v>83</v>
      </c>
    </row>
    <row r="1477" s="13" customFormat="1">
      <c r="A1477" s="13"/>
      <c r="B1477" s="233"/>
      <c r="C1477" s="234"/>
      <c r="D1477" s="235" t="s">
        <v>199</v>
      </c>
      <c r="E1477" s="236" t="s">
        <v>21</v>
      </c>
      <c r="F1477" s="237" t="s">
        <v>200</v>
      </c>
      <c r="G1477" s="234"/>
      <c r="H1477" s="236" t="s">
        <v>21</v>
      </c>
      <c r="I1477" s="238"/>
      <c r="J1477" s="234"/>
      <c r="K1477" s="234"/>
      <c r="L1477" s="239"/>
      <c r="M1477" s="240"/>
      <c r="N1477" s="241"/>
      <c r="O1477" s="241"/>
      <c r="P1477" s="241"/>
      <c r="Q1477" s="241"/>
      <c r="R1477" s="241"/>
      <c r="S1477" s="241"/>
      <c r="T1477" s="242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3" t="s">
        <v>199</v>
      </c>
      <c r="AU1477" s="243" t="s">
        <v>83</v>
      </c>
      <c r="AV1477" s="13" t="s">
        <v>81</v>
      </c>
      <c r="AW1477" s="13" t="s">
        <v>34</v>
      </c>
      <c r="AX1477" s="13" t="s">
        <v>73</v>
      </c>
      <c r="AY1477" s="243" t="s">
        <v>189</v>
      </c>
    </row>
    <row r="1478" s="13" customFormat="1">
      <c r="A1478" s="13"/>
      <c r="B1478" s="233"/>
      <c r="C1478" s="234"/>
      <c r="D1478" s="235" t="s">
        <v>199</v>
      </c>
      <c r="E1478" s="236" t="s">
        <v>21</v>
      </c>
      <c r="F1478" s="237" t="s">
        <v>587</v>
      </c>
      <c r="G1478" s="234"/>
      <c r="H1478" s="236" t="s">
        <v>21</v>
      </c>
      <c r="I1478" s="238"/>
      <c r="J1478" s="234"/>
      <c r="K1478" s="234"/>
      <c r="L1478" s="239"/>
      <c r="M1478" s="240"/>
      <c r="N1478" s="241"/>
      <c r="O1478" s="241"/>
      <c r="P1478" s="241"/>
      <c r="Q1478" s="241"/>
      <c r="R1478" s="241"/>
      <c r="S1478" s="241"/>
      <c r="T1478" s="242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3" t="s">
        <v>199</v>
      </c>
      <c r="AU1478" s="243" t="s">
        <v>83</v>
      </c>
      <c r="AV1478" s="13" t="s">
        <v>81</v>
      </c>
      <c r="AW1478" s="13" t="s">
        <v>34</v>
      </c>
      <c r="AX1478" s="13" t="s">
        <v>73</v>
      </c>
      <c r="AY1478" s="243" t="s">
        <v>189</v>
      </c>
    </row>
    <row r="1479" s="14" customFormat="1">
      <c r="A1479" s="14"/>
      <c r="B1479" s="244"/>
      <c r="C1479" s="245"/>
      <c r="D1479" s="235" t="s">
        <v>199</v>
      </c>
      <c r="E1479" s="246" t="s">
        <v>21</v>
      </c>
      <c r="F1479" s="247" t="s">
        <v>103</v>
      </c>
      <c r="G1479" s="245"/>
      <c r="H1479" s="248">
        <v>3</v>
      </c>
      <c r="I1479" s="249"/>
      <c r="J1479" s="245"/>
      <c r="K1479" s="245"/>
      <c r="L1479" s="250"/>
      <c r="M1479" s="251"/>
      <c r="N1479" s="252"/>
      <c r="O1479" s="252"/>
      <c r="P1479" s="252"/>
      <c r="Q1479" s="252"/>
      <c r="R1479" s="252"/>
      <c r="S1479" s="252"/>
      <c r="T1479" s="253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4" t="s">
        <v>199</v>
      </c>
      <c r="AU1479" s="254" t="s">
        <v>83</v>
      </c>
      <c r="AV1479" s="14" t="s">
        <v>83</v>
      </c>
      <c r="AW1479" s="14" t="s">
        <v>34</v>
      </c>
      <c r="AX1479" s="14" t="s">
        <v>73</v>
      </c>
      <c r="AY1479" s="254" t="s">
        <v>189</v>
      </c>
    </row>
    <row r="1480" s="15" customFormat="1">
      <c r="A1480" s="15"/>
      <c r="B1480" s="255"/>
      <c r="C1480" s="256"/>
      <c r="D1480" s="235" t="s">
        <v>199</v>
      </c>
      <c r="E1480" s="257" t="s">
        <v>21</v>
      </c>
      <c r="F1480" s="258" t="s">
        <v>203</v>
      </c>
      <c r="G1480" s="256"/>
      <c r="H1480" s="259">
        <v>3</v>
      </c>
      <c r="I1480" s="260"/>
      <c r="J1480" s="256"/>
      <c r="K1480" s="256"/>
      <c r="L1480" s="261"/>
      <c r="M1480" s="262"/>
      <c r="N1480" s="263"/>
      <c r="O1480" s="263"/>
      <c r="P1480" s="263"/>
      <c r="Q1480" s="263"/>
      <c r="R1480" s="263"/>
      <c r="S1480" s="263"/>
      <c r="T1480" s="264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T1480" s="265" t="s">
        <v>199</v>
      </c>
      <c r="AU1480" s="265" t="s">
        <v>83</v>
      </c>
      <c r="AV1480" s="15" t="s">
        <v>195</v>
      </c>
      <c r="AW1480" s="15" t="s">
        <v>34</v>
      </c>
      <c r="AX1480" s="15" t="s">
        <v>81</v>
      </c>
      <c r="AY1480" s="265" t="s">
        <v>189</v>
      </c>
    </row>
    <row r="1481" s="2" customFormat="1" ht="37.8" customHeight="1">
      <c r="A1481" s="40"/>
      <c r="B1481" s="41"/>
      <c r="C1481" s="215" t="s">
        <v>878</v>
      </c>
      <c r="D1481" s="215" t="s">
        <v>191</v>
      </c>
      <c r="E1481" s="216" t="s">
        <v>879</v>
      </c>
      <c r="F1481" s="217" t="s">
        <v>880</v>
      </c>
      <c r="G1481" s="218" t="s">
        <v>117</v>
      </c>
      <c r="H1481" s="219">
        <v>3</v>
      </c>
      <c r="I1481" s="220"/>
      <c r="J1481" s="221">
        <f>ROUND(I1481*H1481,2)</f>
        <v>0</v>
      </c>
      <c r="K1481" s="217" t="s">
        <v>194</v>
      </c>
      <c r="L1481" s="46"/>
      <c r="M1481" s="222" t="s">
        <v>21</v>
      </c>
      <c r="N1481" s="223" t="s">
        <v>44</v>
      </c>
      <c r="O1481" s="86"/>
      <c r="P1481" s="224">
        <f>O1481*H1481</f>
        <v>0</v>
      </c>
      <c r="Q1481" s="224">
        <v>0</v>
      </c>
      <c r="R1481" s="224">
        <f>Q1481*H1481</f>
        <v>0</v>
      </c>
      <c r="S1481" s="224">
        <v>0</v>
      </c>
      <c r="T1481" s="225">
        <f>S1481*H1481</f>
        <v>0</v>
      </c>
      <c r="U1481" s="40"/>
      <c r="V1481" s="40"/>
      <c r="W1481" s="40"/>
      <c r="X1481" s="40"/>
      <c r="Y1481" s="40"/>
      <c r="Z1481" s="40"/>
      <c r="AA1481" s="40"/>
      <c r="AB1481" s="40"/>
      <c r="AC1481" s="40"/>
      <c r="AD1481" s="40"/>
      <c r="AE1481" s="40"/>
      <c r="AR1481" s="226" t="s">
        <v>315</v>
      </c>
      <c r="AT1481" s="226" t="s">
        <v>191</v>
      </c>
      <c r="AU1481" s="226" t="s">
        <v>83</v>
      </c>
      <c r="AY1481" s="19" t="s">
        <v>189</v>
      </c>
      <c r="BE1481" s="227">
        <f>IF(N1481="základní",J1481,0)</f>
        <v>0</v>
      </c>
      <c r="BF1481" s="227">
        <f>IF(N1481="snížená",J1481,0)</f>
        <v>0</v>
      </c>
      <c r="BG1481" s="227">
        <f>IF(N1481="zákl. přenesená",J1481,0)</f>
        <v>0</v>
      </c>
      <c r="BH1481" s="227">
        <f>IF(N1481="sníž. přenesená",J1481,0)</f>
        <v>0</v>
      </c>
      <c r="BI1481" s="227">
        <f>IF(N1481="nulová",J1481,0)</f>
        <v>0</v>
      </c>
      <c r="BJ1481" s="19" t="s">
        <v>81</v>
      </c>
      <c r="BK1481" s="227">
        <f>ROUND(I1481*H1481,2)</f>
        <v>0</v>
      </c>
      <c r="BL1481" s="19" t="s">
        <v>315</v>
      </c>
      <c r="BM1481" s="226" t="s">
        <v>881</v>
      </c>
    </row>
    <row r="1482" s="2" customFormat="1">
      <c r="A1482" s="40"/>
      <c r="B1482" s="41"/>
      <c r="C1482" s="42"/>
      <c r="D1482" s="228" t="s">
        <v>197</v>
      </c>
      <c r="E1482" s="42"/>
      <c r="F1482" s="229" t="s">
        <v>882</v>
      </c>
      <c r="G1482" s="42"/>
      <c r="H1482" s="42"/>
      <c r="I1482" s="230"/>
      <c r="J1482" s="42"/>
      <c r="K1482" s="42"/>
      <c r="L1482" s="46"/>
      <c r="M1482" s="231"/>
      <c r="N1482" s="232"/>
      <c r="O1482" s="86"/>
      <c r="P1482" s="86"/>
      <c r="Q1482" s="86"/>
      <c r="R1482" s="86"/>
      <c r="S1482" s="86"/>
      <c r="T1482" s="87"/>
      <c r="U1482" s="40"/>
      <c r="V1482" s="40"/>
      <c r="W1482" s="40"/>
      <c r="X1482" s="40"/>
      <c r="Y1482" s="40"/>
      <c r="Z1482" s="40"/>
      <c r="AA1482" s="40"/>
      <c r="AB1482" s="40"/>
      <c r="AC1482" s="40"/>
      <c r="AD1482" s="40"/>
      <c r="AE1482" s="40"/>
      <c r="AT1482" s="19" t="s">
        <v>197</v>
      </c>
      <c r="AU1482" s="19" t="s">
        <v>83</v>
      </c>
    </row>
    <row r="1483" s="13" customFormat="1">
      <c r="A1483" s="13"/>
      <c r="B1483" s="233"/>
      <c r="C1483" s="234"/>
      <c r="D1483" s="235" t="s">
        <v>199</v>
      </c>
      <c r="E1483" s="236" t="s">
        <v>21</v>
      </c>
      <c r="F1483" s="237" t="s">
        <v>200</v>
      </c>
      <c r="G1483" s="234"/>
      <c r="H1483" s="236" t="s">
        <v>21</v>
      </c>
      <c r="I1483" s="238"/>
      <c r="J1483" s="234"/>
      <c r="K1483" s="234"/>
      <c r="L1483" s="239"/>
      <c r="M1483" s="240"/>
      <c r="N1483" s="241"/>
      <c r="O1483" s="241"/>
      <c r="P1483" s="241"/>
      <c r="Q1483" s="241"/>
      <c r="R1483" s="241"/>
      <c r="S1483" s="241"/>
      <c r="T1483" s="242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3" t="s">
        <v>199</v>
      </c>
      <c r="AU1483" s="243" t="s">
        <v>83</v>
      </c>
      <c r="AV1483" s="13" t="s">
        <v>81</v>
      </c>
      <c r="AW1483" s="13" t="s">
        <v>34</v>
      </c>
      <c r="AX1483" s="13" t="s">
        <v>73</v>
      </c>
      <c r="AY1483" s="243" t="s">
        <v>189</v>
      </c>
    </row>
    <row r="1484" s="13" customFormat="1">
      <c r="A1484" s="13"/>
      <c r="B1484" s="233"/>
      <c r="C1484" s="234"/>
      <c r="D1484" s="235" t="s">
        <v>199</v>
      </c>
      <c r="E1484" s="236" t="s">
        <v>21</v>
      </c>
      <c r="F1484" s="237" t="s">
        <v>587</v>
      </c>
      <c r="G1484" s="234"/>
      <c r="H1484" s="236" t="s">
        <v>21</v>
      </c>
      <c r="I1484" s="238"/>
      <c r="J1484" s="234"/>
      <c r="K1484" s="234"/>
      <c r="L1484" s="239"/>
      <c r="M1484" s="240"/>
      <c r="N1484" s="241"/>
      <c r="O1484" s="241"/>
      <c r="P1484" s="241"/>
      <c r="Q1484" s="241"/>
      <c r="R1484" s="241"/>
      <c r="S1484" s="241"/>
      <c r="T1484" s="242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3" t="s">
        <v>199</v>
      </c>
      <c r="AU1484" s="243" t="s">
        <v>83</v>
      </c>
      <c r="AV1484" s="13" t="s">
        <v>81</v>
      </c>
      <c r="AW1484" s="13" t="s">
        <v>34</v>
      </c>
      <c r="AX1484" s="13" t="s">
        <v>73</v>
      </c>
      <c r="AY1484" s="243" t="s">
        <v>189</v>
      </c>
    </row>
    <row r="1485" s="14" customFormat="1">
      <c r="A1485" s="14"/>
      <c r="B1485" s="244"/>
      <c r="C1485" s="245"/>
      <c r="D1485" s="235" t="s">
        <v>199</v>
      </c>
      <c r="E1485" s="246" t="s">
        <v>21</v>
      </c>
      <c r="F1485" s="247" t="s">
        <v>103</v>
      </c>
      <c r="G1485" s="245"/>
      <c r="H1485" s="248">
        <v>3</v>
      </c>
      <c r="I1485" s="249"/>
      <c r="J1485" s="245"/>
      <c r="K1485" s="245"/>
      <c r="L1485" s="250"/>
      <c r="M1485" s="251"/>
      <c r="N1485" s="252"/>
      <c r="O1485" s="252"/>
      <c r="P1485" s="252"/>
      <c r="Q1485" s="252"/>
      <c r="R1485" s="252"/>
      <c r="S1485" s="252"/>
      <c r="T1485" s="253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4" t="s">
        <v>199</v>
      </c>
      <c r="AU1485" s="254" t="s">
        <v>83</v>
      </c>
      <c r="AV1485" s="14" t="s">
        <v>83</v>
      </c>
      <c r="AW1485" s="14" t="s">
        <v>34</v>
      </c>
      <c r="AX1485" s="14" t="s">
        <v>73</v>
      </c>
      <c r="AY1485" s="254" t="s">
        <v>189</v>
      </c>
    </row>
    <row r="1486" s="15" customFormat="1">
      <c r="A1486" s="15"/>
      <c r="B1486" s="255"/>
      <c r="C1486" s="256"/>
      <c r="D1486" s="235" t="s">
        <v>199</v>
      </c>
      <c r="E1486" s="257" t="s">
        <v>21</v>
      </c>
      <c r="F1486" s="258" t="s">
        <v>203</v>
      </c>
      <c r="G1486" s="256"/>
      <c r="H1486" s="259">
        <v>3</v>
      </c>
      <c r="I1486" s="260"/>
      <c r="J1486" s="256"/>
      <c r="K1486" s="256"/>
      <c r="L1486" s="261"/>
      <c r="M1486" s="262"/>
      <c r="N1486" s="263"/>
      <c r="O1486" s="263"/>
      <c r="P1486" s="263"/>
      <c r="Q1486" s="263"/>
      <c r="R1486" s="263"/>
      <c r="S1486" s="263"/>
      <c r="T1486" s="264"/>
      <c r="U1486" s="15"/>
      <c r="V1486" s="15"/>
      <c r="W1486" s="15"/>
      <c r="X1486" s="15"/>
      <c r="Y1486" s="15"/>
      <c r="Z1486" s="15"/>
      <c r="AA1486" s="15"/>
      <c r="AB1486" s="15"/>
      <c r="AC1486" s="15"/>
      <c r="AD1486" s="15"/>
      <c r="AE1486" s="15"/>
      <c r="AT1486" s="265" t="s">
        <v>199</v>
      </c>
      <c r="AU1486" s="265" t="s">
        <v>83</v>
      </c>
      <c r="AV1486" s="15" t="s">
        <v>195</v>
      </c>
      <c r="AW1486" s="15" t="s">
        <v>34</v>
      </c>
      <c r="AX1486" s="15" t="s">
        <v>81</v>
      </c>
      <c r="AY1486" s="265" t="s">
        <v>189</v>
      </c>
    </row>
    <row r="1487" s="2" customFormat="1" ht="16.5" customHeight="1">
      <c r="A1487" s="40"/>
      <c r="B1487" s="41"/>
      <c r="C1487" s="269" t="s">
        <v>883</v>
      </c>
      <c r="D1487" s="269" t="s">
        <v>214</v>
      </c>
      <c r="E1487" s="270" t="s">
        <v>884</v>
      </c>
      <c r="F1487" s="271" t="s">
        <v>885</v>
      </c>
      <c r="G1487" s="272" t="s">
        <v>117</v>
      </c>
      <c r="H1487" s="273">
        <v>3</v>
      </c>
      <c r="I1487" s="274"/>
      <c r="J1487" s="275">
        <f>ROUND(I1487*H1487,2)</f>
        <v>0</v>
      </c>
      <c r="K1487" s="271" t="s">
        <v>194</v>
      </c>
      <c r="L1487" s="276"/>
      <c r="M1487" s="277" t="s">
        <v>21</v>
      </c>
      <c r="N1487" s="278" t="s">
        <v>44</v>
      </c>
      <c r="O1487" s="86"/>
      <c r="P1487" s="224">
        <f>O1487*H1487</f>
        <v>0</v>
      </c>
      <c r="Q1487" s="224">
        <v>0.0025000000000000001</v>
      </c>
      <c r="R1487" s="224">
        <f>Q1487*H1487</f>
        <v>0.0074999999999999997</v>
      </c>
      <c r="S1487" s="224">
        <v>0</v>
      </c>
      <c r="T1487" s="225">
        <f>S1487*H1487</f>
        <v>0</v>
      </c>
      <c r="U1487" s="40"/>
      <c r="V1487" s="40"/>
      <c r="W1487" s="40"/>
      <c r="X1487" s="40"/>
      <c r="Y1487" s="40"/>
      <c r="Z1487" s="40"/>
      <c r="AA1487" s="40"/>
      <c r="AB1487" s="40"/>
      <c r="AC1487" s="40"/>
      <c r="AD1487" s="40"/>
      <c r="AE1487" s="40"/>
      <c r="AR1487" s="226" t="s">
        <v>424</v>
      </c>
      <c r="AT1487" s="226" t="s">
        <v>214</v>
      </c>
      <c r="AU1487" s="226" t="s">
        <v>83</v>
      </c>
      <c r="AY1487" s="19" t="s">
        <v>189</v>
      </c>
      <c r="BE1487" s="227">
        <f>IF(N1487="základní",J1487,0)</f>
        <v>0</v>
      </c>
      <c r="BF1487" s="227">
        <f>IF(N1487="snížená",J1487,0)</f>
        <v>0</v>
      </c>
      <c r="BG1487" s="227">
        <f>IF(N1487="zákl. přenesená",J1487,0)</f>
        <v>0</v>
      </c>
      <c r="BH1487" s="227">
        <f>IF(N1487="sníž. přenesená",J1487,0)</f>
        <v>0</v>
      </c>
      <c r="BI1487" s="227">
        <f>IF(N1487="nulová",J1487,0)</f>
        <v>0</v>
      </c>
      <c r="BJ1487" s="19" t="s">
        <v>81</v>
      </c>
      <c r="BK1487" s="227">
        <f>ROUND(I1487*H1487,2)</f>
        <v>0</v>
      </c>
      <c r="BL1487" s="19" t="s">
        <v>315</v>
      </c>
      <c r="BM1487" s="226" t="s">
        <v>886</v>
      </c>
    </row>
    <row r="1488" s="2" customFormat="1" ht="49.05" customHeight="1">
      <c r="A1488" s="40"/>
      <c r="B1488" s="41"/>
      <c r="C1488" s="215" t="s">
        <v>887</v>
      </c>
      <c r="D1488" s="215" t="s">
        <v>191</v>
      </c>
      <c r="E1488" s="216" t="s">
        <v>888</v>
      </c>
      <c r="F1488" s="217" t="s">
        <v>889</v>
      </c>
      <c r="G1488" s="218" t="s">
        <v>421</v>
      </c>
      <c r="H1488" s="219">
        <v>0.0080000000000000002</v>
      </c>
      <c r="I1488" s="220"/>
      <c r="J1488" s="221">
        <f>ROUND(I1488*H1488,2)</f>
        <v>0</v>
      </c>
      <c r="K1488" s="217" t="s">
        <v>194</v>
      </c>
      <c r="L1488" s="46"/>
      <c r="M1488" s="222" t="s">
        <v>21</v>
      </c>
      <c r="N1488" s="223" t="s">
        <v>44</v>
      </c>
      <c r="O1488" s="86"/>
      <c r="P1488" s="224">
        <f>O1488*H1488</f>
        <v>0</v>
      </c>
      <c r="Q1488" s="224">
        <v>0</v>
      </c>
      <c r="R1488" s="224">
        <f>Q1488*H1488</f>
        <v>0</v>
      </c>
      <c r="S1488" s="224">
        <v>0</v>
      </c>
      <c r="T1488" s="225">
        <f>S1488*H1488</f>
        <v>0</v>
      </c>
      <c r="U1488" s="40"/>
      <c r="V1488" s="40"/>
      <c r="W1488" s="40"/>
      <c r="X1488" s="40"/>
      <c r="Y1488" s="40"/>
      <c r="Z1488" s="40"/>
      <c r="AA1488" s="40"/>
      <c r="AB1488" s="40"/>
      <c r="AC1488" s="40"/>
      <c r="AD1488" s="40"/>
      <c r="AE1488" s="40"/>
      <c r="AR1488" s="226" t="s">
        <v>315</v>
      </c>
      <c r="AT1488" s="226" t="s">
        <v>191</v>
      </c>
      <c r="AU1488" s="226" t="s">
        <v>83</v>
      </c>
      <c r="AY1488" s="19" t="s">
        <v>189</v>
      </c>
      <c r="BE1488" s="227">
        <f>IF(N1488="základní",J1488,0)</f>
        <v>0</v>
      </c>
      <c r="BF1488" s="227">
        <f>IF(N1488="snížená",J1488,0)</f>
        <v>0</v>
      </c>
      <c r="BG1488" s="227">
        <f>IF(N1488="zákl. přenesená",J1488,0)</f>
        <v>0</v>
      </c>
      <c r="BH1488" s="227">
        <f>IF(N1488="sníž. přenesená",J1488,0)</f>
        <v>0</v>
      </c>
      <c r="BI1488" s="227">
        <f>IF(N1488="nulová",J1488,0)</f>
        <v>0</v>
      </c>
      <c r="BJ1488" s="19" t="s">
        <v>81</v>
      </c>
      <c r="BK1488" s="227">
        <f>ROUND(I1488*H1488,2)</f>
        <v>0</v>
      </c>
      <c r="BL1488" s="19" t="s">
        <v>315</v>
      </c>
      <c r="BM1488" s="226" t="s">
        <v>890</v>
      </c>
    </row>
    <row r="1489" s="2" customFormat="1">
      <c r="A1489" s="40"/>
      <c r="B1489" s="41"/>
      <c r="C1489" s="42"/>
      <c r="D1489" s="228" t="s">
        <v>197</v>
      </c>
      <c r="E1489" s="42"/>
      <c r="F1489" s="229" t="s">
        <v>891</v>
      </c>
      <c r="G1489" s="42"/>
      <c r="H1489" s="42"/>
      <c r="I1489" s="230"/>
      <c r="J1489" s="42"/>
      <c r="K1489" s="42"/>
      <c r="L1489" s="46"/>
      <c r="M1489" s="231"/>
      <c r="N1489" s="232"/>
      <c r="O1489" s="86"/>
      <c r="P1489" s="86"/>
      <c r="Q1489" s="86"/>
      <c r="R1489" s="86"/>
      <c r="S1489" s="86"/>
      <c r="T1489" s="87"/>
      <c r="U1489" s="40"/>
      <c r="V1489" s="40"/>
      <c r="W1489" s="40"/>
      <c r="X1489" s="40"/>
      <c r="Y1489" s="40"/>
      <c r="Z1489" s="40"/>
      <c r="AA1489" s="40"/>
      <c r="AB1489" s="40"/>
      <c r="AC1489" s="40"/>
      <c r="AD1489" s="40"/>
      <c r="AE1489" s="40"/>
      <c r="AT1489" s="19" t="s">
        <v>197</v>
      </c>
      <c r="AU1489" s="19" t="s">
        <v>83</v>
      </c>
    </row>
    <row r="1490" s="12" customFormat="1" ht="22.8" customHeight="1">
      <c r="A1490" s="12"/>
      <c r="B1490" s="199"/>
      <c r="C1490" s="200"/>
      <c r="D1490" s="201" t="s">
        <v>72</v>
      </c>
      <c r="E1490" s="213" t="s">
        <v>892</v>
      </c>
      <c r="F1490" s="213" t="s">
        <v>893</v>
      </c>
      <c r="G1490" s="200"/>
      <c r="H1490" s="200"/>
      <c r="I1490" s="203"/>
      <c r="J1490" s="214">
        <f>BK1490</f>
        <v>0</v>
      </c>
      <c r="K1490" s="200"/>
      <c r="L1490" s="205"/>
      <c r="M1490" s="206"/>
      <c r="N1490" s="207"/>
      <c r="O1490" s="207"/>
      <c r="P1490" s="208">
        <f>SUM(P1491:P1528)</f>
        <v>0</v>
      </c>
      <c r="Q1490" s="207"/>
      <c r="R1490" s="208">
        <f>SUM(R1491:R1528)</f>
        <v>0.83212364000000005</v>
      </c>
      <c r="S1490" s="207"/>
      <c r="T1490" s="209">
        <f>SUM(T1491:T1528)</f>
        <v>0</v>
      </c>
      <c r="U1490" s="12"/>
      <c r="V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R1490" s="210" t="s">
        <v>83</v>
      </c>
      <c r="AT1490" s="211" t="s">
        <v>72</v>
      </c>
      <c r="AU1490" s="211" t="s">
        <v>81</v>
      </c>
      <c r="AY1490" s="210" t="s">
        <v>189</v>
      </c>
      <c r="BK1490" s="212">
        <f>SUM(BK1491:BK1528)</f>
        <v>0</v>
      </c>
    </row>
    <row r="1491" s="2" customFormat="1" ht="49.05" customHeight="1">
      <c r="A1491" s="40"/>
      <c r="B1491" s="41"/>
      <c r="C1491" s="215" t="s">
        <v>894</v>
      </c>
      <c r="D1491" s="215" t="s">
        <v>191</v>
      </c>
      <c r="E1491" s="216" t="s">
        <v>895</v>
      </c>
      <c r="F1491" s="217" t="s">
        <v>896</v>
      </c>
      <c r="G1491" s="218" t="s">
        <v>101</v>
      </c>
      <c r="H1491" s="219">
        <v>49.828000000000003</v>
      </c>
      <c r="I1491" s="220"/>
      <c r="J1491" s="221">
        <f>ROUND(I1491*H1491,2)</f>
        <v>0</v>
      </c>
      <c r="K1491" s="217" t="s">
        <v>194</v>
      </c>
      <c r="L1491" s="46"/>
      <c r="M1491" s="222" t="s">
        <v>21</v>
      </c>
      <c r="N1491" s="223" t="s">
        <v>44</v>
      </c>
      <c r="O1491" s="86"/>
      <c r="P1491" s="224">
        <f>O1491*H1491</f>
        <v>0</v>
      </c>
      <c r="Q1491" s="224">
        <v>0.016219999999999998</v>
      </c>
      <c r="R1491" s="224">
        <f>Q1491*H1491</f>
        <v>0.80821016000000001</v>
      </c>
      <c r="S1491" s="224">
        <v>0</v>
      </c>
      <c r="T1491" s="225">
        <f>S1491*H1491</f>
        <v>0</v>
      </c>
      <c r="U1491" s="40"/>
      <c r="V1491" s="40"/>
      <c r="W1491" s="40"/>
      <c r="X1491" s="40"/>
      <c r="Y1491" s="40"/>
      <c r="Z1491" s="40"/>
      <c r="AA1491" s="40"/>
      <c r="AB1491" s="40"/>
      <c r="AC1491" s="40"/>
      <c r="AD1491" s="40"/>
      <c r="AE1491" s="40"/>
      <c r="AR1491" s="226" t="s">
        <v>315</v>
      </c>
      <c r="AT1491" s="226" t="s">
        <v>191</v>
      </c>
      <c r="AU1491" s="226" t="s">
        <v>83</v>
      </c>
      <c r="AY1491" s="19" t="s">
        <v>189</v>
      </c>
      <c r="BE1491" s="227">
        <f>IF(N1491="základní",J1491,0)</f>
        <v>0</v>
      </c>
      <c r="BF1491" s="227">
        <f>IF(N1491="snížená",J1491,0)</f>
        <v>0</v>
      </c>
      <c r="BG1491" s="227">
        <f>IF(N1491="zákl. přenesená",J1491,0)</f>
        <v>0</v>
      </c>
      <c r="BH1491" s="227">
        <f>IF(N1491="sníž. přenesená",J1491,0)</f>
        <v>0</v>
      </c>
      <c r="BI1491" s="227">
        <f>IF(N1491="nulová",J1491,0)</f>
        <v>0</v>
      </c>
      <c r="BJ1491" s="19" t="s">
        <v>81</v>
      </c>
      <c r="BK1491" s="227">
        <f>ROUND(I1491*H1491,2)</f>
        <v>0</v>
      </c>
      <c r="BL1491" s="19" t="s">
        <v>315</v>
      </c>
      <c r="BM1491" s="226" t="s">
        <v>897</v>
      </c>
    </row>
    <row r="1492" s="2" customFormat="1">
      <c r="A1492" s="40"/>
      <c r="B1492" s="41"/>
      <c r="C1492" s="42"/>
      <c r="D1492" s="228" t="s">
        <v>197</v>
      </c>
      <c r="E1492" s="42"/>
      <c r="F1492" s="229" t="s">
        <v>898</v>
      </c>
      <c r="G1492" s="42"/>
      <c r="H1492" s="42"/>
      <c r="I1492" s="230"/>
      <c r="J1492" s="42"/>
      <c r="K1492" s="42"/>
      <c r="L1492" s="46"/>
      <c r="M1492" s="231"/>
      <c r="N1492" s="232"/>
      <c r="O1492" s="86"/>
      <c r="P1492" s="86"/>
      <c r="Q1492" s="86"/>
      <c r="R1492" s="86"/>
      <c r="S1492" s="86"/>
      <c r="T1492" s="87"/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T1492" s="19" t="s">
        <v>197</v>
      </c>
      <c r="AU1492" s="19" t="s">
        <v>83</v>
      </c>
    </row>
    <row r="1493" s="14" customFormat="1">
      <c r="A1493" s="14"/>
      <c r="B1493" s="244"/>
      <c r="C1493" s="245"/>
      <c r="D1493" s="235" t="s">
        <v>199</v>
      </c>
      <c r="E1493" s="246" t="s">
        <v>21</v>
      </c>
      <c r="F1493" s="247" t="s">
        <v>899</v>
      </c>
      <c r="G1493" s="245"/>
      <c r="H1493" s="248">
        <v>34.884</v>
      </c>
      <c r="I1493" s="249"/>
      <c r="J1493" s="245"/>
      <c r="K1493" s="245"/>
      <c r="L1493" s="250"/>
      <c r="M1493" s="251"/>
      <c r="N1493" s="252"/>
      <c r="O1493" s="252"/>
      <c r="P1493" s="252"/>
      <c r="Q1493" s="252"/>
      <c r="R1493" s="252"/>
      <c r="S1493" s="252"/>
      <c r="T1493" s="253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54" t="s">
        <v>199</v>
      </c>
      <c r="AU1493" s="254" t="s">
        <v>83</v>
      </c>
      <c r="AV1493" s="14" t="s">
        <v>83</v>
      </c>
      <c r="AW1493" s="14" t="s">
        <v>34</v>
      </c>
      <c r="AX1493" s="14" t="s">
        <v>73</v>
      </c>
      <c r="AY1493" s="254" t="s">
        <v>189</v>
      </c>
    </row>
    <row r="1494" s="14" customFormat="1">
      <c r="A1494" s="14"/>
      <c r="B1494" s="244"/>
      <c r="C1494" s="245"/>
      <c r="D1494" s="235" t="s">
        <v>199</v>
      </c>
      <c r="E1494" s="246" t="s">
        <v>21</v>
      </c>
      <c r="F1494" s="247" t="s">
        <v>900</v>
      </c>
      <c r="G1494" s="245"/>
      <c r="H1494" s="248">
        <v>10.220000000000001</v>
      </c>
      <c r="I1494" s="249"/>
      <c r="J1494" s="245"/>
      <c r="K1494" s="245"/>
      <c r="L1494" s="250"/>
      <c r="M1494" s="251"/>
      <c r="N1494" s="252"/>
      <c r="O1494" s="252"/>
      <c r="P1494" s="252"/>
      <c r="Q1494" s="252"/>
      <c r="R1494" s="252"/>
      <c r="S1494" s="252"/>
      <c r="T1494" s="253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4" t="s">
        <v>199</v>
      </c>
      <c r="AU1494" s="254" t="s">
        <v>83</v>
      </c>
      <c r="AV1494" s="14" t="s">
        <v>83</v>
      </c>
      <c r="AW1494" s="14" t="s">
        <v>34</v>
      </c>
      <c r="AX1494" s="14" t="s">
        <v>73</v>
      </c>
      <c r="AY1494" s="254" t="s">
        <v>189</v>
      </c>
    </row>
    <row r="1495" s="14" customFormat="1">
      <c r="A1495" s="14"/>
      <c r="B1495" s="244"/>
      <c r="C1495" s="245"/>
      <c r="D1495" s="235" t="s">
        <v>199</v>
      </c>
      <c r="E1495" s="246" t="s">
        <v>21</v>
      </c>
      <c r="F1495" s="247" t="s">
        <v>901</v>
      </c>
      <c r="G1495" s="245"/>
      <c r="H1495" s="248">
        <v>4.7240000000000002</v>
      </c>
      <c r="I1495" s="249"/>
      <c r="J1495" s="245"/>
      <c r="K1495" s="245"/>
      <c r="L1495" s="250"/>
      <c r="M1495" s="251"/>
      <c r="N1495" s="252"/>
      <c r="O1495" s="252"/>
      <c r="P1495" s="252"/>
      <c r="Q1495" s="252"/>
      <c r="R1495" s="252"/>
      <c r="S1495" s="252"/>
      <c r="T1495" s="253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54" t="s">
        <v>199</v>
      </c>
      <c r="AU1495" s="254" t="s">
        <v>83</v>
      </c>
      <c r="AV1495" s="14" t="s">
        <v>83</v>
      </c>
      <c r="AW1495" s="14" t="s">
        <v>34</v>
      </c>
      <c r="AX1495" s="14" t="s">
        <v>73</v>
      </c>
      <c r="AY1495" s="254" t="s">
        <v>189</v>
      </c>
    </row>
    <row r="1496" s="15" customFormat="1">
      <c r="A1496" s="15"/>
      <c r="B1496" s="255"/>
      <c r="C1496" s="256"/>
      <c r="D1496" s="235" t="s">
        <v>199</v>
      </c>
      <c r="E1496" s="257" t="s">
        <v>21</v>
      </c>
      <c r="F1496" s="258" t="s">
        <v>203</v>
      </c>
      <c r="G1496" s="256"/>
      <c r="H1496" s="259">
        <v>49.828000000000003</v>
      </c>
      <c r="I1496" s="260"/>
      <c r="J1496" s="256"/>
      <c r="K1496" s="256"/>
      <c r="L1496" s="261"/>
      <c r="M1496" s="262"/>
      <c r="N1496" s="263"/>
      <c r="O1496" s="263"/>
      <c r="P1496" s="263"/>
      <c r="Q1496" s="263"/>
      <c r="R1496" s="263"/>
      <c r="S1496" s="263"/>
      <c r="T1496" s="264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T1496" s="265" t="s">
        <v>199</v>
      </c>
      <c r="AU1496" s="265" t="s">
        <v>83</v>
      </c>
      <c r="AV1496" s="15" t="s">
        <v>195</v>
      </c>
      <c r="AW1496" s="15" t="s">
        <v>34</v>
      </c>
      <c r="AX1496" s="15" t="s">
        <v>81</v>
      </c>
      <c r="AY1496" s="265" t="s">
        <v>189</v>
      </c>
    </row>
    <row r="1497" s="2" customFormat="1">
      <c r="A1497" s="40"/>
      <c r="B1497" s="41"/>
      <c r="C1497" s="42"/>
      <c r="D1497" s="235" t="s">
        <v>210</v>
      </c>
      <c r="E1497" s="42"/>
      <c r="F1497" s="266" t="s">
        <v>232</v>
      </c>
      <c r="G1497" s="42"/>
      <c r="H1497" s="42"/>
      <c r="I1497" s="42"/>
      <c r="J1497" s="42"/>
      <c r="K1497" s="42"/>
      <c r="L1497" s="46"/>
      <c r="M1497" s="231"/>
      <c r="N1497" s="232"/>
      <c r="O1497" s="86"/>
      <c r="P1497" s="86"/>
      <c r="Q1497" s="86"/>
      <c r="R1497" s="86"/>
      <c r="S1497" s="86"/>
      <c r="T1497" s="87"/>
      <c r="U1497" s="40"/>
      <c r="V1497" s="40"/>
      <c r="W1497" s="40"/>
      <c r="X1497" s="40"/>
      <c r="Y1497" s="40"/>
      <c r="Z1497" s="40"/>
      <c r="AA1497" s="40"/>
      <c r="AB1497" s="40"/>
      <c r="AC1497" s="40"/>
      <c r="AD1497" s="40"/>
      <c r="AE1497" s="40"/>
      <c r="AU1497" s="19" t="s">
        <v>83</v>
      </c>
    </row>
    <row r="1498" s="2" customFormat="1">
      <c r="A1498" s="40"/>
      <c r="B1498" s="41"/>
      <c r="C1498" s="42"/>
      <c r="D1498" s="235" t="s">
        <v>210</v>
      </c>
      <c r="E1498" s="42"/>
      <c r="F1498" s="267" t="s">
        <v>200</v>
      </c>
      <c r="G1498" s="42"/>
      <c r="H1498" s="268">
        <v>0</v>
      </c>
      <c r="I1498" s="42"/>
      <c r="J1498" s="42"/>
      <c r="K1498" s="42"/>
      <c r="L1498" s="46"/>
      <c r="M1498" s="231"/>
      <c r="N1498" s="232"/>
      <c r="O1498" s="86"/>
      <c r="P1498" s="86"/>
      <c r="Q1498" s="86"/>
      <c r="R1498" s="86"/>
      <c r="S1498" s="86"/>
      <c r="T1498" s="87"/>
      <c r="U1498" s="40"/>
      <c r="V1498" s="40"/>
      <c r="W1498" s="40"/>
      <c r="X1498" s="40"/>
      <c r="Y1498" s="40"/>
      <c r="Z1498" s="40"/>
      <c r="AA1498" s="40"/>
      <c r="AB1498" s="40"/>
      <c r="AC1498" s="40"/>
      <c r="AD1498" s="40"/>
      <c r="AE1498" s="40"/>
      <c r="AU1498" s="19" t="s">
        <v>83</v>
      </c>
    </row>
    <row r="1499" s="2" customFormat="1">
      <c r="A1499" s="40"/>
      <c r="B1499" s="41"/>
      <c r="C1499" s="42"/>
      <c r="D1499" s="235" t="s">
        <v>210</v>
      </c>
      <c r="E1499" s="42"/>
      <c r="F1499" s="267" t="s">
        <v>233</v>
      </c>
      <c r="G1499" s="42"/>
      <c r="H1499" s="268">
        <v>64.599999999999994</v>
      </c>
      <c r="I1499" s="42"/>
      <c r="J1499" s="42"/>
      <c r="K1499" s="42"/>
      <c r="L1499" s="46"/>
      <c r="M1499" s="231"/>
      <c r="N1499" s="232"/>
      <c r="O1499" s="86"/>
      <c r="P1499" s="86"/>
      <c r="Q1499" s="86"/>
      <c r="R1499" s="86"/>
      <c r="S1499" s="86"/>
      <c r="T1499" s="87"/>
      <c r="U1499" s="40"/>
      <c r="V1499" s="40"/>
      <c r="W1499" s="40"/>
      <c r="X1499" s="40"/>
      <c r="Y1499" s="40"/>
      <c r="Z1499" s="40"/>
      <c r="AA1499" s="40"/>
      <c r="AB1499" s="40"/>
      <c r="AC1499" s="40"/>
      <c r="AD1499" s="40"/>
      <c r="AE1499" s="40"/>
      <c r="AU1499" s="19" t="s">
        <v>83</v>
      </c>
    </row>
    <row r="1500" s="2" customFormat="1">
      <c r="A1500" s="40"/>
      <c r="B1500" s="41"/>
      <c r="C1500" s="42"/>
      <c r="D1500" s="235" t="s">
        <v>210</v>
      </c>
      <c r="E1500" s="42"/>
      <c r="F1500" s="267" t="s">
        <v>203</v>
      </c>
      <c r="G1500" s="42"/>
      <c r="H1500" s="268">
        <v>64.599999999999994</v>
      </c>
      <c r="I1500" s="42"/>
      <c r="J1500" s="42"/>
      <c r="K1500" s="42"/>
      <c r="L1500" s="46"/>
      <c r="M1500" s="231"/>
      <c r="N1500" s="232"/>
      <c r="O1500" s="86"/>
      <c r="P1500" s="86"/>
      <c r="Q1500" s="86"/>
      <c r="R1500" s="86"/>
      <c r="S1500" s="86"/>
      <c r="T1500" s="87"/>
      <c r="U1500" s="40"/>
      <c r="V1500" s="40"/>
      <c r="W1500" s="40"/>
      <c r="X1500" s="40"/>
      <c r="Y1500" s="40"/>
      <c r="Z1500" s="40"/>
      <c r="AA1500" s="40"/>
      <c r="AB1500" s="40"/>
      <c r="AC1500" s="40"/>
      <c r="AD1500" s="40"/>
      <c r="AE1500" s="40"/>
      <c r="AU1500" s="19" t="s">
        <v>83</v>
      </c>
    </row>
    <row r="1501" s="2" customFormat="1">
      <c r="A1501" s="40"/>
      <c r="B1501" s="41"/>
      <c r="C1501" s="42"/>
      <c r="D1501" s="235" t="s">
        <v>210</v>
      </c>
      <c r="E1501" s="42"/>
      <c r="F1501" s="266" t="s">
        <v>234</v>
      </c>
      <c r="G1501" s="42"/>
      <c r="H1501" s="42"/>
      <c r="I1501" s="42"/>
      <c r="J1501" s="42"/>
      <c r="K1501" s="42"/>
      <c r="L1501" s="46"/>
      <c r="M1501" s="231"/>
      <c r="N1501" s="232"/>
      <c r="O1501" s="86"/>
      <c r="P1501" s="86"/>
      <c r="Q1501" s="86"/>
      <c r="R1501" s="86"/>
      <c r="S1501" s="86"/>
      <c r="T1501" s="87"/>
      <c r="U1501" s="40"/>
      <c r="V1501" s="40"/>
      <c r="W1501" s="40"/>
      <c r="X1501" s="40"/>
      <c r="Y1501" s="40"/>
      <c r="Z1501" s="40"/>
      <c r="AA1501" s="40"/>
      <c r="AB1501" s="40"/>
      <c r="AC1501" s="40"/>
      <c r="AD1501" s="40"/>
      <c r="AE1501" s="40"/>
      <c r="AU1501" s="19" t="s">
        <v>83</v>
      </c>
    </row>
    <row r="1502" s="2" customFormat="1">
      <c r="A1502" s="40"/>
      <c r="B1502" s="41"/>
      <c r="C1502" s="42"/>
      <c r="D1502" s="235" t="s">
        <v>210</v>
      </c>
      <c r="E1502" s="42"/>
      <c r="F1502" s="267" t="s">
        <v>200</v>
      </c>
      <c r="G1502" s="42"/>
      <c r="H1502" s="268">
        <v>0</v>
      </c>
      <c r="I1502" s="42"/>
      <c r="J1502" s="42"/>
      <c r="K1502" s="42"/>
      <c r="L1502" s="46"/>
      <c r="M1502" s="231"/>
      <c r="N1502" s="232"/>
      <c r="O1502" s="86"/>
      <c r="P1502" s="86"/>
      <c r="Q1502" s="86"/>
      <c r="R1502" s="86"/>
      <c r="S1502" s="86"/>
      <c r="T1502" s="87"/>
      <c r="U1502" s="40"/>
      <c r="V1502" s="40"/>
      <c r="W1502" s="40"/>
      <c r="X1502" s="40"/>
      <c r="Y1502" s="40"/>
      <c r="Z1502" s="40"/>
      <c r="AA1502" s="40"/>
      <c r="AB1502" s="40"/>
      <c r="AC1502" s="40"/>
      <c r="AD1502" s="40"/>
      <c r="AE1502" s="40"/>
      <c r="AU1502" s="19" t="s">
        <v>83</v>
      </c>
    </row>
    <row r="1503" s="2" customFormat="1">
      <c r="A1503" s="40"/>
      <c r="B1503" s="41"/>
      <c r="C1503" s="42"/>
      <c r="D1503" s="235" t="s">
        <v>210</v>
      </c>
      <c r="E1503" s="42"/>
      <c r="F1503" s="267" t="s">
        <v>235</v>
      </c>
      <c r="G1503" s="42"/>
      <c r="H1503" s="268">
        <v>22.710000000000001</v>
      </c>
      <c r="I1503" s="42"/>
      <c r="J1503" s="42"/>
      <c r="K1503" s="42"/>
      <c r="L1503" s="46"/>
      <c r="M1503" s="231"/>
      <c r="N1503" s="232"/>
      <c r="O1503" s="86"/>
      <c r="P1503" s="86"/>
      <c r="Q1503" s="86"/>
      <c r="R1503" s="86"/>
      <c r="S1503" s="86"/>
      <c r="T1503" s="87"/>
      <c r="U1503" s="40"/>
      <c r="V1503" s="40"/>
      <c r="W1503" s="40"/>
      <c r="X1503" s="40"/>
      <c r="Y1503" s="40"/>
      <c r="Z1503" s="40"/>
      <c r="AA1503" s="40"/>
      <c r="AB1503" s="40"/>
      <c r="AC1503" s="40"/>
      <c r="AD1503" s="40"/>
      <c r="AE1503" s="40"/>
      <c r="AU1503" s="19" t="s">
        <v>83</v>
      </c>
    </row>
    <row r="1504" s="2" customFormat="1">
      <c r="A1504" s="40"/>
      <c r="B1504" s="41"/>
      <c r="C1504" s="42"/>
      <c r="D1504" s="235" t="s">
        <v>210</v>
      </c>
      <c r="E1504" s="42"/>
      <c r="F1504" s="267" t="s">
        <v>203</v>
      </c>
      <c r="G1504" s="42"/>
      <c r="H1504" s="268">
        <v>22.710000000000001</v>
      </c>
      <c r="I1504" s="42"/>
      <c r="J1504" s="42"/>
      <c r="K1504" s="42"/>
      <c r="L1504" s="46"/>
      <c r="M1504" s="231"/>
      <c r="N1504" s="232"/>
      <c r="O1504" s="86"/>
      <c r="P1504" s="86"/>
      <c r="Q1504" s="86"/>
      <c r="R1504" s="86"/>
      <c r="S1504" s="86"/>
      <c r="T1504" s="87"/>
      <c r="U1504" s="40"/>
      <c r="V1504" s="40"/>
      <c r="W1504" s="40"/>
      <c r="X1504" s="40"/>
      <c r="Y1504" s="40"/>
      <c r="Z1504" s="40"/>
      <c r="AA1504" s="40"/>
      <c r="AB1504" s="40"/>
      <c r="AC1504" s="40"/>
      <c r="AD1504" s="40"/>
      <c r="AE1504" s="40"/>
      <c r="AU1504" s="19" t="s">
        <v>83</v>
      </c>
    </row>
    <row r="1505" s="2" customFormat="1">
      <c r="A1505" s="40"/>
      <c r="B1505" s="41"/>
      <c r="C1505" s="42"/>
      <c r="D1505" s="235" t="s">
        <v>210</v>
      </c>
      <c r="E1505" s="42"/>
      <c r="F1505" s="266" t="s">
        <v>236</v>
      </c>
      <c r="G1505" s="42"/>
      <c r="H1505" s="42"/>
      <c r="I1505" s="42"/>
      <c r="J1505" s="42"/>
      <c r="K1505" s="42"/>
      <c r="L1505" s="46"/>
      <c r="M1505" s="231"/>
      <c r="N1505" s="232"/>
      <c r="O1505" s="86"/>
      <c r="P1505" s="86"/>
      <c r="Q1505" s="86"/>
      <c r="R1505" s="86"/>
      <c r="S1505" s="86"/>
      <c r="T1505" s="87"/>
      <c r="U1505" s="40"/>
      <c r="V1505" s="40"/>
      <c r="W1505" s="40"/>
      <c r="X1505" s="40"/>
      <c r="Y1505" s="40"/>
      <c r="Z1505" s="40"/>
      <c r="AA1505" s="40"/>
      <c r="AB1505" s="40"/>
      <c r="AC1505" s="40"/>
      <c r="AD1505" s="40"/>
      <c r="AE1505" s="40"/>
      <c r="AU1505" s="19" t="s">
        <v>83</v>
      </c>
    </row>
    <row r="1506" s="2" customFormat="1">
      <c r="A1506" s="40"/>
      <c r="B1506" s="41"/>
      <c r="C1506" s="42"/>
      <c r="D1506" s="235" t="s">
        <v>210</v>
      </c>
      <c r="E1506" s="42"/>
      <c r="F1506" s="267" t="s">
        <v>200</v>
      </c>
      <c r="G1506" s="42"/>
      <c r="H1506" s="268">
        <v>0</v>
      </c>
      <c r="I1506" s="42"/>
      <c r="J1506" s="42"/>
      <c r="K1506" s="42"/>
      <c r="L1506" s="46"/>
      <c r="M1506" s="231"/>
      <c r="N1506" s="232"/>
      <c r="O1506" s="86"/>
      <c r="P1506" s="86"/>
      <c r="Q1506" s="86"/>
      <c r="R1506" s="86"/>
      <c r="S1506" s="86"/>
      <c r="T1506" s="87"/>
      <c r="U1506" s="40"/>
      <c r="V1506" s="40"/>
      <c r="W1506" s="40"/>
      <c r="X1506" s="40"/>
      <c r="Y1506" s="40"/>
      <c r="Z1506" s="40"/>
      <c r="AA1506" s="40"/>
      <c r="AB1506" s="40"/>
      <c r="AC1506" s="40"/>
      <c r="AD1506" s="40"/>
      <c r="AE1506" s="40"/>
      <c r="AU1506" s="19" t="s">
        <v>83</v>
      </c>
    </row>
    <row r="1507" s="2" customFormat="1">
      <c r="A1507" s="40"/>
      <c r="B1507" s="41"/>
      <c r="C1507" s="42"/>
      <c r="D1507" s="235" t="s">
        <v>210</v>
      </c>
      <c r="E1507" s="42"/>
      <c r="F1507" s="267" t="s">
        <v>237</v>
      </c>
      <c r="G1507" s="42"/>
      <c r="H1507" s="268">
        <v>10.050000000000001</v>
      </c>
      <c r="I1507" s="42"/>
      <c r="J1507" s="42"/>
      <c r="K1507" s="42"/>
      <c r="L1507" s="46"/>
      <c r="M1507" s="231"/>
      <c r="N1507" s="232"/>
      <c r="O1507" s="86"/>
      <c r="P1507" s="86"/>
      <c r="Q1507" s="86"/>
      <c r="R1507" s="86"/>
      <c r="S1507" s="86"/>
      <c r="T1507" s="87"/>
      <c r="U1507" s="40"/>
      <c r="V1507" s="40"/>
      <c r="W1507" s="40"/>
      <c r="X1507" s="40"/>
      <c r="Y1507" s="40"/>
      <c r="Z1507" s="40"/>
      <c r="AA1507" s="40"/>
      <c r="AB1507" s="40"/>
      <c r="AC1507" s="40"/>
      <c r="AD1507" s="40"/>
      <c r="AE1507" s="40"/>
      <c r="AU1507" s="19" t="s">
        <v>83</v>
      </c>
    </row>
    <row r="1508" s="2" customFormat="1">
      <c r="A1508" s="40"/>
      <c r="B1508" s="41"/>
      <c r="C1508" s="42"/>
      <c r="D1508" s="235" t="s">
        <v>210</v>
      </c>
      <c r="E1508" s="42"/>
      <c r="F1508" s="267" t="s">
        <v>203</v>
      </c>
      <c r="G1508" s="42"/>
      <c r="H1508" s="268">
        <v>10.050000000000001</v>
      </c>
      <c r="I1508" s="42"/>
      <c r="J1508" s="42"/>
      <c r="K1508" s="42"/>
      <c r="L1508" s="46"/>
      <c r="M1508" s="231"/>
      <c r="N1508" s="232"/>
      <c r="O1508" s="86"/>
      <c r="P1508" s="86"/>
      <c r="Q1508" s="86"/>
      <c r="R1508" s="86"/>
      <c r="S1508" s="86"/>
      <c r="T1508" s="87"/>
      <c r="U1508" s="40"/>
      <c r="V1508" s="40"/>
      <c r="W1508" s="40"/>
      <c r="X1508" s="40"/>
      <c r="Y1508" s="40"/>
      <c r="Z1508" s="40"/>
      <c r="AA1508" s="40"/>
      <c r="AB1508" s="40"/>
      <c r="AC1508" s="40"/>
      <c r="AD1508" s="40"/>
      <c r="AE1508" s="40"/>
      <c r="AU1508" s="19" t="s">
        <v>83</v>
      </c>
    </row>
    <row r="1509" s="2" customFormat="1" ht="37.8" customHeight="1">
      <c r="A1509" s="40"/>
      <c r="B1509" s="41"/>
      <c r="C1509" s="215" t="s">
        <v>902</v>
      </c>
      <c r="D1509" s="215" t="s">
        <v>191</v>
      </c>
      <c r="E1509" s="216" t="s">
        <v>903</v>
      </c>
      <c r="F1509" s="217" t="s">
        <v>904</v>
      </c>
      <c r="G1509" s="218" t="s">
        <v>307</v>
      </c>
      <c r="H1509" s="219">
        <v>1.0469999999999999</v>
      </c>
      <c r="I1509" s="220"/>
      <c r="J1509" s="221">
        <f>ROUND(I1509*H1509,2)</f>
        <v>0</v>
      </c>
      <c r="K1509" s="217" t="s">
        <v>194</v>
      </c>
      <c r="L1509" s="46"/>
      <c r="M1509" s="222" t="s">
        <v>21</v>
      </c>
      <c r="N1509" s="223" t="s">
        <v>44</v>
      </c>
      <c r="O1509" s="86"/>
      <c r="P1509" s="224">
        <f>O1509*H1509</f>
        <v>0</v>
      </c>
      <c r="Q1509" s="224">
        <v>0.022839999999999999</v>
      </c>
      <c r="R1509" s="224">
        <f>Q1509*H1509</f>
        <v>0.023913479999999997</v>
      </c>
      <c r="S1509" s="224">
        <v>0</v>
      </c>
      <c r="T1509" s="225">
        <f>S1509*H1509</f>
        <v>0</v>
      </c>
      <c r="U1509" s="40"/>
      <c r="V1509" s="40"/>
      <c r="W1509" s="40"/>
      <c r="X1509" s="40"/>
      <c r="Y1509" s="40"/>
      <c r="Z1509" s="40"/>
      <c r="AA1509" s="40"/>
      <c r="AB1509" s="40"/>
      <c r="AC1509" s="40"/>
      <c r="AD1509" s="40"/>
      <c r="AE1509" s="40"/>
      <c r="AR1509" s="226" t="s">
        <v>315</v>
      </c>
      <c r="AT1509" s="226" t="s">
        <v>191</v>
      </c>
      <c r="AU1509" s="226" t="s">
        <v>83</v>
      </c>
      <c r="AY1509" s="19" t="s">
        <v>189</v>
      </c>
      <c r="BE1509" s="227">
        <f>IF(N1509="základní",J1509,0)</f>
        <v>0</v>
      </c>
      <c r="BF1509" s="227">
        <f>IF(N1509="snížená",J1509,0)</f>
        <v>0</v>
      </c>
      <c r="BG1509" s="227">
        <f>IF(N1509="zákl. přenesená",J1509,0)</f>
        <v>0</v>
      </c>
      <c r="BH1509" s="227">
        <f>IF(N1509="sníž. přenesená",J1509,0)</f>
        <v>0</v>
      </c>
      <c r="BI1509" s="227">
        <f>IF(N1509="nulová",J1509,0)</f>
        <v>0</v>
      </c>
      <c r="BJ1509" s="19" t="s">
        <v>81</v>
      </c>
      <c r="BK1509" s="227">
        <f>ROUND(I1509*H1509,2)</f>
        <v>0</v>
      </c>
      <c r="BL1509" s="19" t="s">
        <v>315</v>
      </c>
      <c r="BM1509" s="226" t="s">
        <v>905</v>
      </c>
    </row>
    <row r="1510" s="2" customFormat="1">
      <c r="A1510" s="40"/>
      <c r="B1510" s="41"/>
      <c r="C1510" s="42"/>
      <c r="D1510" s="228" t="s">
        <v>197</v>
      </c>
      <c r="E1510" s="42"/>
      <c r="F1510" s="229" t="s">
        <v>906</v>
      </c>
      <c r="G1510" s="42"/>
      <c r="H1510" s="42"/>
      <c r="I1510" s="230"/>
      <c r="J1510" s="42"/>
      <c r="K1510" s="42"/>
      <c r="L1510" s="46"/>
      <c r="M1510" s="231"/>
      <c r="N1510" s="232"/>
      <c r="O1510" s="86"/>
      <c r="P1510" s="86"/>
      <c r="Q1510" s="86"/>
      <c r="R1510" s="86"/>
      <c r="S1510" s="86"/>
      <c r="T1510" s="87"/>
      <c r="U1510" s="40"/>
      <c r="V1510" s="40"/>
      <c r="W1510" s="40"/>
      <c r="X1510" s="40"/>
      <c r="Y1510" s="40"/>
      <c r="Z1510" s="40"/>
      <c r="AA1510" s="40"/>
      <c r="AB1510" s="40"/>
      <c r="AC1510" s="40"/>
      <c r="AD1510" s="40"/>
      <c r="AE1510" s="40"/>
      <c r="AT1510" s="19" t="s">
        <v>197</v>
      </c>
      <c r="AU1510" s="19" t="s">
        <v>83</v>
      </c>
    </row>
    <row r="1511" s="14" customFormat="1">
      <c r="A1511" s="14"/>
      <c r="B1511" s="244"/>
      <c r="C1511" s="245"/>
      <c r="D1511" s="235" t="s">
        <v>199</v>
      </c>
      <c r="E1511" s="246" t="s">
        <v>21</v>
      </c>
      <c r="F1511" s="247" t="s">
        <v>907</v>
      </c>
      <c r="G1511" s="245"/>
      <c r="H1511" s="248">
        <v>0.73299999999999998</v>
      </c>
      <c r="I1511" s="249"/>
      <c r="J1511" s="245"/>
      <c r="K1511" s="245"/>
      <c r="L1511" s="250"/>
      <c r="M1511" s="251"/>
      <c r="N1511" s="252"/>
      <c r="O1511" s="252"/>
      <c r="P1511" s="252"/>
      <c r="Q1511" s="252"/>
      <c r="R1511" s="252"/>
      <c r="S1511" s="252"/>
      <c r="T1511" s="253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54" t="s">
        <v>199</v>
      </c>
      <c r="AU1511" s="254" t="s">
        <v>83</v>
      </c>
      <c r="AV1511" s="14" t="s">
        <v>83</v>
      </c>
      <c r="AW1511" s="14" t="s">
        <v>34</v>
      </c>
      <c r="AX1511" s="14" t="s">
        <v>73</v>
      </c>
      <c r="AY1511" s="254" t="s">
        <v>189</v>
      </c>
    </row>
    <row r="1512" s="14" customFormat="1">
      <c r="A1512" s="14"/>
      <c r="B1512" s="244"/>
      <c r="C1512" s="245"/>
      <c r="D1512" s="235" t="s">
        <v>199</v>
      </c>
      <c r="E1512" s="246" t="s">
        <v>21</v>
      </c>
      <c r="F1512" s="247" t="s">
        <v>908</v>
      </c>
      <c r="G1512" s="245"/>
      <c r="H1512" s="248">
        <v>0.215</v>
      </c>
      <c r="I1512" s="249"/>
      <c r="J1512" s="245"/>
      <c r="K1512" s="245"/>
      <c r="L1512" s="250"/>
      <c r="M1512" s="251"/>
      <c r="N1512" s="252"/>
      <c r="O1512" s="252"/>
      <c r="P1512" s="252"/>
      <c r="Q1512" s="252"/>
      <c r="R1512" s="252"/>
      <c r="S1512" s="252"/>
      <c r="T1512" s="253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4" t="s">
        <v>199</v>
      </c>
      <c r="AU1512" s="254" t="s">
        <v>83</v>
      </c>
      <c r="AV1512" s="14" t="s">
        <v>83</v>
      </c>
      <c r="AW1512" s="14" t="s">
        <v>34</v>
      </c>
      <c r="AX1512" s="14" t="s">
        <v>73</v>
      </c>
      <c r="AY1512" s="254" t="s">
        <v>189</v>
      </c>
    </row>
    <row r="1513" s="14" customFormat="1">
      <c r="A1513" s="14"/>
      <c r="B1513" s="244"/>
      <c r="C1513" s="245"/>
      <c r="D1513" s="235" t="s">
        <v>199</v>
      </c>
      <c r="E1513" s="246" t="s">
        <v>21</v>
      </c>
      <c r="F1513" s="247" t="s">
        <v>909</v>
      </c>
      <c r="G1513" s="245"/>
      <c r="H1513" s="248">
        <v>0.099000000000000005</v>
      </c>
      <c r="I1513" s="249"/>
      <c r="J1513" s="245"/>
      <c r="K1513" s="245"/>
      <c r="L1513" s="250"/>
      <c r="M1513" s="251"/>
      <c r="N1513" s="252"/>
      <c r="O1513" s="252"/>
      <c r="P1513" s="252"/>
      <c r="Q1513" s="252"/>
      <c r="R1513" s="252"/>
      <c r="S1513" s="252"/>
      <c r="T1513" s="253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54" t="s">
        <v>199</v>
      </c>
      <c r="AU1513" s="254" t="s">
        <v>83</v>
      </c>
      <c r="AV1513" s="14" t="s">
        <v>83</v>
      </c>
      <c r="AW1513" s="14" t="s">
        <v>34</v>
      </c>
      <c r="AX1513" s="14" t="s">
        <v>73</v>
      </c>
      <c r="AY1513" s="254" t="s">
        <v>189</v>
      </c>
    </row>
    <row r="1514" s="15" customFormat="1">
      <c r="A1514" s="15"/>
      <c r="B1514" s="255"/>
      <c r="C1514" s="256"/>
      <c r="D1514" s="235" t="s">
        <v>199</v>
      </c>
      <c r="E1514" s="257" t="s">
        <v>21</v>
      </c>
      <c r="F1514" s="258" t="s">
        <v>203</v>
      </c>
      <c r="G1514" s="256"/>
      <c r="H1514" s="259">
        <v>1.0469999999999999</v>
      </c>
      <c r="I1514" s="260"/>
      <c r="J1514" s="256"/>
      <c r="K1514" s="256"/>
      <c r="L1514" s="261"/>
      <c r="M1514" s="262"/>
      <c r="N1514" s="263"/>
      <c r="O1514" s="263"/>
      <c r="P1514" s="263"/>
      <c r="Q1514" s="263"/>
      <c r="R1514" s="263"/>
      <c r="S1514" s="263"/>
      <c r="T1514" s="264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T1514" s="265" t="s">
        <v>199</v>
      </c>
      <c r="AU1514" s="265" t="s">
        <v>83</v>
      </c>
      <c r="AV1514" s="15" t="s">
        <v>195</v>
      </c>
      <c r="AW1514" s="15" t="s">
        <v>34</v>
      </c>
      <c r="AX1514" s="15" t="s">
        <v>81</v>
      </c>
      <c r="AY1514" s="265" t="s">
        <v>189</v>
      </c>
    </row>
    <row r="1515" s="2" customFormat="1">
      <c r="A1515" s="40"/>
      <c r="B1515" s="41"/>
      <c r="C1515" s="42"/>
      <c r="D1515" s="235" t="s">
        <v>210</v>
      </c>
      <c r="E1515" s="42"/>
      <c r="F1515" s="266" t="s">
        <v>232</v>
      </c>
      <c r="G1515" s="42"/>
      <c r="H1515" s="42"/>
      <c r="I1515" s="42"/>
      <c r="J1515" s="42"/>
      <c r="K1515" s="42"/>
      <c r="L1515" s="46"/>
      <c r="M1515" s="231"/>
      <c r="N1515" s="232"/>
      <c r="O1515" s="86"/>
      <c r="P1515" s="86"/>
      <c r="Q1515" s="86"/>
      <c r="R1515" s="86"/>
      <c r="S1515" s="86"/>
      <c r="T1515" s="87"/>
      <c r="U1515" s="40"/>
      <c r="V1515" s="40"/>
      <c r="W1515" s="40"/>
      <c r="X1515" s="40"/>
      <c r="Y1515" s="40"/>
      <c r="Z1515" s="40"/>
      <c r="AA1515" s="40"/>
      <c r="AB1515" s="40"/>
      <c r="AC1515" s="40"/>
      <c r="AD1515" s="40"/>
      <c r="AE1515" s="40"/>
      <c r="AU1515" s="19" t="s">
        <v>83</v>
      </c>
    </row>
    <row r="1516" s="2" customFormat="1">
      <c r="A1516" s="40"/>
      <c r="B1516" s="41"/>
      <c r="C1516" s="42"/>
      <c r="D1516" s="235" t="s">
        <v>210</v>
      </c>
      <c r="E1516" s="42"/>
      <c r="F1516" s="267" t="s">
        <v>200</v>
      </c>
      <c r="G1516" s="42"/>
      <c r="H1516" s="268">
        <v>0</v>
      </c>
      <c r="I1516" s="42"/>
      <c r="J1516" s="42"/>
      <c r="K1516" s="42"/>
      <c r="L1516" s="46"/>
      <c r="M1516" s="231"/>
      <c r="N1516" s="232"/>
      <c r="O1516" s="86"/>
      <c r="P1516" s="86"/>
      <c r="Q1516" s="86"/>
      <c r="R1516" s="86"/>
      <c r="S1516" s="86"/>
      <c r="T1516" s="87"/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U1516" s="19" t="s">
        <v>83</v>
      </c>
    </row>
    <row r="1517" s="2" customFormat="1">
      <c r="A1517" s="40"/>
      <c r="B1517" s="41"/>
      <c r="C1517" s="42"/>
      <c r="D1517" s="235" t="s">
        <v>210</v>
      </c>
      <c r="E1517" s="42"/>
      <c r="F1517" s="267" t="s">
        <v>233</v>
      </c>
      <c r="G1517" s="42"/>
      <c r="H1517" s="268">
        <v>64.599999999999994</v>
      </c>
      <c r="I1517" s="42"/>
      <c r="J1517" s="42"/>
      <c r="K1517" s="42"/>
      <c r="L1517" s="46"/>
      <c r="M1517" s="231"/>
      <c r="N1517" s="232"/>
      <c r="O1517" s="86"/>
      <c r="P1517" s="86"/>
      <c r="Q1517" s="86"/>
      <c r="R1517" s="86"/>
      <c r="S1517" s="86"/>
      <c r="T1517" s="87"/>
      <c r="U1517" s="40"/>
      <c r="V1517" s="40"/>
      <c r="W1517" s="40"/>
      <c r="X1517" s="40"/>
      <c r="Y1517" s="40"/>
      <c r="Z1517" s="40"/>
      <c r="AA1517" s="40"/>
      <c r="AB1517" s="40"/>
      <c r="AC1517" s="40"/>
      <c r="AD1517" s="40"/>
      <c r="AE1517" s="40"/>
      <c r="AU1517" s="19" t="s">
        <v>83</v>
      </c>
    </row>
    <row r="1518" s="2" customFormat="1">
      <c r="A1518" s="40"/>
      <c r="B1518" s="41"/>
      <c r="C1518" s="42"/>
      <c r="D1518" s="235" t="s">
        <v>210</v>
      </c>
      <c r="E1518" s="42"/>
      <c r="F1518" s="267" t="s">
        <v>203</v>
      </c>
      <c r="G1518" s="42"/>
      <c r="H1518" s="268">
        <v>64.599999999999994</v>
      </c>
      <c r="I1518" s="42"/>
      <c r="J1518" s="42"/>
      <c r="K1518" s="42"/>
      <c r="L1518" s="46"/>
      <c r="M1518" s="231"/>
      <c r="N1518" s="232"/>
      <c r="O1518" s="86"/>
      <c r="P1518" s="86"/>
      <c r="Q1518" s="86"/>
      <c r="R1518" s="86"/>
      <c r="S1518" s="86"/>
      <c r="T1518" s="87"/>
      <c r="U1518" s="40"/>
      <c r="V1518" s="40"/>
      <c r="W1518" s="40"/>
      <c r="X1518" s="40"/>
      <c r="Y1518" s="40"/>
      <c r="Z1518" s="40"/>
      <c r="AA1518" s="40"/>
      <c r="AB1518" s="40"/>
      <c r="AC1518" s="40"/>
      <c r="AD1518" s="40"/>
      <c r="AE1518" s="40"/>
      <c r="AU1518" s="19" t="s">
        <v>83</v>
      </c>
    </row>
    <row r="1519" s="2" customFormat="1">
      <c r="A1519" s="40"/>
      <c r="B1519" s="41"/>
      <c r="C1519" s="42"/>
      <c r="D1519" s="235" t="s">
        <v>210</v>
      </c>
      <c r="E1519" s="42"/>
      <c r="F1519" s="266" t="s">
        <v>234</v>
      </c>
      <c r="G1519" s="42"/>
      <c r="H1519" s="42"/>
      <c r="I1519" s="42"/>
      <c r="J1519" s="42"/>
      <c r="K1519" s="42"/>
      <c r="L1519" s="46"/>
      <c r="M1519" s="231"/>
      <c r="N1519" s="232"/>
      <c r="O1519" s="86"/>
      <c r="P1519" s="86"/>
      <c r="Q1519" s="86"/>
      <c r="R1519" s="86"/>
      <c r="S1519" s="86"/>
      <c r="T1519" s="87"/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U1519" s="19" t="s">
        <v>83</v>
      </c>
    </row>
    <row r="1520" s="2" customFormat="1">
      <c r="A1520" s="40"/>
      <c r="B1520" s="41"/>
      <c r="C1520" s="42"/>
      <c r="D1520" s="235" t="s">
        <v>210</v>
      </c>
      <c r="E1520" s="42"/>
      <c r="F1520" s="267" t="s">
        <v>200</v>
      </c>
      <c r="G1520" s="42"/>
      <c r="H1520" s="268">
        <v>0</v>
      </c>
      <c r="I1520" s="42"/>
      <c r="J1520" s="42"/>
      <c r="K1520" s="42"/>
      <c r="L1520" s="46"/>
      <c r="M1520" s="231"/>
      <c r="N1520" s="232"/>
      <c r="O1520" s="86"/>
      <c r="P1520" s="86"/>
      <c r="Q1520" s="86"/>
      <c r="R1520" s="86"/>
      <c r="S1520" s="86"/>
      <c r="T1520" s="87"/>
      <c r="U1520" s="40"/>
      <c r="V1520" s="40"/>
      <c r="W1520" s="40"/>
      <c r="X1520" s="40"/>
      <c r="Y1520" s="40"/>
      <c r="Z1520" s="40"/>
      <c r="AA1520" s="40"/>
      <c r="AB1520" s="40"/>
      <c r="AC1520" s="40"/>
      <c r="AD1520" s="40"/>
      <c r="AE1520" s="40"/>
      <c r="AU1520" s="19" t="s">
        <v>83</v>
      </c>
    </row>
    <row r="1521" s="2" customFormat="1">
      <c r="A1521" s="40"/>
      <c r="B1521" s="41"/>
      <c r="C1521" s="42"/>
      <c r="D1521" s="235" t="s">
        <v>210</v>
      </c>
      <c r="E1521" s="42"/>
      <c r="F1521" s="267" t="s">
        <v>235</v>
      </c>
      <c r="G1521" s="42"/>
      <c r="H1521" s="268">
        <v>22.710000000000001</v>
      </c>
      <c r="I1521" s="42"/>
      <c r="J1521" s="42"/>
      <c r="K1521" s="42"/>
      <c r="L1521" s="46"/>
      <c r="M1521" s="231"/>
      <c r="N1521" s="232"/>
      <c r="O1521" s="86"/>
      <c r="P1521" s="86"/>
      <c r="Q1521" s="86"/>
      <c r="R1521" s="86"/>
      <c r="S1521" s="86"/>
      <c r="T1521" s="87"/>
      <c r="U1521" s="40"/>
      <c r="V1521" s="40"/>
      <c r="W1521" s="40"/>
      <c r="X1521" s="40"/>
      <c r="Y1521" s="40"/>
      <c r="Z1521" s="40"/>
      <c r="AA1521" s="40"/>
      <c r="AB1521" s="40"/>
      <c r="AC1521" s="40"/>
      <c r="AD1521" s="40"/>
      <c r="AE1521" s="40"/>
      <c r="AU1521" s="19" t="s">
        <v>83</v>
      </c>
    </row>
    <row r="1522" s="2" customFormat="1">
      <c r="A1522" s="40"/>
      <c r="B1522" s="41"/>
      <c r="C1522" s="42"/>
      <c r="D1522" s="235" t="s">
        <v>210</v>
      </c>
      <c r="E1522" s="42"/>
      <c r="F1522" s="267" t="s">
        <v>203</v>
      </c>
      <c r="G1522" s="42"/>
      <c r="H1522" s="268">
        <v>22.710000000000001</v>
      </c>
      <c r="I1522" s="42"/>
      <c r="J1522" s="42"/>
      <c r="K1522" s="42"/>
      <c r="L1522" s="46"/>
      <c r="M1522" s="231"/>
      <c r="N1522" s="232"/>
      <c r="O1522" s="86"/>
      <c r="P1522" s="86"/>
      <c r="Q1522" s="86"/>
      <c r="R1522" s="86"/>
      <c r="S1522" s="86"/>
      <c r="T1522" s="87"/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U1522" s="19" t="s">
        <v>83</v>
      </c>
    </row>
    <row r="1523" s="2" customFormat="1">
      <c r="A1523" s="40"/>
      <c r="B1523" s="41"/>
      <c r="C1523" s="42"/>
      <c r="D1523" s="235" t="s">
        <v>210</v>
      </c>
      <c r="E1523" s="42"/>
      <c r="F1523" s="266" t="s">
        <v>236</v>
      </c>
      <c r="G1523" s="42"/>
      <c r="H1523" s="42"/>
      <c r="I1523" s="42"/>
      <c r="J1523" s="42"/>
      <c r="K1523" s="42"/>
      <c r="L1523" s="46"/>
      <c r="M1523" s="231"/>
      <c r="N1523" s="232"/>
      <c r="O1523" s="86"/>
      <c r="P1523" s="86"/>
      <c r="Q1523" s="86"/>
      <c r="R1523" s="86"/>
      <c r="S1523" s="86"/>
      <c r="T1523" s="87"/>
      <c r="U1523" s="40"/>
      <c r="V1523" s="40"/>
      <c r="W1523" s="40"/>
      <c r="X1523" s="40"/>
      <c r="Y1523" s="40"/>
      <c r="Z1523" s="40"/>
      <c r="AA1523" s="40"/>
      <c r="AB1523" s="40"/>
      <c r="AC1523" s="40"/>
      <c r="AD1523" s="40"/>
      <c r="AE1523" s="40"/>
      <c r="AU1523" s="19" t="s">
        <v>83</v>
      </c>
    </row>
    <row r="1524" s="2" customFormat="1">
      <c r="A1524" s="40"/>
      <c r="B1524" s="41"/>
      <c r="C1524" s="42"/>
      <c r="D1524" s="235" t="s">
        <v>210</v>
      </c>
      <c r="E1524" s="42"/>
      <c r="F1524" s="267" t="s">
        <v>200</v>
      </c>
      <c r="G1524" s="42"/>
      <c r="H1524" s="268">
        <v>0</v>
      </c>
      <c r="I1524" s="42"/>
      <c r="J1524" s="42"/>
      <c r="K1524" s="42"/>
      <c r="L1524" s="46"/>
      <c r="M1524" s="231"/>
      <c r="N1524" s="232"/>
      <c r="O1524" s="86"/>
      <c r="P1524" s="86"/>
      <c r="Q1524" s="86"/>
      <c r="R1524" s="86"/>
      <c r="S1524" s="86"/>
      <c r="T1524" s="87"/>
      <c r="U1524" s="40"/>
      <c r="V1524" s="40"/>
      <c r="W1524" s="40"/>
      <c r="X1524" s="40"/>
      <c r="Y1524" s="40"/>
      <c r="Z1524" s="40"/>
      <c r="AA1524" s="40"/>
      <c r="AB1524" s="40"/>
      <c r="AC1524" s="40"/>
      <c r="AD1524" s="40"/>
      <c r="AE1524" s="40"/>
      <c r="AU1524" s="19" t="s">
        <v>83</v>
      </c>
    </row>
    <row r="1525" s="2" customFormat="1">
      <c r="A1525" s="40"/>
      <c r="B1525" s="41"/>
      <c r="C1525" s="42"/>
      <c r="D1525" s="235" t="s">
        <v>210</v>
      </c>
      <c r="E1525" s="42"/>
      <c r="F1525" s="267" t="s">
        <v>237</v>
      </c>
      <c r="G1525" s="42"/>
      <c r="H1525" s="268">
        <v>10.050000000000001</v>
      </c>
      <c r="I1525" s="42"/>
      <c r="J1525" s="42"/>
      <c r="K1525" s="42"/>
      <c r="L1525" s="46"/>
      <c r="M1525" s="231"/>
      <c r="N1525" s="232"/>
      <c r="O1525" s="86"/>
      <c r="P1525" s="86"/>
      <c r="Q1525" s="86"/>
      <c r="R1525" s="86"/>
      <c r="S1525" s="86"/>
      <c r="T1525" s="87"/>
      <c r="U1525" s="40"/>
      <c r="V1525" s="40"/>
      <c r="W1525" s="40"/>
      <c r="X1525" s="40"/>
      <c r="Y1525" s="40"/>
      <c r="Z1525" s="40"/>
      <c r="AA1525" s="40"/>
      <c r="AB1525" s="40"/>
      <c r="AC1525" s="40"/>
      <c r="AD1525" s="40"/>
      <c r="AE1525" s="40"/>
      <c r="AU1525" s="19" t="s">
        <v>83</v>
      </c>
    </row>
    <row r="1526" s="2" customFormat="1">
      <c r="A1526" s="40"/>
      <c r="B1526" s="41"/>
      <c r="C1526" s="42"/>
      <c r="D1526" s="235" t="s">
        <v>210</v>
      </c>
      <c r="E1526" s="42"/>
      <c r="F1526" s="267" t="s">
        <v>203</v>
      </c>
      <c r="G1526" s="42"/>
      <c r="H1526" s="268">
        <v>10.050000000000001</v>
      </c>
      <c r="I1526" s="42"/>
      <c r="J1526" s="42"/>
      <c r="K1526" s="42"/>
      <c r="L1526" s="46"/>
      <c r="M1526" s="231"/>
      <c r="N1526" s="232"/>
      <c r="O1526" s="86"/>
      <c r="P1526" s="86"/>
      <c r="Q1526" s="86"/>
      <c r="R1526" s="86"/>
      <c r="S1526" s="86"/>
      <c r="T1526" s="87"/>
      <c r="U1526" s="40"/>
      <c r="V1526" s="40"/>
      <c r="W1526" s="40"/>
      <c r="X1526" s="40"/>
      <c r="Y1526" s="40"/>
      <c r="Z1526" s="40"/>
      <c r="AA1526" s="40"/>
      <c r="AB1526" s="40"/>
      <c r="AC1526" s="40"/>
      <c r="AD1526" s="40"/>
      <c r="AE1526" s="40"/>
      <c r="AU1526" s="19" t="s">
        <v>83</v>
      </c>
    </row>
    <row r="1527" s="2" customFormat="1" ht="49.05" customHeight="1">
      <c r="A1527" s="40"/>
      <c r="B1527" s="41"/>
      <c r="C1527" s="215" t="s">
        <v>910</v>
      </c>
      <c r="D1527" s="215" t="s">
        <v>191</v>
      </c>
      <c r="E1527" s="216" t="s">
        <v>911</v>
      </c>
      <c r="F1527" s="217" t="s">
        <v>912</v>
      </c>
      <c r="G1527" s="218" t="s">
        <v>421</v>
      </c>
      <c r="H1527" s="219">
        <v>0.83199999999999996</v>
      </c>
      <c r="I1527" s="220"/>
      <c r="J1527" s="221">
        <f>ROUND(I1527*H1527,2)</f>
        <v>0</v>
      </c>
      <c r="K1527" s="217" t="s">
        <v>194</v>
      </c>
      <c r="L1527" s="46"/>
      <c r="M1527" s="222" t="s">
        <v>21</v>
      </c>
      <c r="N1527" s="223" t="s">
        <v>44</v>
      </c>
      <c r="O1527" s="86"/>
      <c r="P1527" s="224">
        <f>O1527*H1527</f>
        <v>0</v>
      </c>
      <c r="Q1527" s="224">
        <v>0</v>
      </c>
      <c r="R1527" s="224">
        <f>Q1527*H1527</f>
        <v>0</v>
      </c>
      <c r="S1527" s="224">
        <v>0</v>
      </c>
      <c r="T1527" s="225">
        <f>S1527*H1527</f>
        <v>0</v>
      </c>
      <c r="U1527" s="40"/>
      <c r="V1527" s="40"/>
      <c r="W1527" s="40"/>
      <c r="X1527" s="40"/>
      <c r="Y1527" s="40"/>
      <c r="Z1527" s="40"/>
      <c r="AA1527" s="40"/>
      <c r="AB1527" s="40"/>
      <c r="AC1527" s="40"/>
      <c r="AD1527" s="40"/>
      <c r="AE1527" s="40"/>
      <c r="AR1527" s="226" t="s">
        <v>315</v>
      </c>
      <c r="AT1527" s="226" t="s">
        <v>191</v>
      </c>
      <c r="AU1527" s="226" t="s">
        <v>83</v>
      </c>
      <c r="AY1527" s="19" t="s">
        <v>189</v>
      </c>
      <c r="BE1527" s="227">
        <f>IF(N1527="základní",J1527,0)</f>
        <v>0</v>
      </c>
      <c r="BF1527" s="227">
        <f>IF(N1527="snížená",J1527,0)</f>
        <v>0</v>
      </c>
      <c r="BG1527" s="227">
        <f>IF(N1527="zákl. přenesená",J1527,0)</f>
        <v>0</v>
      </c>
      <c r="BH1527" s="227">
        <f>IF(N1527="sníž. přenesená",J1527,0)</f>
        <v>0</v>
      </c>
      <c r="BI1527" s="227">
        <f>IF(N1527="nulová",J1527,0)</f>
        <v>0</v>
      </c>
      <c r="BJ1527" s="19" t="s">
        <v>81</v>
      </c>
      <c r="BK1527" s="227">
        <f>ROUND(I1527*H1527,2)</f>
        <v>0</v>
      </c>
      <c r="BL1527" s="19" t="s">
        <v>315</v>
      </c>
      <c r="BM1527" s="226" t="s">
        <v>913</v>
      </c>
    </row>
    <row r="1528" s="2" customFormat="1">
      <c r="A1528" s="40"/>
      <c r="B1528" s="41"/>
      <c r="C1528" s="42"/>
      <c r="D1528" s="228" t="s">
        <v>197</v>
      </c>
      <c r="E1528" s="42"/>
      <c r="F1528" s="229" t="s">
        <v>914</v>
      </c>
      <c r="G1528" s="42"/>
      <c r="H1528" s="42"/>
      <c r="I1528" s="230"/>
      <c r="J1528" s="42"/>
      <c r="K1528" s="42"/>
      <c r="L1528" s="46"/>
      <c r="M1528" s="231"/>
      <c r="N1528" s="232"/>
      <c r="O1528" s="86"/>
      <c r="P1528" s="86"/>
      <c r="Q1528" s="86"/>
      <c r="R1528" s="86"/>
      <c r="S1528" s="86"/>
      <c r="T1528" s="87"/>
      <c r="U1528" s="40"/>
      <c r="V1528" s="40"/>
      <c r="W1528" s="40"/>
      <c r="X1528" s="40"/>
      <c r="Y1528" s="40"/>
      <c r="Z1528" s="40"/>
      <c r="AA1528" s="40"/>
      <c r="AB1528" s="40"/>
      <c r="AC1528" s="40"/>
      <c r="AD1528" s="40"/>
      <c r="AE1528" s="40"/>
      <c r="AT1528" s="19" t="s">
        <v>197</v>
      </c>
      <c r="AU1528" s="19" t="s">
        <v>83</v>
      </c>
    </row>
    <row r="1529" s="12" customFormat="1" ht="22.8" customHeight="1">
      <c r="A1529" s="12"/>
      <c r="B1529" s="199"/>
      <c r="C1529" s="200"/>
      <c r="D1529" s="201" t="s">
        <v>72</v>
      </c>
      <c r="E1529" s="213" t="s">
        <v>915</v>
      </c>
      <c r="F1529" s="213" t="s">
        <v>916</v>
      </c>
      <c r="G1529" s="200"/>
      <c r="H1529" s="200"/>
      <c r="I1529" s="203"/>
      <c r="J1529" s="214">
        <f>BK1529</f>
        <v>0</v>
      </c>
      <c r="K1529" s="200"/>
      <c r="L1529" s="205"/>
      <c r="M1529" s="206"/>
      <c r="N1529" s="207"/>
      <c r="O1529" s="207"/>
      <c r="P1529" s="208">
        <f>SUM(P1530:P1659)</f>
        <v>0</v>
      </c>
      <c r="Q1529" s="207"/>
      <c r="R1529" s="208">
        <f>SUM(R1530:R1659)</f>
        <v>1.0480151999999998</v>
      </c>
      <c r="S1529" s="207"/>
      <c r="T1529" s="209">
        <f>SUM(T1530:T1659)</f>
        <v>0.24912600000000001</v>
      </c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R1529" s="210" t="s">
        <v>83</v>
      </c>
      <c r="AT1529" s="211" t="s">
        <v>72</v>
      </c>
      <c r="AU1529" s="211" t="s">
        <v>81</v>
      </c>
      <c r="AY1529" s="210" t="s">
        <v>189</v>
      </c>
      <c r="BK1529" s="212">
        <f>SUM(BK1530:BK1659)</f>
        <v>0</v>
      </c>
    </row>
    <row r="1530" s="2" customFormat="1" ht="24.15" customHeight="1">
      <c r="A1530" s="40"/>
      <c r="B1530" s="41"/>
      <c r="C1530" s="215" t="s">
        <v>917</v>
      </c>
      <c r="D1530" s="215" t="s">
        <v>191</v>
      </c>
      <c r="E1530" s="216" t="s">
        <v>918</v>
      </c>
      <c r="F1530" s="217" t="s">
        <v>919</v>
      </c>
      <c r="G1530" s="218" t="s">
        <v>113</v>
      </c>
      <c r="H1530" s="219">
        <v>101.09999999999999</v>
      </c>
      <c r="I1530" s="220"/>
      <c r="J1530" s="221">
        <f>ROUND(I1530*H1530,2)</f>
        <v>0</v>
      </c>
      <c r="K1530" s="217" t="s">
        <v>194</v>
      </c>
      <c r="L1530" s="46"/>
      <c r="M1530" s="222" t="s">
        <v>21</v>
      </c>
      <c r="N1530" s="223" t="s">
        <v>44</v>
      </c>
      <c r="O1530" s="86"/>
      <c r="P1530" s="224">
        <f>O1530*H1530</f>
        <v>0</v>
      </c>
      <c r="Q1530" s="224">
        <v>0</v>
      </c>
      <c r="R1530" s="224">
        <f>Q1530*H1530</f>
        <v>0</v>
      </c>
      <c r="S1530" s="224">
        <v>0.00191</v>
      </c>
      <c r="T1530" s="225">
        <f>S1530*H1530</f>
        <v>0.193101</v>
      </c>
      <c r="U1530" s="40"/>
      <c r="V1530" s="40"/>
      <c r="W1530" s="40"/>
      <c r="X1530" s="40"/>
      <c r="Y1530" s="40"/>
      <c r="Z1530" s="40"/>
      <c r="AA1530" s="40"/>
      <c r="AB1530" s="40"/>
      <c r="AC1530" s="40"/>
      <c r="AD1530" s="40"/>
      <c r="AE1530" s="40"/>
      <c r="AR1530" s="226" t="s">
        <v>315</v>
      </c>
      <c r="AT1530" s="226" t="s">
        <v>191</v>
      </c>
      <c r="AU1530" s="226" t="s">
        <v>83</v>
      </c>
      <c r="AY1530" s="19" t="s">
        <v>189</v>
      </c>
      <c r="BE1530" s="227">
        <f>IF(N1530="základní",J1530,0)</f>
        <v>0</v>
      </c>
      <c r="BF1530" s="227">
        <f>IF(N1530="snížená",J1530,0)</f>
        <v>0</v>
      </c>
      <c r="BG1530" s="227">
        <f>IF(N1530="zákl. přenesená",J1530,0)</f>
        <v>0</v>
      </c>
      <c r="BH1530" s="227">
        <f>IF(N1530="sníž. přenesená",J1530,0)</f>
        <v>0</v>
      </c>
      <c r="BI1530" s="227">
        <f>IF(N1530="nulová",J1530,0)</f>
        <v>0</v>
      </c>
      <c r="BJ1530" s="19" t="s">
        <v>81</v>
      </c>
      <c r="BK1530" s="227">
        <f>ROUND(I1530*H1530,2)</f>
        <v>0</v>
      </c>
      <c r="BL1530" s="19" t="s">
        <v>315</v>
      </c>
      <c r="BM1530" s="226" t="s">
        <v>920</v>
      </c>
    </row>
    <row r="1531" s="2" customFormat="1">
      <c r="A1531" s="40"/>
      <c r="B1531" s="41"/>
      <c r="C1531" s="42"/>
      <c r="D1531" s="228" t="s">
        <v>197</v>
      </c>
      <c r="E1531" s="42"/>
      <c r="F1531" s="229" t="s">
        <v>921</v>
      </c>
      <c r="G1531" s="42"/>
      <c r="H1531" s="42"/>
      <c r="I1531" s="230"/>
      <c r="J1531" s="42"/>
      <c r="K1531" s="42"/>
      <c r="L1531" s="46"/>
      <c r="M1531" s="231"/>
      <c r="N1531" s="232"/>
      <c r="O1531" s="86"/>
      <c r="P1531" s="86"/>
      <c r="Q1531" s="86"/>
      <c r="R1531" s="86"/>
      <c r="S1531" s="86"/>
      <c r="T1531" s="87"/>
      <c r="U1531" s="40"/>
      <c r="V1531" s="40"/>
      <c r="W1531" s="40"/>
      <c r="X1531" s="40"/>
      <c r="Y1531" s="40"/>
      <c r="Z1531" s="40"/>
      <c r="AA1531" s="40"/>
      <c r="AB1531" s="40"/>
      <c r="AC1531" s="40"/>
      <c r="AD1531" s="40"/>
      <c r="AE1531" s="40"/>
      <c r="AT1531" s="19" t="s">
        <v>197</v>
      </c>
      <c r="AU1531" s="19" t="s">
        <v>83</v>
      </c>
    </row>
    <row r="1532" s="13" customFormat="1">
      <c r="A1532" s="13"/>
      <c r="B1532" s="233"/>
      <c r="C1532" s="234"/>
      <c r="D1532" s="235" t="s">
        <v>199</v>
      </c>
      <c r="E1532" s="236" t="s">
        <v>21</v>
      </c>
      <c r="F1532" s="237" t="s">
        <v>200</v>
      </c>
      <c r="G1532" s="234"/>
      <c r="H1532" s="236" t="s">
        <v>21</v>
      </c>
      <c r="I1532" s="238"/>
      <c r="J1532" s="234"/>
      <c r="K1532" s="234"/>
      <c r="L1532" s="239"/>
      <c r="M1532" s="240"/>
      <c r="N1532" s="241"/>
      <c r="O1532" s="241"/>
      <c r="P1532" s="241"/>
      <c r="Q1532" s="241"/>
      <c r="R1532" s="241"/>
      <c r="S1532" s="241"/>
      <c r="T1532" s="242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3" t="s">
        <v>199</v>
      </c>
      <c r="AU1532" s="243" t="s">
        <v>83</v>
      </c>
      <c r="AV1532" s="13" t="s">
        <v>81</v>
      </c>
      <c r="AW1532" s="13" t="s">
        <v>34</v>
      </c>
      <c r="AX1532" s="13" t="s">
        <v>73</v>
      </c>
      <c r="AY1532" s="243" t="s">
        <v>189</v>
      </c>
    </row>
    <row r="1533" s="14" customFormat="1">
      <c r="A1533" s="14"/>
      <c r="B1533" s="244"/>
      <c r="C1533" s="245"/>
      <c r="D1533" s="235" t="s">
        <v>199</v>
      </c>
      <c r="E1533" s="246" t="s">
        <v>21</v>
      </c>
      <c r="F1533" s="247" t="s">
        <v>922</v>
      </c>
      <c r="G1533" s="245"/>
      <c r="H1533" s="248">
        <v>101.09999999999999</v>
      </c>
      <c r="I1533" s="249"/>
      <c r="J1533" s="245"/>
      <c r="K1533" s="245"/>
      <c r="L1533" s="250"/>
      <c r="M1533" s="251"/>
      <c r="N1533" s="252"/>
      <c r="O1533" s="252"/>
      <c r="P1533" s="252"/>
      <c r="Q1533" s="252"/>
      <c r="R1533" s="252"/>
      <c r="S1533" s="252"/>
      <c r="T1533" s="253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54" t="s">
        <v>199</v>
      </c>
      <c r="AU1533" s="254" t="s">
        <v>83</v>
      </c>
      <c r="AV1533" s="14" t="s">
        <v>83</v>
      </c>
      <c r="AW1533" s="14" t="s">
        <v>34</v>
      </c>
      <c r="AX1533" s="14" t="s">
        <v>73</v>
      </c>
      <c r="AY1533" s="254" t="s">
        <v>189</v>
      </c>
    </row>
    <row r="1534" s="15" customFormat="1">
      <c r="A1534" s="15"/>
      <c r="B1534" s="255"/>
      <c r="C1534" s="256"/>
      <c r="D1534" s="235" t="s">
        <v>199</v>
      </c>
      <c r="E1534" s="257" t="s">
        <v>21</v>
      </c>
      <c r="F1534" s="258" t="s">
        <v>203</v>
      </c>
      <c r="G1534" s="256"/>
      <c r="H1534" s="259">
        <v>101.09999999999999</v>
      </c>
      <c r="I1534" s="260"/>
      <c r="J1534" s="256"/>
      <c r="K1534" s="256"/>
      <c r="L1534" s="261"/>
      <c r="M1534" s="262"/>
      <c r="N1534" s="263"/>
      <c r="O1534" s="263"/>
      <c r="P1534" s="263"/>
      <c r="Q1534" s="263"/>
      <c r="R1534" s="263"/>
      <c r="S1534" s="263"/>
      <c r="T1534" s="264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  <c r="AE1534" s="15"/>
      <c r="AT1534" s="265" t="s">
        <v>199</v>
      </c>
      <c r="AU1534" s="265" t="s">
        <v>83</v>
      </c>
      <c r="AV1534" s="15" t="s">
        <v>195</v>
      </c>
      <c r="AW1534" s="15" t="s">
        <v>34</v>
      </c>
      <c r="AX1534" s="15" t="s">
        <v>81</v>
      </c>
      <c r="AY1534" s="265" t="s">
        <v>189</v>
      </c>
    </row>
    <row r="1535" s="2" customFormat="1" ht="24.15" customHeight="1">
      <c r="A1535" s="40"/>
      <c r="B1535" s="41"/>
      <c r="C1535" s="215" t="s">
        <v>923</v>
      </c>
      <c r="D1535" s="215" t="s">
        <v>191</v>
      </c>
      <c r="E1535" s="216" t="s">
        <v>924</v>
      </c>
      <c r="F1535" s="217" t="s">
        <v>925</v>
      </c>
      <c r="G1535" s="218" t="s">
        <v>113</v>
      </c>
      <c r="H1535" s="219">
        <v>1</v>
      </c>
      <c r="I1535" s="220"/>
      <c r="J1535" s="221">
        <f>ROUND(I1535*H1535,2)</f>
        <v>0</v>
      </c>
      <c r="K1535" s="217" t="s">
        <v>194</v>
      </c>
      <c r="L1535" s="46"/>
      <c r="M1535" s="222" t="s">
        <v>21</v>
      </c>
      <c r="N1535" s="223" t="s">
        <v>44</v>
      </c>
      <c r="O1535" s="86"/>
      <c r="P1535" s="224">
        <f>O1535*H1535</f>
        <v>0</v>
      </c>
      <c r="Q1535" s="224">
        <v>0</v>
      </c>
      <c r="R1535" s="224">
        <f>Q1535*H1535</f>
        <v>0</v>
      </c>
      <c r="S1535" s="224">
        <v>0.00167</v>
      </c>
      <c r="T1535" s="225">
        <f>S1535*H1535</f>
        <v>0.00167</v>
      </c>
      <c r="U1535" s="40"/>
      <c r="V1535" s="40"/>
      <c r="W1535" s="40"/>
      <c r="X1535" s="40"/>
      <c r="Y1535" s="40"/>
      <c r="Z1535" s="40"/>
      <c r="AA1535" s="40"/>
      <c r="AB1535" s="40"/>
      <c r="AC1535" s="40"/>
      <c r="AD1535" s="40"/>
      <c r="AE1535" s="40"/>
      <c r="AR1535" s="226" t="s">
        <v>315</v>
      </c>
      <c r="AT1535" s="226" t="s">
        <v>191</v>
      </c>
      <c r="AU1535" s="226" t="s">
        <v>83</v>
      </c>
      <c r="AY1535" s="19" t="s">
        <v>189</v>
      </c>
      <c r="BE1535" s="227">
        <f>IF(N1535="základní",J1535,0)</f>
        <v>0</v>
      </c>
      <c r="BF1535" s="227">
        <f>IF(N1535="snížená",J1535,0)</f>
        <v>0</v>
      </c>
      <c r="BG1535" s="227">
        <f>IF(N1535="zákl. přenesená",J1535,0)</f>
        <v>0</v>
      </c>
      <c r="BH1535" s="227">
        <f>IF(N1535="sníž. přenesená",J1535,0)</f>
        <v>0</v>
      </c>
      <c r="BI1535" s="227">
        <f>IF(N1535="nulová",J1535,0)</f>
        <v>0</v>
      </c>
      <c r="BJ1535" s="19" t="s">
        <v>81</v>
      </c>
      <c r="BK1535" s="227">
        <f>ROUND(I1535*H1535,2)</f>
        <v>0</v>
      </c>
      <c r="BL1535" s="19" t="s">
        <v>315</v>
      </c>
      <c r="BM1535" s="226" t="s">
        <v>926</v>
      </c>
    </row>
    <row r="1536" s="2" customFormat="1">
      <c r="A1536" s="40"/>
      <c r="B1536" s="41"/>
      <c r="C1536" s="42"/>
      <c r="D1536" s="228" t="s">
        <v>197</v>
      </c>
      <c r="E1536" s="42"/>
      <c r="F1536" s="229" t="s">
        <v>927</v>
      </c>
      <c r="G1536" s="42"/>
      <c r="H1536" s="42"/>
      <c r="I1536" s="230"/>
      <c r="J1536" s="42"/>
      <c r="K1536" s="42"/>
      <c r="L1536" s="46"/>
      <c r="M1536" s="231"/>
      <c r="N1536" s="232"/>
      <c r="O1536" s="86"/>
      <c r="P1536" s="86"/>
      <c r="Q1536" s="86"/>
      <c r="R1536" s="86"/>
      <c r="S1536" s="86"/>
      <c r="T1536" s="87"/>
      <c r="U1536" s="40"/>
      <c r="V1536" s="40"/>
      <c r="W1536" s="40"/>
      <c r="X1536" s="40"/>
      <c r="Y1536" s="40"/>
      <c r="Z1536" s="40"/>
      <c r="AA1536" s="40"/>
      <c r="AB1536" s="40"/>
      <c r="AC1536" s="40"/>
      <c r="AD1536" s="40"/>
      <c r="AE1536" s="40"/>
      <c r="AT1536" s="19" t="s">
        <v>197</v>
      </c>
      <c r="AU1536" s="19" t="s">
        <v>83</v>
      </c>
    </row>
    <row r="1537" s="13" customFormat="1">
      <c r="A1537" s="13"/>
      <c r="B1537" s="233"/>
      <c r="C1537" s="234"/>
      <c r="D1537" s="235" t="s">
        <v>199</v>
      </c>
      <c r="E1537" s="236" t="s">
        <v>21</v>
      </c>
      <c r="F1537" s="237" t="s">
        <v>200</v>
      </c>
      <c r="G1537" s="234"/>
      <c r="H1537" s="236" t="s">
        <v>21</v>
      </c>
      <c r="I1537" s="238"/>
      <c r="J1537" s="234"/>
      <c r="K1537" s="234"/>
      <c r="L1537" s="239"/>
      <c r="M1537" s="240"/>
      <c r="N1537" s="241"/>
      <c r="O1537" s="241"/>
      <c r="P1537" s="241"/>
      <c r="Q1537" s="241"/>
      <c r="R1537" s="241"/>
      <c r="S1537" s="241"/>
      <c r="T1537" s="242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3" t="s">
        <v>199</v>
      </c>
      <c r="AU1537" s="243" t="s">
        <v>83</v>
      </c>
      <c r="AV1537" s="13" t="s">
        <v>81</v>
      </c>
      <c r="AW1537" s="13" t="s">
        <v>34</v>
      </c>
      <c r="AX1537" s="13" t="s">
        <v>73</v>
      </c>
      <c r="AY1537" s="243" t="s">
        <v>189</v>
      </c>
    </row>
    <row r="1538" s="14" customFormat="1">
      <c r="A1538" s="14"/>
      <c r="B1538" s="244"/>
      <c r="C1538" s="245"/>
      <c r="D1538" s="235" t="s">
        <v>199</v>
      </c>
      <c r="E1538" s="246" t="s">
        <v>21</v>
      </c>
      <c r="F1538" s="247" t="s">
        <v>81</v>
      </c>
      <c r="G1538" s="245"/>
      <c r="H1538" s="248">
        <v>1</v>
      </c>
      <c r="I1538" s="249"/>
      <c r="J1538" s="245"/>
      <c r="K1538" s="245"/>
      <c r="L1538" s="250"/>
      <c r="M1538" s="251"/>
      <c r="N1538" s="252"/>
      <c r="O1538" s="252"/>
      <c r="P1538" s="252"/>
      <c r="Q1538" s="252"/>
      <c r="R1538" s="252"/>
      <c r="S1538" s="252"/>
      <c r="T1538" s="253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54" t="s">
        <v>199</v>
      </c>
      <c r="AU1538" s="254" t="s">
        <v>83</v>
      </c>
      <c r="AV1538" s="14" t="s">
        <v>83</v>
      </c>
      <c r="AW1538" s="14" t="s">
        <v>34</v>
      </c>
      <c r="AX1538" s="14" t="s">
        <v>73</v>
      </c>
      <c r="AY1538" s="254" t="s">
        <v>189</v>
      </c>
    </row>
    <row r="1539" s="15" customFormat="1">
      <c r="A1539" s="15"/>
      <c r="B1539" s="255"/>
      <c r="C1539" s="256"/>
      <c r="D1539" s="235" t="s">
        <v>199</v>
      </c>
      <c r="E1539" s="257" t="s">
        <v>21</v>
      </c>
      <c r="F1539" s="258" t="s">
        <v>203</v>
      </c>
      <c r="G1539" s="256"/>
      <c r="H1539" s="259">
        <v>1</v>
      </c>
      <c r="I1539" s="260"/>
      <c r="J1539" s="256"/>
      <c r="K1539" s="256"/>
      <c r="L1539" s="261"/>
      <c r="M1539" s="262"/>
      <c r="N1539" s="263"/>
      <c r="O1539" s="263"/>
      <c r="P1539" s="263"/>
      <c r="Q1539" s="263"/>
      <c r="R1539" s="263"/>
      <c r="S1539" s="263"/>
      <c r="T1539" s="264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5" t="s">
        <v>199</v>
      </c>
      <c r="AU1539" s="265" t="s">
        <v>83</v>
      </c>
      <c r="AV1539" s="15" t="s">
        <v>195</v>
      </c>
      <c r="AW1539" s="15" t="s">
        <v>34</v>
      </c>
      <c r="AX1539" s="15" t="s">
        <v>81</v>
      </c>
      <c r="AY1539" s="265" t="s">
        <v>189</v>
      </c>
    </row>
    <row r="1540" s="2" customFormat="1" ht="21.75" customHeight="1">
      <c r="A1540" s="40"/>
      <c r="B1540" s="41"/>
      <c r="C1540" s="215" t="s">
        <v>928</v>
      </c>
      <c r="D1540" s="215" t="s">
        <v>191</v>
      </c>
      <c r="E1540" s="216" t="s">
        <v>929</v>
      </c>
      <c r="F1540" s="217" t="s">
        <v>930</v>
      </c>
      <c r="G1540" s="218" t="s">
        <v>113</v>
      </c>
      <c r="H1540" s="219">
        <v>23.539999999999999</v>
      </c>
      <c r="I1540" s="220"/>
      <c r="J1540" s="221">
        <f>ROUND(I1540*H1540,2)</f>
        <v>0</v>
      </c>
      <c r="K1540" s="217" t="s">
        <v>194</v>
      </c>
      <c r="L1540" s="46"/>
      <c r="M1540" s="222" t="s">
        <v>21</v>
      </c>
      <c r="N1540" s="223" t="s">
        <v>44</v>
      </c>
      <c r="O1540" s="86"/>
      <c r="P1540" s="224">
        <f>O1540*H1540</f>
        <v>0</v>
      </c>
      <c r="Q1540" s="224">
        <v>0</v>
      </c>
      <c r="R1540" s="224">
        <f>Q1540*H1540</f>
        <v>0</v>
      </c>
      <c r="S1540" s="224">
        <v>0.00175</v>
      </c>
      <c r="T1540" s="225">
        <f>S1540*H1540</f>
        <v>0.041195000000000002</v>
      </c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  <c r="AR1540" s="226" t="s">
        <v>315</v>
      </c>
      <c r="AT1540" s="226" t="s">
        <v>191</v>
      </c>
      <c r="AU1540" s="226" t="s">
        <v>83</v>
      </c>
      <c r="AY1540" s="19" t="s">
        <v>189</v>
      </c>
      <c r="BE1540" s="227">
        <f>IF(N1540="základní",J1540,0)</f>
        <v>0</v>
      </c>
      <c r="BF1540" s="227">
        <f>IF(N1540="snížená",J1540,0)</f>
        <v>0</v>
      </c>
      <c r="BG1540" s="227">
        <f>IF(N1540="zákl. přenesená",J1540,0)</f>
        <v>0</v>
      </c>
      <c r="BH1540" s="227">
        <f>IF(N1540="sníž. přenesená",J1540,0)</f>
        <v>0</v>
      </c>
      <c r="BI1540" s="227">
        <f>IF(N1540="nulová",J1540,0)</f>
        <v>0</v>
      </c>
      <c r="BJ1540" s="19" t="s">
        <v>81</v>
      </c>
      <c r="BK1540" s="227">
        <f>ROUND(I1540*H1540,2)</f>
        <v>0</v>
      </c>
      <c r="BL1540" s="19" t="s">
        <v>315</v>
      </c>
      <c r="BM1540" s="226" t="s">
        <v>931</v>
      </c>
    </row>
    <row r="1541" s="2" customFormat="1">
      <c r="A1541" s="40"/>
      <c r="B1541" s="41"/>
      <c r="C1541" s="42"/>
      <c r="D1541" s="228" t="s">
        <v>197</v>
      </c>
      <c r="E1541" s="42"/>
      <c r="F1541" s="229" t="s">
        <v>932</v>
      </c>
      <c r="G1541" s="42"/>
      <c r="H1541" s="42"/>
      <c r="I1541" s="230"/>
      <c r="J1541" s="42"/>
      <c r="K1541" s="42"/>
      <c r="L1541" s="46"/>
      <c r="M1541" s="231"/>
      <c r="N1541" s="232"/>
      <c r="O1541" s="86"/>
      <c r="P1541" s="86"/>
      <c r="Q1541" s="86"/>
      <c r="R1541" s="86"/>
      <c r="S1541" s="86"/>
      <c r="T1541" s="87"/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  <c r="AT1541" s="19" t="s">
        <v>197</v>
      </c>
      <c r="AU1541" s="19" t="s">
        <v>83</v>
      </c>
    </row>
    <row r="1542" s="14" customFormat="1">
      <c r="A1542" s="14"/>
      <c r="B1542" s="244"/>
      <c r="C1542" s="245"/>
      <c r="D1542" s="235" t="s">
        <v>199</v>
      </c>
      <c r="E1542" s="246" t="s">
        <v>21</v>
      </c>
      <c r="F1542" s="247" t="s">
        <v>138</v>
      </c>
      <c r="G1542" s="245"/>
      <c r="H1542" s="248">
        <v>18.940000000000001</v>
      </c>
      <c r="I1542" s="249"/>
      <c r="J1542" s="245"/>
      <c r="K1542" s="245"/>
      <c r="L1542" s="250"/>
      <c r="M1542" s="251"/>
      <c r="N1542" s="252"/>
      <c r="O1542" s="252"/>
      <c r="P1542" s="252"/>
      <c r="Q1542" s="252"/>
      <c r="R1542" s="252"/>
      <c r="S1542" s="252"/>
      <c r="T1542" s="253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T1542" s="254" t="s">
        <v>199</v>
      </c>
      <c r="AU1542" s="254" t="s">
        <v>83</v>
      </c>
      <c r="AV1542" s="14" t="s">
        <v>83</v>
      </c>
      <c r="AW1542" s="14" t="s">
        <v>34</v>
      </c>
      <c r="AX1542" s="14" t="s">
        <v>73</v>
      </c>
      <c r="AY1542" s="254" t="s">
        <v>189</v>
      </c>
    </row>
    <row r="1543" s="14" customFormat="1">
      <c r="A1543" s="14"/>
      <c r="B1543" s="244"/>
      <c r="C1543" s="245"/>
      <c r="D1543" s="235" t="s">
        <v>199</v>
      </c>
      <c r="E1543" s="246" t="s">
        <v>21</v>
      </c>
      <c r="F1543" s="247" t="s">
        <v>135</v>
      </c>
      <c r="G1543" s="245"/>
      <c r="H1543" s="248">
        <v>1.8999999999999999</v>
      </c>
      <c r="I1543" s="249"/>
      <c r="J1543" s="245"/>
      <c r="K1543" s="245"/>
      <c r="L1543" s="250"/>
      <c r="M1543" s="251"/>
      <c r="N1543" s="252"/>
      <c r="O1543" s="252"/>
      <c r="P1543" s="252"/>
      <c r="Q1543" s="252"/>
      <c r="R1543" s="252"/>
      <c r="S1543" s="252"/>
      <c r="T1543" s="253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4" t="s">
        <v>199</v>
      </c>
      <c r="AU1543" s="254" t="s">
        <v>83</v>
      </c>
      <c r="AV1543" s="14" t="s">
        <v>83</v>
      </c>
      <c r="AW1543" s="14" t="s">
        <v>34</v>
      </c>
      <c r="AX1543" s="14" t="s">
        <v>73</v>
      </c>
      <c r="AY1543" s="254" t="s">
        <v>189</v>
      </c>
    </row>
    <row r="1544" s="14" customFormat="1">
      <c r="A1544" s="14"/>
      <c r="B1544" s="244"/>
      <c r="C1544" s="245"/>
      <c r="D1544" s="235" t="s">
        <v>199</v>
      </c>
      <c r="E1544" s="246" t="s">
        <v>21</v>
      </c>
      <c r="F1544" s="247" t="s">
        <v>141</v>
      </c>
      <c r="G1544" s="245"/>
      <c r="H1544" s="248">
        <v>2.7000000000000002</v>
      </c>
      <c r="I1544" s="249"/>
      <c r="J1544" s="245"/>
      <c r="K1544" s="245"/>
      <c r="L1544" s="250"/>
      <c r="M1544" s="251"/>
      <c r="N1544" s="252"/>
      <c r="O1544" s="252"/>
      <c r="P1544" s="252"/>
      <c r="Q1544" s="252"/>
      <c r="R1544" s="252"/>
      <c r="S1544" s="252"/>
      <c r="T1544" s="253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54" t="s">
        <v>199</v>
      </c>
      <c r="AU1544" s="254" t="s">
        <v>83</v>
      </c>
      <c r="AV1544" s="14" t="s">
        <v>83</v>
      </c>
      <c r="AW1544" s="14" t="s">
        <v>34</v>
      </c>
      <c r="AX1544" s="14" t="s">
        <v>73</v>
      </c>
      <c r="AY1544" s="254" t="s">
        <v>189</v>
      </c>
    </row>
    <row r="1545" s="15" customFormat="1">
      <c r="A1545" s="15"/>
      <c r="B1545" s="255"/>
      <c r="C1545" s="256"/>
      <c r="D1545" s="235" t="s">
        <v>199</v>
      </c>
      <c r="E1545" s="257" t="s">
        <v>21</v>
      </c>
      <c r="F1545" s="258" t="s">
        <v>203</v>
      </c>
      <c r="G1545" s="256"/>
      <c r="H1545" s="259">
        <v>23.539999999999999</v>
      </c>
      <c r="I1545" s="260"/>
      <c r="J1545" s="256"/>
      <c r="K1545" s="256"/>
      <c r="L1545" s="261"/>
      <c r="M1545" s="262"/>
      <c r="N1545" s="263"/>
      <c r="O1545" s="263"/>
      <c r="P1545" s="263"/>
      <c r="Q1545" s="263"/>
      <c r="R1545" s="263"/>
      <c r="S1545" s="263"/>
      <c r="T1545" s="264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65" t="s">
        <v>199</v>
      </c>
      <c r="AU1545" s="265" t="s">
        <v>83</v>
      </c>
      <c r="AV1545" s="15" t="s">
        <v>195</v>
      </c>
      <c r="AW1545" s="15" t="s">
        <v>34</v>
      </c>
      <c r="AX1545" s="15" t="s">
        <v>81</v>
      </c>
      <c r="AY1545" s="265" t="s">
        <v>189</v>
      </c>
    </row>
    <row r="1546" s="2" customFormat="1">
      <c r="A1546" s="40"/>
      <c r="B1546" s="41"/>
      <c r="C1546" s="42"/>
      <c r="D1546" s="235" t="s">
        <v>210</v>
      </c>
      <c r="E1546" s="42"/>
      <c r="F1546" s="266" t="s">
        <v>239</v>
      </c>
      <c r="G1546" s="42"/>
      <c r="H1546" s="42"/>
      <c r="I1546" s="42"/>
      <c r="J1546" s="42"/>
      <c r="K1546" s="42"/>
      <c r="L1546" s="46"/>
      <c r="M1546" s="231"/>
      <c r="N1546" s="232"/>
      <c r="O1546" s="86"/>
      <c r="P1546" s="86"/>
      <c r="Q1546" s="86"/>
      <c r="R1546" s="86"/>
      <c r="S1546" s="86"/>
      <c r="T1546" s="87"/>
      <c r="U1546" s="40"/>
      <c r="V1546" s="40"/>
      <c r="W1546" s="40"/>
      <c r="X1546" s="40"/>
      <c r="Y1546" s="40"/>
      <c r="Z1546" s="40"/>
      <c r="AA1546" s="40"/>
      <c r="AB1546" s="40"/>
      <c r="AC1546" s="40"/>
      <c r="AD1546" s="40"/>
      <c r="AE1546" s="40"/>
      <c r="AU1546" s="19" t="s">
        <v>83</v>
      </c>
    </row>
    <row r="1547" s="2" customFormat="1">
      <c r="A1547" s="40"/>
      <c r="B1547" s="41"/>
      <c r="C1547" s="42"/>
      <c r="D1547" s="235" t="s">
        <v>210</v>
      </c>
      <c r="E1547" s="42"/>
      <c r="F1547" s="267" t="s">
        <v>200</v>
      </c>
      <c r="G1547" s="42"/>
      <c r="H1547" s="268">
        <v>0</v>
      </c>
      <c r="I1547" s="42"/>
      <c r="J1547" s="42"/>
      <c r="K1547" s="42"/>
      <c r="L1547" s="46"/>
      <c r="M1547" s="231"/>
      <c r="N1547" s="232"/>
      <c r="O1547" s="86"/>
      <c r="P1547" s="86"/>
      <c r="Q1547" s="86"/>
      <c r="R1547" s="86"/>
      <c r="S1547" s="86"/>
      <c r="T1547" s="87"/>
      <c r="U1547" s="40"/>
      <c r="V1547" s="40"/>
      <c r="W1547" s="40"/>
      <c r="X1547" s="40"/>
      <c r="Y1547" s="40"/>
      <c r="Z1547" s="40"/>
      <c r="AA1547" s="40"/>
      <c r="AB1547" s="40"/>
      <c r="AC1547" s="40"/>
      <c r="AD1547" s="40"/>
      <c r="AE1547" s="40"/>
      <c r="AU1547" s="19" t="s">
        <v>83</v>
      </c>
    </row>
    <row r="1548" s="2" customFormat="1">
      <c r="A1548" s="40"/>
      <c r="B1548" s="41"/>
      <c r="C1548" s="42"/>
      <c r="D1548" s="235" t="s">
        <v>210</v>
      </c>
      <c r="E1548" s="42"/>
      <c r="F1548" s="267" t="s">
        <v>240</v>
      </c>
      <c r="G1548" s="42"/>
      <c r="H1548" s="268">
        <v>18.940000000000001</v>
      </c>
      <c r="I1548" s="42"/>
      <c r="J1548" s="42"/>
      <c r="K1548" s="42"/>
      <c r="L1548" s="46"/>
      <c r="M1548" s="231"/>
      <c r="N1548" s="232"/>
      <c r="O1548" s="86"/>
      <c r="P1548" s="86"/>
      <c r="Q1548" s="86"/>
      <c r="R1548" s="86"/>
      <c r="S1548" s="86"/>
      <c r="T1548" s="87"/>
      <c r="U1548" s="40"/>
      <c r="V1548" s="40"/>
      <c r="W1548" s="40"/>
      <c r="X1548" s="40"/>
      <c r="Y1548" s="40"/>
      <c r="Z1548" s="40"/>
      <c r="AA1548" s="40"/>
      <c r="AB1548" s="40"/>
      <c r="AC1548" s="40"/>
      <c r="AD1548" s="40"/>
      <c r="AE1548" s="40"/>
      <c r="AU1548" s="19" t="s">
        <v>83</v>
      </c>
    </row>
    <row r="1549" s="2" customFormat="1">
      <c r="A1549" s="40"/>
      <c r="B1549" s="41"/>
      <c r="C1549" s="42"/>
      <c r="D1549" s="235" t="s">
        <v>210</v>
      </c>
      <c r="E1549" s="42"/>
      <c r="F1549" s="267" t="s">
        <v>203</v>
      </c>
      <c r="G1549" s="42"/>
      <c r="H1549" s="268">
        <v>18.940000000000001</v>
      </c>
      <c r="I1549" s="42"/>
      <c r="J1549" s="42"/>
      <c r="K1549" s="42"/>
      <c r="L1549" s="46"/>
      <c r="M1549" s="231"/>
      <c r="N1549" s="232"/>
      <c r="O1549" s="86"/>
      <c r="P1549" s="86"/>
      <c r="Q1549" s="86"/>
      <c r="R1549" s="86"/>
      <c r="S1549" s="86"/>
      <c r="T1549" s="87"/>
      <c r="U1549" s="40"/>
      <c r="V1549" s="40"/>
      <c r="W1549" s="40"/>
      <c r="X1549" s="40"/>
      <c r="Y1549" s="40"/>
      <c r="Z1549" s="40"/>
      <c r="AA1549" s="40"/>
      <c r="AB1549" s="40"/>
      <c r="AC1549" s="40"/>
      <c r="AD1549" s="40"/>
      <c r="AE1549" s="40"/>
      <c r="AU1549" s="19" t="s">
        <v>83</v>
      </c>
    </row>
    <row r="1550" s="2" customFormat="1">
      <c r="A1550" s="40"/>
      <c r="B1550" s="41"/>
      <c r="C1550" s="42"/>
      <c r="D1550" s="235" t="s">
        <v>210</v>
      </c>
      <c r="E1550" s="42"/>
      <c r="F1550" s="266" t="s">
        <v>238</v>
      </c>
      <c r="G1550" s="42"/>
      <c r="H1550" s="42"/>
      <c r="I1550" s="42"/>
      <c r="J1550" s="42"/>
      <c r="K1550" s="42"/>
      <c r="L1550" s="46"/>
      <c r="M1550" s="231"/>
      <c r="N1550" s="232"/>
      <c r="O1550" s="86"/>
      <c r="P1550" s="86"/>
      <c r="Q1550" s="86"/>
      <c r="R1550" s="86"/>
      <c r="S1550" s="86"/>
      <c r="T1550" s="87"/>
      <c r="U1550" s="40"/>
      <c r="V1550" s="40"/>
      <c r="W1550" s="40"/>
      <c r="X1550" s="40"/>
      <c r="Y1550" s="40"/>
      <c r="Z1550" s="40"/>
      <c r="AA1550" s="40"/>
      <c r="AB1550" s="40"/>
      <c r="AC1550" s="40"/>
      <c r="AD1550" s="40"/>
      <c r="AE1550" s="40"/>
      <c r="AU1550" s="19" t="s">
        <v>83</v>
      </c>
    </row>
    <row r="1551" s="2" customFormat="1">
      <c r="A1551" s="40"/>
      <c r="B1551" s="41"/>
      <c r="C1551" s="42"/>
      <c r="D1551" s="235" t="s">
        <v>210</v>
      </c>
      <c r="E1551" s="42"/>
      <c r="F1551" s="267" t="s">
        <v>200</v>
      </c>
      <c r="G1551" s="42"/>
      <c r="H1551" s="268">
        <v>0</v>
      </c>
      <c r="I1551" s="42"/>
      <c r="J1551" s="42"/>
      <c r="K1551" s="42"/>
      <c r="L1551" s="46"/>
      <c r="M1551" s="231"/>
      <c r="N1551" s="232"/>
      <c r="O1551" s="86"/>
      <c r="P1551" s="86"/>
      <c r="Q1551" s="86"/>
      <c r="R1551" s="86"/>
      <c r="S1551" s="86"/>
      <c r="T1551" s="87"/>
      <c r="U1551" s="40"/>
      <c r="V1551" s="40"/>
      <c r="W1551" s="40"/>
      <c r="X1551" s="40"/>
      <c r="Y1551" s="40"/>
      <c r="Z1551" s="40"/>
      <c r="AA1551" s="40"/>
      <c r="AB1551" s="40"/>
      <c r="AC1551" s="40"/>
      <c r="AD1551" s="40"/>
      <c r="AE1551" s="40"/>
      <c r="AU1551" s="19" t="s">
        <v>83</v>
      </c>
    </row>
    <row r="1552" s="2" customFormat="1">
      <c r="A1552" s="40"/>
      <c r="B1552" s="41"/>
      <c r="C1552" s="42"/>
      <c r="D1552" s="235" t="s">
        <v>210</v>
      </c>
      <c r="E1552" s="42"/>
      <c r="F1552" s="267" t="s">
        <v>137</v>
      </c>
      <c r="G1552" s="42"/>
      <c r="H1552" s="268">
        <v>1.8999999999999999</v>
      </c>
      <c r="I1552" s="42"/>
      <c r="J1552" s="42"/>
      <c r="K1552" s="42"/>
      <c r="L1552" s="46"/>
      <c r="M1552" s="231"/>
      <c r="N1552" s="232"/>
      <c r="O1552" s="86"/>
      <c r="P1552" s="86"/>
      <c r="Q1552" s="86"/>
      <c r="R1552" s="86"/>
      <c r="S1552" s="86"/>
      <c r="T1552" s="87"/>
      <c r="U1552" s="40"/>
      <c r="V1552" s="40"/>
      <c r="W1552" s="40"/>
      <c r="X1552" s="40"/>
      <c r="Y1552" s="40"/>
      <c r="Z1552" s="40"/>
      <c r="AA1552" s="40"/>
      <c r="AB1552" s="40"/>
      <c r="AC1552" s="40"/>
      <c r="AD1552" s="40"/>
      <c r="AE1552" s="40"/>
      <c r="AU1552" s="19" t="s">
        <v>83</v>
      </c>
    </row>
    <row r="1553" s="2" customFormat="1">
      <c r="A1553" s="40"/>
      <c r="B1553" s="41"/>
      <c r="C1553" s="42"/>
      <c r="D1553" s="235" t="s">
        <v>210</v>
      </c>
      <c r="E1553" s="42"/>
      <c r="F1553" s="267" t="s">
        <v>203</v>
      </c>
      <c r="G1553" s="42"/>
      <c r="H1553" s="268">
        <v>1.8999999999999999</v>
      </c>
      <c r="I1553" s="42"/>
      <c r="J1553" s="42"/>
      <c r="K1553" s="42"/>
      <c r="L1553" s="46"/>
      <c r="M1553" s="231"/>
      <c r="N1553" s="232"/>
      <c r="O1553" s="86"/>
      <c r="P1553" s="86"/>
      <c r="Q1553" s="86"/>
      <c r="R1553" s="86"/>
      <c r="S1553" s="86"/>
      <c r="T1553" s="87"/>
      <c r="U1553" s="40"/>
      <c r="V1553" s="40"/>
      <c r="W1553" s="40"/>
      <c r="X1553" s="40"/>
      <c r="Y1553" s="40"/>
      <c r="Z1553" s="40"/>
      <c r="AA1553" s="40"/>
      <c r="AB1553" s="40"/>
      <c r="AC1553" s="40"/>
      <c r="AD1553" s="40"/>
      <c r="AE1553" s="40"/>
      <c r="AU1553" s="19" t="s">
        <v>83</v>
      </c>
    </row>
    <row r="1554" s="2" customFormat="1">
      <c r="A1554" s="40"/>
      <c r="B1554" s="41"/>
      <c r="C1554" s="42"/>
      <c r="D1554" s="235" t="s">
        <v>210</v>
      </c>
      <c r="E1554" s="42"/>
      <c r="F1554" s="266" t="s">
        <v>241</v>
      </c>
      <c r="G1554" s="42"/>
      <c r="H1554" s="42"/>
      <c r="I1554" s="42"/>
      <c r="J1554" s="42"/>
      <c r="K1554" s="42"/>
      <c r="L1554" s="46"/>
      <c r="M1554" s="231"/>
      <c r="N1554" s="232"/>
      <c r="O1554" s="86"/>
      <c r="P1554" s="86"/>
      <c r="Q1554" s="86"/>
      <c r="R1554" s="86"/>
      <c r="S1554" s="86"/>
      <c r="T1554" s="87"/>
      <c r="U1554" s="40"/>
      <c r="V1554" s="40"/>
      <c r="W1554" s="40"/>
      <c r="X1554" s="40"/>
      <c r="Y1554" s="40"/>
      <c r="Z1554" s="40"/>
      <c r="AA1554" s="40"/>
      <c r="AB1554" s="40"/>
      <c r="AC1554" s="40"/>
      <c r="AD1554" s="40"/>
      <c r="AE1554" s="40"/>
      <c r="AU1554" s="19" t="s">
        <v>83</v>
      </c>
    </row>
    <row r="1555" s="2" customFormat="1">
      <c r="A1555" s="40"/>
      <c r="B1555" s="41"/>
      <c r="C1555" s="42"/>
      <c r="D1555" s="235" t="s">
        <v>210</v>
      </c>
      <c r="E1555" s="42"/>
      <c r="F1555" s="267" t="s">
        <v>200</v>
      </c>
      <c r="G1555" s="42"/>
      <c r="H1555" s="268">
        <v>0</v>
      </c>
      <c r="I1555" s="42"/>
      <c r="J1555" s="42"/>
      <c r="K1555" s="42"/>
      <c r="L1555" s="46"/>
      <c r="M1555" s="231"/>
      <c r="N1555" s="232"/>
      <c r="O1555" s="86"/>
      <c r="P1555" s="86"/>
      <c r="Q1555" s="86"/>
      <c r="R1555" s="86"/>
      <c r="S1555" s="86"/>
      <c r="T1555" s="87"/>
      <c r="U1555" s="40"/>
      <c r="V1555" s="40"/>
      <c r="W1555" s="40"/>
      <c r="X1555" s="40"/>
      <c r="Y1555" s="40"/>
      <c r="Z1555" s="40"/>
      <c r="AA1555" s="40"/>
      <c r="AB1555" s="40"/>
      <c r="AC1555" s="40"/>
      <c r="AD1555" s="40"/>
      <c r="AE1555" s="40"/>
      <c r="AU1555" s="19" t="s">
        <v>83</v>
      </c>
    </row>
    <row r="1556" s="2" customFormat="1">
      <c r="A1556" s="40"/>
      <c r="B1556" s="41"/>
      <c r="C1556" s="42"/>
      <c r="D1556" s="235" t="s">
        <v>210</v>
      </c>
      <c r="E1556" s="42"/>
      <c r="F1556" s="267" t="s">
        <v>242</v>
      </c>
      <c r="G1556" s="42"/>
      <c r="H1556" s="268">
        <v>2.7000000000000002</v>
      </c>
      <c r="I1556" s="42"/>
      <c r="J1556" s="42"/>
      <c r="K1556" s="42"/>
      <c r="L1556" s="46"/>
      <c r="M1556" s="231"/>
      <c r="N1556" s="232"/>
      <c r="O1556" s="86"/>
      <c r="P1556" s="86"/>
      <c r="Q1556" s="86"/>
      <c r="R1556" s="86"/>
      <c r="S1556" s="86"/>
      <c r="T1556" s="87"/>
      <c r="U1556" s="40"/>
      <c r="V1556" s="40"/>
      <c r="W1556" s="40"/>
      <c r="X1556" s="40"/>
      <c r="Y1556" s="40"/>
      <c r="Z1556" s="40"/>
      <c r="AA1556" s="40"/>
      <c r="AB1556" s="40"/>
      <c r="AC1556" s="40"/>
      <c r="AD1556" s="40"/>
      <c r="AE1556" s="40"/>
      <c r="AU1556" s="19" t="s">
        <v>83</v>
      </c>
    </row>
    <row r="1557" s="2" customFormat="1">
      <c r="A1557" s="40"/>
      <c r="B1557" s="41"/>
      <c r="C1557" s="42"/>
      <c r="D1557" s="235" t="s">
        <v>210</v>
      </c>
      <c r="E1557" s="42"/>
      <c r="F1557" s="267" t="s">
        <v>203</v>
      </c>
      <c r="G1557" s="42"/>
      <c r="H1557" s="268">
        <v>2.7000000000000002</v>
      </c>
      <c r="I1557" s="42"/>
      <c r="J1557" s="42"/>
      <c r="K1557" s="42"/>
      <c r="L1557" s="46"/>
      <c r="M1557" s="231"/>
      <c r="N1557" s="232"/>
      <c r="O1557" s="86"/>
      <c r="P1557" s="86"/>
      <c r="Q1557" s="86"/>
      <c r="R1557" s="86"/>
      <c r="S1557" s="86"/>
      <c r="T1557" s="87"/>
      <c r="U1557" s="40"/>
      <c r="V1557" s="40"/>
      <c r="W1557" s="40"/>
      <c r="X1557" s="40"/>
      <c r="Y1557" s="40"/>
      <c r="Z1557" s="40"/>
      <c r="AA1557" s="40"/>
      <c r="AB1557" s="40"/>
      <c r="AC1557" s="40"/>
      <c r="AD1557" s="40"/>
      <c r="AE1557" s="40"/>
      <c r="AU1557" s="19" t="s">
        <v>83</v>
      </c>
    </row>
    <row r="1558" s="2" customFormat="1" ht="37.8" customHeight="1">
      <c r="A1558" s="40"/>
      <c r="B1558" s="41"/>
      <c r="C1558" s="215" t="s">
        <v>933</v>
      </c>
      <c r="D1558" s="215" t="s">
        <v>191</v>
      </c>
      <c r="E1558" s="216" t="s">
        <v>934</v>
      </c>
      <c r="F1558" s="217" t="s">
        <v>935</v>
      </c>
      <c r="G1558" s="218" t="s">
        <v>117</v>
      </c>
      <c r="H1558" s="219">
        <v>7</v>
      </c>
      <c r="I1558" s="220"/>
      <c r="J1558" s="221">
        <f>ROUND(I1558*H1558,2)</f>
        <v>0</v>
      </c>
      <c r="K1558" s="217" t="s">
        <v>194</v>
      </c>
      <c r="L1558" s="46"/>
      <c r="M1558" s="222" t="s">
        <v>21</v>
      </c>
      <c r="N1558" s="223" t="s">
        <v>44</v>
      </c>
      <c r="O1558" s="86"/>
      <c r="P1558" s="224">
        <f>O1558*H1558</f>
        <v>0</v>
      </c>
      <c r="Q1558" s="224">
        <v>0</v>
      </c>
      <c r="R1558" s="224">
        <f>Q1558*H1558</f>
        <v>0</v>
      </c>
      <c r="S1558" s="224">
        <v>0.0018799999999999999</v>
      </c>
      <c r="T1558" s="225">
        <f>S1558*H1558</f>
        <v>0.01316</v>
      </c>
      <c r="U1558" s="40"/>
      <c r="V1558" s="40"/>
      <c r="W1558" s="40"/>
      <c r="X1558" s="40"/>
      <c r="Y1558" s="40"/>
      <c r="Z1558" s="40"/>
      <c r="AA1558" s="40"/>
      <c r="AB1558" s="40"/>
      <c r="AC1558" s="40"/>
      <c r="AD1558" s="40"/>
      <c r="AE1558" s="40"/>
      <c r="AR1558" s="226" t="s">
        <v>315</v>
      </c>
      <c r="AT1558" s="226" t="s">
        <v>191</v>
      </c>
      <c r="AU1558" s="226" t="s">
        <v>83</v>
      </c>
      <c r="AY1558" s="19" t="s">
        <v>189</v>
      </c>
      <c r="BE1558" s="227">
        <f>IF(N1558="základní",J1558,0)</f>
        <v>0</v>
      </c>
      <c r="BF1558" s="227">
        <f>IF(N1558="snížená",J1558,0)</f>
        <v>0</v>
      </c>
      <c r="BG1558" s="227">
        <f>IF(N1558="zákl. přenesená",J1558,0)</f>
        <v>0</v>
      </c>
      <c r="BH1558" s="227">
        <f>IF(N1558="sníž. přenesená",J1558,0)</f>
        <v>0</v>
      </c>
      <c r="BI1558" s="227">
        <f>IF(N1558="nulová",J1558,0)</f>
        <v>0</v>
      </c>
      <c r="BJ1558" s="19" t="s">
        <v>81</v>
      </c>
      <c r="BK1558" s="227">
        <f>ROUND(I1558*H1558,2)</f>
        <v>0</v>
      </c>
      <c r="BL1558" s="19" t="s">
        <v>315</v>
      </c>
      <c r="BM1558" s="226" t="s">
        <v>936</v>
      </c>
    </row>
    <row r="1559" s="2" customFormat="1">
      <c r="A1559" s="40"/>
      <c r="B1559" s="41"/>
      <c r="C1559" s="42"/>
      <c r="D1559" s="228" t="s">
        <v>197</v>
      </c>
      <c r="E1559" s="42"/>
      <c r="F1559" s="229" t="s">
        <v>937</v>
      </c>
      <c r="G1559" s="42"/>
      <c r="H1559" s="42"/>
      <c r="I1559" s="230"/>
      <c r="J1559" s="42"/>
      <c r="K1559" s="42"/>
      <c r="L1559" s="46"/>
      <c r="M1559" s="231"/>
      <c r="N1559" s="232"/>
      <c r="O1559" s="86"/>
      <c r="P1559" s="86"/>
      <c r="Q1559" s="86"/>
      <c r="R1559" s="86"/>
      <c r="S1559" s="86"/>
      <c r="T1559" s="87"/>
      <c r="U1559" s="40"/>
      <c r="V1559" s="40"/>
      <c r="W1559" s="40"/>
      <c r="X1559" s="40"/>
      <c r="Y1559" s="40"/>
      <c r="Z1559" s="40"/>
      <c r="AA1559" s="40"/>
      <c r="AB1559" s="40"/>
      <c r="AC1559" s="40"/>
      <c r="AD1559" s="40"/>
      <c r="AE1559" s="40"/>
      <c r="AT1559" s="19" t="s">
        <v>197</v>
      </c>
      <c r="AU1559" s="19" t="s">
        <v>83</v>
      </c>
    </row>
    <row r="1560" s="14" customFormat="1">
      <c r="A1560" s="14"/>
      <c r="B1560" s="244"/>
      <c r="C1560" s="245"/>
      <c r="D1560" s="235" t="s">
        <v>199</v>
      </c>
      <c r="E1560" s="246" t="s">
        <v>21</v>
      </c>
      <c r="F1560" s="247" t="s">
        <v>72</v>
      </c>
      <c r="G1560" s="245"/>
      <c r="H1560" s="248">
        <v>3</v>
      </c>
      <c r="I1560" s="249"/>
      <c r="J1560" s="245"/>
      <c r="K1560" s="245"/>
      <c r="L1560" s="250"/>
      <c r="M1560" s="251"/>
      <c r="N1560" s="252"/>
      <c r="O1560" s="252"/>
      <c r="P1560" s="252"/>
      <c r="Q1560" s="252"/>
      <c r="R1560" s="252"/>
      <c r="S1560" s="252"/>
      <c r="T1560" s="253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4" t="s">
        <v>199</v>
      </c>
      <c r="AU1560" s="254" t="s">
        <v>83</v>
      </c>
      <c r="AV1560" s="14" t="s">
        <v>83</v>
      </c>
      <c r="AW1560" s="14" t="s">
        <v>34</v>
      </c>
      <c r="AX1560" s="14" t="s">
        <v>73</v>
      </c>
      <c r="AY1560" s="254" t="s">
        <v>189</v>
      </c>
    </row>
    <row r="1561" s="13" customFormat="1">
      <c r="A1561" s="13"/>
      <c r="B1561" s="233"/>
      <c r="C1561" s="234"/>
      <c r="D1561" s="235" t="s">
        <v>199</v>
      </c>
      <c r="E1561" s="236" t="s">
        <v>21</v>
      </c>
      <c r="F1561" s="237" t="s">
        <v>587</v>
      </c>
      <c r="G1561" s="234"/>
      <c r="H1561" s="236" t="s">
        <v>21</v>
      </c>
      <c r="I1561" s="238"/>
      <c r="J1561" s="234"/>
      <c r="K1561" s="234"/>
      <c r="L1561" s="239"/>
      <c r="M1561" s="240"/>
      <c r="N1561" s="241"/>
      <c r="O1561" s="241"/>
      <c r="P1561" s="241"/>
      <c r="Q1561" s="241"/>
      <c r="R1561" s="241"/>
      <c r="S1561" s="241"/>
      <c r="T1561" s="242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3" t="s">
        <v>199</v>
      </c>
      <c r="AU1561" s="243" t="s">
        <v>83</v>
      </c>
      <c r="AV1561" s="13" t="s">
        <v>81</v>
      </c>
      <c r="AW1561" s="13" t="s">
        <v>34</v>
      </c>
      <c r="AX1561" s="13" t="s">
        <v>73</v>
      </c>
      <c r="AY1561" s="243" t="s">
        <v>189</v>
      </c>
    </row>
    <row r="1562" s="14" customFormat="1">
      <c r="A1562" s="14"/>
      <c r="B1562" s="244"/>
      <c r="C1562" s="245"/>
      <c r="D1562" s="235" t="s">
        <v>199</v>
      </c>
      <c r="E1562" s="246" t="s">
        <v>21</v>
      </c>
      <c r="F1562" s="247" t="s">
        <v>103</v>
      </c>
      <c r="G1562" s="245"/>
      <c r="H1562" s="248">
        <v>3</v>
      </c>
      <c r="I1562" s="249"/>
      <c r="J1562" s="245"/>
      <c r="K1562" s="245"/>
      <c r="L1562" s="250"/>
      <c r="M1562" s="251"/>
      <c r="N1562" s="252"/>
      <c r="O1562" s="252"/>
      <c r="P1562" s="252"/>
      <c r="Q1562" s="252"/>
      <c r="R1562" s="252"/>
      <c r="S1562" s="252"/>
      <c r="T1562" s="253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54" t="s">
        <v>199</v>
      </c>
      <c r="AU1562" s="254" t="s">
        <v>83</v>
      </c>
      <c r="AV1562" s="14" t="s">
        <v>83</v>
      </c>
      <c r="AW1562" s="14" t="s">
        <v>34</v>
      </c>
      <c r="AX1562" s="14" t="s">
        <v>73</v>
      </c>
      <c r="AY1562" s="254" t="s">
        <v>189</v>
      </c>
    </row>
    <row r="1563" s="13" customFormat="1">
      <c r="A1563" s="13"/>
      <c r="B1563" s="233"/>
      <c r="C1563" s="234"/>
      <c r="D1563" s="235" t="s">
        <v>199</v>
      </c>
      <c r="E1563" s="236" t="s">
        <v>21</v>
      </c>
      <c r="F1563" s="237" t="s">
        <v>589</v>
      </c>
      <c r="G1563" s="234"/>
      <c r="H1563" s="236" t="s">
        <v>21</v>
      </c>
      <c r="I1563" s="238"/>
      <c r="J1563" s="234"/>
      <c r="K1563" s="234"/>
      <c r="L1563" s="239"/>
      <c r="M1563" s="240"/>
      <c r="N1563" s="241"/>
      <c r="O1563" s="241"/>
      <c r="P1563" s="241"/>
      <c r="Q1563" s="241"/>
      <c r="R1563" s="241"/>
      <c r="S1563" s="241"/>
      <c r="T1563" s="242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43" t="s">
        <v>199</v>
      </c>
      <c r="AU1563" s="243" t="s">
        <v>83</v>
      </c>
      <c r="AV1563" s="13" t="s">
        <v>81</v>
      </c>
      <c r="AW1563" s="13" t="s">
        <v>34</v>
      </c>
      <c r="AX1563" s="13" t="s">
        <v>73</v>
      </c>
      <c r="AY1563" s="243" t="s">
        <v>189</v>
      </c>
    </row>
    <row r="1564" s="14" customFormat="1">
      <c r="A1564" s="14"/>
      <c r="B1564" s="244"/>
      <c r="C1564" s="245"/>
      <c r="D1564" s="235" t="s">
        <v>199</v>
      </c>
      <c r="E1564" s="246" t="s">
        <v>21</v>
      </c>
      <c r="F1564" s="247" t="s">
        <v>81</v>
      </c>
      <c r="G1564" s="245"/>
      <c r="H1564" s="248">
        <v>1</v>
      </c>
      <c r="I1564" s="249"/>
      <c r="J1564" s="245"/>
      <c r="K1564" s="245"/>
      <c r="L1564" s="250"/>
      <c r="M1564" s="251"/>
      <c r="N1564" s="252"/>
      <c r="O1564" s="252"/>
      <c r="P1564" s="252"/>
      <c r="Q1564" s="252"/>
      <c r="R1564" s="252"/>
      <c r="S1564" s="252"/>
      <c r="T1564" s="253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4" t="s">
        <v>199</v>
      </c>
      <c r="AU1564" s="254" t="s">
        <v>83</v>
      </c>
      <c r="AV1564" s="14" t="s">
        <v>83</v>
      </c>
      <c r="AW1564" s="14" t="s">
        <v>34</v>
      </c>
      <c r="AX1564" s="14" t="s">
        <v>73</v>
      </c>
      <c r="AY1564" s="254" t="s">
        <v>189</v>
      </c>
    </row>
    <row r="1565" s="15" customFormat="1">
      <c r="A1565" s="15"/>
      <c r="B1565" s="255"/>
      <c r="C1565" s="256"/>
      <c r="D1565" s="235" t="s">
        <v>199</v>
      </c>
      <c r="E1565" s="257" t="s">
        <v>21</v>
      </c>
      <c r="F1565" s="258" t="s">
        <v>203</v>
      </c>
      <c r="G1565" s="256"/>
      <c r="H1565" s="259">
        <v>7</v>
      </c>
      <c r="I1565" s="260"/>
      <c r="J1565" s="256"/>
      <c r="K1565" s="256"/>
      <c r="L1565" s="261"/>
      <c r="M1565" s="262"/>
      <c r="N1565" s="263"/>
      <c r="O1565" s="263"/>
      <c r="P1565" s="263"/>
      <c r="Q1565" s="263"/>
      <c r="R1565" s="263"/>
      <c r="S1565" s="263"/>
      <c r="T1565" s="264"/>
      <c r="U1565" s="15"/>
      <c r="V1565" s="15"/>
      <c r="W1565" s="15"/>
      <c r="X1565" s="15"/>
      <c r="Y1565" s="15"/>
      <c r="Z1565" s="15"/>
      <c r="AA1565" s="15"/>
      <c r="AB1565" s="15"/>
      <c r="AC1565" s="15"/>
      <c r="AD1565" s="15"/>
      <c r="AE1565" s="15"/>
      <c r="AT1565" s="265" t="s">
        <v>199</v>
      </c>
      <c r="AU1565" s="265" t="s">
        <v>83</v>
      </c>
      <c r="AV1565" s="15" t="s">
        <v>195</v>
      </c>
      <c r="AW1565" s="15" t="s">
        <v>34</v>
      </c>
      <c r="AX1565" s="15" t="s">
        <v>81</v>
      </c>
      <c r="AY1565" s="265" t="s">
        <v>189</v>
      </c>
    </row>
    <row r="1566" s="2" customFormat="1">
      <c r="A1566" s="40"/>
      <c r="B1566" s="41"/>
      <c r="C1566" s="42"/>
      <c r="D1566" s="235" t="s">
        <v>210</v>
      </c>
      <c r="E1566" s="42"/>
      <c r="F1566" s="266" t="s">
        <v>593</v>
      </c>
      <c r="G1566" s="42"/>
      <c r="H1566" s="42"/>
      <c r="I1566" s="42"/>
      <c r="J1566" s="42"/>
      <c r="K1566" s="42"/>
      <c r="L1566" s="46"/>
      <c r="M1566" s="231"/>
      <c r="N1566" s="232"/>
      <c r="O1566" s="86"/>
      <c r="P1566" s="86"/>
      <c r="Q1566" s="86"/>
      <c r="R1566" s="86"/>
      <c r="S1566" s="86"/>
      <c r="T1566" s="87"/>
      <c r="U1566" s="40"/>
      <c r="V1566" s="40"/>
      <c r="W1566" s="40"/>
      <c r="X1566" s="40"/>
      <c r="Y1566" s="40"/>
      <c r="Z1566" s="40"/>
      <c r="AA1566" s="40"/>
      <c r="AB1566" s="40"/>
      <c r="AC1566" s="40"/>
      <c r="AD1566" s="40"/>
      <c r="AE1566" s="40"/>
      <c r="AU1566" s="19" t="s">
        <v>83</v>
      </c>
    </row>
    <row r="1567" s="2" customFormat="1">
      <c r="A1567" s="40"/>
      <c r="B1567" s="41"/>
      <c r="C1567" s="42"/>
      <c r="D1567" s="235" t="s">
        <v>210</v>
      </c>
      <c r="E1567" s="42"/>
      <c r="F1567" s="267" t="s">
        <v>200</v>
      </c>
      <c r="G1567" s="42"/>
      <c r="H1567" s="268">
        <v>0</v>
      </c>
      <c r="I1567" s="42"/>
      <c r="J1567" s="42"/>
      <c r="K1567" s="42"/>
      <c r="L1567" s="46"/>
      <c r="M1567" s="231"/>
      <c r="N1567" s="232"/>
      <c r="O1567" s="86"/>
      <c r="P1567" s="86"/>
      <c r="Q1567" s="86"/>
      <c r="R1567" s="86"/>
      <c r="S1567" s="86"/>
      <c r="T1567" s="87"/>
      <c r="U1567" s="40"/>
      <c r="V1567" s="40"/>
      <c r="W1567" s="40"/>
      <c r="X1567" s="40"/>
      <c r="Y1567" s="40"/>
      <c r="Z1567" s="40"/>
      <c r="AA1567" s="40"/>
      <c r="AB1567" s="40"/>
      <c r="AC1567" s="40"/>
      <c r="AD1567" s="40"/>
      <c r="AE1567" s="40"/>
      <c r="AU1567" s="19" t="s">
        <v>83</v>
      </c>
    </row>
    <row r="1568" s="2" customFormat="1">
      <c r="A1568" s="40"/>
      <c r="B1568" s="41"/>
      <c r="C1568" s="42"/>
      <c r="D1568" s="235" t="s">
        <v>210</v>
      </c>
      <c r="E1568" s="42"/>
      <c r="F1568" s="267" t="s">
        <v>520</v>
      </c>
      <c r="G1568" s="42"/>
      <c r="H1568" s="268">
        <v>0</v>
      </c>
      <c r="I1568" s="42"/>
      <c r="J1568" s="42"/>
      <c r="K1568" s="42"/>
      <c r="L1568" s="46"/>
      <c r="M1568" s="231"/>
      <c r="N1568" s="232"/>
      <c r="O1568" s="86"/>
      <c r="P1568" s="86"/>
      <c r="Q1568" s="86"/>
      <c r="R1568" s="86"/>
      <c r="S1568" s="86"/>
      <c r="T1568" s="87"/>
      <c r="U1568" s="40"/>
      <c r="V1568" s="40"/>
      <c r="W1568" s="40"/>
      <c r="X1568" s="40"/>
      <c r="Y1568" s="40"/>
      <c r="Z1568" s="40"/>
      <c r="AA1568" s="40"/>
      <c r="AB1568" s="40"/>
      <c r="AC1568" s="40"/>
      <c r="AD1568" s="40"/>
      <c r="AE1568" s="40"/>
      <c r="AU1568" s="19" t="s">
        <v>83</v>
      </c>
    </row>
    <row r="1569" s="2" customFormat="1">
      <c r="A1569" s="40"/>
      <c r="B1569" s="41"/>
      <c r="C1569" s="42"/>
      <c r="D1569" s="235" t="s">
        <v>210</v>
      </c>
      <c r="E1569" s="42"/>
      <c r="F1569" s="267" t="s">
        <v>103</v>
      </c>
      <c r="G1569" s="42"/>
      <c r="H1569" s="268">
        <v>3</v>
      </c>
      <c r="I1569" s="42"/>
      <c r="J1569" s="42"/>
      <c r="K1569" s="42"/>
      <c r="L1569" s="46"/>
      <c r="M1569" s="231"/>
      <c r="N1569" s="232"/>
      <c r="O1569" s="86"/>
      <c r="P1569" s="86"/>
      <c r="Q1569" s="86"/>
      <c r="R1569" s="86"/>
      <c r="S1569" s="86"/>
      <c r="T1569" s="87"/>
      <c r="U1569" s="40"/>
      <c r="V1569" s="40"/>
      <c r="W1569" s="40"/>
      <c r="X1569" s="40"/>
      <c r="Y1569" s="40"/>
      <c r="Z1569" s="40"/>
      <c r="AA1569" s="40"/>
      <c r="AB1569" s="40"/>
      <c r="AC1569" s="40"/>
      <c r="AD1569" s="40"/>
      <c r="AE1569" s="40"/>
      <c r="AU1569" s="19" t="s">
        <v>83</v>
      </c>
    </row>
    <row r="1570" s="2" customFormat="1">
      <c r="A1570" s="40"/>
      <c r="B1570" s="41"/>
      <c r="C1570" s="42"/>
      <c r="D1570" s="235" t="s">
        <v>210</v>
      </c>
      <c r="E1570" s="42"/>
      <c r="F1570" s="267" t="s">
        <v>203</v>
      </c>
      <c r="G1570" s="42"/>
      <c r="H1570" s="268">
        <v>3</v>
      </c>
      <c r="I1570" s="42"/>
      <c r="J1570" s="42"/>
      <c r="K1570" s="42"/>
      <c r="L1570" s="46"/>
      <c r="M1570" s="231"/>
      <c r="N1570" s="232"/>
      <c r="O1570" s="86"/>
      <c r="P1570" s="86"/>
      <c r="Q1570" s="86"/>
      <c r="R1570" s="86"/>
      <c r="S1570" s="86"/>
      <c r="T1570" s="87"/>
      <c r="U1570" s="40"/>
      <c r="V1570" s="40"/>
      <c r="W1570" s="40"/>
      <c r="X1570" s="40"/>
      <c r="Y1570" s="40"/>
      <c r="Z1570" s="40"/>
      <c r="AA1570" s="40"/>
      <c r="AB1570" s="40"/>
      <c r="AC1570" s="40"/>
      <c r="AD1570" s="40"/>
      <c r="AE1570" s="40"/>
      <c r="AU1570" s="19" t="s">
        <v>83</v>
      </c>
    </row>
    <row r="1571" s="2" customFormat="1" ht="24.15" customHeight="1">
      <c r="A1571" s="40"/>
      <c r="B1571" s="41"/>
      <c r="C1571" s="215" t="s">
        <v>938</v>
      </c>
      <c r="D1571" s="215" t="s">
        <v>191</v>
      </c>
      <c r="E1571" s="216" t="s">
        <v>939</v>
      </c>
      <c r="F1571" s="217" t="s">
        <v>940</v>
      </c>
      <c r="G1571" s="218" t="s">
        <v>113</v>
      </c>
      <c r="H1571" s="219">
        <v>98</v>
      </c>
      <c r="I1571" s="220"/>
      <c r="J1571" s="221">
        <f>ROUND(I1571*H1571,2)</f>
        <v>0</v>
      </c>
      <c r="K1571" s="217" t="s">
        <v>194</v>
      </c>
      <c r="L1571" s="46"/>
      <c r="M1571" s="222" t="s">
        <v>21</v>
      </c>
      <c r="N1571" s="223" t="s">
        <v>44</v>
      </c>
      <c r="O1571" s="86"/>
      <c r="P1571" s="224">
        <f>O1571*H1571</f>
        <v>0</v>
      </c>
      <c r="Q1571" s="224">
        <v>0.00081999999999999998</v>
      </c>
      <c r="R1571" s="224">
        <f>Q1571*H1571</f>
        <v>0.080360000000000001</v>
      </c>
      <c r="S1571" s="224">
        <v>0</v>
      </c>
      <c r="T1571" s="225">
        <f>S1571*H1571</f>
        <v>0</v>
      </c>
      <c r="U1571" s="40"/>
      <c r="V1571" s="40"/>
      <c r="W1571" s="40"/>
      <c r="X1571" s="40"/>
      <c r="Y1571" s="40"/>
      <c r="Z1571" s="40"/>
      <c r="AA1571" s="40"/>
      <c r="AB1571" s="40"/>
      <c r="AC1571" s="40"/>
      <c r="AD1571" s="40"/>
      <c r="AE1571" s="40"/>
      <c r="AR1571" s="226" t="s">
        <v>315</v>
      </c>
      <c r="AT1571" s="226" t="s">
        <v>191</v>
      </c>
      <c r="AU1571" s="226" t="s">
        <v>83</v>
      </c>
      <c r="AY1571" s="19" t="s">
        <v>189</v>
      </c>
      <c r="BE1571" s="227">
        <f>IF(N1571="základní",J1571,0)</f>
        <v>0</v>
      </c>
      <c r="BF1571" s="227">
        <f>IF(N1571="snížená",J1571,0)</f>
        <v>0</v>
      </c>
      <c r="BG1571" s="227">
        <f>IF(N1571="zákl. přenesená",J1571,0)</f>
        <v>0</v>
      </c>
      <c r="BH1571" s="227">
        <f>IF(N1571="sníž. přenesená",J1571,0)</f>
        <v>0</v>
      </c>
      <c r="BI1571" s="227">
        <f>IF(N1571="nulová",J1571,0)</f>
        <v>0</v>
      </c>
      <c r="BJ1571" s="19" t="s">
        <v>81</v>
      </c>
      <c r="BK1571" s="227">
        <f>ROUND(I1571*H1571,2)</f>
        <v>0</v>
      </c>
      <c r="BL1571" s="19" t="s">
        <v>315</v>
      </c>
      <c r="BM1571" s="226" t="s">
        <v>941</v>
      </c>
    </row>
    <row r="1572" s="2" customFormat="1">
      <c r="A1572" s="40"/>
      <c r="B1572" s="41"/>
      <c r="C1572" s="42"/>
      <c r="D1572" s="228" t="s">
        <v>197</v>
      </c>
      <c r="E1572" s="42"/>
      <c r="F1572" s="229" t="s">
        <v>942</v>
      </c>
      <c r="G1572" s="42"/>
      <c r="H1572" s="42"/>
      <c r="I1572" s="230"/>
      <c r="J1572" s="42"/>
      <c r="K1572" s="42"/>
      <c r="L1572" s="46"/>
      <c r="M1572" s="231"/>
      <c r="N1572" s="232"/>
      <c r="O1572" s="86"/>
      <c r="P1572" s="86"/>
      <c r="Q1572" s="86"/>
      <c r="R1572" s="86"/>
      <c r="S1572" s="86"/>
      <c r="T1572" s="87"/>
      <c r="U1572" s="40"/>
      <c r="V1572" s="40"/>
      <c r="W1572" s="40"/>
      <c r="X1572" s="40"/>
      <c r="Y1572" s="40"/>
      <c r="Z1572" s="40"/>
      <c r="AA1572" s="40"/>
      <c r="AB1572" s="40"/>
      <c r="AC1572" s="40"/>
      <c r="AD1572" s="40"/>
      <c r="AE1572" s="40"/>
      <c r="AT1572" s="19" t="s">
        <v>197</v>
      </c>
      <c r="AU1572" s="19" t="s">
        <v>83</v>
      </c>
    </row>
    <row r="1573" s="13" customFormat="1">
      <c r="A1573" s="13"/>
      <c r="B1573" s="233"/>
      <c r="C1573" s="234"/>
      <c r="D1573" s="235" t="s">
        <v>199</v>
      </c>
      <c r="E1573" s="236" t="s">
        <v>21</v>
      </c>
      <c r="F1573" s="237" t="s">
        <v>200</v>
      </c>
      <c r="G1573" s="234"/>
      <c r="H1573" s="236" t="s">
        <v>21</v>
      </c>
      <c r="I1573" s="238"/>
      <c r="J1573" s="234"/>
      <c r="K1573" s="234"/>
      <c r="L1573" s="239"/>
      <c r="M1573" s="240"/>
      <c r="N1573" s="241"/>
      <c r="O1573" s="241"/>
      <c r="P1573" s="241"/>
      <c r="Q1573" s="241"/>
      <c r="R1573" s="241"/>
      <c r="S1573" s="241"/>
      <c r="T1573" s="242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3" t="s">
        <v>199</v>
      </c>
      <c r="AU1573" s="243" t="s">
        <v>83</v>
      </c>
      <c r="AV1573" s="13" t="s">
        <v>81</v>
      </c>
      <c r="AW1573" s="13" t="s">
        <v>34</v>
      </c>
      <c r="AX1573" s="13" t="s">
        <v>73</v>
      </c>
      <c r="AY1573" s="243" t="s">
        <v>189</v>
      </c>
    </row>
    <row r="1574" s="13" customFormat="1">
      <c r="A1574" s="13"/>
      <c r="B1574" s="233"/>
      <c r="C1574" s="234"/>
      <c r="D1574" s="235" t="s">
        <v>199</v>
      </c>
      <c r="E1574" s="236" t="s">
        <v>21</v>
      </c>
      <c r="F1574" s="237" t="s">
        <v>634</v>
      </c>
      <c r="G1574" s="234"/>
      <c r="H1574" s="236" t="s">
        <v>21</v>
      </c>
      <c r="I1574" s="238"/>
      <c r="J1574" s="234"/>
      <c r="K1574" s="234"/>
      <c r="L1574" s="239"/>
      <c r="M1574" s="240"/>
      <c r="N1574" s="241"/>
      <c r="O1574" s="241"/>
      <c r="P1574" s="241"/>
      <c r="Q1574" s="241"/>
      <c r="R1574" s="241"/>
      <c r="S1574" s="241"/>
      <c r="T1574" s="242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3" t="s">
        <v>199</v>
      </c>
      <c r="AU1574" s="243" t="s">
        <v>83</v>
      </c>
      <c r="AV1574" s="13" t="s">
        <v>81</v>
      </c>
      <c r="AW1574" s="13" t="s">
        <v>34</v>
      </c>
      <c r="AX1574" s="13" t="s">
        <v>73</v>
      </c>
      <c r="AY1574" s="243" t="s">
        <v>189</v>
      </c>
    </row>
    <row r="1575" s="13" customFormat="1">
      <c r="A1575" s="13"/>
      <c r="B1575" s="233"/>
      <c r="C1575" s="234"/>
      <c r="D1575" s="235" t="s">
        <v>199</v>
      </c>
      <c r="E1575" s="236" t="s">
        <v>21</v>
      </c>
      <c r="F1575" s="237" t="s">
        <v>943</v>
      </c>
      <c r="G1575" s="234"/>
      <c r="H1575" s="236" t="s">
        <v>21</v>
      </c>
      <c r="I1575" s="238"/>
      <c r="J1575" s="234"/>
      <c r="K1575" s="234"/>
      <c r="L1575" s="239"/>
      <c r="M1575" s="240"/>
      <c r="N1575" s="241"/>
      <c r="O1575" s="241"/>
      <c r="P1575" s="241"/>
      <c r="Q1575" s="241"/>
      <c r="R1575" s="241"/>
      <c r="S1575" s="241"/>
      <c r="T1575" s="242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3" t="s">
        <v>199</v>
      </c>
      <c r="AU1575" s="243" t="s">
        <v>83</v>
      </c>
      <c r="AV1575" s="13" t="s">
        <v>81</v>
      </c>
      <c r="AW1575" s="13" t="s">
        <v>34</v>
      </c>
      <c r="AX1575" s="13" t="s">
        <v>73</v>
      </c>
      <c r="AY1575" s="243" t="s">
        <v>189</v>
      </c>
    </row>
    <row r="1576" s="14" customFormat="1">
      <c r="A1576" s="14"/>
      <c r="B1576" s="244"/>
      <c r="C1576" s="245"/>
      <c r="D1576" s="235" t="s">
        <v>199</v>
      </c>
      <c r="E1576" s="246" t="s">
        <v>21</v>
      </c>
      <c r="F1576" s="247" t="s">
        <v>833</v>
      </c>
      <c r="G1576" s="245"/>
      <c r="H1576" s="248">
        <v>98</v>
      </c>
      <c r="I1576" s="249"/>
      <c r="J1576" s="245"/>
      <c r="K1576" s="245"/>
      <c r="L1576" s="250"/>
      <c r="M1576" s="251"/>
      <c r="N1576" s="252"/>
      <c r="O1576" s="252"/>
      <c r="P1576" s="252"/>
      <c r="Q1576" s="252"/>
      <c r="R1576" s="252"/>
      <c r="S1576" s="252"/>
      <c r="T1576" s="253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54" t="s">
        <v>199</v>
      </c>
      <c r="AU1576" s="254" t="s">
        <v>83</v>
      </c>
      <c r="AV1576" s="14" t="s">
        <v>83</v>
      </c>
      <c r="AW1576" s="14" t="s">
        <v>34</v>
      </c>
      <c r="AX1576" s="14" t="s">
        <v>73</v>
      </c>
      <c r="AY1576" s="254" t="s">
        <v>189</v>
      </c>
    </row>
    <row r="1577" s="15" customFormat="1">
      <c r="A1577" s="15"/>
      <c r="B1577" s="255"/>
      <c r="C1577" s="256"/>
      <c r="D1577" s="235" t="s">
        <v>199</v>
      </c>
      <c r="E1577" s="257" t="s">
        <v>21</v>
      </c>
      <c r="F1577" s="258" t="s">
        <v>203</v>
      </c>
      <c r="G1577" s="256"/>
      <c r="H1577" s="259">
        <v>98</v>
      </c>
      <c r="I1577" s="260"/>
      <c r="J1577" s="256"/>
      <c r="K1577" s="256"/>
      <c r="L1577" s="261"/>
      <c r="M1577" s="262"/>
      <c r="N1577" s="263"/>
      <c r="O1577" s="263"/>
      <c r="P1577" s="263"/>
      <c r="Q1577" s="263"/>
      <c r="R1577" s="263"/>
      <c r="S1577" s="263"/>
      <c r="T1577" s="264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T1577" s="265" t="s">
        <v>199</v>
      </c>
      <c r="AU1577" s="265" t="s">
        <v>83</v>
      </c>
      <c r="AV1577" s="15" t="s">
        <v>195</v>
      </c>
      <c r="AW1577" s="15" t="s">
        <v>34</v>
      </c>
      <c r="AX1577" s="15" t="s">
        <v>81</v>
      </c>
      <c r="AY1577" s="265" t="s">
        <v>189</v>
      </c>
    </row>
    <row r="1578" s="2" customFormat="1" ht="24.15" customHeight="1">
      <c r="A1578" s="40"/>
      <c r="B1578" s="41"/>
      <c r="C1578" s="215" t="s">
        <v>944</v>
      </c>
      <c r="D1578" s="215" t="s">
        <v>191</v>
      </c>
      <c r="E1578" s="216" t="s">
        <v>945</v>
      </c>
      <c r="F1578" s="217" t="s">
        <v>946</v>
      </c>
      <c r="G1578" s="218" t="s">
        <v>113</v>
      </c>
      <c r="H1578" s="219">
        <v>101</v>
      </c>
      <c r="I1578" s="220"/>
      <c r="J1578" s="221">
        <f>ROUND(I1578*H1578,2)</f>
        <v>0</v>
      </c>
      <c r="K1578" s="217" t="s">
        <v>194</v>
      </c>
      <c r="L1578" s="46"/>
      <c r="M1578" s="222" t="s">
        <v>21</v>
      </c>
      <c r="N1578" s="223" t="s">
        <v>44</v>
      </c>
      <c r="O1578" s="86"/>
      <c r="P1578" s="224">
        <f>O1578*H1578</f>
        <v>0</v>
      </c>
      <c r="Q1578" s="224">
        <v>0.0017600000000000001</v>
      </c>
      <c r="R1578" s="224">
        <f>Q1578*H1578</f>
        <v>0.17776</v>
      </c>
      <c r="S1578" s="224">
        <v>0</v>
      </c>
      <c r="T1578" s="225">
        <f>S1578*H1578</f>
        <v>0</v>
      </c>
      <c r="U1578" s="40"/>
      <c r="V1578" s="40"/>
      <c r="W1578" s="40"/>
      <c r="X1578" s="40"/>
      <c r="Y1578" s="40"/>
      <c r="Z1578" s="40"/>
      <c r="AA1578" s="40"/>
      <c r="AB1578" s="40"/>
      <c r="AC1578" s="40"/>
      <c r="AD1578" s="40"/>
      <c r="AE1578" s="40"/>
      <c r="AR1578" s="226" t="s">
        <v>315</v>
      </c>
      <c r="AT1578" s="226" t="s">
        <v>191</v>
      </c>
      <c r="AU1578" s="226" t="s">
        <v>83</v>
      </c>
      <c r="AY1578" s="19" t="s">
        <v>189</v>
      </c>
      <c r="BE1578" s="227">
        <f>IF(N1578="základní",J1578,0)</f>
        <v>0</v>
      </c>
      <c r="BF1578" s="227">
        <f>IF(N1578="snížená",J1578,0)</f>
        <v>0</v>
      </c>
      <c r="BG1578" s="227">
        <f>IF(N1578="zákl. přenesená",J1578,0)</f>
        <v>0</v>
      </c>
      <c r="BH1578" s="227">
        <f>IF(N1578="sníž. přenesená",J1578,0)</f>
        <v>0</v>
      </c>
      <c r="BI1578" s="227">
        <f>IF(N1578="nulová",J1578,0)</f>
        <v>0</v>
      </c>
      <c r="BJ1578" s="19" t="s">
        <v>81</v>
      </c>
      <c r="BK1578" s="227">
        <f>ROUND(I1578*H1578,2)</f>
        <v>0</v>
      </c>
      <c r="BL1578" s="19" t="s">
        <v>315</v>
      </c>
      <c r="BM1578" s="226" t="s">
        <v>947</v>
      </c>
    </row>
    <row r="1579" s="2" customFormat="1">
      <c r="A1579" s="40"/>
      <c r="B1579" s="41"/>
      <c r="C1579" s="42"/>
      <c r="D1579" s="228" t="s">
        <v>197</v>
      </c>
      <c r="E1579" s="42"/>
      <c r="F1579" s="229" t="s">
        <v>948</v>
      </c>
      <c r="G1579" s="42"/>
      <c r="H1579" s="42"/>
      <c r="I1579" s="230"/>
      <c r="J1579" s="42"/>
      <c r="K1579" s="42"/>
      <c r="L1579" s="46"/>
      <c r="M1579" s="231"/>
      <c r="N1579" s="232"/>
      <c r="O1579" s="86"/>
      <c r="P1579" s="86"/>
      <c r="Q1579" s="86"/>
      <c r="R1579" s="86"/>
      <c r="S1579" s="86"/>
      <c r="T1579" s="87"/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T1579" s="19" t="s">
        <v>197</v>
      </c>
      <c r="AU1579" s="19" t="s">
        <v>83</v>
      </c>
    </row>
    <row r="1580" s="13" customFormat="1">
      <c r="A1580" s="13"/>
      <c r="B1580" s="233"/>
      <c r="C1580" s="234"/>
      <c r="D1580" s="235" t="s">
        <v>199</v>
      </c>
      <c r="E1580" s="236" t="s">
        <v>21</v>
      </c>
      <c r="F1580" s="237" t="s">
        <v>200</v>
      </c>
      <c r="G1580" s="234"/>
      <c r="H1580" s="236" t="s">
        <v>21</v>
      </c>
      <c r="I1580" s="238"/>
      <c r="J1580" s="234"/>
      <c r="K1580" s="234"/>
      <c r="L1580" s="239"/>
      <c r="M1580" s="240"/>
      <c r="N1580" s="241"/>
      <c r="O1580" s="241"/>
      <c r="P1580" s="241"/>
      <c r="Q1580" s="241"/>
      <c r="R1580" s="241"/>
      <c r="S1580" s="241"/>
      <c r="T1580" s="242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43" t="s">
        <v>199</v>
      </c>
      <c r="AU1580" s="243" t="s">
        <v>83</v>
      </c>
      <c r="AV1580" s="13" t="s">
        <v>81</v>
      </c>
      <c r="AW1580" s="13" t="s">
        <v>34</v>
      </c>
      <c r="AX1580" s="13" t="s">
        <v>73</v>
      </c>
      <c r="AY1580" s="243" t="s">
        <v>189</v>
      </c>
    </row>
    <row r="1581" s="13" customFormat="1">
      <c r="A1581" s="13"/>
      <c r="B1581" s="233"/>
      <c r="C1581" s="234"/>
      <c r="D1581" s="235" t="s">
        <v>199</v>
      </c>
      <c r="E1581" s="236" t="s">
        <v>21</v>
      </c>
      <c r="F1581" s="237" t="s">
        <v>634</v>
      </c>
      <c r="G1581" s="234"/>
      <c r="H1581" s="236" t="s">
        <v>21</v>
      </c>
      <c r="I1581" s="238"/>
      <c r="J1581" s="234"/>
      <c r="K1581" s="234"/>
      <c r="L1581" s="239"/>
      <c r="M1581" s="240"/>
      <c r="N1581" s="241"/>
      <c r="O1581" s="241"/>
      <c r="P1581" s="241"/>
      <c r="Q1581" s="241"/>
      <c r="R1581" s="241"/>
      <c r="S1581" s="241"/>
      <c r="T1581" s="242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43" t="s">
        <v>199</v>
      </c>
      <c r="AU1581" s="243" t="s">
        <v>83</v>
      </c>
      <c r="AV1581" s="13" t="s">
        <v>81</v>
      </c>
      <c r="AW1581" s="13" t="s">
        <v>34</v>
      </c>
      <c r="AX1581" s="13" t="s">
        <v>73</v>
      </c>
      <c r="AY1581" s="243" t="s">
        <v>189</v>
      </c>
    </row>
    <row r="1582" s="13" customFormat="1">
      <c r="A1582" s="13"/>
      <c r="B1582" s="233"/>
      <c r="C1582" s="234"/>
      <c r="D1582" s="235" t="s">
        <v>199</v>
      </c>
      <c r="E1582" s="236" t="s">
        <v>21</v>
      </c>
      <c r="F1582" s="237" t="s">
        <v>949</v>
      </c>
      <c r="G1582" s="234"/>
      <c r="H1582" s="236" t="s">
        <v>21</v>
      </c>
      <c r="I1582" s="238"/>
      <c r="J1582" s="234"/>
      <c r="K1582" s="234"/>
      <c r="L1582" s="239"/>
      <c r="M1582" s="240"/>
      <c r="N1582" s="241"/>
      <c r="O1582" s="241"/>
      <c r="P1582" s="241"/>
      <c r="Q1582" s="241"/>
      <c r="R1582" s="241"/>
      <c r="S1582" s="241"/>
      <c r="T1582" s="242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43" t="s">
        <v>199</v>
      </c>
      <c r="AU1582" s="243" t="s">
        <v>83</v>
      </c>
      <c r="AV1582" s="13" t="s">
        <v>81</v>
      </c>
      <c r="AW1582" s="13" t="s">
        <v>34</v>
      </c>
      <c r="AX1582" s="13" t="s">
        <v>73</v>
      </c>
      <c r="AY1582" s="243" t="s">
        <v>189</v>
      </c>
    </row>
    <row r="1583" s="14" customFormat="1">
      <c r="A1583" s="14"/>
      <c r="B1583" s="244"/>
      <c r="C1583" s="245"/>
      <c r="D1583" s="235" t="s">
        <v>199</v>
      </c>
      <c r="E1583" s="246" t="s">
        <v>21</v>
      </c>
      <c r="F1583" s="247" t="s">
        <v>845</v>
      </c>
      <c r="G1583" s="245"/>
      <c r="H1583" s="248">
        <v>101</v>
      </c>
      <c r="I1583" s="249"/>
      <c r="J1583" s="245"/>
      <c r="K1583" s="245"/>
      <c r="L1583" s="250"/>
      <c r="M1583" s="251"/>
      <c r="N1583" s="252"/>
      <c r="O1583" s="252"/>
      <c r="P1583" s="252"/>
      <c r="Q1583" s="252"/>
      <c r="R1583" s="252"/>
      <c r="S1583" s="252"/>
      <c r="T1583" s="253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54" t="s">
        <v>199</v>
      </c>
      <c r="AU1583" s="254" t="s">
        <v>83</v>
      </c>
      <c r="AV1583" s="14" t="s">
        <v>83</v>
      </c>
      <c r="AW1583" s="14" t="s">
        <v>34</v>
      </c>
      <c r="AX1583" s="14" t="s">
        <v>73</v>
      </c>
      <c r="AY1583" s="254" t="s">
        <v>189</v>
      </c>
    </row>
    <row r="1584" s="15" customFormat="1">
      <c r="A1584" s="15"/>
      <c r="B1584" s="255"/>
      <c r="C1584" s="256"/>
      <c r="D1584" s="235" t="s">
        <v>199</v>
      </c>
      <c r="E1584" s="257" t="s">
        <v>21</v>
      </c>
      <c r="F1584" s="258" t="s">
        <v>203</v>
      </c>
      <c r="G1584" s="256"/>
      <c r="H1584" s="259">
        <v>101</v>
      </c>
      <c r="I1584" s="260"/>
      <c r="J1584" s="256"/>
      <c r="K1584" s="256"/>
      <c r="L1584" s="261"/>
      <c r="M1584" s="262"/>
      <c r="N1584" s="263"/>
      <c r="O1584" s="263"/>
      <c r="P1584" s="263"/>
      <c r="Q1584" s="263"/>
      <c r="R1584" s="263"/>
      <c r="S1584" s="263"/>
      <c r="T1584" s="264"/>
      <c r="U1584" s="15"/>
      <c r="V1584" s="15"/>
      <c r="W1584" s="15"/>
      <c r="X1584" s="15"/>
      <c r="Y1584" s="15"/>
      <c r="Z1584" s="15"/>
      <c r="AA1584" s="15"/>
      <c r="AB1584" s="15"/>
      <c r="AC1584" s="15"/>
      <c r="AD1584" s="15"/>
      <c r="AE1584" s="15"/>
      <c r="AT1584" s="265" t="s">
        <v>199</v>
      </c>
      <c r="AU1584" s="265" t="s">
        <v>83</v>
      </c>
      <c r="AV1584" s="15" t="s">
        <v>195</v>
      </c>
      <c r="AW1584" s="15" t="s">
        <v>34</v>
      </c>
      <c r="AX1584" s="15" t="s">
        <v>81</v>
      </c>
      <c r="AY1584" s="265" t="s">
        <v>189</v>
      </c>
    </row>
    <row r="1585" s="2" customFormat="1" ht="24.15" customHeight="1">
      <c r="A1585" s="40"/>
      <c r="B1585" s="41"/>
      <c r="C1585" s="215" t="s">
        <v>950</v>
      </c>
      <c r="D1585" s="215" t="s">
        <v>191</v>
      </c>
      <c r="E1585" s="216" t="s">
        <v>951</v>
      </c>
      <c r="F1585" s="217" t="s">
        <v>952</v>
      </c>
      <c r="G1585" s="218" t="s">
        <v>113</v>
      </c>
      <c r="H1585" s="219">
        <v>47</v>
      </c>
      <c r="I1585" s="220"/>
      <c r="J1585" s="221">
        <f>ROUND(I1585*H1585,2)</f>
        <v>0</v>
      </c>
      <c r="K1585" s="217" t="s">
        <v>194</v>
      </c>
      <c r="L1585" s="46"/>
      <c r="M1585" s="222" t="s">
        <v>21</v>
      </c>
      <c r="N1585" s="223" t="s">
        <v>44</v>
      </c>
      <c r="O1585" s="86"/>
      <c r="P1585" s="224">
        <f>O1585*H1585</f>
        <v>0</v>
      </c>
      <c r="Q1585" s="224">
        <v>0.00052999999999999998</v>
      </c>
      <c r="R1585" s="224">
        <f>Q1585*H1585</f>
        <v>0.024909999999999998</v>
      </c>
      <c r="S1585" s="224">
        <v>0</v>
      </c>
      <c r="T1585" s="225">
        <f>S1585*H1585</f>
        <v>0</v>
      </c>
      <c r="U1585" s="40"/>
      <c r="V1585" s="40"/>
      <c r="W1585" s="40"/>
      <c r="X1585" s="40"/>
      <c r="Y1585" s="40"/>
      <c r="Z1585" s="40"/>
      <c r="AA1585" s="40"/>
      <c r="AB1585" s="40"/>
      <c r="AC1585" s="40"/>
      <c r="AD1585" s="40"/>
      <c r="AE1585" s="40"/>
      <c r="AR1585" s="226" t="s">
        <v>315</v>
      </c>
      <c r="AT1585" s="226" t="s">
        <v>191</v>
      </c>
      <c r="AU1585" s="226" t="s">
        <v>83</v>
      </c>
      <c r="AY1585" s="19" t="s">
        <v>189</v>
      </c>
      <c r="BE1585" s="227">
        <f>IF(N1585="základní",J1585,0)</f>
        <v>0</v>
      </c>
      <c r="BF1585" s="227">
        <f>IF(N1585="snížená",J1585,0)</f>
        <v>0</v>
      </c>
      <c r="BG1585" s="227">
        <f>IF(N1585="zákl. přenesená",J1585,0)</f>
        <v>0</v>
      </c>
      <c r="BH1585" s="227">
        <f>IF(N1585="sníž. přenesená",J1585,0)</f>
        <v>0</v>
      </c>
      <c r="BI1585" s="227">
        <f>IF(N1585="nulová",J1585,0)</f>
        <v>0</v>
      </c>
      <c r="BJ1585" s="19" t="s">
        <v>81</v>
      </c>
      <c r="BK1585" s="227">
        <f>ROUND(I1585*H1585,2)</f>
        <v>0</v>
      </c>
      <c r="BL1585" s="19" t="s">
        <v>315</v>
      </c>
      <c r="BM1585" s="226" t="s">
        <v>953</v>
      </c>
    </row>
    <row r="1586" s="2" customFormat="1">
      <c r="A1586" s="40"/>
      <c r="B1586" s="41"/>
      <c r="C1586" s="42"/>
      <c r="D1586" s="228" t="s">
        <v>197</v>
      </c>
      <c r="E1586" s="42"/>
      <c r="F1586" s="229" t="s">
        <v>954</v>
      </c>
      <c r="G1586" s="42"/>
      <c r="H1586" s="42"/>
      <c r="I1586" s="230"/>
      <c r="J1586" s="42"/>
      <c r="K1586" s="42"/>
      <c r="L1586" s="46"/>
      <c r="M1586" s="231"/>
      <c r="N1586" s="232"/>
      <c r="O1586" s="86"/>
      <c r="P1586" s="86"/>
      <c r="Q1586" s="86"/>
      <c r="R1586" s="86"/>
      <c r="S1586" s="86"/>
      <c r="T1586" s="87"/>
      <c r="U1586" s="40"/>
      <c r="V1586" s="40"/>
      <c r="W1586" s="40"/>
      <c r="X1586" s="40"/>
      <c r="Y1586" s="40"/>
      <c r="Z1586" s="40"/>
      <c r="AA1586" s="40"/>
      <c r="AB1586" s="40"/>
      <c r="AC1586" s="40"/>
      <c r="AD1586" s="40"/>
      <c r="AE1586" s="40"/>
      <c r="AT1586" s="19" t="s">
        <v>197</v>
      </c>
      <c r="AU1586" s="19" t="s">
        <v>83</v>
      </c>
    </row>
    <row r="1587" s="13" customFormat="1">
      <c r="A1587" s="13"/>
      <c r="B1587" s="233"/>
      <c r="C1587" s="234"/>
      <c r="D1587" s="235" t="s">
        <v>199</v>
      </c>
      <c r="E1587" s="236" t="s">
        <v>21</v>
      </c>
      <c r="F1587" s="237" t="s">
        <v>200</v>
      </c>
      <c r="G1587" s="234"/>
      <c r="H1587" s="236" t="s">
        <v>21</v>
      </c>
      <c r="I1587" s="238"/>
      <c r="J1587" s="234"/>
      <c r="K1587" s="234"/>
      <c r="L1587" s="239"/>
      <c r="M1587" s="240"/>
      <c r="N1587" s="241"/>
      <c r="O1587" s="241"/>
      <c r="P1587" s="241"/>
      <c r="Q1587" s="241"/>
      <c r="R1587" s="241"/>
      <c r="S1587" s="241"/>
      <c r="T1587" s="242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3" t="s">
        <v>199</v>
      </c>
      <c r="AU1587" s="243" t="s">
        <v>83</v>
      </c>
      <c r="AV1587" s="13" t="s">
        <v>81</v>
      </c>
      <c r="AW1587" s="13" t="s">
        <v>34</v>
      </c>
      <c r="AX1587" s="13" t="s">
        <v>73</v>
      </c>
      <c r="AY1587" s="243" t="s">
        <v>189</v>
      </c>
    </row>
    <row r="1588" s="13" customFormat="1">
      <c r="A1588" s="13"/>
      <c r="B1588" s="233"/>
      <c r="C1588" s="234"/>
      <c r="D1588" s="235" t="s">
        <v>199</v>
      </c>
      <c r="E1588" s="236" t="s">
        <v>21</v>
      </c>
      <c r="F1588" s="237" t="s">
        <v>634</v>
      </c>
      <c r="G1588" s="234"/>
      <c r="H1588" s="236" t="s">
        <v>21</v>
      </c>
      <c r="I1588" s="238"/>
      <c r="J1588" s="234"/>
      <c r="K1588" s="234"/>
      <c r="L1588" s="239"/>
      <c r="M1588" s="240"/>
      <c r="N1588" s="241"/>
      <c r="O1588" s="241"/>
      <c r="P1588" s="241"/>
      <c r="Q1588" s="241"/>
      <c r="R1588" s="241"/>
      <c r="S1588" s="241"/>
      <c r="T1588" s="242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3" t="s">
        <v>199</v>
      </c>
      <c r="AU1588" s="243" t="s">
        <v>83</v>
      </c>
      <c r="AV1588" s="13" t="s">
        <v>81</v>
      </c>
      <c r="AW1588" s="13" t="s">
        <v>34</v>
      </c>
      <c r="AX1588" s="13" t="s">
        <v>73</v>
      </c>
      <c r="AY1588" s="243" t="s">
        <v>189</v>
      </c>
    </row>
    <row r="1589" s="13" customFormat="1">
      <c r="A1589" s="13"/>
      <c r="B1589" s="233"/>
      <c r="C1589" s="234"/>
      <c r="D1589" s="235" t="s">
        <v>199</v>
      </c>
      <c r="E1589" s="236" t="s">
        <v>21</v>
      </c>
      <c r="F1589" s="237" t="s">
        <v>955</v>
      </c>
      <c r="G1589" s="234"/>
      <c r="H1589" s="236" t="s">
        <v>21</v>
      </c>
      <c r="I1589" s="238"/>
      <c r="J1589" s="234"/>
      <c r="K1589" s="234"/>
      <c r="L1589" s="239"/>
      <c r="M1589" s="240"/>
      <c r="N1589" s="241"/>
      <c r="O1589" s="241"/>
      <c r="P1589" s="241"/>
      <c r="Q1589" s="241"/>
      <c r="R1589" s="241"/>
      <c r="S1589" s="241"/>
      <c r="T1589" s="242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3" t="s">
        <v>199</v>
      </c>
      <c r="AU1589" s="243" t="s">
        <v>83</v>
      </c>
      <c r="AV1589" s="13" t="s">
        <v>81</v>
      </c>
      <c r="AW1589" s="13" t="s">
        <v>34</v>
      </c>
      <c r="AX1589" s="13" t="s">
        <v>73</v>
      </c>
      <c r="AY1589" s="243" t="s">
        <v>189</v>
      </c>
    </row>
    <row r="1590" s="14" customFormat="1">
      <c r="A1590" s="14"/>
      <c r="B1590" s="244"/>
      <c r="C1590" s="245"/>
      <c r="D1590" s="235" t="s">
        <v>199</v>
      </c>
      <c r="E1590" s="246" t="s">
        <v>21</v>
      </c>
      <c r="F1590" s="247" t="s">
        <v>521</v>
      </c>
      <c r="G1590" s="245"/>
      <c r="H1590" s="248">
        <v>47</v>
      </c>
      <c r="I1590" s="249"/>
      <c r="J1590" s="245"/>
      <c r="K1590" s="245"/>
      <c r="L1590" s="250"/>
      <c r="M1590" s="251"/>
      <c r="N1590" s="252"/>
      <c r="O1590" s="252"/>
      <c r="P1590" s="252"/>
      <c r="Q1590" s="252"/>
      <c r="R1590" s="252"/>
      <c r="S1590" s="252"/>
      <c r="T1590" s="253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54" t="s">
        <v>199</v>
      </c>
      <c r="AU1590" s="254" t="s">
        <v>83</v>
      </c>
      <c r="AV1590" s="14" t="s">
        <v>83</v>
      </c>
      <c r="AW1590" s="14" t="s">
        <v>34</v>
      </c>
      <c r="AX1590" s="14" t="s">
        <v>73</v>
      </c>
      <c r="AY1590" s="254" t="s">
        <v>189</v>
      </c>
    </row>
    <row r="1591" s="15" customFormat="1">
      <c r="A1591" s="15"/>
      <c r="B1591" s="255"/>
      <c r="C1591" s="256"/>
      <c r="D1591" s="235" t="s">
        <v>199</v>
      </c>
      <c r="E1591" s="257" t="s">
        <v>21</v>
      </c>
      <c r="F1591" s="258" t="s">
        <v>203</v>
      </c>
      <c r="G1591" s="256"/>
      <c r="H1591" s="259">
        <v>47</v>
      </c>
      <c r="I1591" s="260"/>
      <c r="J1591" s="256"/>
      <c r="K1591" s="256"/>
      <c r="L1591" s="261"/>
      <c r="M1591" s="262"/>
      <c r="N1591" s="263"/>
      <c r="O1591" s="263"/>
      <c r="P1591" s="263"/>
      <c r="Q1591" s="263"/>
      <c r="R1591" s="263"/>
      <c r="S1591" s="263"/>
      <c r="T1591" s="264"/>
      <c r="U1591" s="15"/>
      <c r="V1591" s="15"/>
      <c r="W1591" s="15"/>
      <c r="X1591" s="15"/>
      <c r="Y1591" s="15"/>
      <c r="Z1591" s="15"/>
      <c r="AA1591" s="15"/>
      <c r="AB1591" s="15"/>
      <c r="AC1591" s="15"/>
      <c r="AD1591" s="15"/>
      <c r="AE1591" s="15"/>
      <c r="AT1591" s="265" t="s">
        <v>199</v>
      </c>
      <c r="AU1591" s="265" t="s">
        <v>83</v>
      </c>
      <c r="AV1591" s="15" t="s">
        <v>195</v>
      </c>
      <c r="AW1591" s="15" t="s">
        <v>34</v>
      </c>
      <c r="AX1591" s="15" t="s">
        <v>81</v>
      </c>
      <c r="AY1591" s="265" t="s">
        <v>189</v>
      </c>
    </row>
    <row r="1592" s="2" customFormat="1" ht="33" customHeight="1">
      <c r="A1592" s="40"/>
      <c r="B1592" s="41"/>
      <c r="C1592" s="215" t="s">
        <v>956</v>
      </c>
      <c r="D1592" s="215" t="s">
        <v>191</v>
      </c>
      <c r="E1592" s="216" t="s">
        <v>957</v>
      </c>
      <c r="F1592" s="217" t="s">
        <v>958</v>
      </c>
      <c r="G1592" s="218" t="s">
        <v>113</v>
      </c>
      <c r="H1592" s="219">
        <v>2</v>
      </c>
      <c r="I1592" s="220"/>
      <c r="J1592" s="221">
        <f>ROUND(I1592*H1592,2)</f>
        <v>0</v>
      </c>
      <c r="K1592" s="217" t="s">
        <v>194</v>
      </c>
      <c r="L1592" s="46"/>
      <c r="M1592" s="222" t="s">
        <v>21</v>
      </c>
      <c r="N1592" s="223" t="s">
        <v>44</v>
      </c>
      <c r="O1592" s="86"/>
      <c r="P1592" s="224">
        <f>O1592*H1592</f>
        <v>0</v>
      </c>
      <c r="Q1592" s="224">
        <v>0.0011100000000000001</v>
      </c>
      <c r="R1592" s="224">
        <f>Q1592*H1592</f>
        <v>0.0022200000000000002</v>
      </c>
      <c r="S1592" s="224">
        <v>0</v>
      </c>
      <c r="T1592" s="225">
        <f>S1592*H1592</f>
        <v>0</v>
      </c>
      <c r="U1592" s="40"/>
      <c r="V1592" s="40"/>
      <c r="W1592" s="40"/>
      <c r="X1592" s="40"/>
      <c r="Y1592" s="40"/>
      <c r="Z1592" s="40"/>
      <c r="AA1592" s="40"/>
      <c r="AB1592" s="40"/>
      <c r="AC1592" s="40"/>
      <c r="AD1592" s="40"/>
      <c r="AE1592" s="40"/>
      <c r="AR1592" s="226" t="s">
        <v>315</v>
      </c>
      <c r="AT1592" s="226" t="s">
        <v>191</v>
      </c>
      <c r="AU1592" s="226" t="s">
        <v>83</v>
      </c>
      <c r="AY1592" s="19" t="s">
        <v>189</v>
      </c>
      <c r="BE1592" s="227">
        <f>IF(N1592="základní",J1592,0)</f>
        <v>0</v>
      </c>
      <c r="BF1592" s="227">
        <f>IF(N1592="snížená",J1592,0)</f>
        <v>0</v>
      </c>
      <c r="BG1592" s="227">
        <f>IF(N1592="zákl. přenesená",J1592,0)</f>
        <v>0</v>
      </c>
      <c r="BH1592" s="227">
        <f>IF(N1592="sníž. přenesená",J1592,0)</f>
        <v>0</v>
      </c>
      <c r="BI1592" s="227">
        <f>IF(N1592="nulová",J1592,0)</f>
        <v>0</v>
      </c>
      <c r="BJ1592" s="19" t="s">
        <v>81</v>
      </c>
      <c r="BK1592" s="227">
        <f>ROUND(I1592*H1592,2)</f>
        <v>0</v>
      </c>
      <c r="BL1592" s="19" t="s">
        <v>315</v>
      </c>
      <c r="BM1592" s="226" t="s">
        <v>959</v>
      </c>
    </row>
    <row r="1593" s="2" customFormat="1">
      <c r="A1593" s="40"/>
      <c r="B1593" s="41"/>
      <c r="C1593" s="42"/>
      <c r="D1593" s="228" t="s">
        <v>197</v>
      </c>
      <c r="E1593" s="42"/>
      <c r="F1593" s="229" t="s">
        <v>960</v>
      </c>
      <c r="G1593" s="42"/>
      <c r="H1593" s="42"/>
      <c r="I1593" s="230"/>
      <c r="J1593" s="42"/>
      <c r="K1593" s="42"/>
      <c r="L1593" s="46"/>
      <c r="M1593" s="231"/>
      <c r="N1593" s="232"/>
      <c r="O1593" s="86"/>
      <c r="P1593" s="86"/>
      <c r="Q1593" s="86"/>
      <c r="R1593" s="86"/>
      <c r="S1593" s="86"/>
      <c r="T1593" s="87"/>
      <c r="U1593" s="40"/>
      <c r="V1593" s="40"/>
      <c r="W1593" s="40"/>
      <c r="X1593" s="40"/>
      <c r="Y1593" s="40"/>
      <c r="Z1593" s="40"/>
      <c r="AA1593" s="40"/>
      <c r="AB1593" s="40"/>
      <c r="AC1593" s="40"/>
      <c r="AD1593" s="40"/>
      <c r="AE1593" s="40"/>
      <c r="AT1593" s="19" t="s">
        <v>197</v>
      </c>
      <c r="AU1593" s="19" t="s">
        <v>83</v>
      </c>
    </row>
    <row r="1594" s="13" customFormat="1">
      <c r="A1594" s="13"/>
      <c r="B1594" s="233"/>
      <c r="C1594" s="234"/>
      <c r="D1594" s="235" t="s">
        <v>199</v>
      </c>
      <c r="E1594" s="236" t="s">
        <v>21</v>
      </c>
      <c r="F1594" s="237" t="s">
        <v>200</v>
      </c>
      <c r="G1594" s="234"/>
      <c r="H1594" s="236" t="s">
        <v>21</v>
      </c>
      <c r="I1594" s="238"/>
      <c r="J1594" s="234"/>
      <c r="K1594" s="234"/>
      <c r="L1594" s="239"/>
      <c r="M1594" s="240"/>
      <c r="N1594" s="241"/>
      <c r="O1594" s="241"/>
      <c r="P1594" s="241"/>
      <c r="Q1594" s="241"/>
      <c r="R1594" s="241"/>
      <c r="S1594" s="241"/>
      <c r="T1594" s="242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43" t="s">
        <v>199</v>
      </c>
      <c r="AU1594" s="243" t="s">
        <v>83</v>
      </c>
      <c r="AV1594" s="13" t="s">
        <v>81</v>
      </c>
      <c r="AW1594" s="13" t="s">
        <v>34</v>
      </c>
      <c r="AX1594" s="13" t="s">
        <v>73</v>
      </c>
      <c r="AY1594" s="243" t="s">
        <v>189</v>
      </c>
    </row>
    <row r="1595" s="13" customFormat="1">
      <c r="A1595" s="13"/>
      <c r="B1595" s="233"/>
      <c r="C1595" s="234"/>
      <c r="D1595" s="235" t="s">
        <v>199</v>
      </c>
      <c r="E1595" s="236" t="s">
        <v>21</v>
      </c>
      <c r="F1595" s="237" t="s">
        <v>634</v>
      </c>
      <c r="G1595" s="234"/>
      <c r="H1595" s="236" t="s">
        <v>21</v>
      </c>
      <c r="I1595" s="238"/>
      <c r="J1595" s="234"/>
      <c r="K1595" s="234"/>
      <c r="L1595" s="239"/>
      <c r="M1595" s="240"/>
      <c r="N1595" s="241"/>
      <c r="O1595" s="241"/>
      <c r="P1595" s="241"/>
      <c r="Q1595" s="241"/>
      <c r="R1595" s="241"/>
      <c r="S1595" s="241"/>
      <c r="T1595" s="242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43" t="s">
        <v>199</v>
      </c>
      <c r="AU1595" s="243" t="s">
        <v>83</v>
      </c>
      <c r="AV1595" s="13" t="s">
        <v>81</v>
      </c>
      <c r="AW1595" s="13" t="s">
        <v>34</v>
      </c>
      <c r="AX1595" s="13" t="s">
        <v>73</v>
      </c>
      <c r="AY1595" s="243" t="s">
        <v>189</v>
      </c>
    </row>
    <row r="1596" s="13" customFormat="1">
      <c r="A1596" s="13"/>
      <c r="B1596" s="233"/>
      <c r="C1596" s="234"/>
      <c r="D1596" s="235" t="s">
        <v>199</v>
      </c>
      <c r="E1596" s="236" t="s">
        <v>21</v>
      </c>
      <c r="F1596" s="237" t="s">
        <v>961</v>
      </c>
      <c r="G1596" s="234"/>
      <c r="H1596" s="236" t="s">
        <v>21</v>
      </c>
      <c r="I1596" s="238"/>
      <c r="J1596" s="234"/>
      <c r="K1596" s="234"/>
      <c r="L1596" s="239"/>
      <c r="M1596" s="240"/>
      <c r="N1596" s="241"/>
      <c r="O1596" s="241"/>
      <c r="P1596" s="241"/>
      <c r="Q1596" s="241"/>
      <c r="R1596" s="241"/>
      <c r="S1596" s="241"/>
      <c r="T1596" s="242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43" t="s">
        <v>199</v>
      </c>
      <c r="AU1596" s="243" t="s">
        <v>83</v>
      </c>
      <c r="AV1596" s="13" t="s">
        <v>81</v>
      </c>
      <c r="AW1596" s="13" t="s">
        <v>34</v>
      </c>
      <c r="AX1596" s="13" t="s">
        <v>73</v>
      </c>
      <c r="AY1596" s="243" t="s">
        <v>189</v>
      </c>
    </row>
    <row r="1597" s="14" customFormat="1">
      <c r="A1597" s="14"/>
      <c r="B1597" s="244"/>
      <c r="C1597" s="245"/>
      <c r="D1597" s="235" t="s">
        <v>199</v>
      </c>
      <c r="E1597" s="246" t="s">
        <v>21</v>
      </c>
      <c r="F1597" s="247" t="s">
        <v>83</v>
      </c>
      <c r="G1597" s="245"/>
      <c r="H1597" s="248">
        <v>2</v>
      </c>
      <c r="I1597" s="249"/>
      <c r="J1597" s="245"/>
      <c r="K1597" s="245"/>
      <c r="L1597" s="250"/>
      <c r="M1597" s="251"/>
      <c r="N1597" s="252"/>
      <c r="O1597" s="252"/>
      <c r="P1597" s="252"/>
      <c r="Q1597" s="252"/>
      <c r="R1597" s="252"/>
      <c r="S1597" s="252"/>
      <c r="T1597" s="253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54" t="s">
        <v>199</v>
      </c>
      <c r="AU1597" s="254" t="s">
        <v>83</v>
      </c>
      <c r="AV1597" s="14" t="s">
        <v>83</v>
      </c>
      <c r="AW1597" s="14" t="s">
        <v>34</v>
      </c>
      <c r="AX1597" s="14" t="s">
        <v>73</v>
      </c>
      <c r="AY1597" s="254" t="s">
        <v>189</v>
      </c>
    </row>
    <row r="1598" s="15" customFormat="1">
      <c r="A1598" s="15"/>
      <c r="B1598" s="255"/>
      <c r="C1598" s="256"/>
      <c r="D1598" s="235" t="s">
        <v>199</v>
      </c>
      <c r="E1598" s="257" t="s">
        <v>21</v>
      </c>
      <c r="F1598" s="258" t="s">
        <v>203</v>
      </c>
      <c r="G1598" s="256"/>
      <c r="H1598" s="259">
        <v>2</v>
      </c>
      <c r="I1598" s="260"/>
      <c r="J1598" s="256"/>
      <c r="K1598" s="256"/>
      <c r="L1598" s="261"/>
      <c r="M1598" s="262"/>
      <c r="N1598" s="263"/>
      <c r="O1598" s="263"/>
      <c r="P1598" s="263"/>
      <c r="Q1598" s="263"/>
      <c r="R1598" s="263"/>
      <c r="S1598" s="263"/>
      <c r="T1598" s="264"/>
      <c r="U1598" s="15"/>
      <c r="V1598" s="15"/>
      <c r="W1598" s="15"/>
      <c r="X1598" s="15"/>
      <c r="Y1598" s="15"/>
      <c r="Z1598" s="15"/>
      <c r="AA1598" s="15"/>
      <c r="AB1598" s="15"/>
      <c r="AC1598" s="15"/>
      <c r="AD1598" s="15"/>
      <c r="AE1598" s="15"/>
      <c r="AT1598" s="265" t="s">
        <v>199</v>
      </c>
      <c r="AU1598" s="265" t="s">
        <v>83</v>
      </c>
      <c r="AV1598" s="15" t="s">
        <v>195</v>
      </c>
      <c r="AW1598" s="15" t="s">
        <v>34</v>
      </c>
      <c r="AX1598" s="15" t="s">
        <v>81</v>
      </c>
      <c r="AY1598" s="265" t="s">
        <v>189</v>
      </c>
    </row>
    <row r="1599" s="2" customFormat="1" ht="33" customHeight="1">
      <c r="A1599" s="40"/>
      <c r="B1599" s="41"/>
      <c r="C1599" s="215" t="s">
        <v>962</v>
      </c>
      <c r="D1599" s="215" t="s">
        <v>191</v>
      </c>
      <c r="E1599" s="216" t="s">
        <v>963</v>
      </c>
      <c r="F1599" s="217" t="s">
        <v>964</v>
      </c>
      <c r="G1599" s="218" t="s">
        <v>113</v>
      </c>
      <c r="H1599" s="219">
        <v>23</v>
      </c>
      <c r="I1599" s="220"/>
      <c r="J1599" s="221">
        <f>ROUND(I1599*H1599,2)</f>
        <v>0</v>
      </c>
      <c r="K1599" s="217" t="s">
        <v>194</v>
      </c>
      <c r="L1599" s="46"/>
      <c r="M1599" s="222" t="s">
        <v>21</v>
      </c>
      <c r="N1599" s="223" t="s">
        <v>44</v>
      </c>
      <c r="O1599" s="86"/>
      <c r="P1599" s="224">
        <f>O1599*H1599</f>
        <v>0</v>
      </c>
      <c r="Q1599" s="224">
        <v>0.0017700000000000001</v>
      </c>
      <c r="R1599" s="224">
        <f>Q1599*H1599</f>
        <v>0.040710000000000003</v>
      </c>
      <c r="S1599" s="224">
        <v>0</v>
      </c>
      <c r="T1599" s="225">
        <f>S1599*H1599</f>
        <v>0</v>
      </c>
      <c r="U1599" s="40"/>
      <c r="V1599" s="40"/>
      <c r="W1599" s="40"/>
      <c r="X1599" s="40"/>
      <c r="Y1599" s="40"/>
      <c r="Z1599" s="40"/>
      <c r="AA1599" s="40"/>
      <c r="AB1599" s="40"/>
      <c r="AC1599" s="40"/>
      <c r="AD1599" s="40"/>
      <c r="AE1599" s="40"/>
      <c r="AR1599" s="226" t="s">
        <v>315</v>
      </c>
      <c r="AT1599" s="226" t="s">
        <v>191</v>
      </c>
      <c r="AU1599" s="226" t="s">
        <v>83</v>
      </c>
      <c r="AY1599" s="19" t="s">
        <v>189</v>
      </c>
      <c r="BE1599" s="227">
        <f>IF(N1599="základní",J1599,0)</f>
        <v>0</v>
      </c>
      <c r="BF1599" s="227">
        <f>IF(N1599="snížená",J1599,0)</f>
        <v>0</v>
      </c>
      <c r="BG1599" s="227">
        <f>IF(N1599="zákl. přenesená",J1599,0)</f>
        <v>0</v>
      </c>
      <c r="BH1599" s="227">
        <f>IF(N1599="sníž. přenesená",J1599,0)</f>
        <v>0</v>
      </c>
      <c r="BI1599" s="227">
        <f>IF(N1599="nulová",J1599,0)</f>
        <v>0</v>
      </c>
      <c r="BJ1599" s="19" t="s">
        <v>81</v>
      </c>
      <c r="BK1599" s="227">
        <f>ROUND(I1599*H1599,2)</f>
        <v>0</v>
      </c>
      <c r="BL1599" s="19" t="s">
        <v>315</v>
      </c>
      <c r="BM1599" s="226" t="s">
        <v>965</v>
      </c>
    </row>
    <row r="1600" s="2" customFormat="1">
      <c r="A1600" s="40"/>
      <c r="B1600" s="41"/>
      <c r="C1600" s="42"/>
      <c r="D1600" s="228" t="s">
        <v>197</v>
      </c>
      <c r="E1600" s="42"/>
      <c r="F1600" s="229" t="s">
        <v>966</v>
      </c>
      <c r="G1600" s="42"/>
      <c r="H1600" s="42"/>
      <c r="I1600" s="230"/>
      <c r="J1600" s="42"/>
      <c r="K1600" s="42"/>
      <c r="L1600" s="46"/>
      <c r="M1600" s="231"/>
      <c r="N1600" s="232"/>
      <c r="O1600" s="86"/>
      <c r="P1600" s="86"/>
      <c r="Q1600" s="86"/>
      <c r="R1600" s="86"/>
      <c r="S1600" s="86"/>
      <c r="T1600" s="87"/>
      <c r="U1600" s="40"/>
      <c r="V1600" s="40"/>
      <c r="W1600" s="40"/>
      <c r="X1600" s="40"/>
      <c r="Y1600" s="40"/>
      <c r="Z1600" s="40"/>
      <c r="AA1600" s="40"/>
      <c r="AB1600" s="40"/>
      <c r="AC1600" s="40"/>
      <c r="AD1600" s="40"/>
      <c r="AE1600" s="40"/>
      <c r="AT1600" s="19" t="s">
        <v>197</v>
      </c>
      <c r="AU1600" s="19" t="s">
        <v>83</v>
      </c>
    </row>
    <row r="1601" s="13" customFormat="1">
      <c r="A1601" s="13"/>
      <c r="B1601" s="233"/>
      <c r="C1601" s="234"/>
      <c r="D1601" s="235" t="s">
        <v>199</v>
      </c>
      <c r="E1601" s="236" t="s">
        <v>21</v>
      </c>
      <c r="F1601" s="237" t="s">
        <v>200</v>
      </c>
      <c r="G1601" s="234"/>
      <c r="H1601" s="236" t="s">
        <v>21</v>
      </c>
      <c r="I1601" s="238"/>
      <c r="J1601" s="234"/>
      <c r="K1601" s="234"/>
      <c r="L1601" s="239"/>
      <c r="M1601" s="240"/>
      <c r="N1601" s="241"/>
      <c r="O1601" s="241"/>
      <c r="P1601" s="241"/>
      <c r="Q1601" s="241"/>
      <c r="R1601" s="241"/>
      <c r="S1601" s="241"/>
      <c r="T1601" s="242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43" t="s">
        <v>199</v>
      </c>
      <c r="AU1601" s="243" t="s">
        <v>83</v>
      </c>
      <c r="AV1601" s="13" t="s">
        <v>81</v>
      </c>
      <c r="AW1601" s="13" t="s">
        <v>34</v>
      </c>
      <c r="AX1601" s="13" t="s">
        <v>73</v>
      </c>
      <c r="AY1601" s="243" t="s">
        <v>189</v>
      </c>
    </row>
    <row r="1602" s="13" customFormat="1">
      <c r="A1602" s="13"/>
      <c r="B1602" s="233"/>
      <c r="C1602" s="234"/>
      <c r="D1602" s="235" t="s">
        <v>199</v>
      </c>
      <c r="E1602" s="236" t="s">
        <v>21</v>
      </c>
      <c r="F1602" s="237" t="s">
        <v>634</v>
      </c>
      <c r="G1602" s="234"/>
      <c r="H1602" s="236" t="s">
        <v>21</v>
      </c>
      <c r="I1602" s="238"/>
      <c r="J1602" s="234"/>
      <c r="K1602" s="234"/>
      <c r="L1602" s="239"/>
      <c r="M1602" s="240"/>
      <c r="N1602" s="241"/>
      <c r="O1602" s="241"/>
      <c r="P1602" s="241"/>
      <c r="Q1602" s="241"/>
      <c r="R1602" s="241"/>
      <c r="S1602" s="241"/>
      <c r="T1602" s="242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3" t="s">
        <v>199</v>
      </c>
      <c r="AU1602" s="243" t="s">
        <v>83</v>
      </c>
      <c r="AV1602" s="13" t="s">
        <v>81</v>
      </c>
      <c r="AW1602" s="13" t="s">
        <v>34</v>
      </c>
      <c r="AX1602" s="13" t="s">
        <v>73</v>
      </c>
      <c r="AY1602" s="243" t="s">
        <v>189</v>
      </c>
    </row>
    <row r="1603" s="13" customFormat="1">
      <c r="A1603" s="13"/>
      <c r="B1603" s="233"/>
      <c r="C1603" s="234"/>
      <c r="D1603" s="235" t="s">
        <v>199</v>
      </c>
      <c r="E1603" s="236" t="s">
        <v>21</v>
      </c>
      <c r="F1603" s="237" t="s">
        <v>967</v>
      </c>
      <c r="G1603" s="234"/>
      <c r="H1603" s="236" t="s">
        <v>21</v>
      </c>
      <c r="I1603" s="238"/>
      <c r="J1603" s="234"/>
      <c r="K1603" s="234"/>
      <c r="L1603" s="239"/>
      <c r="M1603" s="240"/>
      <c r="N1603" s="241"/>
      <c r="O1603" s="241"/>
      <c r="P1603" s="241"/>
      <c r="Q1603" s="241"/>
      <c r="R1603" s="241"/>
      <c r="S1603" s="241"/>
      <c r="T1603" s="242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43" t="s">
        <v>199</v>
      </c>
      <c r="AU1603" s="243" t="s">
        <v>83</v>
      </c>
      <c r="AV1603" s="13" t="s">
        <v>81</v>
      </c>
      <c r="AW1603" s="13" t="s">
        <v>34</v>
      </c>
      <c r="AX1603" s="13" t="s">
        <v>73</v>
      </c>
      <c r="AY1603" s="243" t="s">
        <v>189</v>
      </c>
    </row>
    <row r="1604" s="14" customFormat="1">
      <c r="A1604" s="14"/>
      <c r="B1604" s="244"/>
      <c r="C1604" s="245"/>
      <c r="D1604" s="235" t="s">
        <v>199</v>
      </c>
      <c r="E1604" s="246" t="s">
        <v>21</v>
      </c>
      <c r="F1604" s="247" t="s">
        <v>357</v>
      </c>
      <c r="G1604" s="245"/>
      <c r="H1604" s="248">
        <v>23</v>
      </c>
      <c r="I1604" s="249"/>
      <c r="J1604" s="245"/>
      <c r="K1604" s="245"/>
      <c r="L1604" s="250"/>
      <c r="M1604" s="251"/>
      <c r="N1604" s="252"/>
      <c r="O1604" s="252"/>
      <c r="P1604" s="252"/>
      <c r="Q1604" s="252"/>
      <c r="R1604" s="252"/>
      <c r="S1604" s="252"/>
      <c r="T1604" s="253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4" t="s">
        <v>199</v>
      </c>
      <c r="AU1604" s="254" t="s">
        <v>83</v>
      </c>
      <c r="AV1604" s="14" t="s">
        <v>83</v>
      </c>
      <c r="AW1604" s="14" t="s">
        <v>34</v>
      </c>
      <c r="AX1604" s="14" t="s">
        <v>73</v>
      </c>
      <c r="AY1604" s="254" t="s">
        <v>189</v>
      </c>
    </row>
    <row r="1605" s="15" customFormat="1">
      <c r="A1605" s="15"/>
      <c r="B1605" s="255"/>
      <c r="C1605" s="256"/>
      <c r="D1605" s="235" t="s">
        <v>199</v>
      </c>
      <c r="E1605" s="257" t="s">
        <v>21</v>
      </c>
      <c r="F1605" s="258" t="s">
        <v>203</v>
      </c>
      <c r="G1605" s="256"/>
      <c r="H1605" s="259">
        <v>23</v>
      </c>
      <c r="I1605" s="260"/>
      <c r="J1605" s="256"/>
      <c r="K1605" s="256"/>
      <c r="L1605" s="261"/>
      <c r="M1605" s="262"/>
      <c r="N1605" s="263"/>
      <c r="O1605" s="263"/>
      <c r="P1605" s="263"/>
      <c r="Q1605" s="263"/>
      <c r="R1605" s="263"/>
      <c r="S1605" s="263"/>
      <c r="T1605" s="264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65" t="s">
        <v>199</v>
      </c>
      <c r="AU1605" s="265" t="s">
        <v>83</v>
      </c>
      <c r="AV1605" s="15" t="s">
        <v>195</v>
      </c>
      <c r="AW1605" s="15" t="s">
        <v>34</v>
      </c>
      <c r="AX1605" s="15" t="s">
        <v>81</v>
      </c>
      <c r="AY1605" s="265" t="s">
        <v>189</v>
      </c>
    </row>
    <row r="1606" s="2" customFormat="1" ht="24.15" customHeight="1">
      <c r="A1606" s="40"/>
      <c r="B1606" s="41"/>
      <c r="C1606" s="215" t="s">
        <v>968</v>
      </c>
      <c r="D1606" s="215" t="s">
        <v>191</v>
      </c>
      <c r="E1606" s="216" t="s">
        <v>969</v>
      </c>
      <c r="F1606" s="217" t="s">
        <v>970</v>
      </c>
      <c r="G1606" s="218" t="s">
        <v>113</v>
      </c>
      <c r="H1606" s="219">
        <v>97.359999999999999</v>
      </c>
      <c r="I1606" s="220"/>
      <c r="J1606" s="221">
        <f>ROUND(I1606*H1606,2)</f>
        <v>0</v>
      </c>
      <c r="K1606" s="217" t="s">
        <v>194</v>
      </c>
      <c r="L1606" s="46"/>
      <c r="M1606" s="222" t="s">
        <v>21</v>
      </c>
      <c r="N1606" s="223" t="s">
        <v>44</v>
      </c>
      <c r="O1606" s="86"/>
      <c r="P1606" s="224">
        <f>O1606*H1606</f>
        <v>0</v>
      </c>
      <c r="Q1606" s="224">
        <v>0.00027</v>
      </c>
      <c r="R1606" s="224">
        <f>Q1606*H1606</f>
        <v>0.0262872</v>
      </c>
      <c r="S1606" s="224">
        <v>0</v>
      </c>
      <c r="T1606" s="225">
        <f>S1606*H1606</f>
        <v>0</v>
      </c>
      <c r="U1606" s="40"/>
      <c r="V1606" s="40"/>
      <c r="W1606" s="40"/>
      <c r="X1606" s="40"/>
      <c r="Y1606" s="40"/>
      <c r="Z1606" s="40"/>
      <c r="AA1606" s="40"/>
      <c r="AB1606" s="40"/>
      <c r="AC1606" s="40"/>
      <c r="AD1606" s="40"/>
      <c r="AE1606" s="40"/>
      <c r="AR1606" s="226" t="s">
        <v>315</v>
      </c>
      <c r="AT1606" s="226" t="s">
        <v>191</v>
      </c>
      <c r="AU1606" s="226" t="s">
        <v>83</v>
      </c>
      <c r="AY1606" s="19" t="s">
        <v>189</v>
      </c>
      <c r="BE1606" s="227">
        <f>IF(N1606="základní",J1606,0)</f>
        <v>0</v>
      </c>
      <c r="BF1606" s="227">
        <f>IF(N1606="snížená",J1606,0)</f>
        <v>0</v>
      </c>
      <c r="BG1606" s="227">
        <f>IF(N1606="zákl. přenesená",J1606,0)</f>
        <v>0</v>
      </c>
      <c r="BH1606" s="227">
        <f>IF(N1606="sníž. přenesená",J1606,0)</f>
        <v>0</v>
      </c>
      <c r="BI1606" s="227">
        <f>IF(N1606="nulová",J1606,0)</f>
        <v>0</v>
      </c>
      <c r="BJ1606" s="19" t="s">
        <v>81</v>
      </c>
      <c r="BK1606" s="227">
        <f>ROUND(I1606*H1606,2)</f>
        <v>0</v>
      </c>
      <c r="BL1606" s="19" t="s">
        <v>315</v>
      </c>
      <c r="BM1606" s="226" t="s">
        <v>971</v>
      </c>
    </row>
    <row r="1607" s="2" customFormat="1">
      <c r="A1607" s="40"/>
      <c r="B1607" s="41"/>
      <c r="C1607" s="42"/>
      <c r="D1607" s="228" t="s">
        <v>197</v>
      </c>
      <c r="E1607" s="42"/>
      <c r="F1607" s="229" t="s">
        <v>972</v>
      </c>
      <c r="G1607" s="42"/>
      <c r="H1607" s="42"/>
      <c r="I1607" s="230"/>
      <c r="J1607" s="42"/>
      <c r="K1607" s="42"/>
      <c r="L1607" s="46"/>
      <c r="M1607" s="231"/>
      <c r="N1607" s="232"/>
      <c r="O1607" s="86"/>
      <c r="P1607" s="86"/>
      <c r="Q1607" s="86"/>
      <c r="R1607" s="86"/>
      <c r="S1607" s="86"/>
      <c r="T1607" s="87"/>
      <c r="U1607" s="40"/>
      <c r="V1607" s="40"/>
      <c r="W1607" s="40"/>
      <c r="X1607" s="40"/>
      <c r="Y1607" s="40"/>
      <c r="Z1607" s="40"/>
      <c r="AA1607" s="40"/>
      <c r="AB1607" s="40"/>
      <c r="AC1607" s="40"/>
      <c r="AD1607" s="40"/>
      <c r="AE1607" s="40"/>
      <c r="AT1607" s="19" t="s">
        <v>197</v>
      </c>
      <c r="AU1607" s="19" t="s">
        <v>83</v>
      </c>
    </row>
    <row r="1608" s="14" customFormat="1">
      <c r="A1608" s="14"/>
      <c r="B1608" s="244"/>
      <c r="C1608" s="245"/>
      <c r="D1608" s="235" t="s">
        <v>199</v>
      </c>
      <c r="E1608" s="246" t="s">
        <v>21</v>
      </c>
      <c r="F1608" s="247" t="s">
        <v>111</v>
      </c>
      <c r="G1608" s="245"/>
      <c r="H1608" s="248">
        <v>64.599999999999994</v>
      </c>
      <c r="I1608" s="249"/>
      <c r="J1608" s="245"/>
      <c r="K1608" s="245"/>
      <c r="L1608" s="250"/>
      <c r="M1608" s="251"/>
      <c r="N1608" s="252"/>
      <c r="O1608" s="252"/>
      <c r="P1608" s="252"/>
      <c r="Q1608" s="252"/>
      <c r="R1608" s="252"/>
      <c r="S1608" s="252"/>
      <c r="T1608" s="253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4" t="s">
        <v>199</v>
      </c>
      <c r="AU1608" s="254" t="s">
        <v>83</v>
      </c>
      <c r="AV1608" s="14" t="s">
        <v>83</v>
      </c>
      <c r="AW1608" s="14" t="s">
        <v>34</v>
      </c>
      <c r="AX1608" s="14" t="s">
        <v>73</v>
      </c>
      <c r="AY1608" s="254" t="s">
        <v>189</v>
      </c>
    </row>
    <row r="1609" s="14" customFormat="1">
      <c r="A1609" s="14"/>
      <c r="B1609" s="244"/>
      <c r="C1609" s="245"/>
      <c r="D1609" s="235" t="s">
        <v>199</v>
      </c>
      <c r="E1609" s="246" t="s">
        <v>21</v>
      </c>
      <c r="F1609" s="247" t="s">
        <v>123</v>
      </c>
      <c r="G1609" s="245"/>
      <c r="H1609" s="248">
        <v>22.710000000000001</v>
      </c>
      <c r="I1609" s="249"/>
      <c r="J1609" s="245"/>
      <c r="K1609" s="245"/>
      <c r="L1609" s="250"/>
      <c r="M1609" s="251"/>
      <c r="N1609" s="252"/>
      <c r="O1609" s="252"/>
      <c r="P1609" s="252"/>
      <c r="Q1609" s="252"/>
      <c r="R1609" s="252"/>
      <c r="S1609" s="252"/>
      <c r="T1609" s="253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54" t="s">
        <v>199</v>
      </c>
      <c r="AU1609" s="254" t="s">
        <v>83</v>
      </c>
      <c r="AV1609" s="14" t="s">
        <v>83</v>
      </c>
      <c r="AW1609" s="14" t="s">
        <v>34</v>
      </c>
      <c r="AX1609" s="14" t="s">
        <v>73</v>
      </c>
      <c r="AY1609" s="254" t="s">
        <v>189</v>
      </c>
    </row>
    <row r="1610" s="14" customFormat="1">
      <c r="A1610" s="14"/>
      <c r="B1610" s="244"/>
      <c r="C1610" s="245"/>
      <c r="D1610" s="235" t="s">
        <v>199</v>
      </c>
      <c r="E1610" s="246" t="s">
        <v>21</v>
      </c>
      <c r="F1610" s="247" t="s">
        <v>126</v>
      </c>
      <c r="G1610" s="245"/>
      <c r="H1610" s="248">
        <v>10.050000000000001</v>
      </c>
      <c r="I1610" s="249"/>
      <c r="J1610" s="245"/>
      <c r="K1610" s="245"/>
      <c r="L1610" s="250"/>
      <c r="M1610" s="251"/>
      <c r="N1610" s="252"/>
      <c r="O1610" s="252"/>
      <c r="P1610" s="252"/>
      <c r="Q1610" s="252"/>
      <c r="R1610" s="252"/>
      <c r="S1610" s="252"/>
      <c r="T1610" s="253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4" t="s">
        <v>199</v>
      </c>
      <c r="AU1610" s="254" t="s">
        <v>83</v>
      </c>
      <c r="AV1610" s="14" t="s">
        <v>83</v>
      </c>
      <c r="AW1610" s="14" t="s">
        <v>34</v>
      </c>
      <c r="AX1610" s="14" t="s">
        <v>73</v>
      </c>
      <c r="AY1610" s="254" t="s">
        <v>189</v>
      </c>
    </row>
    <row r="1611" s="15" customFormat="1">
      <c r="A1611" s="15"/>
      <c r="B1611" s="255"/>
      <c r="C1611" s="256"/>
      <c r="D1611" s="235" t="s">
        <v>199</v>
      </c>
      <c r="E1611" s="257" t="s">
        <v>21</v>
      </c>
      <c r="F1611" s="258" t="s">
        <v>203</v>
      </c>
      <c r="G1611" s="256"/>
      <c r="H1611" s="259">
        <v>97.359999999999999</v>
      </c>
      <c r="I1611" s="260"/>
      <c r="J1611" s="256"/>
      <c r="K1611" s="256"/>
      <c r="L1611" s="261"/>
      <c r="M1611" s="262"/>
      <c r="N1611" s="263"/>
      <c r="O1611" s="263"/>
      <c r="P1611" s="263"/>
      <c r="Q1611" s="263"/>
      <c r="R1611" s="263"/>
      <c r="S1611" s="263"/>
      <c r="T1611" s="264"/>
      <c r="U1611" s="15"/>
      <c r="V1611" s="15"/>
      <c r="W1611" s="15"/>
      <c r="X1611" s="15"/>
      <c r="Y1611" s="15"/>
      <c r="Z1611" s="15"/>
      <c r="AA1611" s="15"/>
      <c r="AB1611" s="15"/>
      <c r="AC1611" s="15"/>
      <c r="AD1611" s="15"/>
      <c r="AE1611" s="15"/>
      <c r="AT1611" s="265" t="s">
        <v>199</v>
      </c>
      <c r="AU1611" s="265" t="s">
        <v>83</v>
      </c>
      <c r="AV1611" s="15" t="s">
        <v>195</v>
      </c>
      <c r="AW1611" s="15" t="s">
        <v>34</v>
      </c>
      <c r="AX1611" s="15" t="s">
        <v>81</v>
      </c>
      <c r="AY1611" s="265" t="s">
        <v>189</v>
      </c>
    </row>
    <row r="1612" s="2" customFormat="1">
      <c r="A1612" s="40"/>
      <c r="B1612" s="41"/>
      <c r="C1612" s="42"/>
      <c r="D1612" s="235" t="s">
        <v>210</v>
      </c>
      <c r="E1612" s="42"/>
      <c r="F1612" s="266" t="s">
        <v>232</v>
      </c>
      <c r="G1612" s="42"/>
      <c r="H1612" s="42"/>
      <c r="I1612" s="42"/>
      <c r="J1612" s="42"/>
      <c r="K1612" s="42"/>
      <c r="L1612" s="46"/>
      <c r="M1612" s="231"/>
      <c r="N1612" s="232"/>
      <c r="O1612" s="86"/>
      <c r="P1612" s="86"/>
      <c r="Q1612" s="86"/>
      <c r="R1612" s="86"/>
      <c r="S1612" s="86"/>
      <c r="T1612" s="87"/>
      <c r="U1612" s="40"/>
      <c r="V1612" s="40"/>
      <c r="W1612" s="40"/>
      <c r="X1612" s="40"/>
      <c r="Y1612" s="40"/>
      <c r="Z1612" s="40"/>
      <c r="AA1612" s="40"/>
      <c r="AB1612" s="40"/>
      <c r="AC1612" s="40"/>
      <c r="AD1612" s="40"/>
      <c r="AE1612" s="40"/>
      <c r="AU1612" s="19" t="s">
        <v>83</v>
      </c>
    </row>
    <row r="1613" s="2" customFormat="1">
      <c r="A1613" s="40"/>
      <c r="B1613" s="41"/>
      <c r="C1613" s="42"/>
      <c r="D1613" s="235" t="s">
        <v>210</v>
      </c>
      <c r="E1613" s="42"/>
      <c r="F1613" s="267" t="s">
        <v>200</v>
      </c>
      <c r="G1613" s="42"/>
      <c r="H1613" s="268">
        <v>0</v>
      </c>
      <c r="I1613" s="42"/>
      <c r="J1613" s="42"/>
      <c r="K1613" s="42"/>
      <c r="L1613" s="46"/>
      <c r="M1613" s="231"/>
      <c r="N1613" s="232"/>
      <c r="O1613" s="86"/>
      <c r="P1613" s="86"/>
      <c r="Q1613" s="86"/>
      <c r="R1613" s="86"/>
      <c r="S1613" s="86"/>
      <c r="T1613" s="87"/>
      <c r="U1613" s="40"/>
      <c r="V1613" s="40"/>
      <c r="W1613" s="40"/>
      <c r="X1613" s="40"/>
      <c r="Y1613" s="40"/>
      <c r="Z1613" s="40"/>
      <c r="AA1613" s="40"/>
      <c r="AB1613" s="40"/>
      <c r="AC1613" s="40"/>
      <c r="AD1613" s="40"/>
      <c r="AE1613" s="40"/>
      <c r="AU1613" s="19" t="s">
        <v>83</v>
      </c>
    </row>
    <row r="1614" s="2" customFormat="1">
      <c r="A1614" s="40"/>
      <c r="B1614" s="41"/>
      <c r="C1614" s="42"/>
      <c r="D1614" s="235" t="s">
        <v>210</v>
      </c>
      <c r="E1614" s="42"/>
      <c r="F1614" s="267" t="s">
        <v>233</v>
      </c>
      <c r="G1614" s="42"/>
      <c r="H1614" s="268">
        <v>64.599999999999994</v>
      </c>
      <c r="I1614" s="42"/>
      <c r="J1614" s="42"/>
      <c r="K1614" s="42"/>
      <c r="L1614" s="46"/>
      <c r="M1614" s="231"/>
      <c r="N1614" s="232"/>
      <c r="O1614" s="86"/>
      <c r="P1614" s="86"/>
      <c r="Q1614" s="86"/>
      <c r="R1614" s="86"/>
      <c r="S1614" s="86"/>
      <c r="T1614" s="87"/>
      <c r="U1614" s="40"/>
      <c r="V1614" s="40"/>
      <c r="W1614" s="40"/>
      <c r="X1614" s="40"/>
      <c r="Y1614" s="40"/>
      <c r="Z1614" s="40"/>
      <c r="AA1614" s="40"/>
      <c r="AB1614" s="40"/>
      <c r="AC1614" s="40"/>
      <c r="AD1614" s="40"/>
      <c r="AE1614" s="40"/>
      <c r="AU1614" s="19" t="s">
        <v>83</v>
      </c>
    </row>
    <row r="1615" s="2" customFormat="1">
      <c r="A1615" s="40"/>
      <c r="B1615" s="41"/>
      <c r="C1615" s="42"/>
      <c r="D1615" s="235" t="s">
        <v>210</v>
      </c>
      <c r="E1615" s="42"/>
      <c r="F1615" s="267" t="s">
        <v>203</v>
      </c>
      <c r="G1615" s="42"/>
      <c r="H1615" s="268">
        <v>64.599999999999994</v>
      </c>
      <c r="I1615" s="42"/>
      <c r="J1615" s="42"/>
      <c r="K1615" s="42"/>
      <c r="L1615" s="46"/>
      <c r="M1615" s="231"/>
      <c r="N1615" s="232"/>
      <c r="O1615" s="86"/>
      <c r="P1615" s="86"/>
      <c r="Q1615" s="86"/>
      <c r="R1615" s="86"/>
      <c r="S1615" s="86"/>
      <c r="T1615" s="87"/>
      <c r="U1615" s="40"/>
      <c r="V1615" s="40"/>
      <c r="W1615" s="40"/>
      <c r="X1615" s="40"/>
      <c r="Y1615" s="40"/>
      <c r="Z1615" s="40"/>
      <c r="AA1615" s="40"/>
      <c r="AB1615" s="40"/>
      <c r="AC1615" s="40"/>
      <c r="AD1615" s="40"/>
      <c r="AE1615" s="40"/>
      <c r="AU1615" s="19" t="s">
        <v>83</v>
      </c>
    </row>
    <row r="1616" s="2" customFormat="1">
      <c r="A1616" s="40"/>
      <c r="B1616" s="41"/>
      <c r="C1616" s="42"/>
      <c r="D1616" s="235" t="s">
        <v>210</v>
      </c>
      <c r="E1616" s="42"/>
      <c r="F1616" s="266" t="s">
        <v>234</v>
      </c>
      <c r="G1616" s="42"/>
      <c r="H1616" s="42"/>
      <c r="I1616" s="42"/>
      <c r="J1616" s="42"/>
      <c r="K1616" s="42"/>
      <c r="L1616" s="46"/>
      <c r="M1616" s="231"/>
      <c r="N1616" s="232"/>
      <c r="O1616" s="86"/>
      <c r="P1616" s="86"/>
      <c r="Q1616" s="86"/>
      <c r="R1616" s="86"/>
      <c r="S1616" s="86"/>
      <c r="T1616" s="87"/>
      <c r="U1616" s="40"/>
      <c r="V1616" s="40"/>
      <c r="W1616" s="40"/>
      <c r="X1616" s="40"/>
      <c r="Y1616" s="40"/>
      <c r="Z1616" s="40"/>
      <c r="AA1616" s="40"/>
      <c r="AB1616" s="40"/>
      <c r="AC1616" s="40"/>
      <c r="AD1616" s="40"/>
      <c r="AE1616" s="40"/>
      <c r="AU1616" s="19" t="s">
        <v>83</v>
      </c>
    </row>
    <row r="1617" s="2" customFormat="1">
      <c r="A1617" s="40"/>
      <c r="B1617" s="41"/>
      <c r="C1617" s="42"/>
      <c r="D1617" s="235" t="s">
        <v>210</v>
      </c>
      <c r="E1617" s="42"/>
      <c r="F1617" s="267" t="s">
        <v>200</v>
      </c>
      <c r="G1617" s="42"/>
      <c r="H1617" s="268">
        <v>0</v>
      </c>
      <c r="I1617" s="42"/>
      <c r="J1617" s="42"/>
      <c r="K1617" s="42"/>
      <c r="L1617" s="46"/>
      <c r="M1617" s="231"/>
      <c r="N1617" s="232"/>
      <c r="O1617" s="86"/>
      <c r="P1617" s="86"/>
      <c r="Q1617" s="86"/>
      <c r="R1617" s="86"/>
      <c r="S1617" s="86"/>
      <c r="T1617" s="87"/>
      <c r="U1617" s="40"/>
      <c r="V1617" s="40"/>
      <c r="W1617" s="40"/>
      <c r="X1617" s="40"/>
      <c r="Y1617" s="40"/>
      <c r="Z1617" s="40"/>
      <c r="AA1617" s="40"/>
      <c r="AB1617" s="40"/>
      <c r="AC1617" s="40"/>
      <c r="AD1617" s="40"/>
      <c r="AE1617" s="40"/>
      <c r="AU1617" s="19" t="s">
        <v>83</v>
      </c>
    </row>
    <row r="1618" s="2" customFormat="1">
      <c r="A1618" s="40"/>
      <c r="B1618" s="41"/>
      <c r="C1618" s="42"/>
      <c r="D1618" s="235" t="s">
        <v>210</v>
      </c>
      <c r="E1618" s="42"/>
      <c r="F1618" s="267" t="s">
        <v>235</v>
      </c>
      <c r="G1618" s="42"/>
      <c r="H1618" s="268">
        <v>22.710000000000001</v>
      </c>
      <c r="I1618" s="42"/>
      <c r="J1618" s="42"/>
      <c r="K1618" s="42"/>
      <c r="L1618" s="46"/>
      <c r="M1618" s="231"/>
      <c r="N1618" s="232"/>
      <c r="O1618" s="86"/>
      <c r="P1618" s="86"/>
      <c r="Q1618" s="86"/>
      <c r="R1618" s="86"/>
      <c r="S1618" s="86"/>
      <c r="T1618" s="87"/>
      <c r="U1618" s="40"/>
      <c r="V1618" s="40"/>
      <c r="W1618" s="40"/>
      <c r="X1618" s="40"/>
      <c r="Y1618" s="40"/>
      <c r="Z1618" s="40"/>
      <c r="AA1618" s="40"/>
      <c r="AB1618" s="40"/>
      <c r="AC1618" s="40"/>
      <c r="AD1618" s="40"/>
      <c r="AE1618" s="40"/>
      <c r="AU1618" s="19" t="s">
        <v>83</v>
      </c>
    </row>
    <row r="1619" s="2" customFormat="1">
      <c r="A1619" s="40"/>
      <c r="B1619" s="41"/>
      <c r="C1619" s="42"/>
      <c r="D1619" s="235" t="s">
        <v>210</v>
      </c>
      <c r="E1619" s="42"/>
      <c r="F1619" s="267" t="s">
        <v>203</v>
      </c>
      <c r="G1619" s="42"/>
      <c r="H1619" s="268">
        <v>22.710000000000001</v>
      </c>
      <c r="I1619" s="42"/>
      <c r="J1619" s="42"/>
      <c r="K1619" s="42"/>
      <c r="L1619" s="46"/>
      <c r="M1619" s="231"/>
      <c r="N1619" s="232"/>
      <c r="O1619" s="86"/>
      <c r="P1619" s="86"/>
      <c r="Q1619" s="86"/>
      <c r="R1619" s="86"/>
      <c r="S1619" s="86"/>
      <c r="T1619" s="87"/>
      <c r="U1619" s="40"/>
      <c r="V1619" s="40"/>
      <c r="W1619" s="40"/>
      <c r="X1619" s="40"/>
      <c r="Y1619" s="40"/>
      <c r="Z1619" s="40"/>
      <c r="AA1619" s="40"/>
      <c r="AB1619" s="40"/>
      <c r="AC1619" s="40"/>
      <c r="AD1619" s="40"/>
      <c r="AE1619" s="40"/>
      <c r="AU1619" s="19" t="s">
        <v>83</v>
      </c>
    </row>
    <row r="1620" s="2" customFormat="1">
      <c r="A1620" s="40"/>
      <c r="B1620" s="41"/>
      <c r="C1620" s="42"/>
      <c r="D1620" s="235" t="s">
        <v>210</v>
      </c>
      <c r="E1620" s="42"/>
      <c r="F1620" s="266" t="s">
        <v>236</v>
      </c>
      <c r="G1620" s="42"/>
      <c r="H1620" s="42"/>
      <c r="I1620" s="42"/>
      <c r="J1620" s="42"/>
      <c r="K1620" s="42"/>
      <c r="L1620" s="46"/>
      <c r="M1620" s="231"/>
      <c r="N1620" s="232"/>
      <c r="O1620" s="86"/>
      <c r="P1620" s="86"/>
      <c r="Q1620" s="86"/>
      <c r="R1620" s="86"/>
      <c r="S1620" s="86"/>
      <c r="T1620" s="87"/>
      <c r="U1620" s="40"/>
      <c r="V1620" s="40"/>
      <c r="W1620" s="40"/>
      <c r="X1620" s="40"/>
      <c r="Y1620" s="40"/>
      <c r="Z1620" s="40"/>
      <c r="AA1620" s="40"/>
      <c r="AB1620" s="40"/>
      <c r="AC1620" s="40"/>
      <c r="AD1620" s="40"/>
      <c r="AE1620" s="40"/>
      <c r="AU1620" s="19" t="s">
        <v>83</v>
      </c>
    </row>
    <row r="1621" s="2" customFormat="1">
      <c r="A1621" s="40"/>
      <c r="B1621" s="41"/>
      <c r="C1621" s="42"/>
      <c r="D1621" s="235" t="s">
        <v>210</v>
      </c>
      <c r="E1621" s="42"/>
      <c r="F1621" s="267" t="s">
        <v>200</v>
      </c>
      <c r="G1621" s="42"/>
      <c r="H1621" s="268">
        <v>0</v>
      </c>
      <c r="I1621" s="42"/>
      <c r="J1621" s="42"/>
      <c r="K1621" s="42"/>
      <c r="L1621" s="46"/>
      <c r="M1621" s="231"/>
      <c r="N1621" s="232"/>
      <c r="O1621" s="86"/>
      <c r="P1621" s="86"/>
      <c r="Q1621" s="86"/>
      <c r="R1621" s="86"/>
      <c r="S1621" s="86"/>
      <c r="T1621" s="87"/>
      <c r="U1621" s="40"/>
      <c r="V1621" s="40"/>
      <c r="W1621" s="40"/>
      <c r="X1621" s="40"/>
      <c r="Y1621" s="40"/>
      <c r="Z1621" s="40"/>
      <c r="AA1621" s="40"/>
      <c r="AB1621" s="40"/>
      <c r="AC1621" s="40"/>
      <c r="AD1621" s="40"/>
      <c r="AE1621" s="40"/>
      <c r="AU1621" s="19" t="s">
        <v>83</v>
      </c>
    </row>
    <row r="1622" s="2" customFormat="1">
      <c r="A1622" s="40"/>
      <c r="B1622" s="41"/>
      <c r="C1622" s="42"/>
      <c r="D1622" s="235" t="s">
        <v>210</v>
      </c>
      <c r="E1622" s="42"/>
      <c r="F1622" s="267" t="s">
        <v>237</v>
      </c>
      <c r="G1622" s="42"/>
      <c r="H1622" s="268">
        <v>10.050000000000001</v>
      </c>
      <c r="I1622" s="42"/>
      <c r="J1622" s="42"/>
      <c r="K1622" s="42"/>
      <c r="L1622" s="46"/>
      <c r="M1622" s="231"/>
      <c r="N1622" s="232"/>
      <c r="O1622" s="86"/>
      <c r="P1622" s="86"/>
      <c r="Q1622" s="86"/>
      <c r="R1622" s="86"/>
      <c r="S1622" s="86"/>
      <c r="T1622" s="87"/>
      <c r="U1622" s="40"/>
      <c r="V1622" s="40"/>
      <c r="W1622" s="40"/>
      <c r="X1622" s="40"/>
      <c r="Y1622" s="40"/>
      <c r="Z1622" s="40"/>
      <c r="AA1622" s="40"/>
      <c r="AB1622" s="40"/>
      <c r="AC1622" s="40"/>
      <c r="AD1622" s="40"/>
      <c r="AE1622" s="40"/>
      <c r="AU1622" s="19" t="s">
        <v>83</v>
      </c>
    </row>
    <row r="1623" s="2" customFormat="1">
      <c r="A1623" s="40"/>
      <c r="B1623" s="41"/>
      <c r="C1623" s="42"/>
      <c r="D1623" s="235" t="s">
        <v>210</v>
      </c>
      <c r="E1623" s="42"/>
      <c r="F1623" s="267" t="s">
        <v>203</v>
      </c>
      <c r="G1623" s="42"/>
      <c r="H1623" s="268">
        <v>10.050000000000001</v>
      </c>
      <c r="I1623" s="42"/>
      <c r="J1623" s="42"/>
      <c r="K1623" s="42"/>
      <c r="L1623" s="46"/>
      <c r="M1623" s="231"/>
      <c r="N1623" s="232"/>
      <c r="O1623" s="86"/>
      <c r="P1623" s="86"/>
      <c r="Q1623" s="86"/>
      <c r="R1623" s="86"/>
      <c r="S1623" s="86"/>
      <c r="T1623" s="87"/>
      <c r="U1623" s="40"/>
      <c r="V1623" s="40"/>
      <c r="W1623" s="40"/>
      <c r="X1623" s="40"/>
      <c r="Y1623" s="40"/>
      <c r="Z1623" s="40"/>
      <c r="AA1623" s="40"/>
      <c r="AB1623" s="40"/>
      <c r="AC1623" s="40"/>
      <c r="AD1623" s="40"/>
      <c r="AE1623" s="40"/>
      <c r="AU1623" s="19" t="s">
        <v>83</v>
      </c>
    </row>
    <row r="1624" s="2" customFormat="1" ht="37.8" customHeight="1">
      <c r="A1624" s="40"/>
      <c r="B1624" s="41"/>
      <c r="C1624" s="215" t="s">
        <v>973</v>
      </c>
      <c r="D1624" s="215" t="s">
        <v>191</v>
      </c>
      <c r="E1624" s="216" t="s">
        <v>974</v>
      </c>
      <c r="F1624" s="217" t="s">
        <v>975</v>
      </c>
      <c r="G1624" s="218" t="s">
        <v>113</v>
      </c>
      <c r="H1624" s="219">
        <v>23.600000000000001</v>
      </c>
      <c r="I1624" s="220"/>
      <c r="J1624" s="221">
        <f>ROUND(I1624*H1624,2)</f>
        <v>0</v>
      </c>
      <c r="K1624" s="217" t="s">
        <v>194</v>
      </c>
      <c r="L1624" s="46"/>
      <c r="M1624" s="222" t="s">
        <v>21</v>
      </c>
      <c r="N1624" s="223" t="s">
        <v>44</v>
      </c>
      <c r="O1624" s="86"/>
      <c r="P1624" s="224">
        <f>O1624*H1624</f>
        <v>0</v>
      </c>
      <c r="Q1624" s="224">
        <v>0.0065300000000000002</v>
      </c>
      <c r="R1624" s="224">
        <f>Q1624*H1624</f>
        <v>0.15410800000000002</v>
      </c>
      <c r="S1624" s="224">
        <v>0</v>
      </c>
      <c r="T1624" s="225">
        <f>S1624*H1624</f>
        <v>0</v>
      </c>
      <c r="U1624" s="40"/>
      <c r="V1624" s="40"/>
      <c r="W1624" s="40"/>
      <c r="X1624" s="40"/>
      <c r="Y1624" s="40"/>
      <c r="Z1624" s="40"/>
      <c r="AA1624" s="40"/>
      <c r="AB1624" s="40"/>
      <c r="AC1624" s="40"/>
      <c r="AD1624" s="40"/>
      <c r="AE1624" s="40"/>
      <c r="AR1624" s="226" t="s">
        <v>315</v>
      </c>
      <c r="AT1624" s="226" t="s">
        <v>191</v>
      </c>
      <c r="AU1624" s="226" t="s">
        <v>83</v>
      </c>
      <c r="AY1624" s="19" t="s">
        <v>189</v>
      </c>
      <c r="BE1624" s="227">
        <f>IF(N1624="základní",J1624,0)</f>
        <v>0</v>
      </c>
      <c r="BF1624" s="227">
        <f>IF(N1624="snížená",J1624,0)</f>
        <v>0</v>
      </c>
      <c r="BG1624" s="227">
        <f>IF(N1624="zákl. přenesená",J1624,0)</f>
        <v>0</v>
      </c>
      <c r="BH1624" s="227">
        <f>IF(N1624="sníž. přenesená",J1624,0)</f>
        <v>0</v>
      </c>
      <c r="BI1624" s="227">
        <f>IF(N1624="nulová",J1624,0)</f>
        <v>0</v>
      </c>
      <c r="BJ1624" s="19" t="s">
        <v>81</v>
      </c>
      <c r="BK1624" s="227">
        <f>ROUND(I1624*H1624,2)</f>
        <v>0</v>
      </c>
      <c r="BL1624" s="19" t="s">
        <v>315</v>
      </c>
      <c r="BM1624" s="226" t="s">
        <v>976</v>
      </c>
    </row>
    <row r="1625" s="2" customFormat="1">
      <c r="A1625" s="40"/>
      <c r="B1625" s="41"/>
      <c r="C1625" s="42"/>
      <c r="D1625" s="228" t="s">
        <v>197</v>
      </c>
      <c r="E1625" s="42"/>
      <c r="F1625" s="229" t="s">
        <v>977</v>
      </c>
      <c r="G1625" s="42"/>
      <c r="H1625" s="42"/>
      <c r="I1625" s="230"/>
      <c r="J1625" s="42"/>
      <c r="K1625" s="42"/>
      <c r="L1625" s="46"/>
      <c r="M1625" s="231"/>
      <c r="N1625" s="232"/>
      <c r="O1625" s="86"/>
      <c r="P1625" s="86"/>
      <c r="Q1625" s="86"/>
      <c r="R1625" s="86"/>
      <c r="S1625" s="86"/>
      <c r="T1625" s="87"/>
      <c r="U1625" s="40"/>
      <c r="V1625" s="40"/>
      <c r="W1625" s="40"/>
      <c r="X1625" s="40"/>
      <c r="Y1625" s="40"/>
      <c r="Z1625" s="40"/>
      <c r="AA1625" s="40"/>
      <c r="AB1625" s="40"/>
      <c r="AC1625" s="40"/>
      <c r="AD1625" s="40"/>
      <c r="AE1625" s="40"/>
      <c r="AT1625" s="19" t="s">
        <v>197</v>
      </c>
      <c r="AU1625" s="19" t="s">
        <v>83</v>
      </c>
    </row>
    <row r="1626" s="13" customFormat="1">
      <c r="A1626" s="13"/>
      <c r="B1626" s="233"/>
      <c r="C1626" s="234"/>
      <c r="D1626" s="235" t="s">
        <v>199</v>
      </c>
      <c r="E1626" s="236" t="s">
        <v>21</v>
      </c>
      <c r="F1626" s="237" t="s">
        <v>200</v>
      </c>
      <c r="G1626" s="234"/>
      <c r="H1626" s="236" t="s">
        <v>21</v>
      </c>
      <c r="I1626" s="238"/>
      <c r="J1626" s="234"/>
      <c r="K1626" s="234"/>
      <c r="L1626" s="239"/>
      <c r="M1626" s="240"/>
      <c r="N1626" s="241"/>
      <c r="O1626" s="241"/>
      <c r="P1626" s="241"/>
      <c r="Q1626" s="241"/>
      <c r="R1626" s="241"/>
      <c r="S1626" s="241"/>
      <c r="T1626" s="242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43" t="s">
        <v>199</v>
      </c>
      <c r="AU1626" s="243" t="s">
        <v>83</v>
      </c>
      <c r="AV1626" s="13" t="s">
        <v>81</v>
      </c>
      <c r="AW1626" s="13" t="s">
        <v>34</v>
      </c>
      <c r="AX1626" s="13" t="s">
        <v>73</v>
      </c>
      <c r="AY1626" s="243" t="s">
        <v>189</v>
      </c>
    </row>
    <row r="1627" s="13" customFormat="1">
      <c r="A1627" s="13"/>
      <c r="B1627" s="233"/>
      <c r="C1627" s="234"/>
      <c r="D1627" s="235" t="s">
        <v>199</v>
      </c>
      <c r="E1627" s="236" t="s">
        <v>21</v>
      </c>
      <c r="F1627" s="237" t="s">
        <v>634</v>
      </c>
      <c r="G1627" s="234"/>
      <c r="H1627" s="236" t="s">
        <v>21</v>
      </c>
      <c r="I1627" s="238"/>
      <c r="J1627" s="234"/>
      <c r="K1627" s="234"/>
      <c r="L1627" s="239"/>
      <c r="M1627" s="240"/>
      <c r="N1627" s="241"/>
      <c r="O1627" s="241"/>
      <c r="P1627" s="241"/>
      <c r="Q1627" s="241"/>
      <c r="R1627" s="241"/>
      <c r="S1627" s="241"/>
      <c r="T1627" s="242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3" t="s">
        <v>199</v>
      </c>
      <c r="AU1627" s="243" t="s">
        <v>83</v>
      </c>
      <c r="AV1627" s="13" t="s">
        <v>81</v>
      </c>
      <c r="AW1627" s="13" t="s">
        <v>34</v>
      </c>
      <c r="AX1627" s="13" t="s">
        <v>73</v>
      </c>
      <c r="AY1627" s="243" t="s">
        <v>189</v>
      </c>
    </row>
    <row r="1628" s="13" customFormat="1">
      <c r="A1628" s="13"/>
      <c r="B1628" s="233"/>
      <c r="C1628" s="234"/>
      <c r="D1628" s="235" t="s">
        <v>199</v>
      </c>
      <c r="E1628" s="236" t="s">
        <v>21</v>
      </c>
      <c r="F1628" s="237" t="s">
        <v>978</v>
      </c>
      <c r="G1628" s="234"/>
      <c r="H1628" s="236" t="s">
        <v>21</v>
      </c>
      <c r="I1628" s="238"/>
      <c r="J1628" s="234"/>
      <c r="K1628" s="234"/>
      <c r="L1628" s="239"/>
      <c r="M1628" s="240"/>
      <c r="N1628" s="241"/>
      <c r="O1628" s="241"/>
      <c r="P1628" s="241"/>
      <c r="Q1628" s="241"/>
      <c r="R1628" s="241"/>
      <c r="S1628" s="241"/>
      <c r="T1628" s="242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3" t="s">
        <v>199</v>
      </c>
      <c r="AU1628" s="243" t="s">
        <v>83</v>
      </c>
      <c r="AV1628" s="13" t="s">
        <v>81</v>
      </c>
      <c r="AW1628" s="13" t="s">
        <v>34</v>
      </c>
      <c r="AX1628" s="13" t="s">
        <v>73</v>
      </c>
      <c r="AY1628" s="243" t="s">
        <v>189</v>
      </c>
    </row>
    <row r="1629" s="14" customFormat="1">
      <c r="A1629" s="14"/>
      <c r="B1629" s="244"/>
      <c r="C1629" s="245"/>
      <c r="D1629" s="235" t="s">
        <v>199</v>
      </c>
      <c r="E1629" s="246" t="s">
        <v>21</v>
      </c>
      <c r="F1629" s="247" t="s">
        <v>979</v>
      </c>
      <c r="G1629" s="245"/>
      <c r="H1629" s="248">
        <v>23.600000000000001</v>
      </c>
      <c r="I1629" s="249"/>
      <c r="J1629" s="245"/>
      <c r="K1629" s="245"/>
      <c r="L1629" s="250"/>
      <c r="M1629" s="251"/>
      <c r="N1629" s="252"/>
      <c r="O1629" s="252"/>
      <c r="P1629" s="252"/>
      <c r="Q1629" s="252"/>
      <c r="R1629" s="252"/>
      <c r="S1629" s="252"/>
      <c r="T1629" s="253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54" t="s">
        <v>199</v>
      </c>
      <c r="AU1629" s="254" t="s">
        <v>83</v>
      </c>
      <c r="AV1629" s="14" t="s">
        <v>83</v>
      </c>
      <c r="AW1629" s="14" t="s">
        <v>34</v>
      </c>
      <c r="AX1629" s="14" t="s">
        <v>73</v>
      </c>
      <c r="AY1629" s="254" t="s">
        <v>189</v>
      </c>
    </row>
    <row r="1630" s="15" customFormat="1">
      <c r="A1630" s="15"/>
      <c r="B1630" s="255"/>
      <c r="C1630" s="256"/>
      <c r="D1630" s="235" t="s">
        <v>199</v>
      </c>
      <c r="E1630" s="257" t="s">
        <v>21</v>
      </c>
      <c r="F1630" s="258" t="s">
        <v>203</v>
      </c>
      <c r="G1630" s="256"/>
      <c r="H1630" s="259">
        <v>23.600000000000001</v>
      </c>
      <c r="I1630" s="260"/>
      <c r="J1630" s="256"/>
      <c r="K1630" s="256"/>
      <c r="L1630" s="261"/>
      <c r="M1630" s="262"/>
      <c r="N1630" s="263"/>
      <c r="O1630" s="263"/>
      <c r="P1630" s="263"/>
      <c r="Q1630" s="263"/>
      <c r="R1630" s="263"/>
      <c r="S1630" s="263"/>
      <c r="T1630" s="264"/>
      <c r="U1630" s="15"/>
      <c r="V1630" s="15"/>
      <c r="W1630" s="15"/>
      <c r="X1630" s="15"/>
      <c r="Y1630" s="15"/>
      <c r="Z1630" s="15"/>
      <c r="AA1630" s="15"/>
      <c r="AB1630" s="15"/>
      <c r="AC1630" s="15"/>
      <c r="AD1630" s="15"/>
      <c r="AE1630" s="15"/>
      <c r="AT1630" s="265" t="s">
        <v>199</v>
      </c>
      <c r="AU1630" s="265" t="s">
        <v>83</v>
      </c>
      <c r="AV1630" s="15" t="s">
        <v>195</v>
      </c>
      <c r="AW1630" s="15" t="s">
        <v>34</v>
      </c>
      <c r="AX1630" s="15" t="s">
        <v>81</v>
      </c>
      <c r="AY1630" s="265" t="s">
        <v>189</v>
      </c>
    </row>
    <row r="1631" s="2" customFormat="1" ht="37.8" customHeight="1">
      <c r="A1631" s="40"/>
      <c r="B1631" s="41"/>
      <c r="C1631" s="215" t="s">
        <v>980</v>
      </c>
      <c r="D1631" s="215" t="s">
        <v>191</v>
      </c>
      <c r="E1631" s="216" t="s">
        <v>981</v>
      </c>
      <c r="F1631" s="217" t="s">
        <v>982</v>
      </c>
      <c r="G1631" s="218" t="s">
        <v>113</v>
      </c>
      <c r="H1631" s="219">
        <v>77.5</v>
      </c>
      <c r="I1631" s="220"/>
      <c r="J1631" s="221">
        <f>ROUND(I1631*H1631,2)</f>
        <v>0</v>
      </c>
      <c r="K1631" s="217" t="s">
        <v>194</v>
      </c>
      <c r="L1631" s="46"/>
      <c r="M1631" s="222" t="s">
        <v>21</v>
      </c>
      <c r="N1631" s="223" t="s">
        <v>44</v>
      </c>
      <c r="O1631" s="86"/>
      <c r="P1631" s="224">
        <f>O1631*H1631</f>
        <v>0</v>
      </c>
      <c r="Q1631" s="224">
        <v>0.00696</v>
      </c>
      <c r="R1631" s="224">
        <f>Q1631*H1631</f>
        <v>0.53939999999999999</v>
      </c>
      <c r="S1631" s="224">
        <v>0</v>
      </c>
      <c r="T1631" s="225">
        <f>S1631*H1631</f>
        <v>0</v>
      </c>
      <c r="U1631" s="40"/>
      <c r="V1631" s="40"/>
      <c r="W1631" s="40"/>
      <c r="X1631" s="40"/>
      <c r="Y1631" s="40"/>
      <c r="Z1631" s="40"/>
      <c r="AA1631" s="40"/>
      <c r="AB1631" s="40"/>
      <c r="AC1631" s="40"/>
      <c r="AD1631" s="40"/>
      <c r="AE1631" s="40"/>
      <c r="AR1631" s="226" t="s">
        <v>315</v>
      </c>
      <c r="AT1631" s="226" t="s">
        <v>191</v>
      </c>
      <c r="AU1631" s="226" t="s">
        <v>83</v>
      </c>
      <c r="AY1631" s="19" t="s">
        <v>189</v>
      </c>
      <c r="BE1631" s="227">
        <f>IF(N1631="základní",J1631,0)</f>
        <v>0</v>
      </c>
      <c r="BF1631" s="227">
        <f>IF(N1631="snížená",J1631,0)</f>
        <v>0</v>
      </c>
      <c r="BG1631" s="227">
        <f>IF(N1631="zákl. přenesená",J1631,0)</f>
        <v>0</v>
      </c>
      <c r="BH1631" s="227">
        <f>IF(N1631="sníž. přenesená",J1631,0)</f>
        <v>0</v>
      </c>
      <c r="BI1631" s="227">
        <f>IF(N1631="nulová",J1631,0)</f>
        <v>0</v>
      </c>
      <c r="BJ1631" s="19" t="s">
        <v>81</v>
      </c>
      <c r="BK1631" s="227">
        <f>ROUND(I1631*H1631,2)</f>
        <v>0</v>
      </c>
      <c r="BL1631" s="19" t="s">
        <v>315</v>
      </c>
      <c r="BM1631" s="226" t="s">
        <v>983</v>
      </c>
    </row>
    <row r="1632" s="2" customFormat="1">
      <c r="A1632" s="40"/>
      <c r="B1632" s="41"/>
      <c r="C1632" s="42"/>
      <c r="D1632" s="228" t="s">
        <v>197</v>
      </c>
      <c r="E1632" s="42"/>
      <c r="F1632" s="229" t="s">
        <v>984</v>
      </c>
      <c r="G1632" s="42"/>
      <c r="H1632" s="42"/>
      <c r="I1632" s="230"/>
      <c r="J1632" s="42"/>
      <c r="K1632" s="42"/>
      <c r="L1632" s="46"/>
      <c r="M1632" s="231"/>
      <c r="N1632" s="232"/>
      <c r="O1632" s="86"/>
      <c r="P1632" s="86"/>
      <c r="Q1632" s="86"/>
      <c r="R1632" s="86"/>
      <c r="S1632" s="86"/>
      <c r="T1632" s="87"/>
      <c r="U1632" s="40"/>
      <c r="V1632" s="40"/>
      <c r="W1632" s="40"/>
      <c r="X1632" s="40"/>
      <c r="Y1632" s="40"/>
      <c r="Z1632" s="40"/>
      <c r="AA1632" s="40"/>
      <c r="AB1632" s="40"/>
      <c r="AC1632" s="40"/>
      <c r="AD1632" s="40"/>
      <c r="AE1632" s="40"/>
      <c r="AT1632" s="19" t="s">
        <v>197</v>
      </c>
      <c r="AU1632" s="19" t="s">
        <v>83</v>
      </c>
    </row>
    <row r="1633" s="13" customFormat="1">
      <c r="A1633" s="13"/>
      <c r="B1633" s="233"/>
      <c r="C1633" s="234"/>
      <c r="D1633" s="235" t="s">
        <v>199</v>
      </c>
      <c r="E1633" s="236" t="s">
        <v>21</v>
      </c>
      <c r="F1633" s="237" t="s">
        <v>200</v>
      </c>
      <c r="G1633" s="234"/>
      <c r="H1633" s="236" t="s">
        <v>21</v>
      </c>
      <c r="I1633" s="238"/>
      <c r="J1633" s="234"/>
      <c r="K1633" s="234"/>
      <c r="L1633" s="239"/>
      <c r="M1633" s="240"/>
      <c r="N1633" s="241"/>
      <c r="O1633" s="241"/>
      <c r="P1633" s="241"/>
      <c r="Q1633" s="241"/>
      <c r="R1633" s="241"/>
      <c r="S1633" s="241"/>
      <c r="T1633" s="242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43" t="s">
        <v>199</v>
      </c>
      <c r="AU1633" s="243" t="s">
        <v>83</v>
      </c>
      <c r="AV1633" s="13" t="s">
        <v>81</v>
      </c>
      <c r="AW1633" s="13" t="s">
        <v>34</v>
      </c>
      <c r="AX1633" s="13" t="s">
        <v>73</v>
      </c>
      <c r="AY1633" s="243" t="s">
        <v>189</v>
      </c>
    </row>
    <row r="1634" s="13" customFormat="1">
      <c r="A1634" s="13"/>
      <c r="B1634" s="233"/>
      <c r="C1634" s="234"/>
      <c r="D1634" s="235" t="s">
        <v>199</v>
      </c>
      <c r="E1634" s="236" t="s">
        <v>21</v>
      </c>
      <c r="F1634" s="237" t="s">
        <v>634</v>
      </c>
      <c r="G1634" s="234"/>
      <c r="H1634" s="236" t="s">
        <v>21</v>
      </c>
      <c r="I1634" s="238"/>
      <c r="J1634" s="234"/>
      <c r="K1634" s="234"/>
      <c r="L1634" s="239"/>
      <c r="M1634" s="240"/>
      <c r="N1634" s="241"/>
      <c r="O1634" s="241"/>
      <c r="P1634" s="241"/>
      <c r="Q1634" s="241"/>
      <c r="R1634" s="241"/>
      <c r="S1634" s="241"/>
      <c r="T1634" s="242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43" t="s">
        <v>199</v>
      </c>
      <c r="AU1634" s="243" t="s">
        <v>83</v>
      </c>
      <c r="AV1634" s="13" t="s">
        <v>81</v>
      </c>
      <c r="AW1634" s="13" t="s">
        <v>34</v>
      </c>
      <c r="AX1634" s="13" t="s">
        <v>73</v>
      </c>
      <c r="AY1634" s="243" t="s">
        <v>189</v>
      </c>
    </row>
    <row r="1635" s="13" customFormat="1">
      <c r="A1635" s="13"/>
      <c r="B1635" s="233"/>
      <c r="C1635" s="234"/>
      <c r="D1635" s="235" t="s">
        <v>199</v>
      </c>
      <c r="E1635" s="236" t="s">
        <v>21</v>
      </c>
      <c r="F1635" s="237" t="s">
        <v>985</v>
      </c>
      <c r="G1635" s="234"/>
      <c r="H1635" s="236" t="s">
        <v>21</v>
      </c>
      <c r="I1635" s="238"/>
      <c r="J1635" s="234"/>
      <c r="K1635" s="234"/>
      <c r="L1635" s="239"/>
      <c r="M1635" s="240"/>
      <c r="N1635" s="241"/>
      <c r="O1635" s="241"/>
      <c r="P1635" s="241"/>
      <c r="Q1635" s="241"/>
      <c r="R1635" s="241"/>
      <c r="S1635" s="241"/>
      <c r="T1635" s="242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3" t="s">
        <v>199</v>
      </c>
      <c r="AU1635" s="243" t="s">
        <v>83</v>
      </c>
      <c r="AV1635" s="13" t="s">
        <v>81</v>
      </c>
      <c r="AW1635" s="13" t="s">
        <v>34</v>
      </c>
      <c r="AX1635" s="13" t="s">
        <v>73</v>
      </c>
      <c r="AY1635" s="243" t="s">
        <v>189</v>
      </c>
    </row>
    <row r="1636" s="14" customFormat="1">
      <c r="A1636" s="14"/>
      <c r="B1636" s="244"/>
      <c r="C1636" s="245"/>
      <c r="D1636" s="235" t="s">
        <v>199</v>
      </c>
      <c r="E1636" s="246" t="s">
        <v>21</v>
      </c>
      <c r="F1636" s="247" t="s">
        <v>660</v>
      </c>
      <c r="G1636" s="245"/>
      <c r="H1636" s="248">
        <v>67</v>
      </c>
      <c r="I1636" s="249"/>
      <c r="J1636" s="245"/>
      <c r="K1636" s="245"/>
      <c r="L1636" s="250"/>
      <c r="M1636" s="251"/>
      <c r="N1636" s="252"/>
      <c r="O1636" s="252"/>
      <c r="P1636" s="252"/>
      <c r="Q1636" s="252"/>
      <c r="R1636" s="252"/>
      <c r="S1636" s="252"/>
      <c r="T1636" s="253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4" t="s">
        <v>199</v>
      </c>
      <c r="AU1636" s="254" t="s">
        <v>83</v>
      </c>
      <c r="AV1636" s="14" t="s">
        <v>83</v>
      </c>
      <c r="AW1636" s="14" t="s">
        <v>34</v>
      </c>
      <c r="AX1636" s="14" t="s">
        <v>73</v>
      </c>
      <c r="AY1636" s="254" t="s">
        <v>189</v>
      </c>
    </row>
    <row r="1637" s="13" customFormat="1">
      <c r="A1637" s="13"/>
      <c r="B1637" s="233"/>
      <c r="C1637" s="234"/>
      <c r="D1637" s="235" t="s">
        <v>199</v>
      </c>
      <c r="E1637" s="236" t="s">
        <v>21</v>
      </c>
      <c r="F1637" s="237" t="s">
        <v>986</v>
      </c>
      <c r="G1637" s="234"/>
      <c r="H1637" s="236" t="s">
        <v>21</v>
      </c>
      <c r="I1637" s="238"/>
      <c r="J1637" s="234"/>
      <c r="K1637" s="234"/>
      <c r="L1637" s="239"/>
      <c r="M1637" s="240"/>
      <c r="N1637" s="241"/>
      <c r="O1637" s="241"/>
      <c r="P1637" s="241"/>
      <c r="Q1637" s="241"/>
      <c r="R1637" s="241"/>
      <c r="S1637" s="241"/>
      <c r="T1637" s="242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43" t="s">
        <v>199</v>
      </c>
      <c r="AU1637" s="243" t="s">
        <v>83</v>
      </c>
      <c r="AV1637" s="13" t="s">
        <v>81</v>
      </c>
      <c r="AW1637" s="13" t="s">
        <v>34</v>
      </c>
      <c r="AX1637" s="13" t="s">
        <v>73</v>
      </c>
      <c r="AY1637" s="243" t="s">
        <v>189</v>
      </c>
    </row>
    <row r="1638" s="14" customFormat="1">
      <c r="A1638" s="14"/>
      <c r="B1638" s="244"/>
      <c r="C1638" s="245"/>
      <c r="D1638" s="235" t="s">
        <v>199</v>
      </c>
      <c r="E1638" s="246" t="s">
        <v>21</v>
      </c>
      <c r="F1638" s="247" t="s">
        <v>987</v>
      </c>
      <c r="G1638" s="245"/>
      <c r="H1638" s="248">
        <v>10.5</v>
      </c>
      <c r="I1638" s="249"/>
      <c r="J1638" s="245"/>
      <c r="K1638" s="245"/>
      <c r="L1638" s="250"/>
      <c r="M1638" s="251"/>
      <c r="N1638" s="252"/>
      <c r="O1638" s="252"/>
      <c r="P1638" s="252"/>
      <c r="Q1638" s="252"/>
      <c r="R1638" s="252"/>
      <c r="S1638" s="252"/>
      <c r="T1638" s="253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4" t="s">
        <v>199</v>
      </c>
      <c r="AU1638" s="254" t="s">
        <v>83</v>
      </c>
      <c r="AV1638" s="14" t="s">
        <v>83</v>
      </c>
      <c r="AW1638" s="14" t="s">
        <v>34</v>
      </c>
      <c r="AX1638" s="14" t="s">
        <v>73</v>
      </c>
      <c r="AY1638" s="254" t="s">
        <v>189</v>
      </c>
    </row>
    <row r="1639" s="15" customFormat="1">
      <c r="A1639" s="15"/>
      <c r="B1639" s="255"/>
      <c r="C1639" s="256"/>
      <c r="D1639" s="235" t="s">
        <v>199</v>
      </c>
      <c r="E1639" s="257" t="s">
        <v>21</v>
      </c>
      <c r="F1639" s="258" t="s">
        <v>203</v>
      </c>
      <c r="G1639" s="256"/>
      <c r="H1639" s="259">
        <v>77.5</v>
      </c>
      <c r="I1639" s="260"/>
      <c r="J1639" s="256"/>
      <c r="K1639" s="256"/>
      <c r="L1639" s="261"/>
      <c r="M1639" s="262"/>
      <c r="N1639" s="263"/>
      <c r="O1639" s="263"/>
      <c r="P1639" s="263"/>
      <c r="Q1639" s="263"/>
      <c r="R1639" s="263"/>
      <c r="S1639" s="263"/>
      <c r="T1639" s="264"/>
      <c r="U1639" s="15"/>
      <c r="V1639" s="15"/>
      <c r="W1639" s="15"/>
      <c r="X1639" s="15"/>
      <c r="Y1639" s="15"/>
      <c r="Z1639" s="15"/>
      <c r="AA1639" s="15"/>
      <c r="AB1639" s="15"/>
      <c r="AC1639" s="15"/>
      <c r="AD1639" s="15"/>
      <c r="AE1639" s="15"/>
      <c r="AT1639" s="265" t="s">
        <v>199</v>
      </c>
      <c r="AU1639" s="265" t="s">
        <v>83</v>
      </c>
      <c r="AV1639" s="15" t="s">
        <v>195</v>
      </c>
      <c r="AW1639" s="15" t="s">
        <v>34</v>
      </c>
      <c r="AX1639" s="15" t="s">
        <v>81</v>
      </c>
      <c r="AY1639" s="265" t="s">
        <v>189</v>
      </c>
    </row>
    <row r="1640" s="2" customFormat="1" ht="55.5" customHeight="1">
      <c r="A1640" s="40"/>
      <c r="B1640" s="41"/>
      <c r="C1640" s="215" t="s">
        <v>988</v>
      </c>
      <c r="D1640" s="215" t="s">
        <v>191</v>
      </c>
      <c r="E1640" s="216" t="s">
        <v>989</v>
      </c>
      <c r="F1640" s="217" t="s">
        <v>990</v>
      </c>
      <c r="G1640" s="218" t="s">
        <v>117</v>
      </c>
      <c r="H1640" s="219">
        <v>6</v>
      </c>
      <c r="I1640" s="220"/>
      <c r="J1640" s="221">
        <f>ROUND(I1640*H1640,2)</f>
        <v>0</v>
      </c>
      <c r="K1640" s="217" t="s">
        <v>194</v>
      </c>
      <c r="L1640" s="46"/>
      <c r="M1640" s="222" t="s">
        <v>21</v>
      </c>
      <c r="N1640" s="223" t="s">
        <v>44</v>
      </c>
      <c r="O1640" s="86"/>
      <c r="P1640" s="224">
        <f>O1640*H1640</f>
        <v>0</v>
      </c>
      <c r="Q1640" s="224">
        <v>0</v>
      </c>
      <c r="R1640" s="224">
        <f>Q1640*H1640</f>
        <v>0</v>
      </c>
      <c r="S1640" s="224">
        <v>0</v>
      </c>
      <c r="T1640" s="225">
        <f>S1640*H1640</f>
        <v>0</v>
      </c>
      <c r="U1640" s="40"/>
      <c r="V1640" s="40"/>
      <c r="W1640" s="40"/>
      <c r="X1640" s="40"/>
      <c r="Y1640" s="40"/>
      <c r="Z1640" s="40"/>
      <c r="AA1640" s="40"/>
      <c r="AB1640" s="40"/>
      <c r="AC1640" s="40"/>
      <c r="AD1640" s="40"/>
      <c r="AE1640" s="40"/>
      <c r="AR1640" s="226" t="s">
        <v>315</v>
      </c>
      <c r="AT1640" s="226" t="s">
        <v>191</v>
      </c>
      <c r="AU1640" s="226" t="s">
        <v>83</v>
      </c>
      <c r="AY1640" s="19" t="s">
        <v>189</v>
      </c>
      <c r="BE1640" s="227">
        <f>IF(N1640="základní",J1640,0)</f>
        <v>0</v>
      </c>
      <c r="BF1640" s="227">
        <f>IF(N1640="snížená",J1640,0)</f>
        <v>0</v>
      </c>
      <c r="BG1640" s="227">
        <f>IF(N1640="zákl. přenesená",J1640,0)</f>
        <v>0</v>
      </c>
      <c r="BH1640" s="227">
        <f>IF(N1640="sníž. přenesená",J1640,0)</f>
        <v>0</v>
      </c>
      <c r="BI1640" s="227">
        <f>IF(N1640="nulová",J1640,0)</f>
        <v>0</v>
      </c>
      <c r="BJ1640" s="19" t="s">
        <v>81</v>
      </c>
      <c r="BK1640" s="227">
        <f>ROUND(I1640*H1640,2)</f>
        <v>0</v>
      </c>
      <c r="BL1640" s="19" t="s">
        <v>315</v>
      </c>
      <c r="BM1640" s="226" t="s">
        <v>991</v>
      </c>
    </row>
    <row r="1641" s="2" customFormat="1">
      <c r="A1641" s="40"/>
      <c r="B1641" s="41"/>
      <c r="C1641" s="42"/>
      <c r="D1641" s="228" t="s">
        <v>197</v>
      </c>
      <c r="E1641" s="42"/>
      <c r="F1641" s="229" t="s">
        <v>992</v>
      </c>
      <c r="G1641" s="42"/>
      <c r="H1641" s="42"/>
      <c r="I1641" s="230"/>
      <c r="J1641" s="42"/>
      <c r="K1641" s="42"/>
      <c r="L1641" s="46"/>
      <c r="M1641" s="231"/>
      <c r="N1641" s="232"/>
      <c r="O1641" s="86"/>
      <c r="P1641" s="86"/>
      <c r="Q1641" s="86"/>
      <c r="R1641" s="86"/>
      <c r="S1641" s="86"/>
      <c r="T1641" s="87"/>
      <c r="U1641" s="40"/>
      <c r="V1641" s="40"/>
      <c r="W1641" s="40"/>
      <c r="X1641" s="40"/>
      <c r="Y1641" s="40"/>
      <c r="Z1641" s="40"/>
      <c r="AA1641" s="40"/>
      <c r="AB1641" s="40"/>
      <c r="AC1641" s="40"/>
      <c r="AD1641" s="40"/>
      <c r="AE1641" s="40"/>
      <c r="AT1641" s="19" t="s">
        <v>197</v>
      </c>
      <c r="AU1641" s="19" t="s">
        <v>83</v>
      </c>
    </row>
    <row r="1642" s="13" customFormat="1">
      <c r="A1642" s="13"/>
      <c r="B1642" s="233"/>
      <c r="C1642" s="234"/>
      <c r="D1642" s="235" t="s">
        <v>199</v>
      </c>
      <c r="E1642" s="236" t="s">
        <v>21</v>
      </c>
      <c r="F1642" s="237" t="s">
        <v>200</v>
      </c>
      <c r="G1642" s="234"/>
      <c r="H1642" s="236" t="s">
        <v>21</v>
      </c>
      <c r="I1642" s="238"/>
      <c r="J1642" s="234"/>
      <c r="K1642" s="234"/>
      <c r="L1642" s="239"/>
      <c r="M1642" s="240"/>
      <c r="N1642" s="241"/>
      <c r="O1642" s="241"/>
      <c r="P1642" s="241"/>
      <c r="Q1642" s="241"/>
      <c r="R1642" s="241"/>
      <c r="S1642" s="241"/>
      <c r="T1642" s="242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43" t="s">
        <v>199</v>
      </c>
      <c r="AU1642" s="243" t="s">
        <v>83</v>
      </c>
      <c r="AV1642" s="13" t="s">
        <v>81</v>
      </c>
      <c r="AW1642" s="13" t="s">
        <v>34</v>
      </c>
      <c r="AX1642" s="13" t="s">
        <v>73</v>
      </c>
      <c r="AY1642" s="243" t="s">
        <v>189</v>
      </c>
    </row>
    <row r="1643" s="13" customFormat="1">
      <c r="A1643" s="13"/>
      <c r="B1643" s="233"/>
      <c r="C1643" s="234"/>
      <c r="D1643" s="235" t="s">
        <v>199</v>
      </c>
      <c r="E1643" s="236" t="s">
        <v>21</v>
      </c>
      <c r="F1643" s="237" t="s">
        <v>634</v>
      </c>
      <c r="G1643" s="234"/>
      <c r="H1643" s="236" t="s">
        <v>21</v>
      </c>
      <c r="I1643" s="238"/>
      <c r="J1643" s="234"/>
      <c r="K1643" s="234"/>
      <c r="L1643" s="239"/>
      <c r="M1643" s="240"/>
      <c r="N1643" s="241"/>
      <c r="O1643" s="241"/>
      <c r="P1643" s="241"/>
      <c r="Q1643" s="241"/>
      <c r="R1643" s="241"/>
      <c r="S1643" s="241"/>
      <c r="T1643" s="242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3" t="s">
        <v>199</v>
      </c>
      <c r="AU1643" s="243" t="s">
        <v>83</v>
      </c>
      <c r="AV1643" s="13" t="s">
        <v>81</v>
      </c>
      <c r="AW1643" s="13" t="s">
        <v>34</v>
      </c>
      <c r="AX1643" s="13" t="s">
        <v>73</v>
      </c>
      <c r="AY1643" s="243" t="s">
        <v>189</v>
      </c>
    </row>
    <row r="1644" s="13" customFormat="1">
      <c r="A1644" s="13"/>
      <c r="B1644" s="233"/>
      <c r="C1644" s="234"/>
      <c r="D1644" s="235" t="s">
        <v>199</v>
      </c>
      <c r="E1644" s="236" t="s">
        <v>21</v>
      </c>
      <c r="F1644" s="237" t="s">
        <v>985</v>
      </c>
      <c r="G1644" s="234"/>
      <c r="H1644" s="236" t="s">
        <v>21</v>
      </c>
      <c r="I1644" s="238"/>
      <c r="J1644" s="234"/>
      <c r="K1644" s="234"/>
      <c r="L1644" s="239"/>
      <c r="M1644" s="240"/>
      <c r="N1644" s="241"/>
      <c r="O1644" s="241"/>
      <c r="P1644" s="241"/>
      <c r="Q1644" s="241"/>
      <c r="R1644" s="241"/>
      <c r="S1644" s="241"/>
      <c r="T1644" s="242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43" t="s">
        <v>199</v>
      </c>
      <c r="AU1644" s="243" t="s">
        <v>83</v>
      </c>
      <c r="AV1644" s="13" t="s">
        <v>81</v>
      </c>
      <c r="AW1644" s="13" t="s">
        <v>34</v>
      </c>
      <c r="AX1644" s="13" t="s">
        <v>73</v>
      </c>
      <c r="AY1644" s="243" t="s">
        <v>189</v>
      </c>
    </row>
    <row r="1645" s="14" customFormat="1">
      <c r="A1645" s="14"/>
      <c r="B1645" s="244"/>
      <c r="C1645" s="245"/>
      <c r="D1645" s="235" t="s">
        <v>199</v>
      </c>
      <c r="E1645" s="246" t="s">
        <v>21</v>
      </c>
      <c r="F1645" s="247" t="s">
        <v>195</v>
      </c>
      <c r="G1645" s="245"/>
      <c r="H1645" s="248">
        <v>4</v>
      </c>
      <c r="I1645" s="249"/>
      <c r="J1645" s="245"/>
      <c r="K1645" s="245"/>
      <c r="L1645" s="250"/>
      <c r="M1645" s="251"/>
      <c r="N1645" s="252"/>
      <c r="O1645" s="252"/>
      <c r="P1645" s="252"/>
      <c r="Q1645" s="252"/>
      <c r="R1645" s="252"/>
      <c r="S1645" s="252"/>
      <c r="T1645" s="253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4" t="s">
        <v>199</v>
      </c>
      <c r="AU1645" s="254" t="s">
        <v>83</v>
      </c>
      <c r="AV1645" s="14" t="s">
        <v>83</v>
      </c>
      <c r="AW1645" s="14" t="s">
        <v>34</v>
      </c>
      <c r="AX1645" s="14" t="s">
        <v>73</v>
      </c>
      <c r="AY1645" s="254" t="s">
        <v>189</v>
      </c>
    </row>
    <row r="1646" s="13" customFormat="1">
      <c r="A1646" s="13"/>
      <c r="B1646" s="233"/>
      <c r="C1646" s="234"/>
      <c r="D1646" s="235" t="s">
        <v>199</v>
      </c>
      <c r="E1646" s="236" t="s">
        <v>21</v>
      </c>
      <c r="F1646" s="237" t="s">
        <v>986</v>
      </c>
      <c r="G1646" s="234"/>
      <c r="H1646" s="236" t="s">
        <v>21</v>
      </c>
      <c r="I1646" s="238"/>
      <c r="J1646" s="234"/>
      <c r="K1646" s="234"/>
      <c r="L1646" s="239"/>
      <c r="M1646" s="240"/>
      <c r="N1646" s="241"/>
      <c r="O1646" s="241"/>
      <c r="P1646" s="241"/>
      <c r="Q1646" s="241"/>
      <c r="R1646" s="241"/>
      <c r="S1646" s="241"/>
      <c r="T1646" s="242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43" t="s">
        <v>199</v>
      </c>
      <c r="AU1646" s="243" t="s">
        <v>83</v>
      </c>
      <c r="AV1646" s="13" t="s">
        <v>81</v>
      </c>
      <c r="AW1646" s="13" t="s">
        <v>34</v>
      </c>
      <c r="AX1646" s="13" t="s">
        <v>73</v>
      </c>
      <c r="AY1646" s="243" t="s">
        <v>189</v>
      </c>
    </row>
    <row r="1647" s="14" customFormat="1">
      <c r="A1647" s="14"/>
      <c r="B1647" s="244"/>
      <c r="C1647" s="245"/>
      <c r="D1647" s="235" t="s">
        <v>199</v>
      </c>
      <c r="E1647" s="246" t="s">
        <v>21</v>
      </c>
      <c r="F1647" s="247" t="s">
        <v>81</v>
      </c>
      <c r="G1647" s="245"/>
      <c r="H1647" s="248">
        <v>1</v>
      </c>
      <c r="I1647" s="249"/>
      <c r="J1647" s="245"/>
      <c r="K1647" s="245"/>
      <c r="L1647" s="250"/>
      <c r="M1647" s="251"/>
      <c r="N1647" s="252"/>
      <c r="O1647" s="252"/>
      <c r="P1647" s="252"/>
      <c r="Q1647" s="252"/>
      <c r="R1647" s="252"/>
      <c r="S1647" s="252"/>
      <c r="T1647" s="253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54" t="s">
        <v>199</v>
      </c>
      <c r="AU1647" s="254" t="s">
        <v>83</v>
      </c>
      <c r="AV1647" s="14" t="s">
        <v>83</v>
      </c>
      <c r="AW1647" s="14" t="s">
        <v>34</v>
      </c>
      <c r="AX1647" s="14" t="s">
        <v>73</v>
      </c>
      <c r="AY1647" s="254" t="s">
        <v>189</v>
      </c>
    </row>
    <row r="1648" s="13" customFormat="1">
      <c r="A1648" s="13"/>
      <c r="B1648" s="233"/>
      <c r="C1648" s="234"/>
      <c r="D1648" s="235" t="s">
        <v>199</v>
      </c>
      <c r="E1648" s="236" t="s">
        <v>21</v>
      </c>
      <c r="F1648" s="237" t="s">
        <v>978</v>
      </c>
      <c r="G1648" s="234"/>
      <c r="H1648" s="236" t="s">
        <v>21</v>
      </c>
      <c r="I1648" s="238"/>
      <c r="J1648" s="234"/>
      <c r="K1648" s="234"/>
      <c r="L1648" s="239"/>
      <c r="M1648" s="240"/>
      <c r="N1648" s="241"/>
      <c r="O1648" s="241"/>
      <c r="P1648" s="241"/>
      <c r="Q1648" s="241"/>
      <c r="R1648" s="241"/>
      <c r="S1648" s="241"/>
      <c r="T1648" s="242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43" t="s">
        <v>199</v>
      </c>
      <c r="AU1648" s="243" t="s">
        <v>83</v>
      </c>
      <c r="AV1648" s="13" t="s">
        <v>81</v>
      </c>
      <c r="AW1648" s="13" t="s">
        <v>34</v>
      </c>
      <c r="AX1648" s="13" t="s">
        <v>73</v>
      </c>
      <c r="AY1648" s="243" t="s">
        <v>189</v>
      </c>
    </row>
    <row r="1649" s="14" customFormat="1">
      <c r="A1649" s="14"/>
      <c r="B1649" s="244"/>
      <c r="C1649" s="245"/>
      <c r="D1649" s="235" t="s">
        <v>199</v>
      </c>
      <c r="E1649" s="246" t="s">
        <v>21</v>
      </c>
      <c r="F1649" s="247" t="s">
        <v>81</v>
      </c>
      <c r="G1649" s="245"/>
      <c r="H1649" s="248">
        <v>1</v>
      </c>
      <c r="I1649" s="249"/>
      <c r="J1649" s="245"/>
      <c r="K1649" s="245"/>
      <c r="L1649" s="250"/>
      <c r="M1649" s="251"/>
      <c r="N1649" s="252"/>
      <c r="O1649" s="252"/>
      <c r="P1649" s="252"/>
      <c r="Q1649" s="252"/>
      <c r="R1649" s="252"/>
      <c r="S1649" s="252"/>
      <c r="T1649" s="253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54" t="s">
        <v>199</v>
      </c>
      <c r="AU1649" s="254" t="s">
        <v>83</v>
      </c>
      <c r="AV1649" s="14" t="s">
        <v>83</v>
      </c>
      <c r="AW1649" s="14" t="s">
        <v>34</v>
      </c>
      <c r="AX1649" s="14" t="s">
        <v>73</v>
      </c>
      <c r="AY1649" s="254" t="s">
        <v>189</v>
      </c>
    </row>
    <row r="1650" s="15" customFormat="1">
      <c r="A1650" s="15"/>
      <c r="B1650" s="255"/>
      <c r="C1650" s="256"/>
      <c r="D1650" s="235" t="s">
        <v>199</v>
      </c>
      <c r="E1650" s="257" t="s">
        <v>21</v>
      </c>
      <c r="F1650" s="258" t="s">
        <v>203</v>
      </c>
      <c r="G1650" s="256"/>
      <c r="H1650" s="259">
        <v>6</v>
      </c>
      <c r="I1650" s="260"/>
      <c r="J1650" s="256"/>
      <c r="K1650" s="256"/>
      <c r="L1650" s="261"/>
      <c r="M1650" s="262"/>
      <c r="N1650" s="263"/>
      <c r="O1650" s="263"/>
      <c r="P1650" s="263"/>
      <c r="Q1650" s="263"/>
      <c r="R1650" s="263"/>
      <c r="S1650" s="263"/>
      <c r="T1650" s="264"/>
      <c r="U1650" s="15"/>
      <c r="V1650" s="15"/>
      <c r="W1650" s="15"/>
      <c r="X1650" s="15"/>
      <c r="Y1650" s="15"/>
      <c r="Z1650" s="15"/>
      <c r="AA1650" s="15"/>
      <c r="AB1650" s="15"/>
      <c r="AC1650" s="15"/>
      <c r="AD1650" s="15"/>
      <c r="AE1650" s="15"/>
      <c r="AT1650" s="265" t="s">
        <v>199</v>
      </c>
      <c r="AU1650" s="265" t="s">
        <v>83</v>
      </c>
      <c r="AV1650" s="15" t="s">
        <v>195</v>
      </c>
      <c r="AW1650" s="15" t="s">
        <v>34</v>
      </c>
      <c r="AX1650" s="15" t="s">
        <v>81</v>
      </c>
      <c r="AY1650" s="265" t="s">
        <v>189</v>
      </c>
    </row>
    <row r="1651" s="2" customFormat="1" ht="37.8" customHeight="1">
      <c r="A1651" s="40"/>
      <c r="B1651" s="41"/>
      <c r="C1651" s="215" t="s">
        <v>993</v>
      </c>
      <c r="D1651" s="215" t="s">
        <v>191</v>
      </c>
      <c r="E1651" s="216" t="s">
        <v>994</v>
      </c>
      <c r="F1651" s="217" t="s">
        <v>995</v>
      </c>
      <c r="G1651" s="218" t="s">
        <v>113</v>
      </c>
      <c r="H1651" s="219">
        <v>1</v>
      </c>
      <c r="I1651" s="220"/>
      <c r="J1651" s="221">
        <f>ROUND(I1651*H1651,2)</f>
        <v>0</v>
      </c>
      <c r="K1651" s="217" t="s">
        <v>194</v>
      </c>
      <c r="L1651" s="46"/>
      <c r="M1651" s="222" t="s">
        <v>21</v>
      </c>
      <c r="N1651" s="223" t="s">
        <v>44</v>
      </c>
      <c r="O1651" s="86"/>
      <c r="P1651" s="224">
        <f>O1651*H1651</f>
        <v>0</v>
      </c>
      <c r="Q1651" s="224">
        <v>0.0022599999999999999</v>
      </c>
      <c r="R1651" s="224">
        <f>Q1651*H1651</f>
        <v>0.0022599999999999999</v>
      </c>
      <c r="S1651" s="224">
        <v>0</v>
      </c>
      <c r="T1651" s="225">
        <f>S1651*H1651</f>
        <v>0</v>
      </c>
      <c r="U1651" s="40"/>
      <c r="V1651" s="40"/>
      <c r="W1651" s="40"/>
      <c r="X1651" s="40"/>
      <c r="Y1651" s="40"/>
      <c r="Z1651" s="40"/>
      <c r="AA1651" s="40"/>
      <c r="AB1651" s="40"/>
      <c r="AC1651" s="40"/>
      <c r="AD1651" s="40"/>
      <c r="AE1651" s="40"/>
      <c r="AR1651" s="226" t="s">
        <v>315</v>
      </c>
      <c r="AT1651" s="226" t="s">
        <v>191</v>
      </c>
      <c r="AU1651" s="226" t="s">
        <v>83</v>
      </c>
      <c r="AY1651" s="19" t="s">
        <v>189</v>
      </c>
      <c r="BE1651" s="227">
        <f>IF(N1651="základní",J1651,0)</f>
        <v>0</v>
      </c>
      <c r="BF1651" s="227">
        <f>IF(N1651="snížená",J1651,0)</f>
        <v>0</v>
      </c>
      <c r="BG1651" s="227">
        <f>IF(N1651="zákl. přenesená",J1651,0)</f>
        <v>0</v>
      </c>
      <c r="BH1651" s="227">
        <f>IF(N1651="sníž. přenesená",J1651,0)</f>
        <v>0</v>
      </c>
      <c r="BI1651" s="227">
        <f>IF(N1651="nulová",J1651,0)</f>
        <v>0</v>
      </c>
      <c r="BJ1651" s="19" t="s">
        <v>81</v>
      </c>
      <c r="BK1651" s="227">
        <f>ROUND(I1651*H1651,2)</f>
        <v>0</v>
      </c>
      <c r="BL1651" s="19" t="s">
        <v>315</v>
      </c>
      <c r="BM1651" s="226" t="s">
        <v>996</v>
      </c>
    </row>
    <row r="1652" s="2" customFormat="1">
      <c r="A1652" s="40"/>
      <c r="B1652" s="41"/>
      <c r="C1652" s="42"/>
      <c r="D1652" s="228" t="s">
        <v>197</v>
      </c>
      <c r="E1652" s="42"/>
      <c r="F1652" s="229" t="s">
        <v>997</v>
      </c>
      <c r="G1652" s="42"/>
      <c r="H1652" s="42"/>
      <c r="I1652" s="230"/>
      <c r="J1652" s="42"/>
      <c r="K1652" s="42"/>
      <c r="L1652" s="46"/>
      <c r="M1652" s="231"/>
      <c r="N1652" s="232"/>
      <c r="O1652" s="86"/>
      <c r="P1652" s="86"/>
      <c r="Q1652" s="86"/>
      <c r="R1652" s="86"/>
      <c r="S1652" s="86"/>
      <c r="T1652" s="87"/>
      <c r="U1652" s="40"/>
      <c r="V1652" s="40"/>
      <c r="W1652" s="40"/>
      <c r="X1652" s="40"/>
      <c r="Y1652" s="40"/>
      <c r="Z1652" s="40"/>
      <c r="AA1652" s="40"/>
      <c r="AB1652" s="40"/>
      <c r="AC1652" s="40"/>
      <c r="AD1652" s="40"/>
      <c r="AE1652" s="40"/>
      <c r="AT1652" s="19" t="s">
        <v>197</v>
      </c>
      <c r="AU1652" s="19" t="s">
        <v>83</v>
      </c>
    </row>
    <row r="1653" s="13" customFormat="1">
      <c r="A1653" s="13"/>
      <c r="B1653" s="233"/>
      <c r="C1653" s="234"/>
      <c r="D1653" s="235" t="s">
        <v>199</v>
      </c>
      <c r="E1653" s="236" t="s">
        <v>21</v>
      </c>
      <c r="F1653" s="237" t="s">
        <v>200</v>
      </c>
      <c r="G1653" s="234"/>
      <c r="H1653" s="236" t="s">
        <v>21</v>
      </c>
      <c r="I1653" s="238"/>
      <c r="J1653" s="234"/>
      <c r="K1653" s="234"/>
      <c r="L1653" s="239"/>
      <c r="M1653" s="240"/>
      <c r="N1653" s="241"/>
      <c r="O1653" s="241"/>
      <c r="P1653" s="241"/>
      <c r="Q1653" s="241"/>
      <c r="R1653" s="241"/>
      <c r="S1653" s="241"/>
      <c r="T1653" s="242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3" t="s">
        <v>199</v>
      </c>
      <c r="AU1653" s="243" t="s">
        <v>83</v>
      </c>
      <c r="AV1653" s="13" t="s">
        <v>81</v>
      </c>
      <c r="AW1653" s="13" t="s">
        <v>34</v>
      </c>
      <c r="AX1653" s="13" t="s">
        <v>73</v>
      </c>
      <c r="AY1653" s="243" t="s">
        <v>189</v>
      </c>
    </row>
    <row r="1654" s="13" customFormat="1">
      <c r="A1654" s="13"/>
      <c r="B1654" s="233"/>
      <c r="C1654" s="234"/>
      <c r="D1654" s="235" t="s">
        <v>199</v>
      </c>
      <c r="E1654" s="236" t="s">
        <v>21</v>
      </c>
      <c r="F1654" s="237" t="s">
        <v>634</v>
      </c>
      <c r="G1654" s="234"/>
      <c r="H1654" s="236" t="s">
        <v>21</v>
      </c>
      <c r="I1654" s="238"/>
      <c r="J1654" s="234"/>
      <c r="K1654" s="234"/>
      <c r="L1654" s="239"/>
      <c r="M1654" s="240"/>
      <c r="N1654" s="241"/>
      <c r="O1654" s="241"/>
      <c r="P1654" s="241"/>
      <c r="Q1654" s="241"/>
      <c r="R1654" s="241"/>
      <c r="S1654" s="241"/>
      <c r="T1654" s="242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43" t="s">
        <v>199</v>
      </c>
      <c r="AU1654" s="243" t="s">
        <v>83</v>
      </c>
      <c r="AV1654" s="13" t="s">
        <v>81</v>
      </c>
      <c r="AW1654" s="13" t="s">
        <v>34</v>
      </c>
      <c r="AX1654" s="13" t="s">
        <v>73</v>
      </c>
      <c r="AY1654" s="243" t="s">
        <v>189</v>
      </c>
    </row>
    <row r="1655" s="13" customFormat="1">
      <c r="A1655" s="13"/>
      <c r="B1655" s="233"/>
      <c r="C1655" s="234"/>
      <c r="D1655" s="235" t="s">
        <v>199</v>
      </c>
      <c r="E1655" s="236" t="s">
        <v>21</v>
      </c>
      <c r="F1655" s="237" t="s">
        <v>998</v>
      </c>
      <c r="G1655" s="234"/>
      <c r="H1655" s="236" t="s">
        <v>21</v>
      </c>
      <c r="I1655" s="238"/>
      <c r="J1655" s="234"/>
      <c r="K1655" s="234"/>
      <c r="L1655" s="239"/>
      <c r="M1655" s="240"/>
      <c r="N1655" s="241"/>
      <c r="O1655" s="241"/>
      <c r="P1655" s="241"/>
      <c r="Q1655" s="241"/>
      <c r="R1655" s="241"/>
      <c r="S1655" s="241"/>
      <c r="T1655" s="242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43" t="s">
        <v>199</v>
      </c>
      <c r="AU1655" s="243" t="s">
        <v>83</v>
      </c>
      <c r="AV1655" s="13" t="s">
        <v>81</v>
      </c>
      <c r="AW1655" s="13" t="s">
        <v>34</v>
      </c>
      <c r="AX1655" s="13" t="s">
        <v>73</v>
      </c>
      <c r="AY1655" s="243" t="s">
        <v>189</v>
      </c>
    </row>
    <row r="1656" s="14" customFormat="1">
      <c r="A1656" s="14"/>
      <c r="B1656" s="244"/>
      <c r="C1656" s="245"/>
      <c r="D1656" s="235" t="s">
        <v>199</v>
      </c>
      <c r="E1656" s="246" t="s">
        <v>21</v>
      </c>
      <c r="F1656" s="247" t="s">
        <v>81</v>
      </c>
      <c r="G1656" s="245"/>
      <c r="H1656" s="248">
        <v>1</v>
      </c>
      <c r="I1656" s="249"/>
      <c r="J1656" s="245"/>
      <c r="K1656" s="245"/>
      <c r="L1656" s="250"/>
      <c r="M1656" s="251"/>
      <c r="N1656" s="252"/>
      <c r="O1656" s="252"/>
      <c r="P1656" s="252"/>
      <c r="Q1656" s="252"/>
      <c r="R1656" s="252"/>
      <c r="S1656" s="252"/>
      <c r="T1656" s="253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54" t="s">
        <v>199</v>
      </c>
      <c r="AU1656" s="254" t="s">
        <v>83</v>
      </c>
      <c r="AV1656" s="14" t="s">
        <v>83</v>
      </c>
      <c r="AW1656" s="14" t="s">
        <v>34</v>
      </c>
      <c r="AX1656" s="14" t="s">
        <v>73</v>
      </c>
      <c r="AY1656" s="254" t="s">
        <v>189</v>
      </c>
    </row>
    <row r="1657" s="15" customFormat="1">
      <c r="A1657" s="15"/>
      <c r="B1657" s="255"/>
      <c r="C1657" s="256"/>
      <c r="D1657" s="235" t="s">
        <v>199</v>
      </c>
      <c r="E1657" s="257" t="s">
        <v>21</v>
      </c>
      <c r="F1657" s="258" t="s">
        <v>203</v>
      </c>
      <c r="G1657" s="256"/>
      <c r="H1657" s="259">
        <v>1</v>
      </c>
      <c r="I1657" s="260"/>
      <c r="J1657" s="256"/>
      <c r="K1657" s="256"/>
      <c r="L1657" s="261"/>
      <c r="M1657" s="262"/>
      <c r="N1657" s="263"/>
      <c r="O1657" s="263"/>
      <c r="P1657" s="263"/>
      <c r="Q1657" s="263"/>
      <c r="R1657" s="263"/>
      <c r="S1657" s="263"/>
      <c r="T1657" s="264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65" t="s">
        <v>199</v>
      </c>
      <c r="AU1657" s="265" t="s">
        <v>83</v>
      </c>
      <c r="AV1657" s="15" t="s">
        <v>195</v>
      </c>
      <c r="AW1657" s="15" t="s">
        <v>34</v>
      </c>
      <c r="AX1657" s="15" t="s">
        <v>81</v>
      </c>
      <c r="AY1657" s="265" t="s">
        <v>189</v>
      </c>
    </row>
    <row r="1658" s="2" customFormat="1" ht="49.05" customHeight="1">
      <c r="A1658" s="40"/>
      <c r="B1658" s="41"/>
      <c r="C1658" s="215" t="s">
        <v>999</v>
      </c>
      <c r="D1658" s="215" t="s">
        <v>191</v>
      </c>
      <c r="E1658" s="216" t="s">
        <v>1000</v>
      </c>
      <c r="F1658" s="217" t="s">
        <v>1001</v>
      </c>
      <c r="G1658" s="218" t="s">
        <v>421</v>
      </c>
      <c r="H1658" s="219">
        <v>1.048</v>
      </c>
      <c r="I1658" s="220"/>
      <c r="J1658" s="221">
        <f>ROUND(I1658*H1658,2)</f>
        <v>0</v>
      </c>
      <c r="K1658" s="217" t="s">
        <v>194</v>
      </c>
      <c r="L1658" s="46"/>
      <c r="M1658" s="222" t="s">
        <v>21</v>
      </c>
      <c r="N1658" s="223" t="s">
        <v>44</v>
      </c>
      <c r="O1658" s="86"/>
      <c r="P1658" s="224">
        <f>O1658*H1658</f>
        <v>0</v>
      </c>
      <c r="Q1658" s="224">
        <v>0</v>
      </c>
      <c r="R1658" s="224">
        <f>Q1658*H1658</f>
        <v>0</v>
      </c>
      <c r="S1658" s="224">
        <v>0</v>
      </c>
      <c r="T1658" s="225">
        <f>S1658*H1658</f>
        <v>0</v>
      </c>
      <c r="U1658" s="40"/>
      <c r="V1658" s="40"/>
      <c r="W1658" s="40"/>
      <c r="X1658" s="40"/>
      <c r="Y1658" s="40"/>
      <c r="Z1658" s="40"/>
      <c r="AA1658" s="40"/>
      <c r="AB1658" s="40"/>
      <c r="AC1658" s="40"/>
      <c r="AD1658" s="40"/>
      <c r="AE1658" s="40"/>
      <c r="AR1658" s="226" t="s">
        <v>315</v>
      </c>
      <c r="AT1658" s="226" t="s">
        <v>191</v>
      </c>
      <c r="AU1658" s="226" t="s">
        <v>83</v>
      </c>
      <c r="AY1658" s="19" t="s">
        <v>189</v>
      </c>
      <c r="BE1658" s="227">
        <f>IF(N1658="základní",J1658,0)</f>
        <v>0</v>
      </c>
      <c r="BF1658" s="227">
        <f>IF(N1658="snížená",J1658,0)</f>
        <v>0</v>
      </c>
      <c r="BG1658" s="227">
        <f>IF(N1658="zákl. přenesená",J1658,0)</f>
        <v>0</v>
      </c>
      <c r="BH1658" s="227">
        <f>IF(N1658="sníž. přenesená",J1658,0)</f>
        <v>0</v>
      </c>
      <c r="BI1658" s="227">
        <f>IF(N1658="nulová",J1658,0)</f>
        <v>0</v>
      </c>
      <c r="BJ1658" s="19" t="s">
        <v>81</v>
      </c>
      <c r="BK1658" s="227">
        <f>ROUND(I1658*H1658,2)</f>
        <v>0</v>
      </c>
      <c r="BL1658" s="19" t="s">
        <v>315</v>
      </c>
      <c r="BM1658" s="226" t="s">
        <v>1002</v>
      </c>
    </row>
    <row r="1659" s="2" customFormat="1">
      <c r="A1659" s="40"/>
      <c r="B1659" s="41"/>
      <c r="C1659" s="42"/>
      <c r="D1659" s="228" t="s">
        <v>197</v>
      </c>
      <c r="E1659" s="42"/>
      <c r="F1659" s="229" t="s">
        <v>1003</v>
      </c>
      <c r="G1659" s="42"/>
      <c r="H1659" s="42"/>
      <c r="I1659" s="230"/>
      <c r="J1659" s="42"/>
      <c r="K1659" s="42"/>
      <c r="L1659" s="46"/>
      <c r="M1659" s="231"/>
      <c r="N1659" s="232"/>
      <c r="O1659" s="86"/>
      <c r="P1659" s="86"/>
      <c r="Q1659" s="86"/>
      <c r="R1659" s="86"/>
      <c r="S1659" s="86"/>
      <c r="T1659" s="87"/>
      <c r="U1659" s="40"/>
      <c r="V1659" s="40"/>
      <c r="W1659" s="40"/>
      <c r="X1659" s="40"/>
      <c r="Y1659" s="40"/>
      <c r="Z1659" s="40"/>
      <c r="AA1659" s="40"/>
      <c r="AB1659" s="40"/>
      <c r="AC1659" s="40"/>
      <c r="AD1659" s="40"/>
      <c r="AE1659" s="40"/>
      <c r="AT1659" s="19" t="s">
        <v>197</v>
      </c>
      <c r="AU1659" s="19" t="s">
        <v>83</v>
      </c>
    </row>
    <row r="1660" s="12" customFormat="1" ht="22.8" customHeight="1">
      <c r="A1660" s="12"/>
      <c r="B1660" s="199"/>
      <c r="C1660" s="200"/>
      <c r="D1660" s="201" t="s">
        <v>72</v>
      </c>
      <c r="E1660" s="213" t="s">
        <v>1004</v>
      </c>
      <c r="F1660" s="213" t="s">
        <v>1005</v>
      </c>
      <c r="G1660" s="200"/>
      <c r="H1660" s="200"/>
      <c r="I1660" s="203"/>
      <c r="J1660" s="214">
        <f>BK1660</f>
        <v>0</v>
      </c>
      <c r="K1660" s="200"/>
      <c r="L1660" s="205"/>
      <c r="M1660" s="206"/>
      <c r="N1660" s="207"/>
      <c r="O1660" s="207"/>
      <c r="P1660" s="208">
        <f>SUM(P1661:P1724)</f>
        <v>0</v>
      </c>
      <c r="Q1660" s="207"/>
      <c r="R1660" s="208">
        <f>SUM(R1661:R1724)</f>
        <v>0.46184399999999992</v>
      </c>
      <c r="S1660" s="207"/>
      <c r="T1660" s="209">
        <f>SUM(T1661:T1724)</f>
        <v>0.46836</v>
      </c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R1660" s="210" t="s">
        <v>83</v>
      </c>
      <c r="AT1660" s="211" t="s">
        <v>72</v>
      </c>
      <c r="AU1660" s="211" t="s">
        <v>81</v>
      </c>
      <c r="AY1660" s="210" t="s">
        <v>189</v>
      </c>
      <c r="BK1660" s="212">
        <f>SUM(BK1661:BK1724)</f>
        <v>0</v>
      </c>
    </row>
    <row r="1661" s="2" customFormat="1" ht="33" customHeight="1">
      <c r="A1661" s="40"/>
      <c r="B1661" s="41"/>
      <c r="C1661" s="215" t="s">
        <v>598</v>
      </c>
      <c r="D1661" s="215" t="s">
        <v>191</v>
      </c>
      <c r="E1661" s="216" t="s">
        <v>1006</v>
      </c>
      <c r="F1661" s="217" t="s">
        <v>1007</v>
      </c>
      <c r="G1661" s="218" t="s">
        <v>113</v>
      </c>
      <c r="H1661" s="219">
        <v>22.710000000000001</v>
      </c>
      <c r="I1661" s="220"/>
      <c r="J1661" s="221">
        <f>ROUND(I1661*H1661,2)</f>
        <v>0</v>
      </c>
      <c r="K1661" s="217" t="s">
        <v>194</v>
      </c>
      <c r="L1661" s="46"/>
      <c r="M1661" s="222" t="s">
        <v>21</v>
      </c>
      <c r="N1661" s="223" t="s">
        <v>44</v>
      </c>
      <c r="O1661" s="86"/>
      <c r="P1661" s="224">
        <f>O1661*H1661</f>
        <v>0</v>
      </c>
      <c r="Q1661" s="224">
        <v>0</v>
      </c>
      <c r="R1661" s="224">
        <f>Q1661*H1661</f>
        <v>0</v>
      </c>
      <c r="S1661" s="224">
        <v>0.016</v>
      </c>
      <c r="T1661" s="225">
        <f>S1661*H1661</f>
        <v>0.36336000000000002</v>
      </c>
      <c r="U1661" s="40"/>
      <c r="V1661" s="40"/>
      <c r="W1661" s="40"/>
      <c r="X1661" s="40"/>
      <c r="Y1661" s="40"/>
      <c r="Z1661" s="40"/>
      <c r="AA1661" s="40"/>
      <c r="AB1661" s="40"/>
      <c r="AC1661" s="40"/>
      <c r="AD1661" s="40"/>
      <c r="AE1661" s="40"/>
      <c r="AR1661" s="226" t="s">
        <v>315</v>
      </c>
      <c r="AT1661" s="226" t="s">
        <v>191</v>
      </c>
      <c r="AU1661" s="226" t="s">
        <v>83</v>
      </c>
      <c r="AY1661" s="19" t="s">
        <v>189</v>
      </c>
      <c r="BE1661" s="227">
        <f>IF(N1661="základní",J1661,0)</f>
        <v>0</v>
      </c>
      <c r="BF1661" s="227">
        <f>IF(N1661="snížená",J1661,0)</f>
        <v>0</v>
      </c>
      <c r="BG1661" s="227">
        <f>IF(N1661="zákl. přenesená",J1661,0)</f>
        <v>0</v>
      </c>
      <c r="BH1661" s="227">
        <f>IF(N1661="sníž. přenesená",J1661,0)</f>
        <v>0</v>
      </c>
      <c r="BI1661" s="227">
        <f>IF(N1661="nulová",J1661,0)</f>
        <v>0</v>
      </c>
      <c r="BJ1661" s="19" t="s">
        <v>81</v>
      </c>
      <c r="BK1661" s="227">
        <f>ROUND(I1661*H1661,2)</f>
        <v>0</v>
      </c>
      <c r="BL1661" s="19" t="s">
        <v>315</v>
      </c>
      <c r="BM1661" s="226" t="s">
        <v>1008</v>
      </c>
    </row>
    <row r="1662" s="2" customFormat="1">
      <c r="A1662" s="40"/>
      <c r="B1662" s="41"/>
      <c r="C1662" s="42"/>
      <c r="D1662" s="228" t="s">
        <v>197</v>
      </c>
      <c r="E1662" s="42"/>
      <c r="F1662" s="229" t="s">
        <v>1009</v>
      </c>
      <c r="G1662" s="42"/>
      <c r="H1662" s="42"/>
      <c r="I1662" s="230"/>
      <c r="J1662" s="42"/>
      <c r="K1662" s="42"/>
      <c r="L1662" s="46"/>
      <c r="M1662" s="231"/>
      <c r="N1662" s="232"/>
      <c r="O1662" s="86"/>
      <c r="P1662" s="86"/>
      <c r="Q1662" s="86"/>
      <c r="R1662" s="86"/>
      <c r="S1662" s="86"/>
      <c r="T1662" s="87"/>
      <c r="U1662" s="40"/>
      <c r="V1662" s="40"/>
      <c r="W1662" s="40"/>
      <c r="X1662" s="40"/>
      <c r="Y1662" s="40"/>
      <c r="Z1662" s="40"/>
      <c r="AA1662" s="40"/>
      <c r="AB1662" s="40"/>
      <c r="AC1662" s="40"/>
      <c r="AD1662" s="40"/>
      <c r="AE1662" s="40"/>
      <c r="AT1662" s="19" t="s">
        <v>197</v>
      </c>
      <c r="AU1662" s="19" t="s">
        <v>83</v>
      </c>
    </row>
    <row r="1663" s="14" customFormat="1">
      <c r="A1663" s="14"/>
      <c r="B1663" s="244"/>
      <c r="C1663" s="245"/>
      <c r="D1663" s="235" t="s">
        <v>199</v>
      </c>
      <c r="E1663" s="246" t="s">
        <v>21</v>
      </c>
      <c r="F1663" s="247" t="s">
        <v>123</v>
      </c>
      <c r="G1663" s="245"/>
      <c r="H1663" s="248">
        <v>22.710000000000001</v>
      </c>
      <c r="I1663" s="249"/>
      <c r="J1663" s="245"/>
      <c r="K1663" s="245"/>
      <c r="L1663" s="250"/>
      <c r="M1663" s="251"/>
      <c r="N1663" s="252"/>
      <c r="O1663" s="252"/>
      <c r="P1663" s="252"/>
      <c r="Q1663" s="252"/>
      <c r="R1663" s="252"/>
      <c r="S1663" s="252"/>
      <c r="T1663" s="253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T1663" s="254" t="s">
        <v>199</v>
      </c>
      <c r="AU1663" s="254" t="s">
        <v>83</v>
      </c>
      <c r="AV1663" s="14" t="s">
        <v>83</v>
      </c>
      <c r="AW1663" s="14" t="s">
        <v>34</v>
      </c>
      <c r="AX1663" s="14" t="s">
        <v>81</v>
      </c>
      <c r="AY1663" s="254" t="s">
        <v>189</v>
      </c>
    </row>
    <row r="1664" s="2" customFormat="1">
      <c r="A1664" s="40"/>
      <c r="B1664" s="41"/>
      <c r="C1664" s="42"/>
      <c r="D1664" s="235" t="s">
        <v>210</v>
      </c>
      <c r="E1664" s="42"/>
      <c r="F1664" s="266" t="s">
        <v>234</v>
      </c>
      <c r="G1664" s="42"/>
      <c r="H1664" s="42"/>
      <c r="I1664" s="42"/>
      <c r="J1664" s="42"/>
      <c r="K1664" s="42"/>
      <c r="L1664" s="46"/>
      <c r="M1664" s="231"/>
      <c r="N1664" s="232"/>
      <c r="O1664" s="86"/>
      <c r="P1664" s="86"/>
      <c r="Q1664" s="86"/>
      <c r="R1664" s="86"/>
      <c r="S1664" s="86"/>
      <c r="T1664" s="87"/>
      <c r="U1664" s="40"/>
      <c r="V1664" s="40"/>
      <c r="W1664" s="40"/>
      <c r="X1664" s="40"/>
      <c r="Y1664" s="40"/>
      <c r="Z1664" s="40"/>
      <c r="AA1664" s="40"/>
      <c r="AB1664" s="40"/>
      <c r="AC1664" s="40"/>
      <c r="AD1664" s="40"/>
      <c r="AE1664" s="40"/>
      <c r="AU1664" s="19" t="s">
        <v>83</v>
      </c>
    </row>
    <row r="1665" s="2" customFormat="1">
      <c r="A1665" s="40"/>
      <c r="B1665" s="41"/>
      <c r="C1665" s="42"/>
      <c r="D1665" s="235" t="s">
        <v>210</v>
      </c>
      <c r="E1665" s="42"/>
      <c r="F1665" s="267" t="s">
        <v>200</v>
      </c>
      <c r="G1665" s="42"/>
      <c r="H1665" s="268">
        <v>0</v>
      </c>
      <c r="I1665" s="42"/>
      <c r="J1665" s="42"/>
      <c r="K1665" s="42"/>
      <c r="L1665" s="46"/>
      <c r="M1665" s="231"/>
      <c r="N1665" s="232"/>
      <c r="O1665" s="86"/>
      <c r="P1665" s="86"/>
      <c r="Q1665" s="86"/>
      <c r="R1665" s="86"/>
      <c r="S1665" s="86"/>
      <c r="T1665" s="87"/>
      <c r="U1665" s="40"/>
      <c r="V1665" s="40"/>
      <c r="W1665" s="40"/>
      <c r="X1665" s="40"/>
      <c r="Y1665" s="40"/>
      <c r="Z1665" s="40"/>
      <c r="AA1665" s="40"/>
      <c r="AB1665" s="40"/>
      <c r="AC1665" s="40"/>
      <c r="AD1665" s="40"/>
      <c r="AE1665" s="40"/>
      <c r="AU1665" s="19" t="s">
        <v>83</v>
      </c>
    </row>
    <row r="1666" s="2" customFormat="1">
      <c r="A1666" s="40"/>
      <c r="B1666" s="41"/>
      <c r="C1666" s="42"/>
      <c r="D1666" s="235" t="s">
        <v>210</v>
      </c>
      <c r="E1666" s="42"/>
      <c r="F1666" s="267" t="s">
        <v>235</v>
      </c>
      <c r="G1666" s="42"/>
      <c r="H1666" s="268">
        <v>22.710000000000001</v>
      </c>
      <c r="I1666" s="42"/>
      <c r="J1666" s="42"/>
      <c r="K1666" s="42"/>
      <c r="L1666" s="46"/>
      <c r="M1666" s="231"/>
      <c r="N1666" s="232"/>
      <c r="O1666" s="86"/>
      <c r="P1666" s="86"/>
      <c r="Q1666" s="86"/>
      <c r="R1666" s="86"/>
      <c r="S1666" s="86"/>
      <c r="T1666" s="87"/>
      <c r="U1666" s="40"/>
      <c r="V1666" s="40"/>
      <c r="W1666" s="40"/>
      <c r="X1666" s="40"/>
      <c r="Y1666" s="40"/>
      <c r="Z1666" s="40"/>
      <c r="AA1666" s="40"/>
      <c r="AB1666" s="40"/>
      <c r="AC1666" s="40"/>
      <c r="AD1666" s="40"/>
      <c r="AE1666" s="40"/>
      <c r="AU1666" s="19" t="s">
        <v>83</v>
      </c>
    </row>
    <row r="1667" s="2" customFormat="1">
      <c r="A1667" s="40"/>
      <c r="B1667" s="41"/>
      <c r="C1667" s="42"/>
      <c r="D1667" s="235" t="s">
        <v>210</v>
      </c>
      <c r="E1667" s="42"/>
      <c r="F1667" s="267" t="s">
        <v>203</v>
      </c>
      <c r="G1667" s="42"/>
      <c r="H1667" s="268">
        <v>22.710000000000001</v>
      </c>
      <c r="I1667" s="42"/>
      <c r="J1667" s="42"/>
      <c r="K1667" s="42"/>
      <c r="L1667" s="46"/>
      <c r="M1667" s="231"/>
      <c r="N1667" s="232"/>
      <c r="O1667" s="86"/>
      <c r="P1667" s="86"/>
      <c r="Q1667" s="86"/>
      <c r="R1667" s="86"/>
      <c r="S1667" s="86"/>
      <c r="T1667" s="87"/>
      <c r="U1667" s="40"/>
      <c r="V1667" s="40"/>
      <c r="W1667" s="40"/>
      <c r="X1667" s="40"/>
      <c r="Y1667" s="40"/>
      <c r="Z1667" s="40"/>
      <c r="AA1667" s="40"/>
      <c r="AB1667" s="40"/>
      <c r="AC1667" s="40"/>
      <c r="AD1667" s="40"/>
      <c r="AE1667" s="40"/>
      <c r="AU1667" s="19" t="s">
        <v>83</v>
      </c>
    </row>
    <row r="1668" s="2" customFormat="1" ht="24.15" customHeight="1">
      <c r="A1668" s="40"/>
      <c r="B1668" s="41"/>
      <c r="C1668" s="215" t="s">
        <v>1010</v>
      </c>
      <c r="D1668" s="215" t="s">
        <v>191</v>
      </c>
      <c r="E1668" s="216" t="s">
        <v>1011</v>
      </c>
      <c r="F1668" s="217" t="s">
        <v>1012</v>
      </c>
      <c r="G1668" s="218" t="s">
        <v>113</v>
      </c>
      <c r="H1668" s="219">
        <v>3.5</v>
      </c>
      <c r="I1668" s="220"/>
      <c r="J1668" s="221">
        <f>ROUND(I1668*H1668,2)</f>
        <v>0</v>
      </c>
      <c r="K1668" s="217" t="s">
        <v>194</v>
      </c>
      <c r="L1668" s="46"/>
      <c r="M1668" s="222" t="s">
        <v>21</v>
      </c>
      <c r="N1668" s="223" t="s">
        <v>44</v>
      </c>
      <c r="O1668" s="86"/>
      <c r="P1668" s="224">
        <f>O1668*H1668</f>
        <v>0</v>
      </c>
      <c r="Q1668" s="224">
        <v>0</v>
      </c>
      <c r="R1668" s="224">
        <f>Q1668*H1668</f>
        <v>0</v>
      </c>
      <c r="S1668" s="224">
        <v>0.029999999999999999</v>
      </c>
      <c r="T1668" s="225">
        <f>S1668*H1668</f>
        <v>0.105</v>
      </c>
      <c r="U1668" s="40"/>
      <c r="V1668" s="40"/>
      <c r="W1668" s="40"/>
      <c r="X1668" s="40"/>
      <c r="Y1668" s="40"/>
      <c r="Z1668" s="40"/>
      <c r="AA1668" s="40"/>
      <c r="AB1668" s="40"/>
      <c r="AC1668" s="40"/>
      <c r="AD1668" s="40"/>
      <c r="AE1668" s="40"/>
      <c r="AR1668" s="226" t="s">
        <v>315</v>
      </c>
      <c r="AT1668" s="226" t="s">
        <v>191</v>
      </c>
      <c r="AU1668" s="226" t="s">
        <v>83</v>
      </c>
      <c r="AY1668" s="19" t="s">
        <v>189</v>
      </c>
      <c r="BE1668" s="227">
        <f>IF(N1668="základní",J1668,0)</f>
        <v>0</v>
      </c>
      <c r="BF1668" s="227">
        <f>IF(N1668="snížená",J1668,0)</f>
        <v>0</v>
      </c>
      <c r="BG1668" s="227">
        <f>IF(N1668="zákl. přenesená",J1668,0)</f>
        <v>0</v>
      </c>
      <c r="BH1668" s="227">
        <f>IF(N1668="sníž. přenesená",J1668,0)</f>
        <v>0</v>
      </c>
      <c r="BI1668" s="227">
        <f>IF(N1668="nulová",J1668,0)</f>
        <v>0</v>
      </c>
      <c r="BJ1668" s="19" t="s">
        <v>81</v>
      </c>
      <c r="BK1668" s="227">
        <f>ROUND(I1668*H1668,2)</f>
        <v>0</v>
      </c>
      <c r="BL1668" s="19" t="s">
        <v>315</v>
      </c>
      <c r="BM1668" s="226" t="s">
        <v>1013</v>
      </c>
    </row>
    <row r="1669" s="2" customFormat="1">
      <c r="A1669" s="40"/>
      <c r="B1669" s="41"/>
      <c r="C1669" s="42"/>
      <c r="D1669" s="228" t="s">
        <v>197</v>
      </c>
      <c r="E1669" s="42"/>
      <c r="F1669" s="229" t="s">
        <v>1014</v>
      </c>
      <c r="G1669" s="42"/>
      <c r="H1669" s="42"/>
      <c r="I1669" s="230"/>
      <c r="J1669" s="42"/>
      <c r="K1669" s="42"/>
      <c r="L1669" s="46"/>
      <c r="M1669" s="231"/>
      <c r="N1669" s="232"/>
      <c r="O1669" s="86"/>
      <c r="P1669" s="86"/>
      <c r="Q1669" s="86"/>
      <c r="R1669" s="86"/>
      <c r="S1669" s="86"/>
      <c r="T1669" s="87"/>
      <c r="U1669" s="40"/>
      <c r="V1669" s="40"/>
      <c r="W1669" s="40"/>
      <c r="X1669" s="40"/>
      <c r="Y1669" s="40"/>
      <c r="Z1669" s="40"/>
      <c r="AA1669" s="40"/>
      <c r="AB1669" s="40"/>
      <c r="AC1669" s="40"/>
      <c r="AD1669" s="40"/>
      <c r="AE1669" s="40"/>
      <c r="AT1669" s="19" t="s">
        <v>197</v>
      </c>
      <c r="AU1669" s="19" t="s">
        <v>83</v>
      </c>
    </row>
    <row r="1670" s="13" customFormat="1">
      <c r="A1670" s="13"/>
      <c r="B1670" s="233"/>
      <c r="C1670" s="234"/>
      <c r="D1670" s="235" t="s">
        <v>199</v>
      </c>
      <c r="E1670" s="236" t="s">
        <v>21</v>
      </c>
      <c r="F1670" s="237" t="s">
        <v>200</v>
      </c>
      <c r="G1670" s="234"/>
      <c r="H1670" s="236" t="s">
        <v>21</v>
      </c>
      <c r="I1670" s="238"/>
      <c r="J1670" s="234"/>
      <c r="K1670" s="234"/>
      <c r="L1670" s="239"/>
      <c r="M1670" s="240"/>
      <c r="N1670" s="241"/>
      <c r="O1670" s="241"/>
      <c r="P1670" s="241"/>
      <c r="Q1670" s="241"/>
      <c r="R1670" s="241"/>
      <c r="S1670" s="241"/>
      <c r="T1670" s="242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43" t="s">
        <v>199</v>
      </c>
      <c r="AU1670" s="243" t="s">
        <v>83</v>
      </c>
      <c r="AV1670" s="13" t="s">
        <v>81</v>
      </c>
      <c r="AW1670" s="13" t="s">
        <v>34</v>
      </c>
      <c r="AX1670" s="13" t="s">
        <v>73</v>
      </c>
      <c r="AY1670" s="243" t="s">
        <v>189</v>
      </c>
    </row>
    <row r="1671" s="13" customFormat="1">
      <c r="A1671" s="13"/>
      <c r="B1671" s="233"/>
      <c r="C1671" s="234"/>
      <c r="D1671" s="235" t="s">
        <v>199</v>
      </c>
      <c r="E1671" s="236" t="s">
        <v>21</v>
      </c>
      <c r="F1671" s="237" t="s">
        <v>1015</v>
      </c>
      <c r="G1671" s="234"/>
      <c r="H1671" s="236" t="s">
        <v>21</v>
      </c>
      <c r="I1671" s="238"/>
      <c r="J1671" s="234"/>
      <c r="K1671" s="234"/>
      <c r="L1671" s="239"/>
      <c r="M1671" s="240"/>
      <c r="N1671" s="241"/>
      <c r="O1671" s="241"/>
      <c r="P1671" s="241"/>
      <c r="Q1671" s="241"/>
      <c r="R1671" s="241"/>
      <c r="S1671" s="241"/>
      <c r="T1671" s="242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3" t="s">
        <v>199</v>
      </c>
      <c r="AU1671" s="243" t="s">
        <v>83</v>
      </c>
      <c r="AV1671" s="13" t="s">
        <v>81</v>
      </c>
      <c r="AW1671" s="13" t="s">
        <v>34</v>
      </c>
      <c r="AX1671" s="13" t="s">
        <v>73</v>
      </c>
      <c r="AY1671" s="243" t="s">
        <v>189</v>
      </c>
    </row>
    <row r="1672" s="14" customFormat="1">
      <c r="A1672" s="14"/>
      <c r="B1672" s="244"/>
      <c r="C1672" s="245"/>
      <c r="D1672" s="235" t="s">
        <v>199</v>
      </c>
      <c r="E1672" s="246" t="s">
        <v>21</v>
      </c>
      <c r="F1672" s="247" t="s">
        <v>1016</v>
      </c>
      <c r="G1672" s="245"/>
      <c r="H1672" s="248">
        <v>3.5</v>
      </c>
      <c r="I1672" s="249"/>
      <c r="J1672" s="245"/>
      <c r="K1672" s="245"/>
      <c r="L1672" s="250"/>
      <c r="M1672" s="251"/>
      <c r="N1672" s="252"/>
      <c r="O1672" s="252"/>
      <c r="P1672" s="252"/>
      <c r="Q1672" s="252"/>
      <c r="R1672" s="252"/>
      <c r="S1672" s="252"/>
      <c r="T1672" s="253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4" t="s">
        <v>199</v>
      </c>
      <c r="AU1672" s="254" t="s">
        <v>83</v>
      </c>
      <c r="AV1672" s="14" t="s">
        <v>83</v>
      </c>
      <c r="AW1672" s="14" t="s">
        <v>34</v>
      </c>
      <c r="AX1672" s="14" t="s">
        <v>73</v>
      </c>
      <c r="AY1672" s="254" t="s">
        <v>189</v>
      </c>
    </row>
    <row r="1673" s="15" customFormat="1">
      <c r="A1673" s="15"/>
      <c r="B1673" s="255"/>
      <c r="C1673" s="256"/>
      <c r="D1673" s="235" t="s">
        <v>199</v>
      </c>
      <c r="E1673" s="257" t="s">
        <v>21</v>
      </c>
      <c r="F1673" s="258" t="s">
        <v>203</v>
      </c>
      <c r="G1673" s="256"/>
      <c r="H1673" s="259">
        <v>3.5</v>
      </c>
      <c r="I1673" s="260"/>
      <c r="J1673" s="256"/>
      <c r="K1673" s="256"/>
      <c r="L1673" s="261"/>
      <c r="M1673" s="262"/>
      <c r="N1673" s="263"/>
      <c r="O1673" s="263"/>
      <c r="P1673" s="263"/>
      <c r="Q1673" s="263"/>
      <c r="R1673" s="263"/>
      <c r="S1673" s="263"/>
      <c r="T1673" s="264"/>
      <c r="U1673" s="15"/>
      <c r="V1673" s="15"/>
      <c r="W1673" s="15"/>
      <c r="X1673" s="15"/>
      <c r="Y1673" s="15"/>
      <c r="Z1673" s="15"/>
      <c r="AA1673" s="15"/>
      <c r="AB1673" s="15"/>
      <c r="AC1673" s="15"/>
      <c r="AD1673" s="15"/>
      <c r="AE1673" s="15"/>
      <c r="AT1673" s="265" t="s">
        <v>199</v>
      </c>
      <c r="AU1673" s="265" t="s">
        <v>83</v>
      </c>
      <c r="AV1673" s="15" t="s">
        <v>195</v>
      </c>
      <c r="AW1673" s="15" t="s">
        <v>34</v>
      </c>
      <c r="AX1673" s="15" t="s">
        <v>81</v>
      </c>
      <c r="AY1673" s="265" t="s">
        <v>189</v>
      </c>
    </row>
    <row r="1674" s="2" customFormat="1" ht="24.15" customHeight="1">
      <c r="A1674" s="40"/>
      <c r="B1674" s="41"/>
      <c r="C1674" s="215" t="s">
        <v>1017</v>
      </c>
      <c r="D1674" s="215" t="s">
        <v>191</v>
      </c>
      <c r="E1674" s="216" t="s">
        <v>1018</v>
      </c>
      <c r="F1674" s="217" t="s">
        <v>1019</v>
      </c>
      <c r="G1674" s="218" t="s">
        <v>113</v>
      </c>
      <c r="H1674" s="219">
        <v>11.449999999999999</v>
      </c>
      <c r="I1674" s="220"/>
      <c r="J1674" s="221">
        <f>ROUND(I1674*H1674,2)</f>
        <v>0</v>
      </c>
      <c r="K1674" s="217" t="s">
        <v>194</v>
      </c>
      <c r="L1674" s="46"/>
      <c r="M1674" s="222" t="s">
        <v>21</v>
      </c>
      <c r="N1674" s="223" t="s">
        <v>44</v>
      </c>
      <c r="O1674" s="86"/>
      <c r="P1674" s="224">
        <f>O1674*H1674</f>
        <v>0</v>
      </c>
      <c r="Q1674" s="224">
        <v>0.00072000000000000005</v>
      </c>
      <c r="R1674" s="224">
        <f>Q1674*H1674</f>
        <v>0.0082439999999999996</v>
      </c>
      <c r="S1674" s="224">
        <v>0</v>
      </c>
      <c r="T1674" s="225">
        <f>S1674*H1674</f>
        <v>0</v>
      </c>
      <c r="U1674" s="40"/>
      <c r="V1674" s="40"/>
      <c r="W1674" s="40"/>
      <c r="X1674" s="40"/>
      <c r="Y1674" s="40"/>
      <c r="Z1674" s="40"/>
      <c r="AA1674" s="40"/>
      <c r="AB1674" s="40"/>
      <c r="AC1674" s="40"/>
      <c r="AD1674" s="40"/>
      <c r="AE1674" s="40"/>
      <c r="AR1674" s="226" t="s">
        <v>315</v>
      </c>
      <c r="AT1674" s="226" t="s">
        <v>191</v>
      </c>
      <c r="AU1674" s="226" t="s">
        <v>83</v>
      </c>
      <c r="AY1674" s="19" t="s">
        <v>189</v>
      </c>
      <c r="BE1674" s="227">
        <f>IF(N1674="základní",J1674,0)</f>
        <v>0</v>
      </c>
      <c r="BF1674" s="227">
        <f>IF(N1674="snížená",J1674,0)</f>
        <v>0</v>
      </c>
      <c r="BG1674" s="227">
        <f>IF(N1674="zákl. přenesená",J1674,0)</f>
        <v>0</v>
      </c>
      <c r="BH1674" s="227">
        <f>IF(N1674="sníž. přenesená",J1674,0)</f>
        <v>0</v>
      </c>
      <c r="BI1674" s="227">
        <f>IF(N1674="nulová",J1674,0)</f>
        <v>0</v>
      </c>
      <c r="BJ1674" s="19" t="s">
        <v>81</v>
      </c>
      <c r="BK1674" s="227">
        <f>ROUND(I1674*H1674,2)</f>
        <v>0</v>
      </c>
      <c r="BL1674" s="19" t="s">
        <v>315</v>
      </c>
      <c r="BM1674" s="226" t="s">
        <v>1020</v>
      </c>
    </row>
    <row r="1675" s="2" customFormat="1">
      <c r="A1675" s="40"/>
      <c r="B1675" s="41"/>
      <c r="C1675" s="42"/>
      <c r="D1675" s="228" t="s">
        <v>197</v>
      </c>
      <c r="E1675" s="42"/>
      <c r="F1675" s="229" t="s">
        <v>1021</v>
      </c>
      <c r="G1675" s="42"/>
      <c r="H1675" s="42"/>
      <c r="I1675" s="230"/>
      <c r="J1675" s="42"/>
      <c r="K1675" s="42"/>
      <c r="L1675" s="46"/>
      <c r="M1675" s="231"/>
      <c r="N1675" s="232"/>
      <c r="O1675" s="86"/>
      <c r="P1675" s="86"/>
      <c r="Q1675" s="86"/>
      <c r="R1675" s="86"/>
      <c r="S1675" s="86"/>
      <c r="T1675" s="87"/>
      <c r="U1675" s="40"/>
      <c r="V1675" s="40"/>
      <c r="W1675" s="40"/>
      <c r="X1675" s="40"/>
      <c r="Y1675" s="40"/>
      <c r="Z1675" s="40"/>
      <c r="AA1675" s="40"/>
      <c r="AB1675" s="40"/>
      <c r="AC1675" s="40"/>
      <c r="AD1675" s="40"/>
      <c r="AE1675" s="40"/>
      <c r="AT1675" s="19" t="s">
        <v>197</v>
      </c>
      <c r="AU1675" s="19" t="s">
        <v>83</v>
      </c>
    </row>
    <row r="1676" s="2" customFormat="1" ht="21.75" customHeight="1">
      <c r="A1676" s="40"/>
      <c r="B1676" s="41"/>
      <c r="C1676" s="269" t="s">
        <v>1022</v>
      </c>
      <c r="D1676" s="269" t="s">
        <v>214</v>
      </c>
      <c r="E1676" s="270" t="s">
        <v>1023</v>
      </c>
      <c r="F1676" s="271" t="s">
        <v>1024</v>
      </c>
      <c r="G1676" s="272" t="s">
        <v>113</v>
      </c>
      <c r="H1676" s="273">
        <v>9.4499999999999993</v>
      </c>
      <c r="I1676" s="274"/>
      <c r="J1676" s="275">
        <f>ROUND(I1676*H1676,2)</f>
        <v>0</v>
      </c>
      <c r="K1676" s="271" t="s">
        <v>411</v>
      </c>
      <c r="L1676" s="276"/>
      <c r="M1676" s="277" t="s">
        <v>21</v>
      </c>
      <c r="N1676" s="278" t="s">
        <v>44</v>
      </c>
      <c r="O1676" s="86"/>
      <c r="P1676" s="224">
        <f>O1676*H1676</f>
        <v>0</v>
      </c>
      <c r="Q1676" s="224">
        <v>0.029999999999999999</v>
      </c>
      <c r="R1676" s="224">
        <f>Q1676*H1676</f>
        <v>0.28349999999999997</v>
      </c>
      <c r="S1676" s="224">
        <v>0</v>
      </c>
      <c r="T1676" s="225">
        <f>S1676*H1676</f>
        <v>0</v>
      </c>
      <c r="U1676" s="40"/>
      <c r="V1676" s="40"/>
      <c r="W1676" s="40"/>
      <c r="X1676" s="40"/>
      <c r="Y1676" s="40"/>
      <c r="Z1676" s="40"/>
      <c r="AA1676" s="40"/>
      <c r="AB1676" s="40"/>
      <c r="AC1676" s="40"/>
      <c r="AD1676" s="40"/>
      <c r="AE1676" s="40"/>
      <c r="AR1676" s="226" t="s">
        <v>424</v>
      </c>
      <c r="AT1676" s="226" t="s">
        <v>214</v>
      </c>
      <c r="AU1676" s="226" t="s">
        <v>83</v>
      </c>
      <c r="AY1676" s="19" t="s">
        <v>189</v>
      </c>
      <c r="BE1676" s="227">
        <f>IF(N1676="základní",J1676,0)</f>
        <v>0</v>
      </c>
      <c r="BF1676" s="227">
        <f>IF(N1676="snížená",J1676,0)</f>
        <v>0</v>
      </c>
      <c r="BG1676" s="227">
        <f>IF(N1676="zákl. přenesená",J1676,0)</f>
        <v>0</v>
      </c>
      <c r="BH1676" s="227">
        <f>IF(N1676="sníž. přenesená",J1676,0)</f>
        <v>0</v>
      </c>
      <c r="BI1676" s="227">
        <f>IF(N1676="nulová",J1676,0)</f>
        <v>0</v>
      </c>
      <c r="BJ1676" s="19" t="s">
        <v>81</v>
      </c>
      <c r="BK1676" s="227">
        <f>ROUND(I1676*H1676,2)</f>
        <v>0</v>
      </c>
      <c r="BL1676" s="19" t="s">
        <v>315</v>
      </c>
      <c r="BM1676" s="226" t="s">
        <v>1025</v>
      </c>
    </row>
    <row r="1677" s="2" customFormat="1">
      <c r="A1677" s="40"/>
      <c r="B1677" s="41"/>
      <c r="C1677" s="42"/>
      <c r="D1677" s="235" t="s">
        <v>606</v>
      </c>
      <c r="E1677" s="42"/>
      <c r="F1677" s="279" t="s">
        <v>1026</v>
      </c>
      <c r="G1677" s="42"/>
      <c r="H1677" s="42"/>
      <c r="I1677" s="230"/>
      <c r="J1677" s="42"/>
      <c r="K1677" s="42"/>
      <c r="L1677" s="46"/>
      <c r="M1677" s="231"/>
      <c r="N1677" s="232"/>
      <c r="O1677" s="86"/>
      <c r="P1677" s="86"/>
      <c r="Q1677" s="86"/>
      <c r="R1677" s="86"/>
      <c r="S1677" s="86"/>
      <c r="T1677" s="87"/>
      <c r="U1677" s="40"/>
      <c r="V1677" s="40"/>
      <c r="W1677" s="40"/>
      <c r="X1677" s="40"/>
      <c r="Y1677" s="40"/>
      <c r="Z1677" s="40"/>
      <c r="AA1677" s="40"/>
      <c r="AB1677" s="40"/>
      <c r="AC1677" s="40"/>
      <c r="AD1677" s="40"/>
      <c r="AE1677" s="40"/>
      <c r="AT1677" s="19" t="s">
        <v>606</v>
      </c>
      <c r="AU1677" s="19" t="s">
        <v>83</v>
      </c>
    </row>
    <row r="1678" s="13" customFormat="1">
      <c r="A1678" s="13"/>
      <c r="B1678" s="233"/>
      <c r="C1678" s="234"/>
      <c r="D1678" s="235" t="s">
        <v>199</v>
      </c>
      <c r="E1678" s="236" t="s">
        <v>21</v>
      </c>
      <c r="F1678" s="237" t="s">
        <v>200</v>
      </c>
      <c r="G1678" s="234"/>
      <c r="H1678" s="236" t="s">
        <v>21</v>
      </c>
      <c r="I1678" s="238"/>
      <c r="J1678" s="234"/>
      <c r="K1678" s="234"/>
      <c r="L1678" s="239"/>
      <c r="M1678" s="240"/>
      <c r="N1678" s="241"/>
      <c r="O1678" s="241"/>
      <c r="P1678" s="241"/>
      <c r="Q1678" s="241"/>
      <c r="R1678" s="241"/>
      <c r="S1678" s="241"/>
      <c r="T1678" s="242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T1678" s="243" t="s">
        <v>199</v>
      </c>
      <c r="AU1678" s="243" t="s">
        <v>83</v>
      </c>
      <c r="AV1678" s="13" t="s">
        <v>81</v>
      </c>
      <c r="AW1678" s="13" t="s">
        <v>34</v>
      </c>
      <c r="AX1678" s="13" t="s">
        <v>73</v>
      </c>
      <c r="AY1678" s="243" t="s">
        <v>189</v>
      </c>
    </row>
    <row r="1679" s="13" customFormat="1">
      <c r="A1679" s="13"/>
      <c r="B1679" s="233"/>
      <c r="C1679" s="234"/>
      <c r="D1679" s="235" t="s">
        <v>199</v>
      </c>
      <c r="E1679" s="236" t="s">
        <v>21</v>
      </c>
      <c r="F1679" s="237" t="s">
        <v>1027</v>
      </c>
      <c r="G1679" s="234"/>
      <c r="H1679" s="236" t="s">
        <v>21</v>
      </c>
      <c r="I1679" s="238"/>
      <c r="J1679" s="234"/>
      <c r="K1679" s="234"/>
      <c r="L1679" s="239"/>
      <c r="M1679" s="240"/>
      <c r="N1679" s="241"/>
      <c r="O1679" s="241"/>
      <c r="P1679" s="241"/>
      <c r="Q1679" s="241"/>
      <c r="R1679" s="241"/>
      <c r="S1679" s="241"/>
      <c r="T1679" s="242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43" t="s">
        <v>199</v>
      </c>
      <c r="AU1679" s="243" t="s">
        <v>83</v>
      </c>
      <c r="AV1679" s="13" t="s">
        <v>81</v>
      </c>
      <c r="AW1679" s="13" t="s">
        <v>34</v>
      </c>
      <c r="AX1679" s="13" t="s">
        <v>73</v>
      </c>
      <c r="AY1679" s="243" t="s">
        <v>189</v>
      </c>
    </row>
    <row r="1680" s="14" customFormat="1">
      <c r="A1680" s="14"/>
      <c r="B1680" s="244"/>
      <c r="C1680" s="245"/>
      <c r="D1680" s="235" t="s">
        <v>199</v>
      </c>
      <c r="E1680" s="246" t="s">
        <v>21</v>
      </c>
      <c r="F1680" s="247" t="s">
        <v>1028</v>
      </c>
      <c r="G1680" s="245"/>
      <c r="H1680" s="248">
        <v>9.4499999999999993</v>
      </c>
      <c r="I1680" s="249"/>
      <c r="J1680" s="245"/>
      <c r="K1680" s="245"/>
      <c r="L1680" s="250"/>
      <c r="M1680" s="251"/>
      <c r="N1680" s="252"/>
      <c r="O1680" s="252"/>
      <c r="P1680" s="252"/>
      <c r="Q1680" s="252"/>
      <c r="R1680" s="252"/>
      <c r="S1680" s="252"/>
      <c r="T1680" s="253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54" t="s">
        <v>199</v>
      </c>
      <c r="AU1680" s="254" t="s">
        <v>83</v>
      </c>
      <c r="AV1680" s="14" t="s">
        <v>83</v>
      </c>
      <c r="AW1680" s="14" t="s">
        <v>34</v>
      </c>
      <c r="AX1680" s="14" t="s">
        <v>73</v>
      </c>
      <c r="AY1680" s="254" t="s">
        <v>189</v>
      </c>
    </row>
    <row r="1681" s="15" customFormat="1">
      <c r="A1681" s="15"/>
      <c r="B1681" s="255"/>
      <c r="C1681" s="256"/>
      <c r="D1681" s="235" t="s">
        <v>199</v>
      </c>
      <c r="E1681" s="257" t="s">
        <v>21</v>
      </c>
      <c r="F1681" s="258" t="s">
        <v>203</v>
      </c>
      <c r="G1681" s="256"/>
      <c r="H1681" s="259">
        <v>9.4499999999999993</v>
      </c>
      <c r="I1681" s="260"/>
      <c r="J1681" s="256"/>
      <c r="K1681" s="256"/>
      <c r="L1681" s="261"/>
      <c r="M1681" s="262"/>
      <c r="N1681" s="263"/>
      <c r="O1681" s="263"/>
      <c r="P1681" s="263"/>
      <c r="Q1681" s="263"/>
      <c r="R1681" s="263"/>
      <c r="S1681" s="263"/>
      <c r="T1681" s="264"/>
      <c r="U1681" s="15"/>
      <c r="V1681" s="15"/>
      <c r="W1681" s="15"/>
      <c r="X1681" s="15"/>
      <c r="Y1681" s="15"/>
      <c r="Z1681" s="15"/>
      <c r="AA1681" s="15"/>
      <c r="AB1681" s="15"/>
      <c r="AC1681" s="15"/>
      <c r="AD1681" s="15"/>
      <c r="AE1681" s="15"/>
      <c r="AT1681" s="265" t="s">
        <v>199</v>
      </c>
      <c r="AU1681" s="265" t="s">
        <v>83</v>
      </c>
      <c r="AV1681" s="15" t="s">
        <v>195</v>
      </c>
      <c r="AW1681" s="15" t="s">
        <v>34</v>
      </c>
      <c r="AX1681" s="15" t="s">
        <v>81</v>
      </c>
      <c r="AY1681" s="265" t="s">
        <v>189</v>
      </c>
    </row>
    <row r="1682" s="2" customFormat="1" ht="16.5" customHeight="1">
      <c r="A1682" s="40"/>
      <c r="B1682" s="41"/>
      <c r="C1682" s="269" t="s">
        <v>1029</v>
      </c>
      <c r="D1682" s="269" t="s">
        <v>214</v>
      </c>
      <c r="E1682" s="270" t="s">
        <v>1030</v>
      </c>
      <c r="F1682" s="271" t="s">
        <v>1031</v>
      </c>
      <c r="G1682" s="272" t="s">
        <v>113</v>
      </c>
      <c r="H1682" s="273">
        <v>2</v>
      </c>
      <c r="I1682" s="274"/>
      <c r="J1682" s="275">
        <f>ROUND(I1682*H1682,2)</f>
        <v>0</v>
      </c>
      <c r="K1682" s="271" t="s">
        <v>411</v>
      </c>
      <c r="L1682" s="276"/>
      <c r="M1682" s="277" t="s">
        <v>21</v>
      </c>
      <c r="N1682" s="278" t="s">
        <v>44</v>
      </c>
      <c r="O1682" s="86"/>
      <c r="P1682" s="224">
        <f>O1682*H1682</f>
        <v>0</v>
      </c>
      <c r="Q1682" s="224">
        <v>0.029999999999999999</v>
      </c>
      <c r="R1682" s="224">
        <f>Q1682*H1682</f>
        <v>0.059999999999999998</v>
      </c>
      <c r="S1682" s="224">
        <v>0</v>
      </c>
      <c r="T1682" s="225">
        <f>S1682*H1682</f>
        <v>0</v>
      </c>
      <c r="U1682" s="40"/>
      <c r="V1682" s="40"/>
      <c r="W1682" s="40"/>
      <c r="X1682" s="40"/>
      <c r="Y1682" s="40"/>
      <c r="Z1682" s="40"/>
      <c r="AA1682" s="40"/>
      <c r="AB1682" s="40"/>
      <c r="AC1682" s="40"/>
      <c r="AD1682" s="40"/>
      <c r="AE1682" s="40"/>
      <c r="AR1682" s="226" t="s">
        <v>598</v>
      </c>
      <c r="AT1682" s="226" t="s">
        <v>214</v>
      </c>
      <c r="AU1682" s="226" t="s">
        <v>83</v>
      </c>
      <c r="AY1682" s="19" t="s">
        <v>189</v>
      </c>
      <c r="BE1682" s="227">
        <f>IF(N1682="základní",J1682,0)</f>
        <v>0</v>
      </c>
      <c r="BF1682" s="227">
        <f>IF(N1682="snížená",J1682,0)</f>
        <v>0</v>
      </c>
      <c r="BG1682" s="227">
        <f>IF(N1682="zákl. přenesená",J1682,0)</f>
        <v>0</v>
      </c>
      <c r="BH1682" s="227">
        <f>IF(N1682="sníž. přenesená",J1682,0)</f>
        <v>0</v>
      </c>
      <c r="BI1682" s="227">
        <f>IF(N1682="nulová",J1682,0)</f>
        <v>0</v>
      </c>
      <c r="BJ1682" s="19" t="s">
        <v>81</v>
      </c>
      <c r="BK1682" s="227">
        <f>ROUND(I1682*H1682,2)</f>
        <v>0</v>
      </c>
      <c r="BL1682" s="19" t="s">
        <v>598</v>
      </c>
      <c r="BM1682" s="226" t="s">
        <v>1032</v>
      </c>
    </row>
    <row r="1683" s="2" customFormat="1">
      <c r="A1683" s="40"/>
      <c r="B1683" s="41"/>
      <c r="C1683" s="42"/>
      <c r="D1683" s="235" t="s">
        <v>606</v>
      </c>
      <c r="E1683" s="42"/>
      <c r="F1683" s="279" t="s">
        <v>1026</v>
      </c>
      <c r="G1683" s="42"/>
      <c r="H1683" s="42"/>
      <c r="I1683" s="230"/>
      <c r="J1683" s="42"/>
      <c r="K1683" s="42"/>
      <c r="L1683" s="46"/>
      <c r="M1683" s="231"/>
      <c r="N1683" s="232"/>
      <c r="O1683" s="86"/>
      <c r="P1683" s="86"/>
      <c r="Q1683" s="86"/>
      <c r="R1683" s="86"/>
      <c r="S1683" s="86"/>
      <c r="T1683" s="87"/>
      <c r="U1683" s="40"/>
      <c r="V1683" s="40"/>
      <c r="W1683" s="40"/>
      <c r="X1683" s="40"/>
      <c r="Y1683" s="40"/>
      <c r="Z1683" s="40"/>
      <c r="AA1683" s="40"/>
      <c r="AB1683" s="40"/>
      <c r="AC1683" s="40"/>
      <c r="AD1683" s="40"/>
      <c r="AE1683" s="40"/>
      <c r="AT1683" s="19" t="s">
        <v>606</v>
      </c>
      <c r="AU1683" s="19" t="s">
        <v>83</v>
      </c>
    </row>
    <row r="1684" s="13" customFormat="1">
      <c r="A1684" s="13"/>
      <c r="B1684" s="233"/>
      <c r="C1684" s="234"/>
      <c r="D1684" s="235" t="s">
        <v>199</v>
      </c>
      <c r="E1684" s="236" t="s">
        <v>21</v>
      </c>
      <c r="F1684" s="237" t="s">
        <v>200</v>
      </c>
      <c r="G1684" s="234"/>
      <c r="H1684" s="236" t="s">
        <v>21</v>
      </c>
      <c r="I1684" s="238"/>
      <c r="J1684" s="234"/>
      <c r="K1684" s="234"/>
      <c r="L1684" s="239"/>
      <c r="M1684" s="240"/>
      <c r="N1684" s="241"/>
      <c r="O1684" s="241"/>
      <c r="P1684" s="241"/>
      <c r="Q1684" s="241"/>
      <c r="R1684" s="241"/>
      <c r="S1684" s="241"/>
      <c r="T1684" s="242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43" t="s">
        <v>199</v>
      </c>
      <c r="AU1684" s="243" t="s">
        <v>83</v>
      </c>
      <c r="AV1684" s="13" t="s">
        <v>81</v>
      </c>
      <c r="AW1684" s="13" t="s">
        <v>34</v>
      </c>
      <c r="AX1684" s="13" t="s">
        <v>73</v>
      </c>
      <c r="AY1684" s="243" t="s">
        <v>189</v>
      </c>
    </row>
    <row r="1685" s="13" customFormat="1">
      <c r="A1685" s="13"/>
      <c r="B1685" s="233"/>
      <c r="C1685" s="234"/>
      <c r="D1685" s="235" t="s">
        <v>199</v>
      </c>
      <c r="E1685" s="236" t="s">
        <v>21</v>
      </c>
      <c r="F1685" s="237" t="s">
        <v>1033</v>
      </c>
      <c r="G1685" s="234"/>
      <c r="H1685" s="236" t="s">
        <v>21</v>
      </c>
      <c r="I1685" s="238"/>
      <c r="J1685" s="234"/>
      <c r="K1685" s="234"/>
      <c r="L1685" s="239"/>
      <c r="M1685" s="240"/>
      <c r="N1685" s="241"/>
      <c r="O1685" s="241"/>
      <c r="P1685" s="241"/>
      <c r="Q1685" s="241"/>
      <c r="R1685" s="241"/>
      <c r="S1685" s="241"/>
      <c r="T1685" s="242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3" t="s">
        <v>199</v>
      </c>
      <c r="AU1685" s="243" t="s">
        <v>83</v>
      </c>
      <c r="AV1685" s="13" t="s">
        <v>81</v>
      </c>
      <c r="AW1685" s="13" t="s">
        <v>34</v>
      </c>
      <c r="AX1685" s="13" t="s">
        <v>73</v>
      </c>
      <c r="AY1685" s="243" t="s">
        <v>189</v>
      </c>
    </row>
    <row r="1686" s="14" customFormat="1">
      <c r="A1686" s="14"/>
      <c r="B1686" s="244"/>
      <c r="C1686" s="245"/>
      <c r="D1686" s="235" t="s">
        <v>199</v>
      </c>
      <c r="E1686" s="246" t="s">
        <v>21</v>
      </c>
      <c r="F1686" s="247" t="s">
        <v>83</v>
      </c>
      <c r="G1686" s="245"/>
      <c r="H1686" s="248">
        <v>2</v>
      </c>
      <c r="I1686" s="249"/>
      <c r="J1686" s="245"/>
      <c r="K1686" s="245"/>
      <c r="L1686" s="250"/>
      <c r="M1686" s="251"/>
      <c r="N1686" s="252"/>
      <c r="O1686" s="252"/>
      <c r="P1686" s="252"/>
      <c r="Q1686" s="252"/>
      <c r="R1686" s="252"/>
      <c r="S1686" s="252"/>
      <c r="T1686" s="253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54" t="s">
        <v>199</v>
      </c>
      <c r="AU1686" s="254" t="s">
        <v>83</v>
      </c>
      <c r="AV1686" s="14" t="s">
        <v>83</v>
      </c>
      <c r="AW1686" s="14" t="s">
        <v>34</v>
      </c>
      <c r="AX1686" s="14" t="s">
        <v>73</v>
      </c>
      <c r="AY1686" s="254" t="s">
        <v>189</v>
      </c>
    </row>
    <row r="1687" s="15" customFormat="1">
      <c r="A1687" s="15"/>
      <c r="B1687" s="255"/>
      <c r="C1687" s="256"/>
      <c r="D1687" s="235" t="s">
        <v>199</v>
      </c>
      <c r="E1687" s="257" t="s">
        <v>21</v>
      </c>
      <c r="F1687" s="258" t="s">
        <v>203</v>
      </c>
      <c r="G1687" s="256"/>
      <c r="H1687" s="259">
        <v>2</v>
      </c>
      <c r="I1687" s="260"/>
      <c r="J1687" s="256"/>
      <c r="K1687" s="256"/>
      <c r="L1687" s="261"/>
      <c r="M1687" s="262"/>
      <c r="N1687" s="263"/>
      <c r="O1687" s="263"/>
      <c r="P1687" s="263"/>
      <c r="Q1687" s="263"/>
      <c r="R1687" s="263"/>
      <c r="S1687" s="263"/>
      <c r="T1687" s="264"/>
      <c r="U1687" s="15"/>
      <c r="V1687" s="15"/>
      <c r="W1687" s="15"/>
      <c r="X1687" s="15"/>
      <c r="Y1687" s="15"/>
      <c r="Z1687" s="15"/>
      <c r="AA1687" s="15"/>
      <c r="AB1687" s="15"/>
      <c r="AC1687" s="15"/>
      <c r="AD1687" s="15"/>
      <c r="AE1687" s="15"/>
      <c r="AT1687" s="265" t="s">
        <v>199</v>
      </c>
      <c r="AU1687" s="265" t="s">
        <v>83</v>
      </c>
      <c r="AV1687" s="15" t="s">
        <v>195</v>
      </c>
      <c r="AW1687" s="15" t="s">
        <v>34</v>
      </c>
      <c r="AX1687" s="15" t="s">
        <v>81</v>
      </c>
      <c r="AY1687" s="265" t="s">
        <v>189</v>
      </c>
    </row>
    <row r="1688" s="2" customFormat="1" ht="24.15" customHeight="1">
      <c r="A1688" s="40"/>
      <c r="B1688" s="41"/>
      <c r="C1688" s="215" t="s">
        <v>1034</v>
      </c>
      <c r="D1688" s="215" t="s">
        <v>191</v>
      </c>
      <c r="E1688" s="216" t="s">
        <v>1035</v>
      </c>
      <c r="F1688" s="217" t="s">
        <v>1036</v>
      </c>
      <c r="G1688" s="218" t="s">
        <v>113</v>
      </c>
      <c r="H1688" s="219">
        <v>4.7999999999999998</v>
      </c>
      <c r="I1688" s="220"/>
      <c r="J1688" s="221">
        <f>ROUND(I1688*H1688,2)</f>
        <v>0</v>
      </c>
      <c r="K1688" s="217" t="s">
        <v>194</v>
      </c>
      <c r="L1688" s="46"/>
      <c r="M1688" s="222" t="s">
        <v>21</v>
      </c>
      <c r="N1688" s="223" t="s">
        <v>44</v>
      </c>
      <c r="O1688" s="86"/>
      <c r="P1688" s="224">
        <f>O1688*H1688</f>
        <v>0</v>
      </c>
      <c r="Q1688" s="224">
        <v>0</v>
      </c>
      <c r="R1688" s="224">
        <f>Q1688*H1688</f>
        <v>0</v>
      </c>
      <c r="S1688" s="224">
        <v>0</v>
      </c>
      <c r="T1688" s="225">
        <f>S1688*H1688</f>
        <v>0</v>
      </c>
      <c r="U1688" s="40"/>
      <c r="V1688" s="40"/>
      <c r="W1688" s="40"/>
      <c r="X1688" s="40"/>
      <c r="Y1688" s="40"/>
      <c r="Z1688" s="40"/>
      <c r="AA1688" s="40"/>
      <c r="AB1688" s="40"/>
      <c r="AC1688" s="40"/>
      <c r="AD1688" s="40"/>
      <c r="AE1688" s="40"/>
      <c r="AR1688" s="226" t="s">
        <v>315</v>
      </c>
      <c r="AT1688" s="226" t="s">
        <v>191</v>
      </c>
      <c r="AU1688" s="226" t="s">
        <v>83</v>
      </c>
      <c r="AY1688" s="19" t="s">
        <v>189</v>
      </c>
      <c r="BE1688" s="227">
        <f>IF(N1688="základní",J1688,0)</f>
        <v>0</v>
      </c>
      <c r="BF1688" s="227">
        <f>IF(N1688="snížená",J1688,0)</f>
        <v>0</v>
      </c>
      <c r="BG1688" s="227">
        <f>IF(N1688="zákl. přenesená",J1688,0)</f>
        <v>0</v>
      </c>
      <c r="BH1688" s="227">
        <f>IF(N1688="sníž. přenesená",J1688,0)</f>
        <v>0</v>
      </c>
      <c r="BI1688" s="227">
        <f>IF(N1688="nulová",J1688,0)</f>
        <v>0</v>
      </c>
      <c r="BJ1688" s="19" t="s">
        <v>81</v>
      </c>
      <c r="BK1688" s="227">
        <f>ROUND(I1688*H1688,2)</f>
        <v>0</v>
      </c>
      <c r="BL1688" s="19" t="s">
        <v>315</v>
      </c>
      <c r="BM1688" s="226" t="s">
        <v>1037</v>
      </c>
    </row>
    <row r="1689" s="2" customFormat="1">
      <c r="A1689" s="40"/>
      <c r="B1689" s="41"/>
      <c r="C1689" s="42"/>
      <c r="D1689" s="228" t="s">
        <v>197</v>
      </c>
      <c r="E1689" s="42"/>
      <c r="F1689" s="229" t="s">
        <v>1038</v>
      </c>
      <c r="G1689" s="42"/>
      <c r="H1689" s="42"/>
      <c r="I1689" s="230"/>
      <c r="J1689" s="42"/>
      <c r="K1689" s="42"/>
      <c r="L1689" s="46"/>
      <c r="M1689" s="231"/>
      <c r="N1689" s="232"/>
      <c r="O1689" s="86"/>
      <c r="P1689" s="86"/>
      <c r="Q1689" s="86"/>
      <c r="R1689" s="86"/>
      <c r="S1689" s="86"/>
      <c r="T1689" s="87"/>
      <c r="U1689" s="40"/>
      <c r="V1689" s="40"/>
      <c r="W1689" s="40"/>
      <c r="X1689" s="40"/>
      <c r="Y1689" s="40"/>
      <c r="Z1689" s="40"/>
      <c r="AA1689" s="40"/>
      <c r="AB1689" s="40"/>
      <c r="AC1689" s="40"/>
      <c r="AD1689" s="40"/>
      <c r="AE1689" s="40"/>
      <c r="AT1689" s="19" t="s">
        <v>197</v>
      </c>
      <c r="AU1689" s="19" t="s">
        <v>83</v>
      </c>
    </row>
    <row r="1690" s="13" customFormat="1">
      <c r="A1690" s="13"/>
      <c r="B1690" s="233"/>
      <c r="C1690" s="234"/>
      <c r="D1690" s="235" t="s">
        <v>199</v>
      </c>
      <c r="E1690" s="236" t="s">
        <v>21</v>
      </c>
      <c r="F1690" s="237" t="s">
        <v>200</v>
      </c>
      <c r="G1690" s="234"/>
      <c r="H1690" s="236" t="s">
        <v>21</v>
      </c>
      <c r="I1690" s="238"/>
      <c r="J1690" s="234"/>
      <c r="K1690" s="234"/>
      <c r="L1690" s="239"/>
      <c r="M1690" s="240"/>
      <c r="N1690" s="241"/>
      <c r="O1690" s="241"/>
      <c r="P1690" s="241"/>
      <c r="Q1690" s="241"/>
      <c r="R1690" s="241"/>
      <c r="S1690" s="241"/>
      <c r="T1690" s="242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43" t="s">
        <v>199</v>
      </c>
      <c r="AU1690" s="243" t="s">
        <v>83</v>
      </c>
      <c r="AV1690" s="13" t="s">
        <v>81</v>
      </c>
      <c r="AW1690" s="13" t="s">
        <v>34</v>
      </c>
      <c r="AX1690" s="13" t="s">
        <v>73</v>
      </c>
      <c r="AY1690" s="243" t="s">
        <v>189</v>
      </c>
    </row>
    <row r="1691" s="13" customFormat="1">
      <c r="A1691" s="13"/>
      <c r="B1691" s="233"/>
      <c r="C1691" s="234"/>
      <c r="D1691" s="235" t="s">
        <v>199</v>
      </c>
      <c r="E1691" s="236" t="s">
        <v>21</v>
      </c>
      <c r="F1691" s="237" t="s">
        <v>1039</v>
      </c>
      <c r="G1691" s="234"/>
      <c r="H1691" s="236" t="s">
        <v>21</v>
      </c>
      <c r="I1691" s="238"/>
      <c r="J1691" s="234"/>
      <c r="K1691" s="234"/>
      <c r="L1691" s="239"/>
      <c r="M1691" s="240"/>
      <c r="N1691" s="241"/>
      <c r="O1691" s="241"/>
      <c r="P1691" s="241"/>
      <c r="Q1691" s="241"/>
      <c r="R1691" s="241"/>
      <c r="S1691" s="241"/>
      <c r="T1691" s="242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43" t="s">
        <v>199</v>
      </c>
      <c r="AU1691" s="243" t="s">
        <v>83</v>
      </c>
      <c r="AV1691" s="13" t="s">
        <v>81</v>
      </c>
      <c r="AW1691" s="13" t="s">
        <v>34</v>
      </c>
      <c r="AX1691" s="13" t="s">
        <v>73</v>
      </c>
      <c r="AY1691" s="243" t="s">
        <v>189</v>
      </c>
    </row>
    <row r="1692" s="14" customFormat="1">
      <c r="A1692" s="14"/>
      <c r="B1692" s="244"/>
      <c r="C1692" s="245"/>
      <c r="D1692" s="235" t="s">
        <v>199</v>
      </c>
      <c r="E1692" s="246" t="s">
        <v>21</v>
      </c>
      <c r="F1692" s="247" t="s">
        <v>1040</v>
      </c>
      <c r="G1692" s="245"/>
      <c r="H1692" s="248">
        <v>4.7999999999999998</v>
      </c>
      <c r="I1692" s="249"/>
      <c r="J1692" s="245"/>
      <c r="K1692" s="245"/>
      <c r="L1692" s="250"/>
      <c r="M1692" s="251"/>
      <c r="N1692" s="252"/>
      <c r="O1692" s="252"/>
      <c r="P1692" s="252"/>
      <c r="Q1692" s="252"/>
      <c r="R1692" s="252"/>
      <c r="S1692" s="252"/>
      <c r="T1692" s="253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54" t="s">
        <v>199</v>
      </c>
      <c r="AU1692" s="254" t="s">
        <v>83</v>
      </c>
      <c r="AV1692" s="14" t="s">
        <v>83</v>
      </c>
      <c r="AW1692" s="14" t="s">
        <v>34</v>
      </c>
      <c r="AX1692" s="14" t="s">
        <v>73</v>
      </c>
      <c r="AY1692" s="254" t="s">
        <v>189</v>
      </c>
    </row>
    <row r="1693" s="15" customFormat="1">
      <c r="A1693" s="15"/>
      <c r="B1693" s="255"/>
      <c r="C1693" s="256"/>
      <c r="D1693" s="235" t="s">
        <v>199</v>
      </c>
      <c r="E1693" s="257" t="s">
        <v>21</v>
      </c>
      <c r="F1693" s="258" t="s">
        <v>203</v>
      </c>
      <c r="G1693" s="256"/>
      <c r="H1693" s="259">
        <v>4.7999999999999998</v>
      </c>
      <c r="I1693" s="260"/>
      <c r="J1693" s="256"/>
      <c r="K1693" s="256"/>
      <c r="L1693" s="261"/>
      <c r="M1693" s="262"/>
      <c r="N1693" s="263"/>
      <c r="O1693" s="263"/>
      <c r="P1693" s="263"/>
      <c r="Q1693" s="263"/>
      <c r="R1693" s="263"/>
      <c r="S1693" s="263"/>
      <c r="T1693" s="264"/>
      <c r="U1693" s="15"/>
      <c r="V1693" s="15"/>
      <c r="W1693" s="15"/>
      <c r="X1693" s="15"/>
      <c r="Y1693" s="15"/>
      <c r="Z1693" s="15"/>
      <c r="AA1693" s="15"/>
      <c r="AB1693" s="15"/>
      <c r="AC1693" s="15"/>
      <c r="AD1693" s="15"/>
      <c r="AE1693" s="15"/>
      <c r="AT1693" s="265" t="s">
        <v>199</v>
      </c>
      <c r="AU1693" s="265" t="s">
        <v>83</v>
      </c>
      <c r="AV1693" s="15" t="s">
        <v>195</v>
      </c>
      <c r="AW1693" s="15" t="s">
        <v>34</v>
      </c>
      <c r="AX1693" s="15" t="s">
        <v>81</v>
      </c>
      <c r="AY1693" s="265" t="s">
        <v>189</v>
      </c>
    </row>
    <row r="1694" s="2" customFormat="1" ht="49.05" customHeight="1">
      <c r="A1694" s="40"/>
      <c r="B1694" s="41"/>
      <c r="C1694" s="269" t="s">
        <v>1041</v>
      </c>
      <c r="D1694" s="269" t="s">
        <v>214</v>
      </c>
      <c r="E1694" s="270" t="s">
        <v>1042</v>
      </c>
      <c r="F1694" s="271" t="s">
        <v>1043</v>
      </c>
      <c r="G1694" s="272" t="s">
        <v>113</v>
      </c>
      <c r="H1694" s="273">
        <v>4.7999999999999998</v>
      </c>
      <c r="I1694" s="274"/>
      <c r="J1694" s="275">
        <f>ROUND(I1694*H1694,2)</f>
        <v>0</v>
      </c>
      <c r="K1694" s="271" t="s">
        <v>411</v>
      </c>
      <c r="L1694" s="276"/>
      <c r="M1694" s="277" t="s">
        <v>21</v>
      </c>
      <c r="N1694" s="278" t="s">
        <v>44</v>
      </c>
      <c r="O1694" s="86"/>
      <c r="P1694" s="224">
        <f>O1694*H1694</f>
        <v>0</v>
      </c>
      <c r="Q1694" s="224">
        <v>0.0177</v>
      </c>
      <c r="R1694" s="224">
        <f>Q1694*H1694</f>
        <v>0.084959999999999994</v>
      </c>
      <c r="S1694" s="224">
        <v>0</v>
      </c>
      <c r="T1694" s="225">
        <f>S1694*H1694</f>
        <v>0</v>
      </c>
      <c r="U1694" s="40"/>
      <c r="V1694" s="40"/>
      <c r="W1694" s="40"/>
      <c r="X1694" s="40"/>
      <c r="Y1694" s="40"/>
      <c r="Z1694" s="40"/>
      <c r="AA1694" s="40"/>
      <c r="AB1694" s="40"/>
      <c r="AC1694" s="40"/>
      <c r="AD1694" s="40"/>
      <c r="AE1694" s="40"/>
      <c r="AR1694" s="226" t="s">
        <v>424</v>
      </c>
      <c r="AT1694" s="226" t="s">
        <v>214</v>
      </c>
      <c r="AU1694" s="226" t="s">
        <v>83</v>
      </c>
      <c r="AY1694" s="19" t="s">
        <v>189</v>
      </c>
      <c r="BE1694" s="227">
        <f>IF(N1694="základní",J1694,0)</f>
        <v>0</v>
      </c>
      <c r="BF1694" s="227">
        <f>IF(N1694="snížená",J1694,0)</f>
        <v>0</v>
      </c>
      <c r="BG1694" s="227">
        <f>IF(N1694="zákl. přenesená",J1694,0)</f>
        <v>0</v>
      </c>
      <c r="BH1694" s="227">
        <f>IF(N1694="sníž. přenesená",J1694,0)</f>
        <v>0</v>
      </c>
      <c r="BI1694" s="227">
        <f>IF(N1694="nulová",J1694,0)</f>
        <v>0</v>
      </c>
      <c r="BJ1694" s="19" t="s">
        <v>81</v>
      </c>
      <c r="BK1694" s="227">
        <f>ROUND(I1694*H1694,2)</f>
        <v>0</v>
      </c>
      <c r="BL1694" s="19" t="s">
        <v>315</v>
      </c>
      <c r="BM1694" s="226" t="s">
        <v>1044</v>
      </c>
    </row>
    <row r="1695" s="2" customFormat="1" ht="37.8" customHeight="1">
      <c r="A1695" s="40"/>
      <c r="B1695" s="41"/>
      <c r="C1695" s="215" t="s">
        <v>1045</v>
      </c>
      <c r="D1695" s="215" t="s">
        <v>191</v>
      </c>
      <c r="E1695" s="216" t="s">
        <v>1046</v>
      </c>
      <c r="F1695" s="217" t="s">
        <v>1047</v>
      </c>
      <c r="G1695" s="218" t="s">
        <v>113</v>
      </c>
      <c r="H1695" s="219">
        <v>4.7999999999999998</v>
      </c>
      <c r="I1695" s="220"/>
      <c r="J1695" s="221">
        <f>ROUND(I1695*H1695,2)</f>
        <v>0</v>
      </c>
      <c r="K1695" s="217" t="s">
        <v>194</v>
      </c>
      <c r="L1695" s="46"/>
      <c r="M1695" s="222" t="s">
        <v>21</v>
      </c>
      <c r="N1695" s="223" t="s">
        <v>44</v>
      </c>
      <c r="O1695" s="86"/>
      <c r="P1695" s="224">
        <f>O1695*H1695</f>
        <v>0</v>
      </c>
      <c r="Q1695" s="224">
        <v>0</v>
      </c>
      <c r="R1695" s="224">
        <f>Q1695*H1695</f>
        <v>0</v>
      </c>
      <c r="S1695" s="224">
        <v>0</v>
      </c>
      <c r="T1695" s="225">
        <f>S1695*H1695</f>
        <v>0</v>
      </c>
      <c r="U1695" s="40"/>
      <c r="V1695" s="40"/>
      <c r="W1695" s="40"/>
      <c r="X1695" s="40"/>
      <c r="Y1695" s="40"/>
      <c r="Z1695" s="40"/>
      <c r="AA1695" s="40"/>
      <c r="AB1695" s="40"/>
      <c r="AC1695" s="40"/>
      <c r="AD1695" s="40"/>
      <c r="AE1695" s="40"/>
      <c r="AR1695" s="226" t="s">
        <v>315</v>
      </c>
      <c r="AT1695" s="226" t="s">
        <v>191</v>
      </c>
      <c r="AU1695" s="226" t="s">
        <v>83</v>
      </c>
      <c r="AY1695" s="19" t="s">
        <v>189</v>
      </c>
      <c r="BE1695" s="227">
        <f>IF(N1695="základní",J1695,0)</f>
        <v>0</v>
      </c>
      <c r="BF1695" s="227">
        <f>IF(N1695="snížená",J1695,0)</f>
        <v>0</v>
      </c>
      <c r="BG1695" s="227">
        <f>IF(N1695="zákl. přenesená",J1695,0)</f>
        <v>0</v>
      </c>
      <c r="BH1695" s="227">
        <f>IF(N1695="sníž. přenesená",J1695,0)</f>
        <v>0</v>
      </c>
      <c r="BI1695" s="227">
        <f>IF(N1695="nulová",J1695,0)</f>
        <v>0</v>
      </c>
      <c r="BJ1695" s="19" t="s">
        <v>81</v>
      </c>
      <c r="BK1695" s="227">
        <f>ROUND(I1695*H1695,2)</f>
        <v>0</v>
      </c>
      <c r="BL1695" s="19" t="s">
        <v>315</v>
      </c>
      <c r="BM1695" s="226" t="s">
        <v>1048</v>
      </c>
    </row>
    <row r="1696" s="2" customFormat="1">
      <c r="A1696" s="40"/>
      <c r="B1696" s="41"/>
      <c r="C1696" s="42"/>
      <c r="D1696" s="228" t="s">
        <v>197</v>
      </c>
      <c r="E1696" s="42"/>
      <c r="F1696" s="229" t="s">
        <v>1049</v>
      </c>
      <c r="G1696" s="42"/>
      <c r="H1696" s="42"/>
      <c r="I1696" s="230"/>
      <c r="J1696" s="42"/>
      <c r="K1696" s="42"/>
      <c r="L1696" s="46"/>
      <c r="M1696" s="231"/>
      <c r="N1696" s="232"/>
      <c r="O1696" s="86"/>
      <c r="P1696" s="86"/>
      <c r="Q1696" s="86"/>
      <c r="R1696" s="86"/>
      <c r="S1696" s="86"/>
      <c r="T1696" s="87"/>
      <c r="U1696" s="40"/>
      <c r="V1696" s="40"/>
      <c r="W1696" s="40"/>
      <c r="X1696" s="40"/>
      <c r="Y1696" s="40"/>
      <c r="Z1696" s="40"/>
      <c r="AA1696" s="40"/>
      <c r="AB1696" s="40"/>
      <c r="AC1696" s="40"/>
      <c r="AD1696" s="40"/>
      <c r="AE1696" s="40"/>
      <c r="AT1696" s="19" t="s">
        <v>197</v>
      </c>
      <c r="AU1696" s="19" t="s">
        <v>83</v>
      </c>
    </row>
    <row r="1697" s="13" customFormat="1">
      <c r="A1697" s="13"/>
      <c r="B1697" s="233"/>
      <c r="C1697" s="234"/>
      <c r="D1697" s="235" t="s">
        <v>199</v>
      </c>
      <c r="E1697" s="236" t="s">
        <v>21</v>
      </c>
      <c r="F1697" s="237" t="s">
        <v>200</v>
      </c>
      <c r="G1697" s="234"/>
      <c r="H1697" s="236" t="s">
        <v>21</v>
      </c>
      <c r="I1697" s="238"/>
      <c r="J1697" s="234"/>
      <c r="K1697" s="234"/>
      <c r="L1697" s="239"/>
      <c r="M1697" s="240"/>
      <c r="N1697" s="241"/>
      <c r="O1697" s="241"/>
      <c r="P1697" s="241"/>
      <c r="Q1697" s="241"/>
      <c r="R1697" s="241"/>
      <c r="S1697" s="241"/>
      <c r="T1697" s="242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243" t="s">
        <v>199</v>
      </c>
      <c r="AU1697" s="243" t="s">
        <v>83</v>
      </c>
      <c r="AV1697" s="13" t="s">
        <v>81</v>
      </c>
      <c r="AW1697" s="13" t="s">
        <v>34</v>
      </c>
      <c r="AX1697" s="13" t="s">
        <v>73</v>
      </c>
      <c r="AY1697" s="243" t="s">
        <v>189</v>
      </c>
    </row>
    <row r="1698" s="13" customFormat="1">
      <c r="A1698" s="13"/>
      <c r="B1698" s="233"/>
      <c r="C1698" s="234"/>
      <c r="D1698" s="235" t="s">
        <v>199</v>
      </c>
      <c r="E1698" s="236" t="s">
        <v>21</v>
      </c>
      <c r="F1698" s="237" t="s">
        <v>1039</v>
      </c>
      <c r="G1698" s="234"/>
      <c r="H1698" s="236" t="s">
        <v>21</v>
      </c>
      <c r="I1698" s="238"/>
      <c r="J1698" s="234"/>
      <c r="K1698" s="234"/>
      <c r="L1698" s="239"/>
      <c r="M1698" s="240"/>
      <c r="N1698" s="241"/>
      <c r="O1698" s="241"/>
      <c r="P1698" s="241"/>
      <c r="Q1698" s="241"/>
      <c r="R1698" s="241"/>
      <c r="S1698" s="241"/>
      <c r="T1698" s="242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43" t="s">
        <v>199</v>
      </c>
      <c r="AU1698" s="243" t="s">
        <v>83</v>
      </c>
      <c r="AV1698" s="13" t="s">
        <v>81</v>
      </c>
      <c r="AW1698" s="13" t="s">
        <v>34</v>
      </c>
      <c r="AX1698" s="13" t="s">
        <v>73</v>
      </c>
      <c r="AY1698" s="243" t="s">
        <v>189</v>
      </c>
    </row>
    <row r="1699" s="14" customFormat="1">
      <c r="A1699" s="14"/>
      <c r="B1699" s="244"/>
      <c r="C1699" s="245"/>
      <c r="D1699" s="235" t="s">
        <v>199</v>
      </c>
      <c r="E1699" s="246" t="s">
        <v>21</v>
      </c>
      <c r="F1699" s="247" t="s">
        <v>1040</v>
      </c>
      <c r="G1699" s="245"/>
      <c r="H1699" s="248">
        <v>4.7999999999999998</v>
      </c>
      <c r="I1699" s="249"/>
      <c r="J1699" s="245"/>
      <c r="K1699" s="245"/>
      <c r="L1699" s="250"/>
      <c r="M1699" s="251"/>
      <c r="N1699" s="252"/>
      <c r="O1699" s="252"/>
      <c r="P1699" s="252"/>
      <c r="Q1699" s="252"/>
      <c r="R1699" s="252"/>
      <c r="S1699" s="252"/>
      <c r="T1699" s="253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4" t="s">
        <v>199</v>
      </c>
      <c r="AU1699" s="254" t="s">
        <v>83</v>
      </c>
      <c r="AV1699" s="14" t="s">
        <v>83</v>
      </c>
      <c r="AW1699" s="14" t="s">
        <v>34</v>
      </c>
      <c r="AX1699" s="14" t="s">
        <v>73</v>
      </c>
      <c r="AY1699" s="254" t="s">
        <v>189</v>
      </c>
    </row>
    <row r="1700" s="15" customFormat="1">
      <c r="A1700" s="15"/>
      <c r="B1700" s="255"/>
      <c r="C1700" s="256"/>
      <c r="D1700" s="235" t="s">
        <v>199</v>
      </c>
      <c r="E1700" s="257" t="s">
        <v>21</v>
      </c>
      <c r="F1700" s="258" t="s">
        <v>203</v>
      </c>
      <c r="G1700" s="256"/>
      <c r="H1700" s="259">
        <v>4.7999999999999998</v>
      </c>
      <c r="I1700" s="260"/>
      <c r="J1700" s="256"/>
      <c r="K1700" s="256"/>
      <c r="L1700" s="261"/>
      <c r="M1700" s="262"/>
      <c r="N1700" s="263"/>
      <c r="O1700" s="263"/>
      <c r="P1700" s="263"/>
      <c r="Q1700" s="263"/>
      <c r="R1700" s="263"/>
      <c r="S1700" s="263"/>
      <c r="T1700" s="264"/>
      <c r="U1700" s="15"/>
      <c r="V1700" s="15"/>
      <c r="W1700" s="15"/>
      <c r="X1700" s="15"/>
      <c r="Y1700" s="15"/>
      <c r="Z1700" s="15"/>
      <c r="AA1700" s="15"/>
      <c r="AB1700" s="15"/>
      <c r="AC1700" s="15"/>
      <c r="AD1700" s="15"/>
      <c r="AE1700" s="15"/>
      <c r="AT1700" s="265" t="s">
        <v>199</v>
      </c>
      <c r="AU1700" s="265" t="s">
        <v>83</v>
      </c>
      <c r="AV1700" s="15" t="s">
        <v>195</v>
      </c>
      <c r="AW1700" s="15" t="s">
        <v>34</v>
      </c>
      <c r="AX1700" s="15" t="s">
        <v>81</v>
      </c>
      <c r="AY1700" s="265" t="s">
        <v>189</v>
      </c>
    </row>
    <row r="1701" s="2" customFormat="1" ht="44.25" customHeight="1">
      <c r="A1701" s="40"/>
      <c r="B1701" s="41"/>
      <c r="C1701" s="215" t="s">
        <v>1050</v>
      </c>
      <c r="D1701" s="215" t="s">
        <v>191</v>
      </c>
      <c r="E1701" s="216" t="s">
        <v>1051</v>
      </c>
      <c r="F1701" s="217" t="s">
        <v>1052</v>
      </c>
      <c r="G1701" s="218" t="s">
        <v>117</v>
      </c>
      <c r="H1701" s="219">
        <v>4</v>
      </c>
      <c r="I1701" s="220"/>
      <c r="J1701" s="221">
        <f>ROUND(I1701*H1701,2)</f>
        <v>0</v>
      </c>
      <c r="K1701" s="217" t="s">
        <v>194</v>
      </c>
      <c r="L1701" s="46"/>
      <c r="M1701" s="222" t="s">
        <v>21</v>
      </c>
      <c r="N1701" s="223" t="s">
        <v>44</v>
      </c>
      <c r="O1701" s="86"/>
      <c r="P1701" s="224">
        <f>O1701*H1701</f>
        <v>0</v>
      </c>
      <c r="Q1701" s="224">
        <v>0.00017000000000000001</v>
      </c>
      <c r="R1701" s="224">
        <f>Q1701*H1701</f>
        <v>0.00068000000000000005</v>
      </c>
      <c r="S1701" s="224">
        <v>0</v>
      </c>
      <c r="T1701" s="225">
        <f>S1701*H1701</f>
        <v>0</v>
      </c>
      <c r="U1701" s="40"/>
      <c r="V1701" s="40"/>
      <c r="W1701" s="40"/>
      <c r="X1701" s="40"/>
      <c r="Y1701" s="40"/>
      <c r="Z1701" s="40"/>
      <c r="AA1701" s="40"/>
      <c r="AB1701" s="40"/>
      <c r="AC1701" s="40"/>
      <c r="AD1701" s="40"/>
      <c r="AE1701" s="40"/>
      <c r="AR1701" s="226" t="s">
        <v>315</v>
      </c>
      <c r="AT1701" s="226" t="s">
        <v>191</v>
      </c>
      <c r="AU1701" s="226" t="s">
        <v>83</v>
      </c>
      <c r="AY1701" s="19" t="s">
        <v>189</v>
      </c>
      <c r="BE1701" s="227">
        <f>IF(N1701="základní",J1701,0)</f>
        <v>0</v>
      </c>
      <c r="BF1701" s="227">
        <f>IF(N1701="snížená",J1701,0)</f>
        <v>0</v>
      </c>
      <c r="BG1701" s="227">
        <f>IF(N1701="zákl. přenesená",J1701,0)</f>
        <v>0</v>
      </c>
      <c r="BH1701" s="227">
        <f>IF(N1701="sníž. přenesená",J1701,0)</f>
        <v>0</v>
      </c>
      <c r="BI1701" s="227">
        <f>IF(N1701="nulová",J1701,0)</f>
        <v>0</v>
      </c>
      <c r="BJ1701" s="19" t="s">
        <v>81</v>
      </c>
      <c r="BK1701" s="227">
        <f>ROUND(I1701*H1701,2)</f>
        <v>0</v>
      </c>
      <c r="BL1701" s="19" t="s">
        <v>315</v>
      </c>
      <c r="BM1701" s="226" t="s">
        <v>1053</v>
      </c>
    </row>
    <row r="1702" s="2" customFormat="1">
      <c r="A1702" s="40"/>
      <c r="B1702" s="41"/>
      <c r="C1702" s="42"/>
      <c r="D1702" s="228" t="s">
        <v>197</v>
      </c>
      <c r="E1702" s="42"/>
      <c r="F1702" s="229" t="s">
        <v>1054</v>
      </c>
      <c r="G1702" s="42"/>
      <c r="H1702" s="42"/>
      <c r="I1702" s="230"/>
      <c r="J1702" s="42"/>
      <c r="K1702" s="42"/>
      <c r="L1702" s="46"/>
      <c r="M1702" s="231"/>
      <c r="N1702" s="232"/>
      <c r="O1702" s="86"/>
      <c r="P1702" s="86"/>
      <c r="Q1702" s="86"/>
      <c r="R1702" s="86"/>
      <c r="S1702" s="86"/>
      <c r="T1702" s="87"/>
      <c r="U1702" s="40"/>
      <c r="V1702" s="40"/>
      <c r="W1702" s="40"/>
      <c r="X1702" s="40"/>
      <c r="Y1702" s="40"/>
      <c r="Z1702" s="40"/>
      <c r="AA1702" s="40"/>
      <c r="AB1702" s="40"/>
      <c r="AC1702" s="40"/>
      <c r="AD1702" s="40"/>
      <c r="AE1702" s="40"/>
      <c r="AT1702" s="19" t="s">
        <v>197</v>
      </c>
      <c r="AU1702" s="19" t="s">
        <v>83</v>
      </c>
    </row>
    <row r="1703" s="13" customFormat="1">
      <c r="A1703" s="13"/>
      <c r="B1703" s="233"/>
      <c r="C1703" s="234"/>
      <c r="D1703" s="235" t="s">
        <v>199</v>
      </c>
      <c r="E1703" s="236" t="s">
        <v>21</v>
      </c>
      <c r="F1703" s="237" t="s">
        <v>200</v>
      </c>
      <c r="G1703" s="234"/>
      <c r="H1703" s="236" t="s">
        <v>21</v>
      </c>
      <c r="I1703" s="238"/>
      <c r="J1703" s="234"/>
      <c r="K1703" s="234"/>
      <c r="L1703" s="239"/>
      <c r="M1703" s="240"/>
      <c r="N1703" s="241"/>
      <c r="O1703" s="241"/>
      <c r="P1703" s="241"/>
      <c r="Q1703" s="241"/>
      <c r="R1703" s="241"/>
      <c r="S1703" s="241"/>
      <c r="T1703" s="242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43" t="s">
        <v>199</v>
      </c>
      <c r="AU1703" s="243" t="s">
        <v>83</v>
      </c>
      <c r="AV1703" s="13" t="s">
        <v>81</v>
      </c>
      <c r="AW1703" s="13" t="s">
        <v>34</v>
      </c>
      <c r="AX1703" s="13" t="s">
        <v>73</v>
      </c>
      <c r="AY1703" s="243" t="s">
        <v>189</v>
      </c>
    </row>
    <row r="1704" s="13" customFormat="1">
      <c r="A1704" s="13"/>
      <c r="B1704" s="233"/>
      <c r="C1704" s="234"/>
      <c r="D1704" s="235" t="s">
        <v>199</v>
      </c>
      <c r="E1704" s="236" t="s">
        <v>21</v>
      </c>
      <c r="F1704" s="237" t="s">
        <v>591</v>
      </c>
      <c r="G1704" s="234"/>
      <c r="H1704" s="236" t="s">
        <v>21</v>
      </c>
      <c r="I1704" s="238"/>
      <c r="J1704" s="234"/>
      <c r="K1704" s="234"/>
      <c r="L1704" s="239"/>
      <c r="M1704" s="240"/>
      <c r="N1704" s="241"/>
      <c r="O1704" s="241"/>
      <c r="P1704" s="241"/>
      <c r="Q1704" s="241"/>
      <c r="R1704" s="241"/>
      <c r="S1704" s="241"/>
      <c r="T1704" s="242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43" t="s">
        <v>199</v>
      </c>
      <c r="AU1704" s="243" t="s">
        <v>83</v>
      </c>
      <c r="AV1704" s="13" t="s">
        <v>81</v>
      </c>
      <c r="AW1704" s="13" t="s">
        <v>34</v>
      </c>
      <c r="AX1704" s="13" t="s">
        <v>73</v>
      </c>
      <c r="AY1704" s="243" t="s">
        <v>189</v>
      </c>
    </row>
    <row r="1705" s="14" customFormat="1">
      <c r="A1705" s="14"/>
      <c r="B1705" s="244"/>
      <c r="C1705" s="245"/>
      <c r="D1705" s="235" t="s">
        <v>199</v>
      </c>
      <c r="E1705" s="246" t="s">
        <v>21</v>
      </c>
      <c r="F1705" s="247" t="s">
        <v>195</v>
      </c>
      <c r="G1705" s="245"/>
      <c r="H1705" s="248">
        <v>4</v>
      </c>
      <c r="I1705" s="249"/>
      <c r="J1705" s="245"/>
      <c r="K1705" s="245"/>
      <c r="L1705" s="250"/>
      <c r="M1705" s="251"/>
      <c r="N1705" s="252"/>
      <c r="O1705" s="252"/>
      <c r="P1705" s="252"/>
      <c r="Q1705" s="252"/>
      <c r="R1705" s="252"/>
      <c r="S1705" s="252"/>
      <c r="T1705" s="253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4" t="s">
        <v>199</v>
      </c>
      <c r="AU1705" s="254" t="s">
        <v>83</v>
      </c>
      <c r="AV1705" s="14" t="s">
        <v>83</v>
      </c>
      <c r="AW1705" s="14" t="s">
        <v>34</v>
      </c>
      <c r="AX1705" s="14" t="s">
        <v>73</v>
      </c>
      <c r="AY1705" s="254" t="s">
        <v>189</v>
      </c>
    </row>
    <row r="1706" s="15" customFormat="1">
      <c r="A1706" s="15"/>
      <c r="B1706" s="255"/>
      <c r="C1706" s="256"/>
      <c r="D1706" s="235" t="s">
        <v>199</v>
      </c>
      <c r="E1706" s="257" t="s">
        <v>21</v>
      </c>
      <c r="F1706" s="258" t="s">
        <v>203</v>
      </c>
      <c r="G1706" s="256"/>
      <c r="H1706" s="259">
        <v>4</v>
      </c>
      <c r="I1706" s="260"/>
      <c r="J1706" s="256"/>
      <c r="K1706" s="256"/>
      <c r="L1706" s="261"/>
      <c r="M1706" s="262"/>
      <c r="N1706" s="263"/>
      <c r="O1706" s="263"/>
      <c r="P1706" s="263"/>
      <c r="Q1706" s="263"/>
      <c r="R1706" s="263"/>
      <c r="S1706" s="263"/>
      <c r="T1706" s="264"/>
      <c r="U1706" s="15"/>
      <c r="V1706" s="15"/>
      <c r="W1706" s="15"/>
      <c r="X1706" s="15"/>
      <c r="Y1706" s="15"/>
      <c r="Z1706" s="15"/>
      <c r="AA1706" s="15"/>
      <c r="AB1706" s="15"/>
      <c r="AC1706" s="15"/>
      <c r="AD1706" s="15"/>
      <c r="AE1706" s="15"/>
      <c r="AT1706" s="265" t="s">
        <v>199</v>
      </c>
      <c r="AU1706" s="265" t="s">
        <v>83</v>
      </c>
      <c r="AV1706" s="15" t="s">
        <v>195</v>
      </c>
      <c r="AW1706" s="15" t="s">
        <v>34</v>
      </c>
      <c r="AX1706" s="15" t="s">
        <v>81</v>
      </c>
      <c r="AY1706" s="265" t="s">
        <v>189</v>
      </c>
    </row>
    <row r="1707" s="2" customFormat="1" ht="24.15" customHeight="1">
      <c r="A1707" s="40"/>
      <c r="B1707" s="41"/>
      <c r="C1707" s="269" t="s">
        <v>1055</v>
      </c>
      <c r="D1707" s="269" t="s">
        <v>214</v>
      </c>
      <c r="E1707" s="270" t="s">
        <v>1056</v>
      </c>
      <c r="F1707" s="271" t="s">
        <v>1057</v>
      </c>
      <c r="G1707" s="272" t="s">
        <v>117</v>
      </c>
      <c r="H1707" s="273">
        <v>4</v>
      </c>
      <c r="I1707" s="274"/>
      <c r="J1707" s="275">
        <f>ROUND(I1707*H1707,2)</f>
        <v>0</v>
      </c>
      <c r="K1707" s="271" t="s">
        <v>194</v>
      </c>
      <c r="L1707" s="276"/>
      <c r="M1707" s="277" t="s">
        <v>21</v>
      </c>
      <c r="N1707" s="278" t="s">
        <v>44</v>
      </c>
      <c r="O1707" s="86"/>
      <c r="P1707" s="224">
        <f>O1707*H1707</f>
        <v>0</v>
      </c>
      <c r="Q1707" s="224">
        <v>0.0027699999999999999</v>
      </c>
      <c r="R1707" s="224">
        <f>Q1707*H1707</f>
        <v>0.01108</v>
      </c>
      <c r="S1707" s="224">
        <v>0</v>
      </c>
      <c r="T1707" s="225">
        <f>S1707*H1707</f>
        <v>0</v>
      </c>
      <c r="U1707" s="40"/>
      <c r="V1707" s="40"/>
      <c r="W1707" s="40"/>
      <c r="X1707" s="40"/>
      <c r="Y1707" s="40"/>
      <c r="Z1707" s="40"/>
      <c r="AA1707" s="40"/>
      <c r="AB1707" s="40"/>
      <c r="AC1707" s="40"/>
      <c r="AD1707" s="40"/>
      <c r="AE1707" s="40"/>
      <c r="AR1707" s="226" t="s">
        <v>424</v>
      </c>
      <c r="AT1707" s="226" t="s">
        <v>214</v>
      </c>
      <c r="AU1707" s="226" t="s">
        <v>83</v>
      </c>
      <c r="AY1707" s="19" t="s">
        <v>189</v>
      </c>
      <c r="BE1707" s="227">
        <f>IF(N1707="základní",J1707,0)</f>
        <v>0</v>
      </c>
      <c r="BF1707" s="227">
        <f>IF(N1707="snížená",J1707,0)</f>
        <v>0</v>
      </c>
      <c r="BG1707" s="227">
        <f>IF(N1707="zákl. přenesená",J1707,0)</f>
        <v>0</v>
      </c>
      <c r="BH1707" s="227">
        <f>IF(N1707="sníž. přenesená",J1707,0)</f>
        <v>0</v>
      </c>
      <c r="BI1707" s="227">
        <f>IF(N1707="nulová",J1707,0)</f>
        <v>0</v>
      </c>
      <c r="BJ1707" s="19" t="s">
        <v>81</v>
      </c>
      <c r="BK1707" s="227">
        <f>ROUND(I1707*H1707,2)</f>
        <v>0</v>
      </c>
      <c r="BL1707" s="19" t="s">
        <v>315</v>
      </c>
      <c r="BM1707" s="226" t="s">
        <v>1058</v>
      </c>
    </row>
    <row r="1708" s="2" customFormat="1" ht="16.5" customHeight="1">
      <c r="A1708" s="40"/>
      <c r="B1708" s="41"/>
      <c r="C1708" s="215" t="s">
        <v>1059</v>
      </c>
      <c r="D1708" s="215" t="s">
        <v>191</v>
      </c>
      <c r="E1708" s="216" t="s">
        <v>1060</v>
      </c>
      <c r="F1708" s="217" t="s">
        <v>1061</v>
      </c>
      <c r="G1708" s="218" t="s">
        <v>117</v>
      </c>
      <c r="H1708" s="219">
        <v>1</v>
      </c>
      <c r="I1708" s="220"/>
      <c r="J1708" s="221">
        <f>ROUND(I1708*H1708,2)</f>
        <v>0</v>
      </c>
      <c r="K1708" s="217" t="s">
        <v>411</v>
      </c>
      <c r="L1708" s="46"/>
      <c r="M1708" s="222" t="s">
        <v>21</v>
      </c>
      <c r="N1708" s="223" t="s">
        <v>44</v>
      </c>
      <c r="O1708" s="86"/>
      <c r="P1708" s="224">
        <f>O1708*H1708</f>
        <v>0</v>
      </c>
      <c r="Q1708" s="224">
        <v>0.0044600000000000004</v>
      </c>
      <c r="R1708" s="224">
        <f>Q1708*H1708</f>
        <v>0.0044600000000000004</v>
      </c>
      <c r="S1708" s="224">
        <v>0</v>
      </c>
      <c r="T1708" s="225">
        <f>S1708*H1708</f>
        <v>0</v>
      </c>
      <c r="U1708" s="40"/>
      <c r="V1708" s="40"/>
      <c r="W1708" s="40"/>
      <c r="X1708" s="40"/>
      <c r="Y1708" s="40"/>
      <c r="Z1708" s="40"/>
      <c r="AA1708" s="40"/>
      <c r="AB1708" s="40"/>
      <c r="AC1708" s="40"/>
      <c r="AD1708" s="40"/>
      <c r="AE1708" s="40"/>
      <c r="AR1708" s="226" t="s">
        <v>315</v>
      </c>
      <c r="AT1708" s="226" t="s">
        <v>191</v>
      </c>
      <c r="AU1708" s="226" t="s">
        <v>83</v>
      </c>
      <c r="AY1708" s="19" t="s">
        <v>189</v>
      </c>
      <c r="BE1708" s="227">
        <f>IF(N1708="základní",J1708,0)</f>
        <v>0</v>
      </c>
      <c r="BF1708" s="227">
        <f>IF(N1708="snížená",J1708,0)</f>
        <v>0</v>
      </c>
      <c r="BG1708" s="227">
        <f>IF(N1708="zákl. přenesená",J1708,0)</f>
        <v>0</v>
      </c>
      <c r="BH1708" s="227">
        <f>IF(N1708="sníž. přenesená",J1708,0)</f>
        <v>0</v>
      </c>
      <c r="BI1708" s="227">
        <f>IF(N1708="nulová",J1708,0)</f>
        <v>0</v>
      </c>
      <c r="BJ1708" s="19" t="s">
        <v>81</v>
      </c>
      <c r="BK1708" s="227">
        <f>ROUND(I1708*H1708,2)</f>
        <v>0</v>
      </c>
      <c r="BL1708" s="19" t="s">
        <v>315</v>
      </c>
      <c r="BM1708" s="226" t="s">
        <v>1062</v>
      </c>
    </row>
    <row r="1709" s="13" customFormat="1">
      <c r="A1709" s="13"/>
      <c r="B1709" s="233"/>
      <c r="C1709" s="234"/>
      <c r="D1709" s="235" t="s">
        <v>199</v>
      </c>
      <c r="E1709" s="236" t="s">
        <v>21</v>
      </c>
      <c r="F1709" s="237" t="s">
        <v>200</v>
      </c>
      <c r="G1709" s="234"/>
      <c r="H1709" s="236" t="s">
        <v>21</v>
      </c>
      <c r="I1709" s="238"/>
      <c r="J1709" s="234"/>
      <c r="K1709" s="234"/>
      <c r="L1709" s="239"/>
      <c r="M1709" s="240"/>
      <c r="N1709" s="241"/>
      <c r="O1709" s="241"/>
      <c r="P1709" s="241"/>
      <c r="Q1709" s="241"/>
      <c r="R1709" s="241"/>
      <c r="S1709" s="241"/>
      <c r="T1709" s="242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43" t="s">
        <v>199</v>
      </c>
      <c r="AU1709" s="243" t="s">
        <v>83</v>
      </c>
      <c r="AV1709" s="13" t="s">
        <v>81</v>
      </c>
      <c r="AW1709" s="13" t="s">
        <v>34</v>
      </c>
      <c r="AX1709" s="13" t="s">
        <v>73</v>
      </c>
      <c r="AY1709" s="243" t="s">
        <v>189</v>
      </c>
    </row>
    <row r="1710" s="13" customFormat="1">
      <c r="A1710" s="13"/>
      <c r="B1710" s="233"/>
      <c r="C1710" s="234"/>
      <c r="D1710" s="235" t="s">
        <v>199</v>
      </c>
      <c r="E1710" s="236" t="s">
        <v>21</v>
      </c>
      <c r="F1710" s="237" t="s">
        <v>591</v>
      </c>
      <c r="G1710" s="234"/>
      <c r="H1710" s="236" t="s">
        <v>21</v>
      </c>
      <c r="I1710" s="238"/>
      <c r="J1710" s="234"/>
      <c r="K1710" s="234"/>
      <c r="L1710" s="239"/>
      <c r="M1710" s="240"/>
      <c r="N1710" s="241"/>
      <c r="O1710" s="241"/>
      <c r="P1710" s="241"/>
      <c r="Q1710" s="241"/>
      <c r="R1710" s="241"/>
      <c r="S1710" s="241"/>
      <c r="T1710" s="242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43" t="s">
        <v>199</v>
      </c>
      <c r="AU1710" s="243" t="s">
        <v>83</v>
      </c>
      <c r="AV1710" s="13" t="s">
        <v>81</v>
      </c>
      <c r="AW1710" s="13" t="s">
        <v>34</v>
      </c>
      <c r="AX1710" s="13" t="s">
        <v>73</v>
      </c>
      <c r="AY1710" s="243" t="s">
        <v>189</v>
      </c>
    </row>
    <row r="1711" s="14" customFormat="1">
      <c r="A1711" s="14"/>
      <c r="B1711" s="244"/>
      <c r="C1711" s="245"/>
      <c r="D1711" s="235" t="s">
        <v>199</v>
      </c>
      <c r="E1711" s="246" t="s">
        <v>21</v>
      </c>
      <c r="F1711" s="247" t="s">
        <v>81</v>
      </c>
      <c r="G1711" s="245"/>
      <c r="H1711" s="248">
        <v>1</v>
      </c>
      <c r="I1711" s="249"/>
      <c r="J1711" s="245"/>
      <c r="K1711" s="245"/>
      <c r="L1711" s="250"/>
      <c r="M1711" s="251"/>
      <c r="N1711" s="252"/>
      <c r="O1711" s="252"/>
      <c r="P1711" s="252"/>
      <c r="Q1711" s="252"/>
      <c r="R1711" s="252"/>
      <c r="S1711" s="252"/>
      <c r="T1711" s="253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4" t="s">
        <v>199</v>
      </c>
      <c r="AU1711" s="254" t="s">
        <v>83</v>
      </c>
      <c r="AV1711" s="14" t="s">
        <v>83</v>
      </c>
      <c r="AW1711" s="14" t="s">
        <v>34</v>
      </c>
      <c r="AX1711" s="14" t="s">
        <v>73</v>
      </c>
      <c r="AY1711" s="254" t="s">
        <v>189</v>
      </c>
    </row>
    <row r="1712" s="15" customFormat="1">
      <c r="A1712" s="15"/>
      <c r="B1712" s="255"/>
      <c r="C1712" s="256"/>
      <c r="D1712" s="235" t="s">
        <v>199</v>
      </c>
      <c r="E1712" s="257" t="s">
        <v>21</v>
      </c>
      <c r="F1712" s="258" t="s">
        <v>203</v>
      </c>
      <c r="G1712" s="256"/>
      <c r="H1712" s="259">
        <v>1</v>
      </c>
      <c r="I1712" s="260"/>
      <c r="J1712" s="256"/>
      <c r="K1712" s="256"/>
      <c r="L1712" s="261"/>
      <c r="M1712" s="262"/>
      <c r="N1712" s="263"/>
      <c r="O1712" s="263"/>
      <c r="P1712" s="263"/>
      <c r="Q1712" s="263"/>
      <c r="R1712" s="263"/>
      <c r="S1712" s="263"/>
      <c r="T1712" s="264"/>
      <c r="U1712" s="15"/>
      <c r="V1712" s="15"/>
      <c r="W1712" s="15"/>
      <c r="X1712" s="15"/>
      <c r="Y1712" s="15"/>
      <c r="Z1712" s="15"/>
      <c r="AA1712" s="15"/>
      <c r="AB1712" s="15"/>
      <c r="AC1712" s="15"/>
      <c r="AD1712" s="15"/>
      <c r="AE1712" s="15"/>
      <c r="AT1712" s="265" t="s">
        <v>199</v>
      </c>
      <c r="AU1712" s="265" t="s">
        <v>83</v>
      </c>
      <c r="AV1712" s="15" t="s">
        <v>195</v>
      </c>
      <c r="AW1712" s="15" t="s">
        <v>34</v>
      </c>
      <c r="AX1712" s="15" t="s">
        <v>81</v>
      </c>
      <c r="AY1712" s="265" t="s">
        <v>189</v>
      </c>
    </row>
    <row r="1713" s="2" customFormat="1" ht="16.5" customHeight="1">
      <c r="A1713" s="40"/>
      <c r="B1713" s="41"/>
      <c r="C1713" s="269" t="s">
        <v>1063</v>
      </c>
      <c r="D1713" s="269" t="s">
        <v>214</v>
      </c>
      <c r="E1713" s="270" t="s">
        <v>1064</v>
      </c>
      <c r="F1713" s="271" t="s">
        <v>1065</v>
      </c>
      <c r="G1713" s="272" t="s">
        <v>117</v>
      </c>
      <c r="H1713" s="273">
        <v>1</v>
      </c>
      <c r="I1713" s="274"/>
      <c r="J1713" s="275">
        <f>ROUND(I1713*H1713,2)</f>
        <v>0</v>
      </c>
      <c r="K1713" s="271" t="s">
        <v>411</v>
      </c>
      <c r="L1713" s="276"/>
      <c r="M1713" s="277" t="s">
        <v>21</v>
      </c>
      <c r="N1713" s="278" t="s">
        <v>44</v>
      </c>
      <c r="O1713" s="86"/>
      <c r="P1713" s="224">
        <f>O1713*H1713</f>
        <v>0</v>
      </c>
      <c r="Q1713" s="224">
        <v>0.0044600000000000004</v>
      </c>
      <c r="R1713" s="224">
        <f>Q1713*H1713</f>
        <v>0.0044600000000000004</v>
      </c>
      <c r="S1713" s="224">
        <v>0</v>
      </c>
      <c r="T1713" s="225">
        <f>S1713*H1713</f>
        <v>0</v>
      </c>
      <c r="U1713" s="40"/>
      <c r="V1713" s="40"/>
      <c r="W1713" s="40"/>
      <c r="X1713" s="40"/>
      <c r="Y1713" s="40"/>
      <c r="Z1713" s="40"/>
      <c r="AA1713" s="40"/>
      <c r="AB1713" s="40"/>
      <c r="AC1713" s="40"/>
      <c r="AD1713" s="40"/>
      <c r="AE1713" s="40"/>
      <c r="AR1713" s="226" t="s">
        <v>598</v>
      </c>
      <c r="AT1713" s="226" t="s">
        <v>214</v>
      </c>
      <c r="AU1713" s="226" t="s">
        <v>83</v>
      </c>
      <c r="AY1713" s="19" t="s">
        <v>189</v>
      </c>
      <c r="BE1713" s="227">
        <f>IF(N1713="základní",J1713,0)</f>
        <v>0</v>
      </c>
      <c r="BF1713" s="227">
        <f>IF(N1713="snížená",J1713,0)</f>
        <v>0</v>
      </c>
      <c r="BG1713" s="227">
        <f>IF(N1713="zákl. přenesená",J1713,0)</f>
        <v>0</v>
      </c>
      <c r="BH1713" s="227">
        <f>IF(N1713="sníž. přenesená",J1713,0)</f>
        <v>0</v>
      </c>
      <c r="BI1713" s="227">
        <f>IF(N1713="nulová",J1713,0)</f>
        <v>0</v>
      </c>
      <c r="BJ1713" s="19" t="s">
        <v>81</v>
      </c>
      <c r="BK1713" s="227">
        <f>ROUND(I1713*H1713,2)</f>
        <v>0</v>
      </c>
      <c r="BL1713" s="19" t="s">
        <v>598</v>
      </c>
      <c r="BM1713" s="226" t="s">
        <v>1066</v>
      </c>
    </row>
    <row r="1714" s="13" customFormat="1">
      <c r="A1714" s="13"/>
      <c r="B1714" s="233"/>
      <c r="C1714" s="234"/>
      <c r="D1714" s="235" t="s">
        <v>199</v>
      </c>
      <c r="E1714" s="236" t="s">
        <v>21</v>
      </c>
      <c r="F1714" s="237" t="s">
        <v>200</v>
      </c>
      <c r="G1714" s="234"/>
      <c r="H1714" s="236" t="s">
        <v>21</v>
      </c>
      <c r="I1714" s="238"/>
      <c r="J1714" s="234"/>
      <c r="K1714" s="234"/>
      <c r="L1714" s="239"/>
      <c r="M1714" s="240"/>
      <c r="N1714" s="241"/>
      <c r="O1714" s="241"/>
      <c r="P1714" s="241"/>
      <c r="Q1714" s="241"/>
      <c r="R1714" s="241"/>
      <c r="S1714" s="241"/>
      <c r="T1714" s="242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43" t="s">
        <v>199</v>
      </c>
      <c r="AU1714" s="243" t="s">
        <v>83</v>
      </c>
      <c r="AV1714" s="13" t="s">
        <v>81</v>
      </c>
      <c r="AW1714" s="13" t="s">
        <v>34</v>
      </c>
      <c r="AX1714" s="13" t="s">
        <v>73</v>
      </c>
      <c r="AY1714" s="243" t="s">
        <v>189</v>
      </c>
    </row>
    <row r="1715" s="13" customFormat="1">
      <c r="A1715" s="13"/>
      <c r="B1715" s="233"/>
      <c r="C1715" s="234"/>
      <c r="D1715" s="235" t="s">
        <v>199</v>
      </c>
      <c r="E1715" s="236" t="s">
        <v>21</v>
      </c>
      <c r="F1715" s="237" t="s">
        <v>591</v>
      </c>
      <c r="G1715" s="234"/>
      <c r="H1715" s="236" t="s">
        <v>21</v>
      </c>
      <c r="I1715" s="238"/>
      <c r="J1715" s="234"/>
      <c r="K1715" s="234"/>
      <c r="L1715" s="239"/>
      <c r="M1715" s="240"/>
      <c r="N1715" s="241"/>
      <c r="O1715" s="241"/>
      <c r="P1715" s="241"/>
      <c r="Q1715" s="241"/>
      <c r="R1715" s="241"/>
      <c r="S1715" s="241"/>
      <c r="T1715" s="242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3" t="s">
        <v>199</v>
      </c>
      <c r="AU1715" s="243" t="s">
        <v>83</v>
      </c>
      <c r="AV1715" s="13" t="s">
        <v>81</v>
      </c>
      <c r="AW1715" s="13" t="s">
        <v>34</v>
      </c>
      <c r="AX1715" s="13" t="s">
        <v>73</v>
      </c>
      <c r="AY1715" s="243" t="s">
        <v>189</v>
      </c>
    </row>
    <row r="1716" s="14" customFormat="1">
      <c r="A1716" s="14"/>
      <c r="B1716" s="244"/>
      <c r="C1716" s="245"/>
      <c r="D1716" s="235" t="s">
        <v>199</v>
      </c>
      <c r="E1716" s="246" t="s">
        <v>21</v>
      </c>
      <c r="F1716" s="247" t="s">
        <v>81</v>
      </c>
      <c r="G1716" s="245"/>
      <c r="H1716" s="248">
        <v>1</v>
      </c>
      <c r="I1716" s="249"/>
      <c r="J1716" s="245"/>
      <c r="K1716" s="245"/>
      <c r="L1716" s="250"/>
      <c r="M1716" s="251"/>
      <c r="N1716" s="252"/>
      <c r="O1716" s="252"/>
      <c r="P1716" s="252"/>
      <c r="Q1716" s="252"/>
      <c r="R1716" s="252"/>
      <c r="S1716" s="252"/>
      <c r="T1716" s="253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54" t="s">
        <v>199</v>
      </c>
      <c r="AU1716" s="254" t="s">
        <v>83</v>
      </c>
      <c r="AV1716" s="14" t="s">
        <v>83</v>
      </c>
      <c r="AW1716" s="14" t="s">
        <v>34</v>
      </c>
      <c r="AX1716" s="14" t="s">
        <v>73</v>
      </c>
      <c r="AY1716" s="254" t="s">
        <v>189</v>
      </c>
    </row>
    <row r="1717" s="15" customFormat="1">
      <c r="A1717" s="15"/>
      <c r="B1717" s="255"/>
      <c r="C1717" s="256"/>
      <c r="D1717" s="235" t="s">
        <v>199</v>
      </c>
      <c r="E1717" s="257" t="s">
        <v>21</v>
      </c>
      <c r="F1717" s="258" t="s">
        <v>203</v>
      </c>
      <c r="G1717" s="256"/>
      <c r="H1717" s="259">
        <v>1</v>
      </c>
      <c r="I1717" s="260"/>
      <c r="J1717" s="256"/>
      <c r="K1717" s="256"/>
      <c r="L1717" s="261"/>
      <c r="M1717" s="262"/>
      <c r="N1717" s="263"/>
      <c r="O1717" s="263"/>
      <c r="P1717" s="263"/>
      <c r="Q1717" s="263"/>
      <c r="R1717" s="263"/>
      <c r="S1717" s="263"/>
      <c r="T1717" s="264"/>
      <c r="U1717" s="15"/>
      <c r="V1717" s="15"/>
      <c r="W1717" s="15"/>
      <c r="X1717" s="15"/>
      <c r="Y1717" s="15"/>
      <c r="Z1717" s="15"/>
      <c r="AA1717" s="15"/>
      <c r="AB1717" s="15"/>
      <c r="AC1717" s="15"/>
      <c r="AD1717" s="15"/>
      <c r="AE1717" s="15"/>
      <c r="AT1717" s="265" t="s">
        <v>199</v>
      </c>
      <c r="AU1717" s="265" t="s">
        <v>83</v>
      </c>
      <c r="AV1717" s="15" t="s">
        <v>195</v>
      </c>
      <c r="AW1717" s="15" t="s">
        <v>34</v>
      </c>
      <c r="AX1717" s="15" t="s">
        <v>81</v>
      </c>
      <c r="AY1717" s="265" t="s">
        <v>189</v>
      </c>
    </row>
    <row r="1718" s="2" customFormat="1" ht="16.5" customHeight="1">
      <c r="A1718" s="40"/>
      <c r="B1718" s="41"/>
      <c r="C1718" s="269" t="s">
        <v>1067</v>
      </c>
      <c r="D1718" s="269" t="s">
        <v>214</v>
      </c>
      <c r="E1718" s="270" t="s">
        <v>1068</v>
      </c>
      <c r="F1718" s="271" t="s">
        <v>1069</v>
      </c>
      <c r="G1718" s="272" t="s">
        <v>117</v>
      </c>
      <c r="H1718" s="273">
        <v>1</v>
      </c>
      <c r="I1718" s="274"/>
      <c r="J1718" s="275">
        <f>ROUND(I1718*H1718,2)</f>
        <v>0</v>
      </c>
      <c r="K1718" s="271" t="s">
        <v>411</v>
      </c>
      <c r="L1718" s="276"/>
      <c r="M1718" s="277" t="s">
        <v>21</v>
      </c>
      <c r="N1718" s="278" t="s">
        <v>44</v>
      </c>
      <c r="O1718" s="86"/>
      <c r="P1718" s="224">
        <f>O1718*H1718</f>
        <v>0</v>
      </c>
      <c r="Q1718" s="224">
        <v>0.0044600000000000004</v>
      </c>
      <c r="R1718" s="224">
        <f>Q1718*H1718</f>
        <v>0.0044600000000000004</v>
      </c>
      <c r="S1718" s="224">
        <v>0</v>
      </c>
      <c r="T1718" s="225">
        <f>S1718*H1718</f>
        <v>0</v>
      </c>
      <c r="U1718" s="40"/>
      <c r="V1718" s="40"/>
      <c r="W1718" s="40"/>
      <c r="X1718" s="40"/>
      <c r="Y1718" s="40"/>
      <c r="Z1718" s="40"/>
      <c r="AA1718" s="40"/>
      <c r="AB1718" s="40"/>
      <c r="AC1718" s="40"/>
      <c r="AD1718" s="40"/>
      <c r="AE1718" s="40"/>
      <c r="AR1718" s="226" t="s">
        <v>598</v>
      </c>
      <c r="AT1718" s="226" t="s">
        <v>214</v>
      </c>
      <c r="AU1718" s="226" t="s">
        <v>83</v>
      </c>
      <c r="AY1718" s="19" t="s">
        <v>189</v>
      </c>
      <c r="BE1718" s="227">
        <f>IF(N1718="základní",J1718,0)</f>
        <v>0</v>
      </c>
      <c r="BF1718" s="227">
        <f>IF(N1718="snížená",J1718,0)</f>
        <v>0</v>
      </c>
      <c r="BG1718" s="227">
        <f>IF(N1718="zákl. přenesená",J1718,0)</f>
        <v>0</v>
      </c>
      <c r="BH1718" s="227">
        <f>IF(N1718="sníž. přenesená",J1718,0)</f>
        <v>0</v>
      </c>
      <c r="BI1718" s="227">
        <f>IF(N1718="nulová",J1718,0)</f>
        <v>0</v>
      </c>
      <c r="BJ1718" s="19" t="s">
        <v>81</v>
      </c>
      <c r="BK1718" s="227">
        <f>ROUND(I1718*H1718,2)</f>
        <v>0</v>
      </c>
      <c r="BL1718" s="19" t="s">
        <v>598</v>
      </c>
      <c r="BM1718" s="226" t="s">
        <v>1070</v>
      </c>
    </row>
    <row r="1719" s="13" customFormat="1">
      <c r="A1719" s="13"/>
      <c r="B1719" s="233"/>
      <c r="C1719" s="234"/>
      <c r="D1719" s="235" t="s">
        <v>199</v>
      </c>
      <c r="E1719" s="236" t="s">
        <v>21</v>
      </c>
      <c r="F1719" s="237" t="s">
        <v>200</v>
      </c>
      <c r="G1719" s="234"/>
      <c r="H1719" s="236" t="s">
        <v>21</v>
      </c>
      <c r="I1719" s="238"/>
      <c r="J1719" s="234"/>
      <c r="K1719" s="234"/>
      <c r="L1719" s="239"/>
      <c r="M1719" s="240"/>
      <c r="N1719" s="241"/>
      <c r="O1719" s="241"/>
      <c r="P1719" s="241"/>
      <c r="Q1719" s="241"/>
      <c r="R1719" s="241"/>
      <c r="S1719" s="241"/>
      <c r="T1719" s="242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T1719" s="243" t="s">
        <v>199</v>
      </c>
      <c r="AU1719" s="243" t="s">
        <v>83</v>
      </c>
      <c r="AV1719" s="13" t="s">
        <v>81</v>
      </c>
      <c r="AW1719" s="13" t="s">
        <v>34</v>
      </c>
      <c r="AX1719" s="13" t="s">
        <v>73</v>
      </c>
      <c r="AY1719" s="243" t="s">
        <v>189</v>
      </c>
    </row>
    <row r="1720" s="13" customFormat="1">
      <c r="A1720" s="13"/>
      <c r="B1720" s="233"/>
      <c r="C1720" s="234"/>
      <c r="D1720" s="235" t="s">
        <v>199</v>
      </c>
      <c r="E1720" s="236" t="s">
        <v>21</v>
      </c>
      <c r="F1720" s="237" t="s">
        <v>591</v>
      </c>
      <c r="G1720" s="234"/>
      <c r="H1720" s="236" t="s">
        <v>21</v>
      </c>
      <c r="I1720" s="238"/>
      <c r="J1720" s="234"/>
      <c r="K1720" s="234"/>
      <c r="L1720" s="239"/>
      <c r="M1720" s="240"/>
      <c r="N1720" s="241"/>
      <c r="O1720" s="241"/>
      <c r="P1720" s="241"/>
      <c r="Q1720" s="241"/>
      <c r="R1720" s="241"/>
      <c r="S1720" s="241"/>
      <c r="T1720" s="242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43" t="s">
        <v>199</v>
      </c>
      <c r="AU1720" s="243" t="s">
        <v>83</v>
      </c>
      <c r="AV1720" s="13" t="s">
        <v>81</v>
      </c>
      <c r="AW1720" s="13" t="s">
        <v>34</v>
      </c>
      <c r="AX1720" s="13" t="s">
        <v>73</v>
      </c>
      <c r="AY1720" s="243" t="s">
        <v>189</v>
      </c>
    </row>
    <row r="1721" s="14" customFormat="1">
      <c r="A1721" s="14"/>
      <c r="B1721" s="244"/>
      <c r="C1721" s="245"/>
      <c r="D1721" s="235" t="s">
        <v>199</v>
      </c>
      <c r="E1721" s="246" t="s">
        <v>21</v>
      </c>
      <c r="F1721" s="247" t="s">
        <v>81</v>
      </c>
      <c r="G1721" s="245"/>
      <c r="H1721" s="248">
        <v>1</v>
      </c>
      <c r="I1721" s="249"/>
      <c r="J1721" s="245"/>
      <c r="K1721" s="245"/>
      <c r="L1721" s="250"/>
      <c r="M1721" s="251"/>
      <c r="N1721" s="252"/>
      <c r="O1721" s="252"/>
      <c r="P1721" s="252"/>
      <c r="Q1721" s="252"/>
      <c r="R1721" s="252"/>
      <c r="S1721" s="252"/>
      <c r="T1721" s="253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54" t="s">
        <v>199</v>
      </c>
      <c r="AU1721" s="254" t="s">
        <v>83</v>
      </c>
      <c r="AV1721" s="14" t="s">
        <v>83</v>
      </c>
      <c r="AW1721" s="14" t="s">
        <v>34</v>
      </c>
      <c r="AX1721" s="14" t="s">
        <v>73</v>
      </c>
      <c r="AY1721" s="254" t="s">
        <v>189</v>
      </c>
    </row>
    <row r="1722" s="15" customFormat="1">
      <c r="A1722" s="15"/>
      <c r="B1722" s="255"/>
      <c r="C1722" s="256"/>
      <c r="D1722" s="235" t="s">
        <v>199</v>
      </c>
      <c r="E1722" s="257" t="s">
        <v>21</v>
      </c>
      <c r="F1722" s="258" t="s">
        <v>203</v>
      </c>
      <c r="G1722" s="256"/>
      <c r="H1722" s="259">
        <v>1</v>
      </c>
      <c r="I1722" s="260"/>
      <c r="J1722" s="256"/>
      <c r="K1722" s="256"/>
      <c r="L1722" s="261"/>
      <c r="M1722" s="262"/>
      <c r="N1722" s="263"/>
      <c r="O1722" s="263"/>
      <c r="P1722" s="263"/>
      <c r="Q1722" s="263"/>
      <c r="R1722" s="263"/>
      <c r="S1722" s="263"/>
      <c r="T1722" s="264"/>
      <c r="U1722" s="15"/>
      <c r="V1722" s="15"/>
      <c r="W1722" s="15"/>
      <c r="X1722" s="15"/>
      <c r="Y1722" s="15"/>
      <c r="Z1722" s="15"/>
      <c r="AA1722" s="15"/>
      <c r="AB1722" s="15"/>
      <c r="AC1722" s="15"/>
      <c r="AD1722" s="15"/>
      <c r="AE1722" s="15"/>
      <c r="AT1722" s="265" t="s">
        <v>199</v>
      </c>
      <c r="AU1722" s="265" t="s">
        <v>83</v>
      </c>
      <c r="AV1722" s="15" t="s">
        <v>195</v>
      </c>
      <c r="AW1722" s="15" t="s">
        <v>34</v>
      </c>
      <c r="AX1722" s="15" t="s">
        <v>81</v>
      </c>
      <c r="AY1722" s="265" t="s">
        <v>189</v>
      </c>
    </row>
    <row r="1723" s="2" customFormat="1" ht="49.05" customHeight="1">
      <c r="A1723" s="40"/>
      <c r="B1723" s="41"/>
      <c r="C1723" s="215" t="s">
        <v>1071</v>
      </c>
      <c r="D1723" s="215" t="s">
        <v>191</v>
      </c>
      <c r="E1723" s="216" t="s">
        <v>1072</v>
      </c>
      <c r="F1723" s="217" t="s">
        <v>1073</v>
      </c>
      <c r="G1723" s="218" t="s">
        <v>421</v>
      </c>
      <c r="H1723" s="219">
        <v>0.39300000000000002</v>
      </c>
      <c r="I1723" s="220"/>
      <c r="J1723" s="221">
        <f>ROUND(I1723*H1723,2)</f>
        <v>0</v>
      </c>
      <c r="K1723" s="217" t="s">
        <v>194</v>
      </c>
      <c r="L1723" s="46"/>
      <c r="M1723" s="222" t="s">
        <v>21</v>
      </c>
      <c r="N1723" s="223" t="s">
        <v>44</v>
      </c>
      <c r="O1723" s="86"/>
      <c r="P1723" s="224">
        <f>O1723*H1723</f>
        <v>0</v>
      </c>
      <c r="Q1723" s="224">
        <v>0</v>
      </c>
      <c r="R1723" s="224">
        <f>Q1723*H1723</f>
        <v>0</v>
      </c>
      <c r="S1723" s="224">
        <v>0</v>
      </c>
      <c r="T1723" s="225">
        <f>S1723*H1723</f>
        <v>0</v>
      </c>
      <c r="U1723" s="40"/>
      <c r="V1723" s="40"/>
      <c r="W1723" s="40"/>
      <c r="X1723" s="40"/>
      <c r="Y1723" s="40"/>
      <c r="Z1723" s="40"/>
      <c r="AA1723" s="40"/>
      <c r="AB1723" s="40"/>
      <c r="AC1723" s="40"/>
      <c r="AD1723" s="40"/>
      <c r="AE1723" s="40"/>
      <c r="AR1723" s="226" t="s">
        <v>315</v>
      </c>
      <c r="AT1723" s="226" t="s">
        <v>191</v>
      </c>
      <c r="AU1723" s="226" t="s">
        <v>83</v>
      </c>
      <c r="AY1723" s="19" t="s">
        <v>189</v>
      </c>
      <c r="BE1723" s="227">
        <f>IF(N1723="základní",J1723,0)</f>
        <v>0</v>
      </c>
      <c r="BF1723" s="227">
        <f>IF(N1723="snížená",J1723,0)</f>
        <v>0</v>
      </c>
      <c r="BG1723" s="227">
        <f>IF(N1723="zákl. přenesená",J1723,0)</f>
        <v>0</v>
      </c>
      <c r="BH1723" s="227">
        <f>IF(N1723="sníž. přenesená",J1723,0)</f>
        <v>0</v>
      </c>
      <c r="BI1723" s="227">
        <f>IF(N1723="nulová",J1723,0)</f>
        <v>0</v>
      </c>
      <c r="BJ1723" s="19" t="s">
        <v>81</v>
      </c>
      <c r="BK1723" s="227">
        <f>ROUND(I1723*H1723,2)</f>
        <v>0</v>
      </c>
      <c r="BL1723" s="19" t="s">
        <v>315</v>
      </c>
      <c r="BM1723" s="226" t="s">
        <v>1074</v>
      </c>
    </row>
    <row r="1724" s="2" customFormat="1">
      <c r="A1724" s="40"/>
      <c r="B1724" s="41"/>
      <c r="C1724" s="42"/>
      <c r="D1724" s="228" t="s">
        <v>197</v>
      </c>
      <c r="E1724" s="42"/>
      <c r="F1724" s="229" t="s">
        <v>1075</v>
      </c>
      <c r="G1724" s="42"/>
      <c r="H1724" s="42"/>
      <c r="I1724" s="230"/>
      <c r="J1724" s="42"/>
      <c r="K1724" s="42"/>
      <c r="L1724" s="46"/>
      <c r="M1724" s="231"/>
      <c r="N1724" s="232"/>
      <c r="O1724" s="86"/>
      <c r="P1724" s="86"/>
      <c r="Q1724" s="86"/>
      <c r="R1724" s="86"/>
      <c r="S1724" s="86"/>
      <c r="T1724" s="87"/>
      <c r="U1724" s="40"/>
      <c r="V1724" s="40"/>
      <c r="W1724" s="40"/>
      <c r="X1724" s="40"/>
      <c r="Y1724" s="40"/>
      <c r="Z1724" s="40"/>
      <c r="AA1724" s="40"/>
      <c r="AB1724" s="40"/>
      <c r="AC1724" s="40"/>
      <c r="AD1724" s="40"/>
      <c r="AE1724" s="40"/>
      <c r="AT1724" s="19" t="s">
        <v>197</v>
      </c>
      <c r="AU1724" s="19" t="s">
        <v>83</v>
      </c>
    </row>
    <row r="1725" s="12" customFormat="1" ht="22.8" customHeight="1">
      <c r="A1725" s="12"/>
      <c r="B1725" s="199"/>
      <c r="C1725" s="200"/>
      <c r="D1725" s="201" t="s">
        <v>72</v>
      </c>
      <c r="E1725" s="213" t="s">
        <v>1076</v>
      </c>
      <c r="F1725" s="213" t="s">
        <v>1077</v>
      </c>
      <c r="G1725" s="200"/>
      <c r="H1725" s="200"/>
      <c r="I1725" s="203"/>
      <c r="J1725" s="214">
        <f>BK1725</f>
        <v>0</v>
      </c>
      <c r="K1725" s="200"/>
      <c r="L1725" s="205"/>
      <c r="M1725" s="206"/>
      <c r="N1725" s="207"/>
      <c r="O1725" s="207"/>
      <c r="P1725" s="208">
        <f>SUM(P1726:P1763)</f>
        <v>0</v>
      </c>
      <c r="Q1725" s="207"/>
      <c r="R1725" s="208">
        <f>SUM(R1726:R1763)</f>
        <v>0.013817220000000002</v>
      </c>
      <c r="S1725" s="207"/>
      <c r="T1725" s="209">
        <f>SUM(T1726:T1763)</f>
        <v>0</v>
      </c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R1725" s="210" t="s">
        <v>83</v>
      </c>
      <c r="AT1725" s="211" t="s">
        <v>72</v>
      </c>
      <c r="AU1725" s="211" t="s">
        <v>81</v>
      </c>
      <c r="AY1725" s="210" t="s">
        <v>189</v>
      </c>
      <c r="BK1725" s="212">
        <f>SUM(BK1726:BK1763)</f>
        <v>0</v>
      </c>
    </row>
    <row r="1726" s="2" customFormat="1" ht="24.15" customHeight="1">
      <c r="A1726" s="40"/>
      <c r="B1726" s="41"/>
      <c r="C1726" s="215" t="s">
        <v>1078</v>
      </c>
      <c r="D1726" s="215" t="s">
        <v>191</v>
      </c>
      <c r="E1726" s="216" t="s">
        <v>1079</v>
      </c>
      <c r="F1726" s="217" t="s">
        <v>1080</v>
      </c>
      <c r="G1726" s="218" t="s">
        <v>101</v>
      </c>
      <c r="H1726" s="219">
        <v>22.710000000000001</v>
      </c>
      <c r="I1726" s="220"/>
      <c r="J1726" s="221">
        <f>ROUND(I1726*H1726,2)</f>
        <v>0</v>
      </c>
      <c r="K1726" s="217" t="s">
        <v>194</v>
      </c>
      <c r="L1726" s="46"/>
      <c r="M1726" s="222" t="s">
        <v>21</v>
      </c>
      <c r="N1726" s="223" t="s">
        <v>44</v>
      </c>
      <c r="O1726" s="86"/>
      <c r="P1726" s="224">
        <f>O1726*H1726</f>
        <v>0</v>
      </c>
      <c r="Q1726" s="224">
        <v>0</v>
      </c>
      <c r="R1726" s="224">
        <f>Q1726*H1726</f>
        <v>0</v>
      </c>
      <c r="S1726" s="224">
        <v>0</v>
      </c>
      <c r="T1726" s="225">
        <f>S1726*H1726</f>
        <v>0</v>
      </c>
      <c r="U1726" s="40"/>
      <c r="V1726" s="40"/>
      <c r="W1726" s="40"/>
      <c r="X1726" s="40"/>
      <c r="Y1726" s="40"/>
      <c r="Z1726" s="40"/>
      <c r="AA1726" s="40"/>
      <c r="AB1726" s="40"/>
      <c r="AC1726" s="40"/>
      <c r="AD1726" s="40"/>
      <c r="AE1726" s="40"/>
      <c r="AR1726" s="226" t="s">
        <v>315</v>
      </c>
      <c r="AT1726" s="226" t="s">
        <v>191</v>
      </c>
      <c r="AU1726" s="226" t="s">
        <v>83</v>
      </c>
      <c r="AY1726" s="19" t="s">
        <v>189</v>
      </c>
      <c r="BE1726" s="227">
        <f>IF(N1726="základní",J1726,0)</f>
        <v>0</v>
      </c>
      <c r="BF1726" s="227">
        <f>IF(N1726="snížená",J1726,0)</f>
        <v>0</v>
      </c>
      <c r="BG1726" s="227">
        <f>IF(N1726="zákl. přenesená",J1726,0)</f>
        <v>0</v>
      </c>
      <c r="BH1726" s="227">
        <f>IF(N1726="sníž. přenesená",J1726,0)</f>
        <v>0</v>
      </c>
      <c r="BI1726" s="227">
        <f>IF(N1726="nulová",J1726,0)</f>
        <v>0</v>
      </c>
      <c r="BJ1726" s="19" t="s">
        <v>81</v>
      </c>
      <c r="BK1726" s="227">
        <f>ROUND(I1726*H1726,2)</f>
        <v>0</v>
      </c>
      <c r="BL1726" s="19" t="s">
        <v>315</v>
      </c>
      <c r="BM1726" s="226" t="s">
        <v>1081</v>
      </c>
    </row>
    <row r="1727" s="2" customFormat="1">
      <c r="A1727" s="40"/>
      <c r="B1727" s="41"/>
      <c r="C1727" s="42"/>
      <c r="D1727" s="228" t="s">
        <v>197</v>
      </c>
      <c r="E1727" s="42"/>
      <c r="F1727" s="229" t="s">
        <v>1082</v>
      </c>
      <c r="G1727" s="42"/>
      <c r="H1727" s="42"/>
      <c r="I1727" s="230"/>
      <c r="J1727" s="42"/>
      <c r="K1727" s="42"/>
      <c r="L1727" s="46"/>
      <c r="M1727" s="231"/>
      <c r="N1727" s="232"/>
      <c r="O1727" s="86"/>
      <c r="P1727" s="86"/>
      <c r="Q1727" s="86"/>
      <c r="R1727" s="86"/>
      <c r="S1727" s="86"/>
      <c r="T1727" s="87"/>
      <c r="U1727" s="40"/>
      <c r="V1727" s="40"/>
      <c r="W1727" s="40"/>
      <c r="X1727" s="40"/>
      <c r="Y1727" s="40"/>
      <c r="Z1727" s="40"/>
      <c r="AA1727" s="40"/>
      <c r="AB1727" s="40"/>
      <c r="AC1727" s="40"/>
      <c r="AD1727" s="40"/>
      <c r="AE1727" s="40"/>
      <c r="AT1727" s="19" t="s">
        <v>197</v>
      </c>
      <c r="AU1727" s="19" t="s">
        <v>83</v>
      </c>
    </row>
    <row r="1728" s="14" customFormat="1">
      <c r="A1728" s="14"/>
      <c r="B1728" s="244"/>
      <c r="C1728" s="245"/>
      <c r="D1728" s="235" t="s">
        <v>199</v>
      </c>
      <c r="E1728" s="246" t="s">
        <v>21</v>
      </c>
      <c r="F1728" s="247" t="s">
        <v>275</v>
      </c>
      <c r="G1728" s="245"/>
      <c r="H1728" s="248">
        <v>22.710000000000001</v>
      </c>
      <c r="I1728" s="249"/>
      <c r="J1728" s="245"/>
      <c r="K1728" s="245"/>
      <c r="L1728" s="250"/>
      <c r="M1728" s="251"/>
      <c r="N1728" s="252"/>
      <c r="O1728" s="252"/>
      <c r="P1728" s="252"/>
      <c r="Q1728" s="252"/>
      <c r="R1728" s="252"/>
      <c r="S1728" s="252"/>
      <c r="T1728" s="253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54" t="s">
        <v>199</v>
      </c>
      <c r="AU1728" s="254" t="s">
        <v>83</v>
      </c>
      <c r="AV1728" s="14" t="s">
        <v>83</v>
      </c>
      <c r="AW1728" s="14" t="s">
        <v>34</v>
      </c>
      <c r="AX1728" s="14" t="s">
        <v>81</v>
      </c>
      <c r="AY1728" s="254" t="s">
        <v>189</v>
      </c>
    </row>
    <row r="1729" s="2" customFormat="1">
      <c r="A1729" s="40"/>
      <c r="B1729" s="41"/>
      <c r="C1729" s="42"/>
      <c r="D1729" s="235" t="s">
        <v>210</v>
      </c>
      <c r="E1729" s="42"/>
      <c r="F1729" s="266" t="s">
        <v>234</v>
      </c>
      <c r="G1729" s="42"/>
      <c r="H1729" s="42"/>
      <c r="I1729" s="42"/>
      <c r="J1729" s="42"/>
      <c r="K1729" s="42"/>
      <c r="L1729" s="46"/>
      <c r="M1729" s="231"/>
      <c r="N1729" s="232"/>
      <c r="O1729" s="86"/>
      <c r="P1729" s="86"/>
      <c r="Q1729" s="86"/>
      <c r="R1729" s="86"/>
      <c r="S1729" s="86"/>
      <c r="T1729" s="87"/>
      <c r="U1729" s="40"/>
      <c r="V1729" s="40"/>
      <c r="W1729" s="40"/>
      <c r="X1729" s="40"/>
      <c r="Y1729" s="40"/>
      <c r="Z1729" s="40"/>
      <c r="AA1729" s="40"/>
      <c r="AB1729" s="40"/>
      <c r="AC1729" s="40"/>
      <c r="AD1729" s="40"/>
      <c r="AE1729" s="40"/>
      <c r="AU1729" s="19" t="s">
        <v>83</v>
      </c>
    </row>
    <row r="1730" s="2" customFormat="1">
      <c r="A1730" s="40"/>
      <c r="B1730" s="41"/>
      <c r="C1730" s="42"/>
      <c r="D1730" s="235" t="s">
        <v>210</v>
      </c>
      <c r="E1730" s="42"/>
      <c r="F1730" s="267" t="s">
        <v>200</v>
      </c>
      <c r="G1730" s="42"/>
      <c r="H1730" s="268">
        <v>0</v>
      </c>
      <c r="I1730" s="42"/>
      <c r="J1730" s="42"/>
      <c r="K1730" s="42"/>
      <c r="L1730" s="46"/>
      <c r="M1730" s="231"/>
      <c r="N1730" s="232"/>
      <c r="O1730" s="86"/>
      <c r="P1730" s="86"/>
      <c r="Q1730" s="86"/>
      <c r="R1730" s="86"/>
      <c r="S1730" s="86"/>
      <c r="T1730" s="87"/>
      <c r="U1730" s="40"/>
      <c r="V1730" s="40"/>
      <c r="W1730" s="40"/>
      <c r="X1730" s="40"/>
      <c r="Y1730" s="40"/>
      <c r="Z1730" s="40"/>
      <c r="AA1730" s="40"/>
      <c r="AB1730" s="40"/>
      <c r="AC1730" s="40"/>
      <c r="AD1730" s="40"/>
      <c r="AE1730" s="40"/>
      <c r="AU1730" s="19" t="s">
        <v>83</v>
      </c>
    </row>
    <row r="1731" s="2" customFormat="1">
      <c r="A1731" s="40"/>
      <c r="B1731" s="41"/>
      <c r="C1731" s="42"/>
      <c r="D1731" s="235" t="s">
        <v>210</v>
      </c>
      <c r="E1731" s="42"/>
      <c r="F1731" s="267" t="s">
        <v>235</v>
      </c>
      <c r="G1731" s="42"/>
      <c r="H1731" s="268">
        <v>22.710000000000001</v>
      </c>
      <c r="I1731" s="42"/>
      <c r="J1731" s="42"/>
      <c r="K1731" s="42"/>
      <c r="L1731" s="46"/>
      <c r="M1731" s="231"/>
      <c r="N1731" s="232"/>
      <c r="O1731" s="86"/>
      <c r="P1731" s="86"/>
      <c r="Q1731" s="86"/>
      <c r="R1731" s="86"/>
      <c r="S1731" s="86"/>
      <c r="T1731" s="87"/>
      <c r="U1731" s="40"/>
      <c r="V1731" s="40"/>
      <c r="W1731" s="40"/>
      <c r="X1731" s="40"/>
      <c r="Y1731" s="40"/>
      <c r="Z1731" s="40"/>
      <c r="AA1731" s="40"/>
      <c r="AB1731" s="40"/>
      <c r="AC1731" s="40"/>
      <c r="AD1731" s="40"/>
      <c r="AE1731" s="40"/>
      <c r="AU1731" s="19" t="s">
        <v>83</v>
      </c>
    </row>
    <row r="1732" s="2" customFormat="1">
      <c r="A1732" s="40"/>
      <c r="B1732" s="41"/>
      <c r="C1732" s="42"/>
      <c r="D1732" s="235" t="s">
        <v>210</v>
      </c>
      <c r="E1732" s="42"/>
      <c r="F1732" s="267" t="s">
        <v>203</v>
      </c>
      <c r="G1732" s="42"/>
      <c r="H1732" s="268">
        <v>22.710000000000001</v>
      </c>
      <c r="I1732" s="42"/>
      <c r="J1732" s="42"/>
      <c r="K1732" s="42"/>
      <c r="L1732" s="46"/>
      <c r="M1732" s="231"/>
      <c r="N1732" s="232"/>
      <c r="O1732" s="86"/>
      <c r="P1732" s="86"/>
      <c r="Q1732" s="86"/>
      <c r="R1732" s="86"/>
      <c r="S1732" s="86"/>
      <c r="T1732" s="87"/>
      <c r="U1732" s="40"/>
      <c r="V1732" s="40"/>
      <c r="W1732" s="40"/>
      <c r="X1732" s="40"/>
      <c r="Y1732" s="40"/>
      <c r="Z1732" s="40"/>
      <c r="AA1732" s="40"/>
      <c r="AB1732" s="40"/>
      <c r="AC1732" s="40"/>
      <c r="AD1732" s="40"/>
      <c r="AE1732" s="40"/>
      <c r="AU1732" s="19" t="s">
        <v>83</v>
      </c>
    </row>
    <row r="1733" s="2" customFormat="1" ht="37.8" customHeight="1">
      <c r="A1733" s="40"/>
      <c r="B1733" s="41"/>
      <c r="C1733" s="215" t="s">
        <v>1083</v>
      </c>
      <c r="D1733" s="215" t="s">
        <v>191</v>
      </c>
      <c r="E1733" s="216" t="s">
        <v>1084</v>
      </c>
      <c r="F1733" s="217" t="s">
        <v>1085</v>
      </c>
      <c r="G1733" s="218" t="s">
        <v>101</v>
      </c>
      <c r="H1733" s="219">
        <v>22.710000000000001</v>
      </c>
      <c r="I1733" s="220"/>
      <c r="J1733" s="221">
        <f>ROUND(I1733*H1733,2)</f>
        <v>0</v>
      </c>
      <c r="K1733" s="217" t="s">
        <v>194</v>
      </c>
      <c r="L1733" s="46"/>
      <c r="M1733" s="222" t="s">
        <v>21</v>
      </c>
      <c r="N1733" s="223" t="s">
        <v>44</v>
      </c>
      <c r="O1733" s="86"/>
      <c r="P1733" s="224">
        <f>O1733*H1733</f>
        <v>0</v>
      </c>
      <c r="Q1733" s="224">
        <v>0.00012</v>
      </c>
      <c r="R1733" s="224">
        <f>Q1733*H1733</f>
        <v>0.0027252000000000001</v>
      </c>
      <c r="S1733" s="224">
        <v>0</v>
      </c>
      <c r="T1733" s="225">
        <f>S1733*H1733</f>
        <v>0</v>
      </c>
      <c r="U1733" s="40"/>
      <c r="V1733" s="40"/>
      <c r="W1733" s="40"/>
      <c r="X1733" s="40"/>
      <c r="Y1733" s="40"/>
      <c r="Z1733" s="40"/>
      <c r="AA1733" s="40"/>
      <c r="AB1733" s="40"/>
      <c r="AC1733" s="40"/>
      <c r="AD1733" s="40"/>
      <c r="AE1733" s="40"/>
      <c r="AR1733" s="226" t="s">
        <v>315</v>
      </c>
      <c r="AT1733" s="226" t="s">
        <v>191</v>
      </c>
      <c r="AU1733" s="226" t="s">
        <v>83</v>
      </c>
      <c r="AY1733" s="19" t="s">
        <v>189</v>
      </c>
      <c r="BE1733" s="227">
        <f>IF(N1733="základní",J1733,0)</f>
        <v>0</v>
      </c>
      <c r="BF1733" s="227">
        <f>IF(N1733="snížená",J1733,0)</f>
        <v>0</v>
      </c>
      <c r="BG1733" s="227">
        <f>IF(N1733="zákl. přenesená",J1733,0)</f>
        <v>0</v>
      </c>
      <c r="BH1733" s="227">
        <f>IF(N1733="sníž. přenesená",J1733,0)</f>
        <v>0</v>
      </c>
      <c r="BI1733" s="227">
        <f>IF(N1733="nulová",J1733,0)</f>
        <v>0</v>
      </c>
      <c r="BJ1733" s="19" t="s">
        <v>81</v>
      </c>
      <c r="BK1733" s="227">
        <f>ROUND(I1733*H1733,2)</f>
        <v>0</v>
      </c>
      <c r="BL1733" s="19" t="s">
        <v>315</v>
      </c>
      <c r="BM1733" s="226" t="s">
        <v>1086</v>
      </c>
    </row>
    <row r="1734" s="2" customFormat="1">
      <c r="A1734" s="40"/>
      <c r="B1734" s="41"/>
      <c r="C1734" s="42"/>
      <c r="D1734" s="228" t="s">
        <v>197</v>
      </c>
      <c r="E1734" s="42"/>
      <c r="F1734" s="229" t="s">
        <v>1087</v>
      </c>
      <c r="G1734" s="42"/>
      <c r="H1734" s="42"/>
      <c r="I1734" s="230"/>
      <c r="J1734" s="42"/>
      <c r="K1734" s="42"/>
      <c r="L1734" s="46"/>
      <c r="M1734" s="231"/>
      <c r="N1734" s="232"/>
      <c r="O1734" s="86"/>
      <c r="P1734" s="86"/>
      <c r="Q1734" s="86"/>
      <c r="R1734" s="86"/>
      <c r="S1734" s="86"/>
      <c r="T1734" s="87"/>
      <c r="U1734" s="40"/>
      <c r="V1734" s="40"/>
      <c r="W1734" s="40"/>
      <c r="X1734" s="40"/>
      <c r="Y1734" s="40"/>
      <c r="Z1734" s="40"/>
      <c r="AA1734" s="40"/>
      <c r="AB1734" s="40"/>
      <c r="AC1734" s="40"/>
      <c r="AD1734" s="40"/>
      <c r="AE1734" s="40"/>
      <c r="AT1734" s="19" t="s">
        <v>197</v>
      </c>
      <c r="AU1734" s="19" t="s">
        <v>83</v>
      </c>
    </row>
    <row r="1735" s="14" customFormat="1">
      <c r="A1735" s="14"/>
      <c r="B1735" s="244"/>
      <c r="C1735" s="245"/>
      <c r="D1735" s="235" t="s">
        <v>199</v>
      </c>
      <c r="E1735" s="246" t="s">
        <v>21</v>
      </c>
      <c r="F1735" s="247" t="s">
        <v>275</v>
      </c>
      <c r="G1735" s="245"/>
      <c r="H1735" s="248">
        <v>22.710000000000001</v>
      </c>
      <c r="I1735" s="249"/>
      <c r="J1735" s="245"/>
      <c r="K1735" s="245"/>
      <c r="L1735" s="250"/>
      <c r="M1735" s="251"/>
      <c r="N1735" s="252"/>
      <c r="O1735" s="252"/>
      <c r="P1735" s="252"/>
      <c r="Q1735" s="252"/>
      <c r="R1735" s="252"/>
      <c r="S1735" s="252"/>
      <c r="T1735" s="253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4" t="s">
        <v>199</v>
      </c>
      <c r="AU1735" s="254" t="s">
        <v>83</v>
      </c>
      <c r="AV1735" s="14" t="s">
        <v>83</v>
      </c>
      <c r="AW1735" s="14" t="s">
        <v>34</v>
      </c>
      <c r="AX1735" s="14" t="s">
        <v>81</v>
      </c>
      <c r="AY1735" s="254" t="s">
        <v>189</v>
      </c>
    </row>
    <row r="1736" s="2" customFormat="1">
      <c r="A1736" s="40"/>
      <c r="B1736" s="41"/>
      <c r="C1736" s="42"/>
      <c r="D1736" s="235" t="s">
        <v>210</v>
      </c>
      <c r="E1736" s="42"/>
      <c r="F1736" s="266" t="s">
        <v>234</v>
      </c>
      <c r="G1736" s="42"/>
      <c r="H1736" s="42"/>
      <c r="I1736" s="42"/>
      <c r="J1736" s="42"/>
      <c r="K1736" s="42"/>
      <c r="L1736" s="46"/>
      <c r="M1736" s="231"/>
      <c r="N1736" s="232"/>
      <c r="O1736" s="86"/>
      <c r="P1736" s="86"/>
      <c r="Q1736" s="86"/>
      <c r="R1736" s="86"/>
      <c r="S1736" s="86"/>
      <c r="T1736" s="87"/>
      <c r="U1736" s="40"/>
      <c r="V1736" s="40"/>
      <c r="W1736" s="40"/>
      <c r="X1736" s="40"/>
      <c r="Y1736" s="40"/>
      <c r="Z1736" s="40"/>
      <c r="AA1736" s="40"/>
      <c r="AB1736" s="40"/>
      <c r="AC1736" s="40"/>
      <c r="AD1736" s="40"/>
      <c r="AE1736" s="40"/>
      <c r="AU1736" s="19" t="s">
        <v>83</v>
      </c>
    </row>
    <row r="1737" s="2" customFormat="1">
      <c r="A1737" s="40"/>
      <c r="B1737" s="41"/>
      <c r="C1737" s="42"/>
      <c r="D1737" s="235" t="s">
        <v>210</v>
      </c>
      <c r="E1737" s="42"/>
      <c r="F1737" s="267" t="s">
        <v>200</v>
      </c>
      <c r="G1737" s="42"/>
      <c r="H1737" s="268">
        <v>0</v>
      </c>
      <c r="I1737" s="42"/>
      <c r="J1737" s="42"/>
      <c r="K1737" s="42"/>
      <c r="L1737" s="46"/>
      <c r="M1737" s="231"/>
      <c r="N1737" s="232"/>
      <c r="O1737" s="86"/>
      <c r="P1737" s="86"/>
      <c r="Q1737" s="86"/>
      <c r="R1737" s="86"/>
      <c r="S1737" s="86"/>
      <c r="T1737" s="87"/>
      <c r="U1737" s="40"/>
      <c r="V1737" s="40"/>
      <c r="W1737" s="40"/>
      <c r="X1737" s="40"/>
      <c r="Y1737" s="40"/>
      <c r="Z1737" s="40"/>
      <c r="AA1737" s="40"/>
      <c r="AB1737" s="40"/>
      <c r="AC1737" s="40"/>
      <c r="AD1737" s="40"/>
      <c r="AE1737" s="40"/>
      <c r="AU1737" s="19" t="s">
        <v>83</v>
      </c>
    </row>
    <row r="1738" s="2" customFormat="1">
      <c r="A1738" s="40"/>
      <c r="B1738" s="41"/>
      <c r="C1738" s="42"/>
      <c r="D1738" s="235" t="s">
        <v>210</v>
      </c>
      <c r="E1738" s="42"/>
      <c r="F1738" s="267" t="s">
        <v>235</v>
      </c>
      <c r="G1738" s="42"/>
      <c r="H1738" s="268">
        <v>22.710000000000001</v>
      </c>
      <c r="I1738" s="42"/>
      <c r="J1738" s="42"/>
      <c r="K1738" s="42"/>
      <c r="L1738" s="46"/>
      <c r="M1738" s="231"/>
      <c r="N1738" s="232"/>
      <c r="O1738" s="86"/>
      <c r="P1738" s="86"/>
      <c r="Q1738" s="86"/>
      <c r="R1738" s="86"/>
      <c r="S1738" s="86"/>
      <c r="T1738" s="87"/>
      <c r="U1738" s="40"/>
      <c r="V1738" s="40"/>
      <c r="W1738" s="40"/>
      <c r="X1738" s="40"/>
      <c r="Y1738" s="40"/>
      <c r="Z1738" s="40"/>
      <c r="AA1738" s="40"/>
      <c r="AB1738" s="40"/>
      <c r="AC1738" s="40"/>
      <c r="AD1738" s="40"/>
      <c r="AE1738" s="40"/>
      <c r="AU1738" s="19" t="s">
        <v>83</v>
      </c>
    </row>
    <row r="1739" s="2" customFormat="1">
      <c r="A1739" s="40"/>
      <c r="B1739" s="41"/>
      <c r="C1739" s="42"/>
      <c r="D1739" s="235" t="s">
        <v>210</v>
      </c>
      <c r="E1739" s="42"/>
      <c r="F1739" s="267" t="s">
        <v>203</v>
      </c>
      <c r="G1739" s="42"/>
      <c r="H1739" s="268">
        <v>22.710000000000001</v>
      </c>
      <c r="I1739" s="42"/>
      <c r="J1739" s="42"/>
      <c r="K1739" s="42"/>
      <c r="L1739" s="46"/>
      <c r="M1739" s="231"/>
      <c r="N1739" s="232"/>
      <c r="O1739" s="86"/>
      <c r="P1739" s="86"/>
      <c r="Q1739" s="86"/>
      <c r="R1739" s="86"/>
      <c r="S1739" s="86"/>
      <c r="T1739" s="87"/>
      <c r="U1739" s="40"/>
      <c r="V1739" s="40"/>
      <c r="W1739" s="40"/>
      <c r="X1739" s="40"/>
      <c r="Y1739" s="40"/>
      <c r="Z1739" s="40"/>
      <c r="AA1739" s="40"/>
      <c r="AB1739" s="40"/>
      <c r="AC1739" s="40"/>
      <c r="AD1739" s="40"/>
      <c r="AE1739" s="40"/>
      <c r="AU1739" s="19" t="s">
        <v>83</v>
      </c>
    </row>
    <row r="1740" s="2" customFormat="1" ht="37.8" customHeight="1">
      <c r="A1740" s="40"/>
      <c r="B1740" s="41"/>
      <c r="C1740" s="215" t="s">
        <v>1088</v>
      </c>
      <c r="D1740" s="215" t="s">
        <v>191</v>
      </c>
      <c r="E1740" s="216" t="s">
        <v>1089</v>
      </c>
      <c r="F1740" s="217" t="s">
        <v>1090</v>
      </c>
      <c r="G1740" s="218" t="s">
        <v>101</v>
      </c>
      <c r="H1740" s="219">
        <v>22.710000000000001</v>
      </c>
      <c r="I1740" s="220"/>
      <c r="J1740" s="221">
        <f>ROUND(I1740*H1740,2)</f>
        <v>0</v>
      </c>
      <c r="K1740" s="217" t="s">
        <v>194</v>
      </c>
      <c r="L1740" s="46"/>
      <c r="M1740" s="222" t="s">
        <v>21</v>
      </c>
      <c r="N1740" s="223" t="s">
        <v>44</v>
      </c>
      <c r="O1740" s="86"/>
      <c r="P1740" s="224">
        <f>O1740*H1740</f>
        <v>0</v>
      </c>
      <c r="Q1740" s="224">
        <v>0.00042000000000000002</v>
      </c>
      <c r="R1740" s="224">
        <f>Q1740*H1740</f>
        <v>0.0095382000000000002</v>
      </c>
      <c r="S1740" s="224">
        <v>0</v>
      </c>
      <c r="T1740" s="225">
        <f>S1740*H1740</f>
        <v>0</v>
      </c>
      <c r="U1740" s="40"/>
      <c r="V1740" s="40"/>
      <c r="W1740" s="40"/>
      <c r="X1740" s="40"/>
      <c r="Y1740" s="40"/>
      <c r="Z1740" s="40"/>
      <c r="AA1740" s="40"/>
      <c r="AB1740" s="40"/>
      <c r="AC1740" s="40"/>
      <c r="AD1740" s="40"/>
      <c r="AE1740" s="40"/>
      <c r="AR1740" s="226" t="s">
        <v>315</v>
      </c>
      <c r="AT1740" s="226" t="s">
        <v>191</v>
      </c>
      <c r="AU1740" s="226" t="s">
        <v>83</v>
      </c>
      <c r="AY1740" s="19" t="s">
        <v>189</v>
      </c>
      <c r="BE1740" s="227">
        <f>IF(N1740="základní",J1740,0)</f>
        <v>0</v>
      </c>
      <c r="BF1740" s="227">
        <f>IF(N1740="snížená",J1740,0)</f>
        <v>0</v>
      </c>
      <c r="BG1740" s="227">
        <f>IF(N1740="zákl. přenesená",J1740,0)</f>
        <v>0</v>
      </c>
      <c r="BH1740" s="227">
        <f>IF(N1740="sníž. přenesená",J1740,0)</f>
        <v>0</v>
      </c>
      <c r="BI1740" s="227">
        <f>IF(N1740="nulová",J1740,0)</f>
        <v>0</v>
      </c>
      <c r="BJ1740" s="19" t="s">
        <v>81</v>
      </c>
      <c r="BK1740" s="227">
        <f>ROUND(I1740*H1740,2)</f>
        <v>0</v>
      </c>
      <c r="BL1740" s="19" t="s">
        <v>315</v>
      </c>
      <c r="BM1740" s="226" t="s">
        <v>1091</v>
      </c>
    </row>
    <row r="1741" s="2" customFormat="1">
      <c r="A1741" s="40"/>
      <c r="B1741" s="41"/>
      <c r="C1741" s="42"/>
      <c r="D1741" s="228" t="s">
        <v>197</v>
      </c>
      <c r="E1741" s="42"/>
      <c r="F1741" s="229" t="s">
        <v>1092</v>
      </c>
      <c r="G1741" s="42"/>
      <c r="H1741" s="42"/>
      <c r="I1741" s="230"/>
      <c r="J1741" s="42"/>
      <c r="K1741" s="42"/>
      <c r="L1741" s="46"/>
      <c r="M1741" s="231"/>
      <c r="N1741" s="232"/>
      <c r="O1741" s="86"/>
      <c r="P1741" s="86"/>
      <c r="Q1741" s="86"/>
      <c r="R1741" s="86"/>
      <c r="S1741" s="86"/>
      <c r="T1741" s="87"/>
      <c r="U1741" s="40"/>
      <c r="V1741" s="40"/>
      <c r="W1741" s="40"/>
      <c r="X1741" s="40"/>
      <c r="Y1741" s="40"/>
      <c r="Z1741" s="40"/>
      <c r="AA1741" s="40"/>
      <c r="AB1741" s="40"/>
      <c r="AC1741" s="40"/>
      <c r="AD1741" s="40"/>
      <c r="AE1741" s="40"/>
      <c r="AT1741" s="19" t="s">
        <v>197</v>
      </c>
      <c r="AU1741" s="19" t="s">
        <v>83</v>
      </c>
    </row>
    <row r="1742" s="14" customFormat="1">
      <c r="A1742" s="14"/>
      <c r="B1742" s="244"/>
      <c r="C1742" s="245"/>
      <c r="D1742" s="235" t="s">
        <v>199</v>
      </c>
      <c r="E1742" s="246" t="s">
        <v>21</v>
      </c>
      <c r="F1742" s="247" t="s">
        <v>275</v>
      </c>
      <c r="G1742" s="245"/>
      <c r="H1742" s="248">
        <v>22.710000000000001</v>
      </c>
      <c r="I1742" s="249"/>
      <c r="J1742" s="245"/>
      <c r="K1742" s="245"/>
      <c r="L1742" s="250"/>
      <c r="M1742" s="251"/>
      <c r="N1742" s="252"/>
      <c r="O1742" s="252"/>
      <c r="P1742" s="252"/>
      <c r="Q1742" s="252"/>
      <c r="R1742" s="252"/>
      <c r="S1742" s="252"/>
      <c r="T1742" s="253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54" t="s">
        <v>199</v>
      </c>
      <c r="AU1742" s="254" t="s">
        <v>83</v>
      </c>
      <c r="AV1742" s="14" t="s">
        <v>83</v>
      </c>
      <c r="AW1742" s="14" t="s">
        <v>34</v>
      </c>
      <c r="AX1742" s="14" t="s">
        <v>81</v>
      </c>
      <c r="AY1742" s="254" t="s">
        <v>189</v>
      </c>
    </row>
    <row r="1743" s="2" customFormat="1">
      <c r="A1743" s="40"/>
      <c r="B1743" s="41"/>
      <c r="C1743" s="42"/>
      <c r="D1743" s="235" t="s">
        <v>210</v>
      </c>
      <c r="E1743" s="42"/>
      <c r="F1743" s="266" t="s">
        <v>234</v>
      </c>
      <c r="G1743" s="42"/>
      <c r="H1743" s="42"/>
      <c r="I1743" s="42"/>
      <c r="J1743" s="42"/>
      <c r="K1743" s="42"/>
      <c r="L1743" s="46"/>
      <c r="M1743" s="231"/>
      <c r="N1743" s="232"/>
      <c r="O1743" s="86"/>
      <c r="P1743" s="86"/>
      <c r="Q1743" s="86"/>
      <c r="R1743" s="86"/>
      <c r="S1743" s="86"/>
      <c r="T1743" s="87"/>
      <c r="U1743" s="40"/>
      <c r="V1743" s="40"/>
      <c r="W1743" s="40"/>
      <c r="X1743" s="40"/>
      <c r="Y1743" s="40"/>
      <c r="Z1743" s="40"/>
      <c r="AA1743" s="40"/>
      <c r="AB1743" s="40"/>
      <c r="AC1743" s="40"/>
      <c r="AD1743" s="40"/>
      <c r="AE1743" s="40"/>
      <c r="AU1743" s="19" t="s">
        <v>83</v>
      </c>
    </row>
    <row r="1744" s="2" customFormat="1">
      <c r="A1744" s="40"/>
      <c r="B1744" s="41"/>
      <c r="C1744" s="42"/>
      <c r="D1744" s="235" t="s">
        <v>210</v>
      </c>
      <c r="E1744" s="42"/>
      <c r="F1744" s="267" t="s">
        <v>200</v>
      </c>
      <c r="G1744" s="42"/>
      <c r="H1744" s="268">
        <v>0</v>
      </c>
      <c r="I1744" s="42"/>
      <c r="J1744" s="42"/>
      <c r="K1744" s="42"/>
      <c r="L1744" s="46"/>
      <c r="M1744" s="231"/>
      <c r="N1744" s="232"/>
      <c r="O1744" s="86"/>
      <c r="P1744" s="86"/>
      <c r="Q1744" s="86"/>
      <c r="R1744" s="86"/>
      <c r="S1744" s="86"/>
      <c r="T1744" s="87"/>
      <c r="U1744" s="40"/>
      <c r="V1744" s="40"/>
      <c r="W1744" s="40"/>
      <c r="X1744" s="40"/>
      <c r="Y1744" s="40"/>
      <c r="Z1744" s="40"/>
      <c r="AA1744" s="40"/>
      <c r="AB1744" s="40"/>
      <c r="AC1744" s="40"/>
      <c r="AD1744" s="40"/>
      <c r="AE1744" s="40"/>
      <c r="AU1744" s="19" t="s">
        <v>83</v>
      </c>
    </row>
    <row r="1745" s="2" customFormat="1">
      <c r="A1745" s="40"/>
      <c r="B1745" s="41"/>
      <c r="C1745" s="42"/>
      <c r="D1745" s="235" t="s">
        <v>210</v>
      </c>
      <c r="E1745" s="42"/>
      <c r="F1745" s="267" t="s">
        <v>235</v>
      </c>
      <c r="G1745" s="42"/>
      <c r="H1745" s="268">
        <v>22.710000000000001</v>
      </c>
      <c r="I1745" s="42"/>
      <c r="J1745" s="42"/>
      <c r="K1745" s="42"/>
      <c r="L1745" s="46"/>
      <c r="M1745" s="231"/>
      <c r="N1745" s="232"/>
      <c r="O1745" s="86"/>
      <c r="P1745" s="86"/>
      <c r="Q1745" s="86"/>
      <c r="R1745" s="86"/>
      <c r="S1745" s="86"/>
      <c r="T1745" s="87"/>
      <c r="U1745" s="40"/>
      <c r="V1745" s="40"/>
      <c r="W1745" s="40"/>
      <c r="X1745" s="40"/>
      <c r="Y1745" s="40"/>
      <c r="Z1745" s="40"/>
      <c r="AA1745" s="40"/>
      <c r="AB1745" s="40"/>
      <c r="AC1745" s="40"/>
      <c r="AD1745" s="40"/>
      <c r="AE1745" s="40"/>
      <c r="AU1745" s="19" t="s">
        <v>83</v>
      </c>
    </row>
    <row r="1746" s="2" customFormat="1">
      <c r="A1746" s="40"/>
      <c r="B1746" s="41"/>
      <c r="C1746" s="42"/>
      <c r="D1746" s="235" t="s">
        <v>210</v>
      </c>
      <c r="E1746" s="42"/>
      <c r="F1746" s="267" t="s">
        <v>203</v>
      </c>
      <c r="G1746" s="42"/>
      <c r="H1746" s="268">
        <v>22.710000000000001</v>
      </c>
      <c r="I1746" s="42"/>
      <c r="J1746" s="42"/>
      <c r="K1746" s="42"/>
      <c r="L1746" s="46"/>
      <c r="M1746" s="231"/>
      <c r="N1746" s="232"/>
      <c r="O1746" s="86"/>
      <c r="P1746" s="86"/>
      <c r="Q1746" s="86"/>
      <c r="R1746" s="86"/>
      <c r="S1746" s="86"/>
      <c r="T1746" s="87"/>
      <c r="U1746" s="40"/>
      <c r="V1746" s="40"/>
      <c r="W1746" s="40"/>
      <c r="X1746" s="40"/>
      <c r="Y1746" s="40"/>
      <c r="Z1746" s="40"/>
      <c r="AA1746" s="40"/>
      <c r="AB1746" s="40"/>
      <c r="AC1746" s="40"/>
      <c r="AD1746" s="40"/>
      <c r="AE1746" s="40"/>
      <c r="AU1746" s="19" t="s">
        <v>83</v>
      </c>
    </row>
    <row r="1747" s="2" customFormat="1" ht="16.5" customHeight="1">
      <c r="A1747" s="40"/>
      <c r="B1747" s="41"/>
      <c r="C1747" s="215" t="s">
        <v>1093</v>
      </c>
      <c r="D1747" s="215" t="s">
        <v>191</v>
      </c>
      <c r="E1747" s="216" t="s">
        <v>1094</v>
      </c>
      <c r="F1747" s="217" t="s">
        <v>1095</v>
      </c>
      <c r="G1747" s="218" t="s">
        <v>101</v>
      </c>
      <c r="H1747" s="219">
        <v>4.0890000000000004</v>
      </c>
      <c r="I1747" s="220"/>
      <c r="J1747" s="221">
        <f>ROUND(I1747*H1747,2)</f>
        <v>0</v>
      </c>
      <c r="K1747" s="217" t="s">
        <v>411</v>
      </c>
      <c r="L1747" s="46"/>
      <c r="M1747" s="222" t="s">
        <v>21</v>
      </c>
      <c r="N1747" s="223" t="s">
        <v>44</v>
      </c>
      <c r="O1747" s="86"/>
      <c r="P1747" s="224">
        <f>O1747*H1747</f>
        <v>0</v>
      </c>
      <c r="Q1747" s="224">
        <v>0.00038000000000000002</v>
      </c>
      <c r="R1747" s="224">
        <f>Q1747*H1747</f>
        <v>0.0015538200000000002</v>
      </c>
      <c r="S1747" s="224">
        <v>0</v>
      </c>
      <c r="T1747" s="225">
        <f>S1747*H1747</f>
        <v>0</v>
      </c>
      <c r="U1747" s="40"/>
      <c r="V1747" s="40"/>
      <c r="W1747" s="40"/>
      <c r="X1747" s="40"/>
      <c r="Y1747" s="40"/>
      <c r="Z1747" s="40"/>
      <c r="AA1747" s="40"/>
      <c r="AB1747" s="40"/>
      <c r="AC1747" s="40"/>
      <c r="AD1747" s="40"/>
      <c r="AE1747" s="40"/>
      <c r="AR1747" s="226" t="s">
        <v>315</v>
      </c>
      <c r="AT1747" s="226" t="s">
        <v>191</v>
      </c>
      <c r="AU1747" s="226" t="s">
        <v>83</v>
      </c>
      <c r="AY1747" s="19" t="s">
        <v>189</v>
      </c>
      <c r="BE1747" s="227">
        <f>IF(N1747="základní",J1747,0)</f>
        <v>0</v>
      </c>
      <c r="BF1747" s="227">
        <f>IF(N1747="snížená",J1747,0)</f>
        <v>0</v>
      </c>
      <c r="BG1747" s="227">
        <f>IF(N1747="zákl. přenesená",J1747,0)</f>
        <v>0</v>
      </c>
      <c r="BH1747" s="227">
        <f>IF(N1747="sníž. přenesená",J1747,0)</f>
        <v>0</v>
      </c>
      <c r="BI1747" s="227">
        <f>IF(N1747="nulová",J1747,0)</f>
        <v>0</v>
      </c>
      <c r="BJ1747" s="19" t="s">
        <v>81</v>
      </c>
      <c r="BK1747" s="227">
        <f>ROUND(I1747*H1747,2)</f>
        <v>0</v>
      </c>
      <c r="BL1747" s="19" t="s">
        <v>315</v>
      </c>
      <c r="BM1747" s="226" t="s">
        <v>1096</v>
      </c>
    </row>
    <row r="1748" s="14" customFormat="1">
      <c r="A1748" s="14"/>
      <c r="B1748" s="244"/>
      <c r="C1748" s="245"/>
      <c r="D1748" s="235" t="s">
        <v>199</v>
      </c>
      <c r="E1748" s="246" t="s">
        <v>21</v>
      </c>
      <c r="F1748" s="247" t="s">
        <v>1097</v>
      </c>
      <c r="G1748" s="245"/>
      <c r="H1748" s="248">
        <v>2.7130000000000001</v>
      </c>
      <c r="I1748" s="249"/>
      <c r="J1748" s="245"/>
      <c r="K1748" s="245"/>
      <c r="L1748" s="250"/>
      <c r="M1748" s="251"/>
      <c r="N1748" s="252"/>
      <c r="O1748" s="252"/>
      <c r="P1748" s="252"/>
      <c r="Q1748" s="252"/>
      <c r="R1748" s="252"/>
      <c r="S1748" s="252"/>
      <c r="T1748" s="253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4" t="s">
        <v>199</v>
      </c>
      <c r="AU1748" s="254" t="s">
        <v>83</v>
      </c>
      <c r="AV1748" s="14" t="s">
        <v>83</v>
      </c>
      <c r="AW1748" s="14" t="s">
        <v>34</v>
      </c>
      <c r="AX1748" s="14" t="s">
        <v>73</v>
      </c>
      <c r="AY1748" s="254" t="s">
        <v>189</v>
      </c>
    </row>
    <row r="1749" s="14" customFormat="1">
      <c r="A1749" s="14"/>
      <c r="B1749" s="244"/>
      <c r="C1749" s="245"/>
      <c r="D1749" s="235" t="s">
        <v>199</v>
      </c>
      <c r="E1749" s="246" t="s">
        <v>21</v>
      </c>
      <c r="F1749" s="247" t="s">
        <v>1098</v>
      </c>
      <c r="G1749" s="245"/>
      <c r="H1749" s="248">
        <v>0.95399999999999996</v>
      </c>
      <c r="I1749" s="249"/>
      <c r="J1749" s="245"/>
      <c r="K1749" s="245"/>
      <c r="L1749" s="250"/>
      <c r="M1749" s="251"/>
      <c r="N1749" s="252"/>
      <c r="O1749" s="252"/>
      <c r="P1749" s="252"/>
      <c r="Q1749" s="252"/>
      <c r="R1749" s="252"/>
      <c r="S1749" s="252"/>
      <c r="T1749" s="253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54" t="s">
        <v>199</v>
      </c>
      <c r="AU1749" s="254" t="s">
        <v>83</v>
      </c>
      <c r="AV1749" s="14" t="s">
        <v>83</v>
      </c>
      <c r="AW1749" s="14" t="s">
        <v>34</v>
      </c>
      <c r="AX1749" s="14" t="s">
        <v>73</v>
      </c>
      <c r="AY1749" s="254" t="s">
        <v>189</v>
      </c>
    </row>
    <row r="1750" s="14" customFormat="1">
      <c r="A1750" s="14"/>
      <c r="B1750" s="244"/>
      <c r="C1750" s="245"/>
      <c r="D1750" s="235" t="s">
        <v>199</v>
      </c>
      <c r="E1750" s="246" t="s">
        <v>21</v>
      </c>
      <c r="F1750" s="247" t="s">
        <v>1099</v>
      </c>
      <c r="G1750" s="245"/>
      <c r="H1750" s="248">
        <v>0.42199999999999999</v>
      </c>
      <c r="I1750" s="249"/>
      <c r="J1750" s="245"/>
      <c r="K1750" s="245"/>
      <c r="L1750" s="250"/>
      <c r="M1750" s="251"/>
      <c r="N1750" s="252"/>
      <c r="O1750" s="252"/>
      <c r="P1750" s="252"/>
      <c r="Q1750" s="252"/>
      <c r="R1750" s="252"/>
      <c r="S1750" s="252"/>
      <c r="T1750" s="253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54" t="s">
        <v>199</v>
      </c>
      <c r="AU1750" s="254" t="s">
        <v>83</v>
      </c>
      <c r="AV1750" s="14" t="s">
        <v>83</v>
      </c>
      <c r="AW1750" s="14" t="s">
        <v>34</v>
      </c>
      <c r="AX1750" s="14" t="s">
        <v>73</v>
      </c>
      <c r="AY1750" s="254" t="s">
        <v>189</v>
      </c>
    </row>
    <row r="1751" s="15" customFormat="1">
      <c r="A1751" s="15"/>
      <c r="B1751" s="255"/>
      <c r="C1751" s="256"/>
      <c r="D1751" s="235" t="s">
        <v>199</v>
      </c>
      <c r="E1751" s="257" t="s">
        <v>21</v>
      </c>
      <c r="F1751" s="258" t="s">
        <v>203</v>
      </c>
      <c r="G1751" s="256"/>
      <c r="H1751" s="259">
        <v>4.0890000000000004</v>
      </c>
      <c r="I1751" s="260"/>
      <c r="J1751" s="256"/>
      <c r="K1751" s="256"/>
      <c r="L1751" s="261"/>
      <c r="M1751" s="262"/>
      <c r="N1751" s="263"/>
      <c r="O1751" s="263"/>
      <c r="P1751" s="263"/>
      <c r="Q1751" s="263"/>
      <c r="R1751" s="263"/>
      <c r="S1751" s="263"/>
      <c r="T1751" s="264"/>
      <c r="U1751" s="15"/>
      <c r="V1751" s="15"/>
      <c r="W1751" s="15"/>
      <c r="X1751" s="15"/>
      <c r="Y1751" s="15"/>
      <c r="Z1751" s="15"/>
      <c r="AA1751" s="15"/>
      <c r="AB1751" s="15"/>
      <c r="AC1751" s="15"/>
      <c r="AD1751" s="15"/>
      <c r="AE1751" s="15"/>
      <c r="AT1751" s="265" t="s">
        <v>199</v>
      </c>
      <c r="AU1751" s="265" t="s">
        <v>83</v>
      </c>
      <c r="AV1751" s="15" t="s">
        <v>195</v>
      </c>
      <c r="AW1751" s="15" t="s">
        <v>34</v>
      </c>
      <c r="AX1751" s="15" t="s">
        <v>81</v>
      </c>
      <c r="AY1751" s="265" t="s">
        <v>189</v>
      </c>
    </row>
    <row r="1752" s="2" customFormat="1">
      <c r="A1752" s="40"/>
      <c r="B1752" s="41"/>
      <c r="C1752" s="42"/>
      <c r="D1752" s="235" t="s">
        <v>210</v>
      </c>
      <c r="E1752" s="42"/>
      <c r="F1752" s="266" t="s">
        <v>232</v>
      </c>
      <c r="G1752" s="42"/>
      <c r="H1752" s="42"/>
      <c r="I1752" s="42"/>
      <c r="J1752" s="42"/>
      <c r="K1752" s="42"/>
      <c r="L1752" s="46"/>
      <c r="M1752" s="231"/>
      <c r="N1752" s="232"/>
      <c r="O1752" s="86"/>
      <c r="P1752" s="86"/>
      <c r="Q1752" s="86"/>
      <c r="R1752" s="86"/>
      <c r="S1752" s="86"/>
      <c r="T1752" s="87"/>
      <c r="U1752" s="40"/>
      <c r="V1752" s="40"/>
      <c r="W1752" s="40"/>
      <c r="X1752" s="40"/>
      <c r="Y1752" s="40"/>
      <c r="Z1752" s="40"/>
      <c r="AA1752" s="40"/>
      <c r="AB1752" s="40"/>
      <c r="AC1752" s="40"/>
      <c r="AD1752" s="40"/>
      <c r="AE1752" s="40"/>
      <c r="AU1752" s="19" t="s">
        <v>83</v>
      </c>
    </row>
    <row r="1753" s="2" customFormat="1">
      <c r="A1753" s="40"/>
      <c r="B1753" s="41"/>
      <c r="C1753" s="42"/>
      <c r="D1753" s="235" t="s">
        <v>210</v>
      </c>
      <c r="E1753" s="42"/>
      <c r="F1753" s="267" t="s">
        <v>200</v>
      </c>
      <c r="G1753" s="42"/>
      <c r="H1753" s="268">
        <v>0</v>
      </c>
      <c r="I1753" s="42"/>
      <c r="J1753" s="42"/>
      <c r="K1753" s="42"/>
      <c r="L1753" s="46"/>
      <c r="M1753" s="231"/>
      <c r="N1753" s="232"/>
      <c r="O1753" s="86"/>
      <c r="P1753" s="86"/>
      <c r="Q1753" s="86"/>
      <c r="R1753" s="86"/>
      <c r="S1753" s="86"/>
      <c r="T1753" s="87"/>
      <c r="U1753" s="40"/>
      <c r="V1753" s="40"/>
      <c r="W1753" s="40"/>
      <c r="X1753" s="40"/>
      <c r="Y1753" s="40"/>
      <c r="Z1753" s="40"/>
      <c r="AA1753" s="40"/>
      <c r="AB1753" s="40"/>
      <c r="AC1753" s="40"/>
      <c r="AD1753" s="40"/>
      <c r="AE1753" s="40"/>
      <c r="AU1753" s="19" t="s">
        <v>83</v>
      </c>
    </row>
    <row r="1754" s="2" customFormat="1">
      <c r="A1754" s="40"/>
      <c r="B1754" s="41"/>
      <c r="C1754" s="42"/>
      <c r="D1754" s="235" t="s">
        <v>210</v>
      </c>
      <c r="E1754" s="42"/>
      <c r="F1754" s="267" t="s">
        <v>233</v>
      </c>
      <c r="G1754" s="42"/>
      <c r="H1754" s="268">
        <v>64.599999999999994</v>
      </c>
      <c r="I1754" s="42"/>
      <c r="J1754" s="42"/>
      <c r="K1754" s="42"/>
      <c r="L1754" s="46"/>
      <c r="M1754" s="231"/>
      <c r="N1754" s="232"/>
      <c r="O1754" s="86"/>
      <c r="P1754" s="86"/>
      <c r="Q1754" s="86"/>
      <c r="R1754" s="86"/>
      <c r="S1754" s="86"/>
      <c r="T1754" s="87"/>
      <c r="U1754" s="40"/>
      <c r="V1754" s="40"/>
      <c r="W1754" s="40"/>
      <c r="X1754" s="40"/>
      <c r="Y1754" s="40"/>
      <c r="Z1754" s="40"/>
      <c r="AA1754" s="40"/>
      <c r="AB1754" s="40"/>
      <c r="AC1754" s="40"/>
      <c r="AD1754" s="40"/>
      <c r="AE1754" s="40"/>
      <c r="AU1754" s="19" t="s">
        <v>83</v>
      </c>
    </row>
    <row r="1755" s="2" customFormat="1">
      <c r="A1755" s="40"/>
      <c r="B1755" s="41"/>
      <c r="C1755" s="42"/>
      <c r="D1755" s="235" t="s">
        <v>210</v>
      </c>
      <c r="E1755" s="42"/>
      <c r="F1755" s="267" t="s">
        <v>203</v>
      </c>
      <c r="G1755" s="42"/>
      <c r="H1755" s="268">
        <v>64.599999999999994</v>
      </c>
      <c r="I1755" s="42"/>
      <c r="J1755" s="42"/>
      <c r="K1755" s="42"/>
      <c r="L1755" s="46"/>
      <c r="M1755" s="231"/>
      <c r="N1755" s="232"/>
      <c r="O1755" s="86"/>
      <c r="P1755" s="86"/>
      <c r="Q1755" s="86"/>
      <c r="R1755" s="86"/>
      <c r="S1755" s="86"/>
      <c r="T1755" s="87"/>
      <c r="U1755" s="40"/>
      <c r="V1755" s="40"/>
      <c r="W1755" s="40"/>
      <c r="X1755" s="40"/>
      <c r="Y1755" s="40"/>
      <c r="Z1755" s="40"/>
      <c r="AA1755" s="40"/>
      <c r="AB1755" s="40"/>
      <c r="AC1755" s="40"/>
      <c r="AD1755" s="40"/>
      <c r="AE1755" s="40"/>
      <c r="AU1755" s="19" t="s">
        <v>83</v>
      </c>
    </row>
    <row r="1756" s="2" customFormat="1">
      <c r="A1756" s="40"/>
      <c r="B1756" s="41"/>
      <c r="C1756" s="42"/>
      <c r="D1756" s="235" t="s">
        <v>210</v>
      </c>
      <c r="E1756" s="42"/>
      <c r="F1756" s="266" t="s">
        <v>234</v>
      </c>
      <c r="G1756" s="42"/>
      <c r="H1756" s="42"/>
      <c r="I1756" s="42"/>
      <c r="J1756" s="42"/>
      <c r="K1756" s="42"/>
      <c r="L1756" s="46"/>
      <c r="M1756" s="231"/>
      <c r="N1756" s="232"/>
      <c r="O1756" s="86"/>
      <c r="P1756" s="86"/>
      <c r="Q1756" s="86"/>
      <c r="R1756" s="86"/>
      <c r="S1756" s="86"/>
      <c r="T1756" s="87"/>
      <c r="U1756" s="40"/>
      <c r="V1756" s="40"/>
      <c r="W1756" s="40"/>
      <c r="X1756" s="40"/>
      <c r="Y1756" s="40"/>
      <c r="Z1756" s="40"/>
      <c r="AA1756" s="40"/>
      <c r="AB1756" s="40"/>
      <c r="AC1756" s="40"/>
      <c r="AD1756" s="40"/>
      <c r="AE1756" s="40"/>
      <c r="AU1756" s="19" t="s">
        <v>83</v>
      </c>
    </row>
    <row r="1757" s="2" customFormat="1">
      <c r="A1757" s="40"/>
      <c r="B1757" s="41"/>
      <c r="C1757" s="42"/>
      <c r="D1757" s="235" t="s">
        <v>210</v>
      </c>
      <c r="E1757" s="42"/>
      <c r="F1757" s="267" t="s">
        <v>200</v>
      </c>
      <c r="G1757" s="42"/>
      <c r="H1757" s="268">
        <v>0</v>
      </c>
      <c r="I1757" s="42"/>
      <c r="J1757" s="42"/>
      <c r="K1757" s="42"/>
      <c r="L1757" s="46"/>
      <c r="M1757" s="231"/>
      <c r="N1757" s="232"/>
      <c r="O1757" s="86"/>
      <c r="P1757" s="86"/>
      <c r="Q1757" s="86"/>
      <c r="R1757" s="86"/>
      <c r="S1757" s="86"/>
      <c r="T1757" s="87"/>
      <c r="U1757" s="40"/>
      <c r="V1757" s="40"/>
      <c r="W1757" s="40"/>
      <c r="X1757" s="40"/>
      <c r="Y1757" s="40"/>
      <c r="Z1757" s="40"/>
      <c r="AA1757" s="40"/>
      <c r="AB1757" s="40"/>
      <c r="AC1757" s="40"/>
      <c r="AD1757" s="40"/>
      <c r="AE1757" s="40"/>
      <c r="AU1757" s="19" t="s">
        <v>83</v>
      </c>
    </row>
    <row r="1758" s="2" customFormat="1">
      <c r="A1758" s="40"/>
      <c r="B1758" s="41"/>
      <c r="C1758" s="42"/>
      <c r="D1758" s="235" t="s">
        <v>210</v>
      </c>
      <c r="E1758" s="42"/>
      <c r="F1758" s="267" t="s">
        <v>235</v>
      </c>
      <c r="G1758" s="42"/>
      <c r="H1758" s="268">
        <v>22.710000000000001</v>
      </c>
      <c r="I1758" s="42"/>
      <c r="J1758" s="42"/>
      <c r="K1758" s="42"/>
      <c r="L1758" s="46"/>
      <c r="M1758" s="231"/>
      <c r="N1758" s="232"/>
      <c r="O1758" s="86"/>
      <c r="P1758" s="86"/>
      <c r="Q1758" s="86"/>
      <c r="R1758" s="86"/>
      <c r="S1758" s="86"/>
      <c r="T1758" s="87"/>
      <c r="U1758" s="40"/>
      <c r="V1758" s="40"/>
      <c r="W1758" s="40"/>
      <c r="X1758" s="40"/>
      <c r="Y1758" s="40"/>
      <c r="Z1758" s="40"/>
      <c r="AA1758" s="40"/>
      <c r="AB1758" s="40"/>
      <c r="AC1758" s="40"/>
      <c r="AD1758" s="40"/>
      <c r="AE1758" s="40"/>
      <c r="AU1758" s="19" t="s">
        <v>83</v>
      </c>
    </row>
    <row r="1759" s="2" customFormat="1">
      <c r="A1759" s="40"/>
      <c r="B1759" s="41"/>
      <c r="C1759" s="42"/>
      <c r="D1759" s="235" t="s">
        <v>210</v>
      </c>
      <c r="E1759" s="42"/>
      <c r="F1759" s="267" t="s">
        <v>203</v>
      </c>
      <c r="G1759" s="42"/>
      <c r="H1759" s="268">
        <v>22.710000000000001</v>
      </c>
      <c r="I1759" s="42"/>
      <c r="J1759" s="42"/>
      <c r="K1759" s="42"/>
      <c r="L1759" s="46"/>
      <c r="M1759" s="231"/>
      <c r="N1759" s="232"/>
      <c r="O1759" s="86"/>
      <c r="P1759" s="86"/>
      <c r="Q1759" s="86"/>
      <c r="R1759" s="86"/>
      <c r="S1759" s="86"/>
      <c r="T1759" s="87"/>
      <c r="U1759" s="40"/>
      <c r="V1759" s="40"/>
      <c r="W1759" s="40"/>
      <c r="X1759" s="40"/>
      <c r="Y1759" s="40"/>
      <c r="Z1759" s="40"/>
      <c r="AA1759" s="40"/>
      <c r="AB1759" s="40"/>
      <c r="AC1759" s="40"/>
      <c r="AD1759" s="40"/>
      <c r="AE1759" s="40"/>
      <c r="AU1759" s="19" t="s">
        <v>83</v>
      </c>
    </row>
    <row r="1760" s="2" customFormat="1">
      <c r="A1760" s="40"/>
      <c r="B1760" s="41"/>
      <c r="C1760" s="42"/>
      <c r="D1760" s="235" t="s">
        <v>210</v>
      </c>
      <c r="E1760" s="42"/>
      <c r="F1760" s="266" t="s">
        <v>236</v>
      </c>
      <c r="G1760" s="42"/>
      <c r="H1760" s="42"/>
      <c r="I1760" s="42"/>
      <c r="J1760" s="42"/>
      <c r="K1760" s="42"/>
      <c r="L1760" s="46"/>
      <c r="M1760" s="231"/>
      <c r="N1760" s="232"/>
      <c r="O1760" s="86"/>
      <c r="P1760" s="86"/>
      <c r="Q1760" s="86"/>
      <c r="R1760" s="86"/>
      <c r="S1760" s="86"/>
      <c r="T1760" s="87"/>
      <c r="U1760" s="40"/>
      <c r="V1760" s="40"/>
      <c r="W1760" s="40"/>
      <c r="X1760" s="40"/>
      <c r="Y1760" s="40"/>
      <c r="Z1760" s="40"/>
      <c r="AA1760" s="40"/>
      <c r="AB1760" s="40"/>
      <c r="AC1760" s="40"/>
      <c r="AD1760" s="40"/>
      <c r="AE1760" s="40"/>
      <c r="AU1760" s="19" t="s">
        <v>83</v>
      </c>
    </row>
    <row r="1761" s="2" customFormat="1">
      <c r="A1761" s="40"/>
      <c r="B1761" s="41"/>
      <c r="C1761" s="42"/>
      <c r="D1761" s="235" t="s">
        <v>210</v>
      </c>
      <c r="E1761" s="42"/>
      <c r="F1761" s="267" t="s">
        <v>200</v>
      </c>
      <c r="G1761" s="42"/>
      <c r="H1761" s="268">
        <v>0</v>
      </c>
      <c r="I1761" s="42"/>
      <c r="J1761" s="42"/>
      <c r="K1761" s="42"/>
      <c r="L1761" s="46"/>
      <c r="M1761" s="231"/>
      <c r="N1761" s="232"/>
      <c r="O1761" s="86"/>
      <c r="P1761" s="86"/>
      <c r="Q1761" s="86"/>
      <c r="R1761" s="86"/>
      <c r="S1761" s="86"/>
      <c r="T1761" s="87"/>
      <c r="U1761" s="40"/>
      <c r="V1761" s="40"/>
      <c r="W1761" s="40"/>
      <c r="X1761" s="40"/>
      <c r="Y1761" s="40"/>
      <c r="Z1761" s="40"/>
      <c r="AA1761" s="40"/>
      <c r="AB1761" s="40"/>
      <c r="AC1761" s="40"/>
      <c r="AD1761" s="40"/>
      <c r="AE1761" s="40"/>
      <c r="AU1761" s="19" t="s">
        <v>83</v>
      </c>
    </row>
    <row r="1762" s="2" customFormat="1">
      <c r="A1762" s="40"/>
      <c r="B1762" s="41"/>
      <c r="C1762" s="42"/>
      <c r="D1762" s="235" t="s">
        <v>210</v>
      </c>
      <c r="E1762" s="42"/>
      <c r="F1762" s="267" t="s">
        <v>237</v>
      </c>
      <c r="G1762" s="42"/>
      <c r="H1762" s="268">
        <v>10.050000000000001</v>
      </c>
      <c r="I1762" s="42"/>
      <c r="J1762" s="42"/>
      <c r="K1762" s="42"/>
      <c r="L1762" s="46"/>
      <c r="M1762" s="231"/>
      <c r="N1762" s="232"/>
      <c r="O1762" s="86"/>
      <c r="P1762" s="86"/>
      <c r="Q1762" s="86"/>
      <c r="R1762" s="86"/>
      <c r="S1762" s="86"/>
      <c r="T1762" s="87"/>
      <c r="U1762" s="40"/>
      <c r="V1762" s="40"/>
      <c r="W1762" s="40"/>
      <c r="X1762" s="40"/>
      <c r="Y1762" s="40"/>
      <c r="Z1762" s="40"/>
      <c r="AA1762" s="40"/>
      <c r="AB1762" s="40"/>
      <c r="AC1762" s="40"/>
      <c r="AD1762" s="40"/>
      <c r="AE1762" s="40"/>
      <c r="AU1762" s="19" t="s">
        <v>83</v>
      </c>
    </row>
    <row r="1763" s="2" customFormat="1">
      <c r="A1763" s="40"/>
      <c r="B1763" s="41"/>
      <c r="C1763" s="42"/>
      <c r="D1763" s="235" t="s">
        <v>210</v>
      </c>
      <c r="E1763" s="42"/>
      <c r="F1763" s="267" t="s">
        <v>203</v>
      </c>
      <c r="G1763" s="42"/>
      <c r="H1763" s="268">
        <v>10.050000000000001</v>
      </c>
      <c r="I1763" s="42"/>
      <c r="J1763" s="42"/>
      <c r="K1763" s="42"/>
      <c r="L1763" s="46"/>
      <c r="M1763" s="231"/>
      <c r="N1763" s="232"/>
      <c r="O1763" s="86"/>
      <c r="P1763" s="86"/>
      <c r="Q1763" s="86"/>
      <c r="R1763" s="86"/>
      <c r="S1763" s="86"/>
      <c r="T1763" s="87"/>
      <c r="U1763" s="40"/>
      <c r="V1763" s="40"/>
      <c r="W1763" s="40"/>
      <c r="X1763" s="40"/>
      <c r="Y1763" s="40"/>
      <c r="Z1763" s="40"/>
      <c r="AA1763" s="40"/>
      <c r="AB1763" s="40"/>
      <c r="AC1763" s="40"/>
      <c r="AD1763" s="40"/>
      <c r="AE1763" s="40"/>
      <c r="AU1763" s="19" t="s">
        <v>83</v>
      </c>
    </row>
    <row r="1764" s="12" customFormat="1" ht="25.92" customHeight="1">
      <c r="A1764" s="12"/>
      <c r="B1764" s="199"/>
      <c r="C1764" s="200"/>
      <c r="D1764" s="201" t="s">
        <v>72</v>
      </c>
      <c r="E1764" s="202" t="s">
        <v>1100</v>
      </c>
      <c r="F1764" s="202" t="s">
        <v>1101</v>
      </c>
      <c r="G1764" s="200"/>
      <c r="H1764" s="200"/>
      <c r="I1764" s="203"/>
      <c r="J1764" s="204">
        <f>BK1764</f>
        <v>0</v>
      </c>
      <c r="K1764" s="200"/>
      <c r="L1764" s="205"/>
      <c r="M1764" s="206"/>
      <c r="N1764" s="207"/>
      <c r="O1764" s="207"/>
      <c r="P1764" s="208">
        <f>SUM(P1765:P1768)</f>
        <v>0</v>
      </c>
      <c r="Q1764" s="207"/>
      <c r="R1764" s="208">
        <f>SUM(R1765:R1768)</f>
        <v>0</v>
      </c>
      <c r="S1764" s="207"/>
      <c r="T1764" s="209">
        <f>SUM(T1765:T1768)</f>
        <v>0</v>
      </c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R1764" s="210" t="s">
        <v>195</v>
      </c>
      <c r="AT1764" s="211" t="s">
        <v>72</v>
      </c>
      <c r="AU1764" s="211" t="s">
        <v>73</v>
      </c>
      <c r="AY1764" s="210" t="s">
        <v>189</v>
      </c>
      <c r="BK1764" s="212">
        <f>SUM(BK1765:BK1768)</f>
        <v>0</v>
      </c>
    </row>
    <row r="1765" s="2" customFormat="1" ht="24.15" customHeight="1">
      <c r="A1765" s="40"/>
      <c r="B1765" s="41"/>
      <c r="C1765" s="215" t="s">
        <v>1102</v>
      </c>
      <c r="D1765" s="215" t="s">
        <v>191</v>
      </c>
      <c r="E1765" s="216" t="s">
        <v>1103</v>
      </c>
      <c r="F1765" s="217" t="s">
        <v>1104</v>
      </c>
      <c r="G1765" s="218" t="s">
        <v>1105</v>
      </c>
      <c r="H1765" s="219">
        <v>25</v>
      </c>
      <c r="I1765" s="220"/>
      <c r="J1765" s="221">
        <f>ROUND(I1765*H1765,2)</f>
        <v>0</v>
      </c>
      <c r="K1765" s="217" t="s">
        <v>194</v>
      </c>
      <c r="L1765" s="46"/>
      <c r="M1765" s="222" t="s">
        <v>21</v>
      </c>
      <c r="N1765" s="223" t="s">
        <v>44</v>
      </c>
      <c r="O1765" s="86"/>
      <c r="P1765" s="224">
        <f>O1765*H1765</f>
        <v>0</v>
      </c>
      <c r="Q1765" s="224">
        <v>0</v>
      </c>
      <c r="R1765" s="224">
        <f>Q1765*H1765</f>
        <v>0</v>
      </c>
      <c r="S1765" s="224">
        <v>0</v>
      </c>
      <c r="T1765" s="225">
        <f>S1765*H1765</f>
        <v>0</v>
      </c>
      <c r="U1765" s="40"/>
      <c r="V1765" s="40"/>
      <c r="W1765" s="40"/>
      <c r="X1765" s="40"/>
      <c r="Y1765" s="40"/>
      <c r="Z1765" s="40"/>
      <c r="AA1765" s="40"/>
      <c r="AB1765" s="40"/>
      <c r="AC1765" s="40"/>
      <c r="AD1765" s="40"/>
      <c r="AE1765" s="40"/>
      <c r="AR1765" s="226" t="s">
        <v>1106</v>
      </c>
      <c r="AT1765" s="226" t="s">
        <v>191</v>
      </c>
      <c r="AU1765" s="226" t="s">
        <v>81</v>
      </c>
      <c r="AY1765" s="19" t="s">
        <v>189</v>
      </c>
      <c r="BE1765" s="227">
        <f>IF(N1765="základní",J1765,0)</f>
        <v>0</v>
      </c>
      <c r="BF1765" s="227">
        <f>IF(N1765="snížená",J1765,0)</f>
        <v>0</v>
      </c>
      <c r="BG1765" s="227">
        <f>IF(N1765="zákl. přenesená",J1765,0)</f>
        <v>0</v>
      </c>
      <c r="BH1765" s="227">
        <f>IF(N1765="sníž. přenesená",J1765,0)</f>
        <v>0</v>
      </c>
      <c r="BI1765" s="227">
        <f>IF(N1765="nulová",J1765,0)</f>
        <v>0</v>
      </c>
      <c r="BJ1765" s="19" t="s">
        <v>81</v>
      </c>
      <c r="BK1765" s="227">
        <f>ROUND(I1765*H1765,2)</f>
        <v>0</v>
      </c>
      <c r="BL1765" s="19" t="s">
        <v>1106</v>
      </c>
      <c r="BM1765" s="226" t="s">
        <v>1107</v>
      </c>
    </row>
    <row r="1766" s="2" customFormat="1">
      <c r="A1766" s="40"/>
      <c r="B1766" s="41"/>
      <c r="C1766" s="42"/>
      <c r="D1766" s="228" t="s">
        <v>197</v>
      </c>
      <c r="E1766" s="42"/>
      <c r="F1766" s="229" t="s">
        <v>1108</v>
      </c>
      <c r="G1766" s="42"/>
      <c r="H1766" s="42"/>
      <c r="I1766" s="230"/>
      <c r="J1766" s="42"/>
      <c r="K1766" s="42"/>
      <c r="L1766" s="46"/>
      <c r="M1766" s="231"/>
      <c r="N1766" s="232"/>
      <c r="O1766" s="86"/>
      <c r="P1766" s="86"/>
      <c r="Q1766" s="86"/>
      <c r="R1766" s="86"/>
      <c r="S1766" s="86"/>
      <c r="T1766" s="87"/>
      <c r="U1766" s="40"/>
      <c r="V1766" s="40"/>
      <c r="W1766" s="40"/>
      <c r="X1766" s="40"/>
      <c r="Y1766" s="40"/>
      <c r="Z1766" s="40"/>
      <c r="AA1766" s="40"/>
      <c r="AB1766" s="40"/>
      <c r="AC1766" s="40"/>
      <c r="AD1766" s="40"/>
      <c r="AE1766" s="40"/>
      <c r="AT1766" s="19" t="s">
        <v>197</v>
      </c>
      <c r="AU1766" s="19" t="s">
        <v>81</v>
      </c>
    </row>
    <row r="1767" s="13" customFormat="1">
      <c r="A1767" s="13"/>
      <c r="B1767" s="233"/>
      <c r="C1767" s="234"/>
      <c r="D1767" s="235" t="s">
        <v>199</v>
      </c>
      <c r="E1767" s="236" t="s">
        <v>21</v>
      </c>
      <c r="F1767" s="237" t="s">
        <v>1109</v>
      </c>
      <c r="G1767" s="234"/>
      <c r="H1767" s="236" t="s">
        <v>21</v>
      </c>
      <c r="I1767" s="238"/>
      <c r="J1767" s="234"/>
      <c r="K1767" s="234"/>
      <c r="L1767" s="239"/>
      <c r="M1767" s="240"/>
      <c r="N1767" s="241"/>
      <c r="O1767" s="241"/>
      <c r="P1767" s="241"/>
      <c r="Q1767" s="241"/>
      <c r="R1767" s="241"/>
      <c r="S1767" s="241"/>
      <c r="T1767" s="242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3" t="s">
        <v>199</v>
      </c>
      <c r="AU1767" s="243" t="s">
        <v>81</v>
      </c>
      <c r="AV1767" s="13" t="s">
        <v>81</v>
      </c>
      <c r="AW1767" s="13" t="s">
        <v>34</v>
      </c>
      <c r="AX1767" s="13" t="s">
        <v>73</v>
      </c>
      <c r="AY1767" s="243" t="s">
        <v>189</v>
      </c>
    </row>
    <row r="1768" s="14" customFormat="1">
      <c r="A1768" s="14"/>
      <c r="B1768" s="244"/>
      <c r="C1768" s="245"/>
      <c r="D1768" s="235" t="s">
        <v>199</v>
      </c>
      <c r="E1768" s="246" t="s">
        <v>21</v>
      </c>
      <c r="F1768" s="247" t="s">
        <v>373</v>
      </c>
      <c r="G1768" s="245"/>
      <c r="H1768" s="248">
        <v>25</v>
      </c>
      <c r="I1768" s="249"/>
      <c r="J1768" s="245"/>
      <c r="K1768" s="245"/>
      <c r="L1768" s="250"/>
      <c r="M1768" s="280"/>
      <c r="N1768" s="281"/>
      <c r="O1768" s="281"/>
      <c r="P1768" s="281"/>
      <c r="Q1768" s="281"/>
      <c r="R1768" s="281"/>
      <c r="S1768" s="281"/>
      <c r="T1768" s="282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4" t="s">
        <v>199</v>
      </c>
      <c r="AU1768" s="254" t="s">
        <v>81</v>
      </c>
      <c r="AV1768" s="14" t="s">
        <v>83</v>
      </c>
      <c r="AW1768" s="14" t="s">
        <v>34</v>
      </c>
      <c r="AX1768" s="14" t="s">
        <v>81</v>
      </c>
      <c r="AY1768" s="254" t="s">
        <v>189</v>
      </c>
    </row>
    <row r="1769" s="2" customFormat="1" ht="6.96" customHeight="1">
      <c r="A1769" s="40"/>
      <c r="B1769" s="61"/>
      <c r="C1769" s="62"/>
      <c r="D1769" s="62"/>
      <c r="E1769" s="62"/>
      <c r="F1769" s="62"/>
      <c r="G1769" s="62"/>
      <c r="H1769" s="62"/>
      <c r="I1769" s="62"/>
      <c r="J1769" s="62"/>
      <c r="K1769" s="62"/>
      <c r="L1769" s="46"/>
      <c r="M1769" s="40"/>
      <c r="O1769" s="40"/>
      <c r="P1769" s="40"/>
      <c r="Q1769" s="40"/>
      <c r="R1769" s="40"/>
      <c r="S1769" s="40"/>
      <c r="T1769" s="40"/>
      <c r="U1769" s="40"/>
      <c r="V1769" s="40"/>
      <c r="W1769" s="40"/>
      <c r="X1769" s="40"/>
      <c r="Y1769" s="40"/>
      <c r="Z1769" s="40"/>
      <c r="AA1769" s="40"/>
      <c r="AB1769" s="40"/>
      <c r="AC1769" s="40"/>
      <c r="AD1769" s="40"/>
      <c r="AE1769" s="40"/>
    </row>
  </sheetData>
  <sheetProtection sheet="1" autoFilter="0" formatColumns="0" formatRows="0" objects="1" scenarios="1" spinCount="100000" saltValue="G+3/9A4RLDdbF9GKutVRtkidF9SXZDhFC6VubVca0KlotS+MdKgM+Zv+pj+ZdSxlYD2ltt0MjmXwJk5VUG0iIw==" hashValue="og57I3FHq9uI+Bu861kBwkKEiZa+vpJtip3p4XRrDqD6VibSPNYU+cYwEFMawC648dYDaRIkoU4+exYwEuHmsQ==" algorithmName="SHA-512" password="CC35"/>
  <autoFilter ref="C96:K1768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6_01/113106121"/>
    <hyperlink ref="F108" r:id="rId2" display="https://podminky.urs.cz/item/CS_URS_2026_01/596811311"/>
    <hyperlink ref="F119" r:id="rId3" display="https://podminky.urs.cz/item/CS_URS_2026_01/622135001"/>
    <hyperlink ref="F152" r:id="rId4" display="https://podminky.urs.cz/item/CS_URS_2026_01/622135091"/>
    <hyperlink ref="F186" r:id="rId5" display="https://podminky.urs.cz/item/CS_URS_2026_01/622142001"/>
    <hyperlink ref="F204" r:id="rId6" display="https://podminky.urs.cz/item/CS_URS_2026_01/622215133"/>
    <hyperlink ref="F211" r:id="rId7" display="https://podminky.urs.cz/item/CS_URS_2026_01/622252001"/>
    <hyperlink ref="F220" r:id="rId8" display="https://podminky.urs.cz/item/CS_URS_2026_01/622326456"/>
    <hyperlink ref="F228" r:id="rId9" display="https://podminky.urs.cz/item/CS_URS_2026_01/622525103"/>
    <hyperlink ref="F235" r:id="rId10" display="https://podminky.urs.cz/item/CS_URS_2026_01/622525203"/>
    <hyperlink ref="F242" r:id="rId11" display="https://podminky.urs.cz/item/CS_URS_2026_01/632450121"/>
    <hyperlink ref="F266" r:id="rId12" display="https://podminky.urs.cz/item/CS_URS_2026_01/632450131"/>
    <hyperlink ref="F281" r:id="rId13" display="https://podminky.urs.cz/item/CS_URS_2026_01/635111141"/>
    <hyperlink ref="F294" r:id="rId14" display="https://podminky.urs.cz/item/CS_URS_2026_01/941111111"/>
    <hyperlink ref="F303" r:id="rId15" display="https://podminky.urs.cz/item/CS_URS_2026_01/941111211"/>
    <hyperlink ref="F316" r:id="rId16" display="https://podminky.urs.cz/item/CS_URS_2026_01/941111311"/>
    <hyperlink ref="F323" r:id="rId17" display="https://podminky.urs.cz/item/CS_URS_2026_01/941111811"/>
    <hyperlink ref="F332" r:id="rId18" display="https://podminky.urs.cz/item/CS_URS_2026_01/944121111"/>
    <hyperlink ref="F351" r:id="rId19" display="https://podminky.urs.cz/item/CS_URS_2026_01/944121211"/>
    <hyperlink ref="F371" r:id="rId20" display="https://podminky.urs.cz/item/CS_URS_2026_01/944121811"/>
    <hyperlink ref="F390" r:id="rId21" display="https://podminky.urs.cz/item/CS_URS_2026_01/962042320"/>
    <hyperlink ref="F398" r:id="rId22" display="https://podminky.urs.cz/item/CS_URS_2026_01/962052210"/>
    <hyperlink ref="F403" r:id="rId23" display="https://podminky.urs.cz/item/CS_URS_2026_01/965043341"/>
    <hyperlink ref="F413" r:id="rId24" display="https://podminky.urs.cz/item/CS_URS_2026_01/965081213"/>
    <hyperlink ref="F423" r:id="rId25" display="https://podminky.urs.cz/item/CS_URS_2026_01/966080105"/>
    <hyperlink ref="F430" r:id="rId26" display="https://podminky.urs.cz/item/CS_URS_2026_01/971033451"/>
    <hyperlink ref="F437" r:id="rId27" display="https://podminky.urs.cz/item/CS_URS_2026_01/978059641"/>
    <hyperlink ref="F486" r:id="rId28" display="https://podminky.urs.cz/item/CS_URS_2026_01/997013112"/>
    <hyperlink ref="F488" r:id="rId29" display="https://podminky.urs.cz/item/CS_URS_2026_01/997013501"/>
    <hyperlink ref="F490" r:id="rId30" display="https://podminky.urs.cz/item/CS_URS_2026_01/997013509"/>
    <hyperlink ref="F493" r:id="rId31" display="https://podminky.urs.cz/item/CS_URS_2026_01/997013814"/>
    <hyperlink ref="F495" r:id="rId32" display="https://podminky.urs.cz/item/CS_URS_2026_01/997013869"/>
    <hyperlink ref="F497" r:id="rId33" display="https://podminky.urs.cz/item/CS_URS_2026_01/997013871"/>
    <hyperlink ref="F499" r:id="rId34" display="https://podminky.urs.cz/item/CS_URS_2026_01/997013873"/>
    <hyperlink ref="F502" r:id="rId35" display="https://podminky.urs.cz/item/CS_URS_2026_01/998011002"/>
    <hyperlink ref="F506" r:id="rId36" display="https://podminky.urs.cz/item/CS_URS_2026_01/712340833"/>
    <hyperlink ref="F530" r:id="rId37" display="https://podminky.urs.cz/item/CS_URS_2026_01/712340834"/>
    <hyperlink ref="F554" r:id="rId38" display="https://podminky.urs.cz/item/CS_URS_2026_01/712840863"/>
    <hyperlink ref="F587" r:id="rId39" display="https://podminky.urs.cz/item/CS_URS_2026_01/712840864"/>
    <hyperlink ref="F620" r:id="rId40" display="https://podminky.urs.cz/item/CS_URS_2026_01/712990812"/>
    <hyperlink ref="F630" r:id="rId41" display="https://podminky.urs.cz/item/CS_URS_2026_01/712990813"/>
    <hyperlink ref="F646" r:id="rId42" display="https://podminky.urs.cz/item/CS_URS_2026_01/712990816"/>
    <hyperlink ref="F655" r:id="rId43" display="https://podminky.urs.cz/item/CS_URS_2026_01/712300845"/>
    <hyperlink ref="F661" r:id="rId44" display="https://podminky.urs.cz/item/CS_URS_2026_01/712300851"/>
    <hyperlink ref="F679" r:id="rId45" display="https://podminky.urs.cz/item/CS_URS_2026_01/712311111"/>
    <hyperlink ref="F695" r:id="rId46" display="https://podminky.urs.cz/item/CS_URS_2026_01/712331111"/>
    <hyperlink ref="F704" r:id="rId47" display="https://podminky.urs.cz/item/CS_URS_2026_01/712334501"/>
    <hyperlink ref="F709" r:id="rId48" display="https://podminky.urs.cz/item/CS_URS_2026_01/712334502"/>
    <hyperlink ref="F714" r:id="rId49" display="https://podminky.urs.cz/item/CS_URS_2026_01/712334503"/>
    <hyperlink ref="F764" r:id="rId50" display="https://podminky.urs.cz/item/CS_URS_2026_01/712341559"/>
    <hyperlink ref="F898" r:id="rId51" display="https://podminky.urs.cz/item/CS_URS_2026_01/712391172"/>
    <hyperlink ref="F980" r:id="rId52" display="https://podminky.urs.cz/item/CS_URS_2026_01/712771613"/>
    <hyperlink ref="F989" r:id="rId53" display="https://podminky.urs.cz/item/CS_URS_2026_01/712811111"/>
    <hyperlink ref="F1022" r:id="rId54" display="https://podminky.urs.cz/item/CS_URS_2026_01/712831101"/>
    <hyperlink ref="F1068" r:id="rId55" display="https://podminky.urs.cz/item/CS_URS_2026_01/712841559"/>
    <hyperlink ref="F1110" r:id="rId56" display="https://podminky.urs.cz/item/CS_URS_2026_01/712341715"/>
    <hyperlink ref="F1134" r:id="rId57" display="https://podminky.urs.cz/item/CS_URS_2026_01/712998202"/>
    <hyperlink ref="F1142" r:id="rId58" display="https://podminky.urs.cz/item/CS_URS_2026_01/998712102"/>
    <hyperlink ref="F1145" r:id="rId59" display="https://podminky.urs.cz/item/CS_URS_2026_01/713140812"/>
    <hyperlink ref="F1169" r:id="rId60" display="https://podminky.urs.cz/item/CS_URS_2026_01/713140822"/>
    <hyperlink ref="F1191" r:id="rId61" display="https://podminky.urs.cz/item/CS_URS_2026_01/713131241"/>
    <hyperlink ref="F1214" r:id="rId62" display="https://podminky.urs.cz/item/CS_URS_2026_01/713141151"/>
    <hyperlink ref="F1224" r:id="rId63" display="https://podminky.urs.cz/item/CS_URS_2026_01/713141152"/>
    <hyperlink ref="F1236" r:id="rId64" display="https://podminky.urs.cz/item/CS_URS_2026_01/713141211"/>
    <hyperlink ref="F1266" r:id="rId65" display="https://podminky.urs.cz/item/CS_URS_2026_01/713141233"/>
    <hyperlink ref="F1274" r:id="rId66" display="https://podminky.urs.cz/item/CS_URS_2026_01/713141263"/>
    <hyperlink ref="F1281" r:id="rId67" display="https://podminky.urs.cz/item/CS_URS_2026_01/713141311"/>
    <hyperlink ref="F1302" r:id="rId68" display="https://podminky.urs.cz/item/CS_URS_2026_01/713141358"/>
    <hyperlink ref="F1338" r:id="rId69" display="https://podminky.urs.cz/item/CS_URS_2026_01/713592121"/>
    <hyperlink ref="F1344" r:id="rId70" display="https://podminky.urs.cz/item/CS_URS_2026_01/998713102"/>
    <hyperlink ref="F1347" r:id="rId71" display="https://podminky.urs.cz/item/CS_URS_2026_01/721210823"/>
    <hyperlink ref="F1362" r:id="rId72" display="https://podminky.urs.cz/item/CS_URS_2026_01/721239114"/>
    <hyperlink ref="F1439" r:id="rId73" display="https://podminky.urs.cz/item/CS_URS_2026_01/721279153"/>
    <hyperlink ref="F1446" r:id="rId74" display="https://podminky.urs.cz/item/CS_URS_2026_01/721910912"/>
    <hyperlink ref="F1467" r:id="rId75" display="https://podminky.urs.cz/item/CS_URS_2026_01/998721102"/>
    <hyperlink ref="F1470" r:id="rId76" display="https://podminky.urs.cz/item/CS_URS_2026_01/742420821"/>
    <hyperlink ref="F1476" r:id="rId77" display="https://podminky.urs.cz/item/CS_URS_2026_01/751513860"/>
    <hyperlink ref="F1482" r:id="rId78" display="https://podminky.urs.cz/item/CS_URS_2026_01/751514763"/>
    <hyperlink ref="F1489" r:id="rId79" display="https://podminky.urs.cz/item/CS_URS_2026_01/998751101"/>
    <hyperlink ref="F1492" r:id="rId80" display="https://podminky.urs.cz/item/CS_URS_2026_01/762361332"/>
    <hyperlink ref="F1510" r:id="rId81" display="https://podminky.urs.cz/item/CS_URS_2026_01/762395000"/>
    <hyperlink ref="F1528" r:id="rId82" display="https://podminky.urs.cz/item/CS_URS_2026_01/998762102"/>
    <hyperlink ref="F1531" r:id="rId83" display="https://podminky.urs.cz/item/CS_URS_2026_01/764002841"/>
    <hyperlink ref="F1536" r:id="rId84" display="https://podminky.urs.cz/item/CS_URS_2026_01/764002851"/>
    <hyperlink ref="F1541" r:id="rId85" display="https://podminky.urs.cz/item/CS_URS_2026_01/764002871"/>
    <hyperlink ref="F1559" r:id="rId86" display="https://podminky.urs.cz/item/CS_URS_2026_01/764003801"/>
    <hyperlink ref="F1572" r:id="rId87" display="https://podminky.urs.cz/item/CS_URS_2026_01/764011401"/>
    <hyperlink ref="F1579" r:id="rId88" display="https://podminky.urs.cz/item/CS_URS_2026_01/764011404"/>
    <hyperlink ref="F1586" r:id="rId89" display="https://podminky.urs.cz/item/CS_URS_2026_01/764011420"/>
    <hyperlink ref="F1593" r:id="rId90" display="https://podminky.urs.cz/item/CS_URS_2026_01/764011622"/>
    <hyperlink ref="F1600" r:id="rId91" display="https://podminky.urs.cz/item/CS_URS_2026_01/764011624"/>
    <hyperlink ref="F1607" r:id="rId92" display="https://podminky.urs.cz/item/CS_URS_2026_01/764042414"/>
    <hyperlink ref="F1625" r:id="rId93" display="https://podminky.urs.cz/item/CS_URS_2026_01/764214608"/>
    <hyperlink ref="F1632" r:id="rId94" display="https://podminky.urs.cz/item/CS_URS_2026_01/764214609"/>
    <hyperlink ref="F1641" r:id="rId95" display="https://podminky.urs.cz/item/CS_URS_2026_01/764215646"/>
    <hyperlink ref="F1652" r:id="rId96" display="https://podminky.urs.cz/item/CS_URS_2026_01/764216603"/>
    <hyperlink ref="F1659" r:id="rId97" display="https://podminky.urs.cz/item/CS_URS_2026_01/998764102"/>
    <hyperlink ref="F1662" r:id="rId98" display="https://podminky.urs.cz/item/CS_URS_2026_01/767161813"/>
    <hyperlink ref="F1669" r:id="rId99" display="https://podminky.urs.cz/item/CS_URS_2026_01/767832802"/>
    <hyperlink ref="F1675" r:id="rId100" display="https://podminky.urs.cz/item/CS_URS_2026_01/767163122"/>
    <hyperlink ref="F1689" r:id="rId101" display="https://podminky.urs.cz/item/CS_URS_2026_01/767832102"/>
    <hyperlink ref="F1696" r:id="rId102" display="https://podminky.urs.cz/item/CS_URS_2026_01/767834111"/>
    <hyperlink ref="F1702" r:id="rId103" display="https://podminky.urs.cz/item/CS_URS_2026_01/767881112"/>
    <hyperlink ref="F1724" r:id="rId104" display="https://podminky.urs.cz/item/CS_URS_2026_01/998767102"/>
    <hyperlink ref="F1727" r:id="rId105" display="https://podminky.urs.cz/item/CS_URS_2026_01/783801403"/>
    <hyperlink ref="F1734" r:id="rId106" display="https://podminky.urs.cz/item/CS_URS_2026_01/783823163"/>
    <hyperlink ref="F1741" r:id="rId107" display="https://podminky.urs.cz/item/CS_URS_2026_01/783827143"/>
    <hyperlink ref="F1766" r:id="rId108" display="https://podminky.urs.cz/item/CS_URS_2026_01/HZS2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107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Mateřská škola Žižkova 4019 Kroměříž</v>
      </c>
      <c r="F7" s="145"/>
      <c r="G7" s="145"/>
      <c r="H7" s="145"/>
      <c r="L7" s="22"/>
    </row>
    <row r="8" s="1" customFormat="1" ht="12" customHeight="1">
      <c r="B8" s="22"/>
      <c r="D8" s="145" t="s">
        <v>120</v>
      </c>
      <c r="L8" s="22"/>
    </row>
    <row r="9" s="2" customFormat="1" ht="16.5" customHeight="1">
      <c r="A9" s="40"/>
      <c r="B9" s="46"/>
      <c r="C9" s="40"/>
      <c r="D9" s="40"/>
      <c r="E9" s="146" t="s">
        <v>1110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1111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1112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21</v>
      </c>
      <c r="G13" s="40"/>
      <c r="H13" s="40"/>
      <c r="I13" s="145" t="s">
        <v>20</v>
      </c>
      <c r="J13" s="135" t="s">
        <v>21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6. 3. 2026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26</v>
      </c>
      <c r="E16" s="40"/>
      <c r="F16" s="40"/>
      <c r="G16" s="40"/>
      <c r="H16" s="40"/>
      <c r="I16" s="145" t="s">
        <v>27</v>
      </c>
      <c r="J16" s="135" t="s">
        <v>21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21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30</v>
      </c>
      <c r="E19" s="40"/>
      <c r="F19" s="40"/>
      <c r="G19" s="40"/>
      <c r="H19" s="40"/>
      <c r="I19" s="145" t="s">
        <v>27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32</v>
      </c>
      <c r="E22" s="40"/>
      <c r="F22" s="40"/>
      <c r="G22" s="40"/>
      <c r="H22" s="40"/>
      <c r="I22" s="145" t="s">
        <v>27</v>
      </c>
      <c r="J22" s="135" t="s">
        <v>21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5" t="s">
        <v>29</v>
      </c>
      <c r="J23" s="135" t="s">
        <v>21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35</v>
      </c>
      <c r="E25" s="40"/>
      <c r="F25" s="40"/>
      <c r="G25" s="40"/>
      <c r="H25" s="40"/>
      <c r="I25" s="145" t="s">
        <v>27</v>
      </c>
      <c r="J25" s="135" t="s">
        <v>21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5" t="s">
        <v>29</v>
      </c>
      <c r="J26" s="135" t="s">
        <v>21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39</v>
      </c>
      <c r="E32" s="40"/>
      <c r="F32" s="40"/>
      <c r="G32" s="40"/>
      <c r="H32" s="40"/>
      <c r="I32" s="40"/>
      <c r="J32" s="156">
        <f>ROUND(J89,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41</v>
      </c>
      <c r="G34" s="40"/>
      <c r="H34" s="40"/>
      <c r="I34" s="157" t="s">
        <v>40</v>
      </c>
      <c r="J34" s="157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43</v>
      </c>
      <c r="E35" s="145" t="s">
        <v>44</v>
      </c>
      <c r="F35" s="159">
        <f>ROUND((SUM(BE89:BE138)),  2)</f>
        <v>0</v>
      </c>
      <c r="G35" s="40"/>
      <c r="H35" s="40"/>
      <c r="I35" s="160">
        <v>0.20999999999999999</v>
      </c>
      <c r="J35" s="159">
        <f>ROUND(((SUM(BE89:BE138))*I35),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59">
        <f>ROUND((SUM(BF89:BF138)),  2)</f>
        <v>0</v>
      </c>
      <c r="G36" s="40"/>
      <c r="H36" s="40"/>
      <c r="I36" s="160">
        <v>0.12</v>
      </c>
      <c r="J36" s="159">
        <f>ROUND(((SUM(BF89:BF138))*I36),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59">
        <f>ROUND((SUM(BG89:BG138)),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59">
        <f>ROUND((SUM(BH89:BH138)),  2)</f>
        <v>0</v>
      </c>
      <c r="G38" s="40"/>
      <c r="H38" s="40"/>
      <c r="I38" s="160">
        <v>0.12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59">
        <f>ROUND((SUM(BI89:BI138)),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49</v>
      </c>
      <c r="E41" s="163"/>
      <c r="F41" s="163"/>
      <c r="G41" s="164" t="s">
        <v>50</v>
      </c>
      <c r="H41" s="165" t="s">
        <v>51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152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Mateřská škola Žižkova 4019 Kroměříž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1110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1111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Hromosvod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22</v>
      </c>
      <c r="D56" s="42"/>
      <c r="E56" s="42"/>
      <c r="F56" s="29" t="str">
        <f>F14</f>
        <v>Kroměříž</v>
      </c>
      <c r="G56" s="42"/>
      <c r="H56" s="42"/>
      <c r="I56" s="34" t="s">
        <v>24</v>
      </c>
      <c r="J56" s="74" t="str">
        <f>IF(J14="","",J14)</f>
        <v>6. 3. 2026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26</v>
      </c>
      <c r="D58" s="42"/>
      <c r="E58" s="42"/>
      <c r="F58" s="29" t="str">
        <f>E17</f>
        <v>Mateřská škola, Kroměříž, Žižkova 4019 p.o.</v>
      </c>
      <c r="G58" s="42"/>
      <c r="H58" s="42"/>
      <c r="I58" s="34" t="s">
        <v>32</v>
      </c>
      <c r="J58" s="38" t="str">
        <f>E23</f>
        <v>JURÁŇ PROJEKT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Ing. Petr Přehnal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153</v>
      </c>
      <c r="D61" s="174"/>
      <c r="E61" s="174"/>
      <c r="F61" s="174"/>
      <c r="G61" s="174"/>
      <c r="H61" s="174"/>
      <c r="I61" s="174"/>
      <c r="J61" s="175" t="s">
        <v>154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155</v>
      </c>
    </row>
    <row r="64" s="9" customFormat="1" ht="24.96" customHeight="1">
      <c r="A64" s="9"/>
      <c r="B64" s="177"/>
      <c r="C64" s="178"/>
      <c r="D64" s="179" t="s">
        <v>163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1113</v>
      </c>
      <c r="E65" s="185"/>
      <c r="F65" s="185"/>
      <c r="G65" s="185"/>
      <c r="H65" s="185"/>
      <c r="I65" s="185"/>
      <c r="J65" s="186">
        <f>J91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1114</v>
      </c>
      <c r="E66" s="180"/>
      <c r="F66" s="180"/>
      <c r="G66" s="180"/>
      <c r="H66" s="180"/>
      <c r="I66" s="180"/>
      <c r="J66" s="181">
        <f>J116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1115</v>
      </c>
      <c r="E67" s="185"/>
      <c r="F67" s="185"/>
      <c r="G67" s="185"/>
      <c r="H67" s="185"/>
      <c r="I67" s="185"/>
      <c r="J67" s="186">
        <f>J117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174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2" t="str">
        <f>E7</f>
        <v>Mateřská škola Žižkova 4019 Kroměříž</v>
      </c>
      <c r="F77" s="34"/>
      <c r="G77" s="34"/>
      <c r="H77" s="34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120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2" t="s">
        <v>1110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1111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01 - Hromosvod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22</v>
      </c>
      <c r="D83" s="42"/>
      <c r="E83" s="42"/>
      <c r="F83" s="29" t="str">
        <f>F14</f>
        <v>Kroměříž</v>
      </c>
      <c r="G83" s="42"/>
      <c r="H83" s="42"/>
      <c r="I83" s="34" t="s">
        <v>24</v>
      </c>
      <c r="J83" s="74" t="str">
        <f>IF(J14="","",J14)</f>
        <v>6. 3. 2026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26</v>
      </c>
      <c r="D85" s="42"/>
      <c r="E85" s="42"/>
      <c r="F85" s="29" t="str">
        <f>E17</f>
        <v>Mateřská škola, Kroměříž, Žižkova 4019 p.o.</v>
      </c>
      <c r="G85" s="42"/>
      <c r="H85" s="42"/>
      <c r="I85" s="34" t="s">
        <v>32</v>
      </c>
      <c r="J85" s="38" t="str">
        <f>E23</f>
        <v>JURÁŇ PROJEKT s.r.o.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IF(E20="","",E20)</f>
        <v>Vyplň údaj</v>
      </c>
      <c r="G86" s="42"/>
      <c r="H86" s="42"/>
      <c r="I86" s="34" t="s">
        <v>35</v>
      </c>
      <c r="J86" s="38" t="str">
        <f>E26</f>
        <v>Ing. Petr Přehnal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8"/>
      <c r="B88" s="189"/>
      <c r="C88" s="190" t="s">
        <v>175</v>
      </c>
      <c r="D88" s="191" t="s">
        <v>58</v>
      </c>
      <c r="E88" s="191" t="s">
        <v>54</v>
      </c>
      <c r="F88" s="191" t="s">
        <v>55</v>
      </c>
      <c r="G88" s="191" t="s">
        <v>176</v>
      </c>
      <c r="H88" s="191" t="s">
        <v>177</v>
      </c>
      <c r="I88" s="191" t="s">
        <v>178</v>
      </c>
      <c r="J88" s="191" t="s">
        <v>154</v>
      </c>
      <c r="K88" s="192" t="s">
        <v>179</v>
      </c>
      <c r="L88" s="193"/>
      <c r="M88" s="94" t="s">
        <v>21</v>
      </c>
      <c r="N88" s="95" t="s">
        <v>43</v>
      </c>
      <c r="O88" s="95" t="s">
        <v>180</v>
      </c>
      <c r="P88" s="95" t="s">
        <v>181</v>
      </c>
      <c r="Q88" s="95" t="s">
        <v>182</v>
      </c>
      <c r="R88" s="95" t="s">
        <v>183</v>
      </c>
      <c r="S88" s="95" t="s">
        <v>184</v>
      </c>
      <c r="T88" s="96" t="s">
        <v>185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0"/>
      <c r="B89" s="41"/>
      <c r="C89" s="101" t="s">
        <v>186</v>
      </c>
      <c r="D89" s="42"/>
      <c r="E89" s="42"/>
      <c r="F89" s="42"/>
      <c r="G89" s="42"/>
      <c r="H89" s="42"/>
      <c r="I89" s="42"/>
      <c r="J89" s="194">
        <f>BK89</f>
        <v>0</v>
      </c>
      <c r="K89" s="42"/>
      <c r="L89" s="46"/>
      <c r="M89" s="97"/>
      <c r="N89" s="195"/>
      <c r="O89" s="98"/>
      <c r="P89" s="196">
        <f>P90+P116</f>
        <v>0</v>
      </c>
      <c r="Q89" s="98"/>
      <c r="R89" s="196">
        <f>R90+R116</f>
        <v>0.68142999999999998</v>
      </c>
      <c r="S89" s="98"/>
      <c r="T89" s="197">
        <f>T90+T116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155</v>
      </c>
      <c r="BK89" s="198">
        <f>BK90+BK116</f>
        <v>0</v>
      </c>
    </row>
    <row r="90" s="12" customFormat="1" ht="25.92" customHeight="1">
      <c r="A90" s="12"/>
      <c r="B90" s="199"/>
      <c r="C90" s="200"/>
      <c r="D90" s="201" t="s">
        <v>72</v>
      </c>
      <c r="E90" s="202" t="s">
        <v>462</v>
      </c>
      <c r="F90" s="202" t="s">
        <v>463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</f>
        <v>0</v>
      </c>
      <c r="Q90" s="207"/>
      <c r="R90" s="208">
        <f>R91</f>
        <v>0.65647</v>
      </c>
      <c r="S90" s="207"/>
      <c r="T90" s="209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83</v>
      </c>
      <c r="AT90" s="211" t="s">
        <v>72</v>
      </c>
      <c r="AU90" s="211" t="s">
        <v>73</v>
      </c>
      <c r="AY90" s="210" t="s">
        <v>189</v>
      </c>
      <c r="BK90" s="212">
        <f>BK91</f>
        <v>0</v>
      </c>
    </row>
    <row r="91" s="12" customFormat="1" ht="22.8" customHeight="1">
      <c r="A91" s="12"/>
      <c r="B91" s="199"/>
      <c r="C91" s="200"/>
      <c r="D91" s="201" t="s">
        <v>72</v>
      </c>
      <c r="E91" s="213" t="s">
        <v>1116</v>
      </c>
      <c r="F91" s="213" t="s">
        <v>1117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SUM(P92:P115)</f>
        <v>0</v>
      </c>
      <c r="Q91" s="207"/>
      <c r="R91" s="208">
        <f>SUM(R92:R115)</f>
        <v>0.65647</v>
      </c>
      <c r="S91" s="207"/>
      <c r="T91" s="209">
        <f>SUM(T92:T115)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83</v>
      </c>
      <c r="AT91" s="211" t="s">
        <v>72</v>
      </c>
      <c r="AU91" s="211" t="s">
        <v>81</v>
      </c>
      <c r="AY91" s="210" t="s">
        <v>189</v>
      </c>
      <c r="BK91" s="212">
        <f>SUM(BK92:BK115)</f>
        <v>0</v>
      </c>
    </row>
    <row r="92" s="2" customFormat="1" ht="24.15" customHeight="1">
      <c r="A92" s="40"/>
      <c r="B92" s="41"/>
      <c r="C92" s="215" t="s">
        <v>270</v>
      </c>
      <c r="D92" s="215" t="s">
        <v>191</v>
      </c>
      <c r="E92" s="216" t="s">
        <v>1118</v>
      </c>
      <c r="F92" s="217" t="s">
        <v>1119</v>
      </c>
      <c r="G92" s="218" t="s">
        <v>113</v>
      </c>
      <c r="H92" s="219">
        <v>146.40000000000001</v>
      </c>
      <c r="I92" s="220"/>
      <c r="J92" s="221">
        <f>ROUND(I92*H92,2)</f>
        <v>0</v>
      </c>
      <c r="K92" s="217" t="s">
        <v>194</v>
      </c>
      <c r="L92" s="46"/>
      <c r="M92" s="222" t="s">
        <v>21</v>
      </c>
      <c r="N92" s="223" t="s">
        <v>44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315</v>
      </c>
      <c r="AT92" s="226" t="s">
        <v>191</v>
      </c>
      <c r="AU92" s="226" t="s">
        <v>83</v>
      </c>
      <c r="AY92" s="19" t="s">
        <v>189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315</v>
      </c>
      <c r="BM92" s="226" t="s">
        <v>1120</v>
      </c>
    </row>
    <row r="93" s="2" customFormat="1">
      <c r="A93" s="40"/>
      <c r="B93" s="41"/>
      <c r="C93" s="42"/>
      <c r="D93" s="228" t="s">
        <v>197</v>
      </c>
      <c r="E93" s="42"/>
      <c r="F93" s="229" t="s">
        <v>1121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197</v>
      </c>
      <c r="AU93" s="19" t="s">
        <v>83</v>
      </c>
    </row>
    <row r="94" s="2" customFormat="1" ht="33" customHeight="1">
      <c r="A94" s="40"/>
      <c r="B94" s="41"/>
      <c r="C94" s="269" t="s">
        <v>8</v>
      </c>
      <c r="D94" s="269" t="s">
        <v>214</v>
      </c>
      <c r="E94" s="270" t="s">
        <v>1122</v>
      </c>
      <c r="F94" s="271" t="s">
        <v>1123</v>
      </c>
      <c r="G94" s="272" t="s">
        <v>117</v>
      </c>
      <c r="H94" s="273">
        <v>42</v>
      </c>
      <c r="I94" s="274"/>
      <c r="J94" s="275">
        <f>ROUND(I94*H94,2)</f>
        <v>0</v>
      </c>
      <c r="K94" s="271" t="s">
        <v>194</v>
      </c>
      <c r="L94" s="276"/>
      <c r="M94" s="277" t="s">
        <v>21</v>
      </c>
      <c r="N94" s="278" t="s">
        <v>44</v>
      </c>
      <c r="O94" s="86"/>
      <c r="P94" s="224">
        <f>O94*H94</f>
        <v>0</v>
      </c>
      <c r="Q94" s="224">
        <v>0.001</v>
      </c>
      <c r="R94" s="224">
        <f>Q94*H94</f>
        <v>0.042000000000000003</v>
      </c>
      <c r="S94" s="224">
        <v>0</v>
      </c>
      <c r="T94" s="22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6" t="s">
        <v>424</v>
      </c>
      <c r="AT94" s="226" t="s">
        <v>214</v>
      </c>
      <c r="AU94" s="226" t="s">
        <v>83</v>
      </c>
      <c r="AY94" s="19" t="s">
        <v>189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19" t="s">
        <v>81</v>
      </c>
      <c r="BK94" s="227">
        <f>ROUND(I94*H94,2)</f>
        <v>0</v>
      </c>
      <c r="BL94" s="19" t="s">
        <v>315</v>
      </c>
      <c r="BM94" s="226" t="s">
        <v>1124</v>
      </c>
    </row>
    <row r="95" s="2" customFormat="1" ht="16.5" customHeight="1">
      <c r="A95" s="40"/>
      <c r="B95" s="41"/>
      <c r="C95" s="269" t="s">
        <v>276</v>
      </c>
      <c r="D95" s="269" t="s">
        <v>214</v>
      </c>
      <c r="E95" s="270" t="s">
        <v>1125</v>
      </c>
      <c r="F95" s="271" t="s">
        <v>1126</v>
      </c>
      <c r="G95" s="272" t="s">
        <v>1127</v>
      </c>
      <c r="H95" s="273">
        <v>166.31</v>
      </c>
      <c r="I95" s="274"/>
      <c r="J95" s="275">
        <f>ROUND(I95*H95,2)</f>
        <v>0</v>
      </c>
      <c r="K95" s="271" t="s">
        <v>194</v>
      </c>
      <c r="L95" s="276"/>
      <c r="M95" s="277" t="s">
        <v>21</v>
      </c>
      <c r="N95" s="278" t="s">
        <v>44</v>
      </c>
      <c r="O95" s="86"/>
      <c r="P95" s="224">
        <f>O95*H95</f>
        <v>0</v>
      </c>
      <c r="Q95" s="224">
        <v>0.001</v>
      </c>
      <c r="R95" s="224">
        <f>Q95*H95</f>
        <v>0.16631000000000001</v>
      </c>
      <c r="S95" s="224">
        <v>0</v>
      </c>
      <c r="T95" s="22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424</v>
      </c>
      <c r="AT95" s="226" t="s">
        <v>214</v>
      </c>
      <c r="AU95" s="226" t="s">
        <v>83</v>
      </c>
      <c r="AY95" s="19" t="s">
        <v>189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81</v>
      </c>
      <c r="BK95" s="227">
        <f>ROUND(I95*H95,2)</f>
        <v>0</v>
      </c>
      <c r="BL95" s="19" t="s">
        <v>315</v>
      </c>
      <c r="BM95" s="226" t="s">
        <v>1128</v>
      </c>
    </row>
    <row r="96" s="2" customFormat="1" ht="21.75" customHeight="1">
      <c r="A96" s="40"/>
      <c r="B96" s="41"/>
      <c r="C96" s="215" t="s">
        <v>331</v>
      </c>
      <c r="D96" s="215" t="s">
        <v>191</v>
      </c>
      <c r="E96" s="216" t="s">
        <v>1129</v>
      </c>
      <c r="F96" s="217" t="s">
        <v>1130</v>
      </c>
      <c r="G96" s="218" t="s">
        <v>117</v>
      </c>
      <c r="H96" s="219">
        <v>85</v>
      </c>
      <c r="I96" s="220"/>
      <c r="J96" s="221">
        <f>ROUND(I96*H96,2)</f>
        <v>0</v>
      </c>
      <c r="K96" s="217" t="s">
        <v>194</v>
      </c>
      <c r="L96" s="46"/>
      <c r="M96" s="222" t="s">
        <v>21</v>
      </c>
      <c r="N96" s="223" t="s">
        <v>44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315</v>
      </c>
      <c r="AT96" s="226" t="s">
        <v>191</v>
      </c>
      <c r="AU96" s="226" t="s">
        <v>83</v>
      </c>
      <c r="AY96" s="19" t="s">
        <v>189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315</v>
      </c>
      <c r="BM96" s="226" t="s">
        <v>1131</v>
      </c>
    </row>
    <row r="97" s="2" customFormat="1">
      <c r="A97" s="40"/>
      <c r="B97" s="41"/>
      <c r="C97" s="42"/>
      <c r="D97" s="228" t="s">
        <v>197</v>
      </c>
      <c r="E97" s="42"/>
      <c r="F97" s="229" t="s">
        <v>1132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197</v>
      </c>
      <c r="AU97" s="19" t="s">
        <v>83</v>
      </c>
    </row>
    <row r="98" s="2" customFormat="1" ht="16.5" customHeight="1">
      <c r="A98" s="40"/>
      <c r="B98" s="41"/>
      <c r="C98" s="269" t="s">
        <v>336</v>
      </c>
      <c r="D98" s="269" t="s">
        <v>214</v>
      </c>
      <c r="E98" s="270" t="s">
        <v>1133</v>
      </c>
      <c r="F98" s="271" t="s">
        <v>1134</v>
      </c>
      <c r="G98" s="272" t="s">
        <v>117</v>
      </c>
      <c r="H98" s="273">
        <v>85</v>
      </c>
      <c r="I98" s="274"/>
      <c r="J98" s="275">
        <f>ROUND(I98*H98,2)</f>
        <v>0</v>
      </c>
      <c r="K98" s="271" t="s">
        <v>194</v>
      </c>
      <c r="L98" s="276"/>
      <c r="M98" s="277" t="s">
        <v>21</v>
      </c>
      <c r="N98" s="278" t="s">
        <v>44</v>
      </c>
      <c r="O98" s="86"/>
      <c r="P98" s="224">
        <f>O98*H98</f>
        <v>0</v>
      </c>
      <c r="Q98" s="224">
        <v>0.00012</v>
      </c>
      <c r="R98" s="224">
        <f>Q98*H98</f>
        <v>0.010200000000000001</v>
      </c>
      <c r="S98" s="224">
        <v>0</v>
      </c>
      <c r="T98" s="22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6" t="s">
        <v>424</v>
      </c>
      <c r="AT98" s="226" t="s">
        <v>214</v>
      </c>
      <c r="AU98" s="226" t="s">
        <v>83</v>
      </c>
      <c r="AY98" s="19" t="s">
        <v>189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19" t="s">
        <v>81</v>
      </c>
      <c r="BK98" s="227">
        <f>ROUND(I98*H98,2)</f>
        <v>0</v>
      </c>
      <c r="BL98" s="19" t="s">
        <v>315</v>
      </c>
      <c r="BM98" s="226" t="s">
        <v>1135</v>
      </c>
    </row>
    <row r="99" s="2" customFormat="1">
      <c r="A99" s="40"/>
      <c r="B99" s="41"/>
      <c r="C99" s="42"/>
      <c r="D99" s="235" t="s">
        <v>606</v>
      </c>
      <c r="E99" s="42"/>
      <c r="F99" s="279" t="s">
        <v>1136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606</v>
      </c>
      <c r="AU99" s="19" t="s">
        <v>83</v>
      </c>
    </row>
    <row r="100" s="2" customFormat="1" ht="16.5" customHeight="1">
      <c r="A100" s="40"/>
      <c r="B100" s="41"/>
      <c r="C100" s="215" t="s">
        <v>352</v>
      </c>
      <c r="D100" s="215" t="s">
        <v>191</v>
      </c>
      <c r="E100" s="216" t="s">
        <v>1137</v>
      </c>
      <c r="F100" s="217" t="s">
        <v>1138</v>
      </c>
      <c r="G100" s="218" t="s">
        <v>117</v>
      </c>
      <c r="H100" s="219">
        <v>2</v>
      </c>
      <c r="I100" s="220"/>
      <c r="J100" s="221">
        <f>ROUND(I100*H100,2)</f>
        <v>0</v>
      </c>
      <c r="K100" s="217" t="s">
        <v>194</v>
      </c>
      <c r="L100" s="46"/>
      <c r="M100" s="222" t="s">
        <v>21</v>
      </c>
      <c r="N100" s="223" t="s">
        <v>44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315</v>
      </c>
      <c r="AT100" s="226" t="s">
        <v>191</v>
      </c>
      <c r="AU100" s="226" t="s">
        <v>83</v>
      </c>
      <c r="AY100" s="19" t="s">
        <v>189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315</v>
      </c>
      <c r="BM100" s="226" t="s">
        <v>1139</v>
      </c>
    </row>
    <row r="101" s="2" customFormat="1">
      <c r="A101" s="40"/>
      <c r="B101" s="41"/>
      <c r="C101" s="42"/>
      <c r="D101" s="228" t="s">
        <v>197</v>
      </c>
      <c r="E101" s="42"/>
      <c r="F101" s="229" t="s">
        <v>1140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197</v>
      </c>
      <c r="AU101" s="19" t="s">
        <v>83</v>
      </c>
    </row>
    <row r="102" s="2" customFormat="1" ht="24.15" customHeight="1">
      <c r="A102" s="40"/>
      <c r="B102" s="41"/>
      <c r="C102" s="269" t="s">
        <v>357</v>
      </c>
      <c r="D102" s="269" t="s">
        <v>214</v>
      </c>
      <c r="E102" s="270" t="s">
        <v>1141</v>
      </c>
      <c r="F102" s="271" t="s">
        <v>1142</v>
      </c>
      <c r="G102" s="272" t="s">
        <v>117</v>
      </c>
      <c r="H102" s="273">
        <v>2</v>
      </c>
      <c r="I102" s="274"/>
      <c r="J102" s="275">
        <f>ROUND(I102*H102,2)</f>
        <v>0</v>
      </c>
      <c r="K102" s="271" t="s">
        <v>194</v>
      </c>
      <c r="L102" s="276"/>
      <c r="M102" s="277" t="s">
        <v>21</v>
      </c>
      <c r="N102" s="278" t="s">
        <v>44</v>
      </c>
      <c r="O102" s="86"/>
      <c r="P102" s="224">
        <f>O102*H102</f>
        <v>0</v>
      </c>
      <c r="Q102" s="224">
        <v>0.00093000000000000005</v>
      </c>
      <c r="R102" s="224">
        <f>Q102*H102</f>
        <v>0.0018600000000000001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424</v>
      </c>
      <c r="AT102" s="226" t="s">
        <v>214</v>
      </c>
      <c r="AU102" s="226" t="s">
        <v>83</v>
      </c>
      <c r="AY102" s="19" t="s">
        <v>189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81</v>
      </c>
      <c r="BK102" s="227">
        <f>ROUND(I102*H102,2)</f>
        <v>0</v>
      </c>
      <c r="BL102" s="19" t="s">
        <v>315</v>
      </c>
      <c r="BM102" s="226" t="s">
        <v>1143</v>
      </c>
    </row>
    <row r="103" s="2" customFormat="1" ht="16.5" customHeight="1">
      <c r="A103" s="40"/>
      <c r="B103" s="41"/>
      <c r="C103" s="269" t="s">
        <v>445</v>
      </c>
      <c r="D103" s="269" t="s">
        <v>214</v>
      </c>
      <c r="E103" s="270" t="s">
        <v>1144</v>
      </c>
      <c r="F103" s="271" t="s">
        <v>1145</v>
      </c>
      <c r="G103" s="272" t="s">
        <v>117</v>
      </c>
      <c r="H103" s="273">
        <v>2</v>
      </c>
      <c r="I103" s="274"/>
      <c r="J103" s="275">
        <f>ROUND(I103*H103,2)</f>
        <v>0</v>
      </c>
      <c r="K103" s="271" t="s">
        <v>194</v>
      </c>
      <c r="L103" s="276"/>
      <c r="M103" s="277" t="s">
        <v>21</v>
      </c>
      <c r="N103" s="278" t="s">
        <v>44</v>
      </c>
      <c r="O103" s="86"/>
      <c r="P103" s="224">
        <f>O103*H103</f>
        <v>0</v>
      </c>
      <c r="Q103" s="224">
        <v>0.00019000000000000001</v>
      </c>
      <c r="R103" s="224">
        <f>Q103*H103</f>
        <v>0.00038000000000000002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424</v>
      </c>
      <c r="AT103" s="226" t="s">
        <v>214</v>
      </c>
      <c r="AU103" s="226" t="s">
        <v>83</v>
      </c>
      <c r="AY103" s="19" t="s">
        <v>189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81</v>
      </c>
      <c r="BK103" s="227">
        <f>ROUND(I103*H103,2)</f>
        <v>0</v>
      </c>
      <c r="BL103" s="19" t="s">
        <v>315</v>
      </c>
      <c r="BM103" s="226" t="s">
        <v>1146</v>
      </c>
    </row>
    <row r="104" s="2" customFormat="1" ht="16.5" customHeight="1">
      <c r="A104" s="40"/>
      <c r="B104" s="41"/>
      <c r="C104" s="269" t="s">
        <v>366</v>
      </c>
      <c r="D104" s="269" t="s">
        <v>214</v>
      </c>
      <c r="E104" s="270" t="s">
        <v>1147</v>
      </c>
      <c r="F104" s="271" t="s">
        <v>1148</v>
      </c>
      <c r="G104" s="272" t="s">
        <v>117</v>
      </c>
      <c r="H104" s="273">
        <v>2</v>
      </c>
      <c r="I104" s="274"/>
      <c r="J104" s="275">
        <f>ROUND(I104*H104,2)</f>
        <v>0</v>
      </c>
      <c r="K104" s="271" t="s">
        <v>194</v>
      </c>
      <c r="L104" s="276"/>
      <c r="M104" s="277" t="s">
        <v>21</v>
      </c>
      <c r="N104" s="278" t="s">
        <v>44</v>
      </c>
      <c r="O104" s="86"/>
      <c r="P104" s="224">
        <f>O104*H104</f>
        <v>0</v>
      </c>
      <c r="Q104" s="224">
        <v>0.0080000000000000002</v>
      </c>
      <c r="R104" s="224">
        <f>Q104*H104</f>
        <v>0.016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424</v>
      </c>
      <c r="AT104" s="226" t="s">
        <v>214</v>
      </c>
      <c r="AU104" s="226" t="s">
        <v>83</v>
      </c>
      <c r="AY104" s="19" t="s">
        <v>189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315</v>
      </c>
      <c r="BM104" s="226" t="s">
        <v>1149</v>
      </c>
    </row>
    <row r="105" s="2" customFormat="1" ht="16.5" customHeight="1">
      <c r="A105" s="40"/>
      <c r="B105" s="41"/>
      <c r="C105" s="269" t="s">
        <v>373</v>
      </c>
      <c r="D105" s="269" t="s">
        <v>214</v>
      </c>
      <c r="E105" s="270" t="s">
        <v>1150</v>
      </c>
      <c r="F105" s="271" t="s">
        <v>1151</v>
      </c>
      <c r="G105" s="272" t="s">
        <v>117</v>
      </c>
      <c r="H105" s="273">
        <v>4</v>
      </c>
      <c r="I105" s="274"/>
      <c r="J105" s="275">
        <f>ROUND(I105*H105,2)</f>
        <v>0</v>
      </c>
      <c r="K105" s="271" t="s">
        <v>194</v>
      </c>
      <c r="L105" s="276"/>
      <c r="M105" s="277" t="s">
        <v>21</v>
      </c>
      <c r="N105" s="278" t="s">
        <v>44</v>
      </c>
      <c r="O105" s="86"/>
      <c r="P105" s="224">
        <f>O105*H105</f>
        <v>0</v>
      </c>
      <c r="Q105" s="224">
        <v>0.0089999999999999993</v>
      </c>
      <c r="R105" s="224">
        <f>Q105*H105</f>
        <v>0.035999999999999997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424</v>
      </c>
      <c r="AT105" s="226" t="s">
        <v>214</v>
      </c>
      <c r="AU105" s="226" t="s">
        <v>83</v>
      </c>
      <c r="AY105" s="19" t="s">
        <v>189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81</v>
      </c>
      <c r="BK105" s="227">
        <f>ROUND(I105*H105,2)</f>
        <v>0</v>
      </c>
      <c r="BL105" s="19" t="s">
        <v>315</v>
      </c>
      <c r="BM105" s="226" t="s">
        <v>1152</v>
      </c>
    </row>
    <row r="106" s="2" customFormat="1" ht="21.75" customHeight="1">
      <c r="A106" s="40"/>
      <c r="B106" s="41"/>
      <c r="C106" s="269" t="s">
        <v>390</v>
      </c>
      <c r="D106" s="269" t="s">
        <v>214</v>
      </c>
      <c r="E106" s="270" t="s">
        <v>1153</v>
      </c>
      <c r="F106" s="271" t="s">
        <v>1154</v>
      </c>
      <c r="G106" s="272" t="s">
        <v>117</v>
      </c>
      <c r="H106" s="273">
        <v>2</v>
      </c>
      <c r="I106" s="274"/>
      <c r="J106" s="275">
        <f>ROUND(I106*H106,2)</f>
        <v>0</v>
      </c>
      <c r="K106" s="271" t="s">
        <v>194</v>
      </c>
      <c r="L106" s="276"/>
      <c r="M106" s="277" t="s">
        <v>21</v>
      </c>
      <c r="N106" s="278" t="s">
        <v>44</v>
      </c>
      <c r="O106" s="86"/>
      <c r="P106" s="224">
        <f>O106*H106</f>
        <v>0</v>
      </c>
      <c r="Q106" s="224">
        <v>0.00018000000000000001</v>
      </c>
      <c r="R106" s="224">
        <f>Q106*H106</f>
        <v>0.00036000000000000002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424</v>
      </c>
      <c r="AT106" s="226" t="s">
        <v>214</v>
      </c>
      <c r="AU106" s="226" t="s">
        <v>83</v>
      </c>
      <c r="AY106" s="19" t="s">
        <v>189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81</v>
      </c>
      <c r="BK106" s="227">
        <f>ROUND(I106*H106,2)</f>
        <v>0</v>
      </c>
      <c r="BL106" s="19" t="s">
        <v>315</v>
      </c>
      <c r="BM106" s="226" t="s">
        <v>1155</v>
      </c>
    </row>
    <row r="107" s="2" customFormat="1" ht="16.5" customHeight="1">
      <c r="A107" s="40"/>
      <c r="B107" s="41"/>
      <c r="C107" s="269" t="s">
        <v>384</v>
      </c>
      <c r="D107" s="269" t="s">
        <v>214</v>
      </c>
      <c r="E107" s="270" t="s">
        <v>1156</v>
      </c>
      <c r="F107" s="271" t="s">
        <v>1157</v>
      </c>
      <c r="G107" s="272" t="s">
        <v>117</v>
      </c>
      <c r="H107" s="273">
        <v>2</v>
      </c>
      <c r="I107" s="274"/>
      <c r="J107" s="275">
        <f>ROUND(I107*H107,2)</f>
        <v>0</v>
      </c>
      <c r="K107" s="271" t="s">
        <v>194</v>
      </c>
      <c r="L107" s="276"/>
      <c r="M107" s="277" t="s">
        <v>21</v>
      </c>
      <c r="N107" s="278" t="s">
        <v>44</v>
      </c>
      <c r="O107" s="86"/>
      <c r="P107" s="224">
        <f>O107*H107</f>
        <v>0</v>
      </c>
      <c r="Q107" s="224">
        <v>0.0089999999999999993</v>
      </c>
      <c r="R107" s="224">
        <f>Q107*H107</f>
        <v>0.017999999999999999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424</v>
      </c>
      <c r="AT107" s="226" t="s">
        <v>214</v>
      </c>
      <c r="AU107" s="226" t="s">
        <v>83</v>
      </c>
      <c r="AY107" s="19" t="s">
        <v>189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81</v>
      </c>
      <c r="BK107" s="227">
        <f>ROUND(I107*H107,2)</f>
        <v>0</v>
      </c>
      <c r="BL107" s="19" t="s">
        <v>315</v>
      </c>
      <c r="BM107" s="226" t="s">
        <v>1158</v>
      </c>
    </row>
    <row r="108" s="2" customFormat="1" ht="16.5" customHeight="1">
      <c r="A108" s="40"/>
      <c r="B108" s="41"/>
      <c r="C108" s="215" t="s">
        <v>220</v>
      </c>
      <c r="D108" s="215" t="s">
        <v>191</v>
      </c>
      <c r="E108" s="216" t="s">
        <v>1159</v>
      </c>
      <c r="F108" s="217" t="s">
        <v>1160</v>
      </c>
      <c r="G108" s="218" t="s">
        <v>117</v>
      </c>
      <c r="H108" s="219">
        <v>4</v>
      </c>
      <c r="I108" s="220"/>
      <c r="J108" s="221">
        <f>ROUND(I108*H108,2)</f>
        <v>0</v>
      </c>
      <c r="K108" s="217" t="s">
        <v>194</v>
      </c>
      <c r="L108" s="46"/>
      <c r="M108" s="222" t="s">
        <v>21</v>
      </c>
      <c r="N108" s="223" t="s">
        <v>44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315</v>
      </c>
      <c r="AT108" s="226" t="s">
        <v>191</v>
      </c>
      <c r="AU108" s="226" t="s">
        <v>83</v>
      </c>
      <c r="AY108" s="19" t="s">
        <v>189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81</v>
      </c>
      <c r="BK108" s="227">
        <f>ROUND(I108*H108,2)</f>
        <v>0</v>
      </c>
      <c r="BL108" s="19" t="s">
        <v>315</v>
      </c>
      <c r="BM108" s="226" t="s">
        <v>1161</v>
      </c>
    </row>
    <row r="109" s="2" customFormat="1">
      <c r="A109" s="40"/>
      <c r="B109" s="41"/>
      <c r="C109" s="42"/>
      <c r="D109" s="228" t="s">
        <v>197</v>
      </c>
      <c r="E109" s="42"/>
      <c r="F109" s="229" t="s">
        <v>1162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197</v>
      </c>
      <c r="AU109" s="19" t="s">
        <v>83</v>
      </c>
    </row>
    <row r="110" s="2" customFormat="1" ht="24.15" customHeight="1">
      <c r="A110" s="40"/>
      <c r="B110" s="41"/>
      <c r="C110" s="269" t="s">
        <v>103</v>
      </c>
      <c r="D110" s="269" t="s">
        <v>214</v>
      </c>
      <c r="E110" s="270" t="s">
        <v>1163</v>
      </c>
      <c r="F110" s="271" t="s">
        <v>1164</v>
      </c>
      <c r="G110" s="272" t="s">
        <v>117</v>
      </c>
      <c r="H110" s="273">
        <v>4</v>
      </c>
      <c r="I110" s="274"/>
      <c r="J110" s="275">
        <f>ROUND(I110*H110,2)</f>
        <v>0</v>
      </c>
      <c r="K110" s="271" t="s">
        <v>194</v>
      </c>
      <c r="L110" s="276"/>
      <c r="M110" s="277" t="s">
        <v>21</v>
      </c>
      <c r="N110" s="278" t="s">
        <v>44</v>
      </c>
      <c r="O110" s="86"/>
      <c r="P110" s="224">
        <f>O110*H110</f>
        <v>0</v>
      </c>
      <c r="Q110" s="224">
        <v>0.0016100000000000001</v>
      </c>
      <c r="R110" s="224">
        <f>Q110*H110</f>
        <v>0.0064400000000000004</v>
      </c>
      <c r="S110" s="224">
        <v>0</v>
      </c>
      <c r="T110" s="22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424</v>
      </c>
      <c r="AT110" s="226" t="s">
        <v>214</v>
      </c>
      <c r="AU110" s="226" t="s">
        <v>83</v>
      </c>
      <c r="AY110" s="19" t="s">
        <v>189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81</v>
      </c>
      <c r="BK110" s="227">
        <f>ROUND(I110*H110,2)</f>
        <v>0</v>
      </c>
      <c r="BL110" s="19" t="s">
        <v>315</v>
      </c>
      <c r="BM110" s="226" t="s">
        <v>1165</v>
      </c>
    </row>
    <row r="111" s="2" customFormat="1" ht="16.5" customHeight="1">
      <c r="A111" s="40"/>
      <c r="B111" s="41"/>
      <c r="C111" s="269" t="s">
        <v>195</v>
      </c>
      <c r="D111" s="269" t="s">
        <v>214</v>
      </c>
      <c r="E111" s="270" t="s">
        <v>1144</v>
      </c>
      <c r="F111" s="271" t="s">
        <v>1145</v>
      </c>
      <c r="G111" s="272" t="s">
        <v>117</v>
      </c>
      <c r="H111" s="273">
        <v>4</v>
      </c>
      <c r="I111" s="274"/>
      <c r="J111" s="275">
        <f>ROUND(I111*H111,2)</f>
        <v>0</v>
      </c>
      <c r="K111" s="271" t="s">
        <v>194</v>
      </c>
      <c r="L111" s="276"/>
      <c r="M111" s="277" t="s">
        <v>21</v>
      </c>
      <c r="N111" s="278" t="s">
        <v>44</v>
      </c>
      <c r="O111" s="86"/>
      <c r="P111" s="224">
        <f>O111*H111</f>
        <v>0</v>
      </c>
      <c r="Q111" s="224">
        <v>0.00019000000000000001</v>
      </c>
      <c r="R111" s="224">
        <f>Q111*H111</f>
        <v>0.00076000000000000004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424</v>
      </c>
      <c r="AT111" s="226" t="s">
        <v>214</v>
      </c>
      <c r="AU111" s="226" t="s">
        <v>83</v>
      </c>
      <c r="AY111" s="19" t="s">
        <v>189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81</v>
      </c>
      <c r="BK111" s="227">
        <f>ROUND(I111*H111,2)</f>
        <v>0</v>
      </c>
      <c r="BL111" s="19" t="s">
        <v>315</v>
      </c>
      <c r="BM111" s="226" t="s">
        <v>1166</v>
      </c>
    </row>
    <row r="112" s="2" customFormat="1" ht="16.5" customHeight="1">
      <c r="A112" s="40"/>
      <c r="B112" s="41"/>
      <c r="C112" s="269" t="s">
        <v>204</v>
      </c>
      <c r="D112" s="269" t="s">
        <v>214</v>
      </c>
      <c r="E112" s="270" t="s">
        <v>1147</v>
      </c>
      <c r="F112" s="271" t="s">
        <v>1148</v>
      </c>
      <c r="G112" s="272" t="s">
        <v>117</v>
      </c>
      <c r="H112" s="273">
        <v>4</v>
      </c>
      <c r="I112" s="274"/>
      <c r="J112" s="275">
        <f>ROUND(I112*H112,2)</f>
        <v>0</v>
      </c>
      <c r="K112" s="271" t="s">
        <v>194</v>
      </c>
      <c r="L112" s="276"/>
      <c r="M112" s="277" t="s">
        <v>21</v>
      </c>
      <c r="N112" s="278" t="s">
        <v>44</v>
      </c>
      <c r="O112" s="86"/>
      <c r="P112" s="224">
        <f>O112*H112</f>
        <v>0</v>
      </c>
      <c r="Q112" s="224">
        <v>0.0080000000000000002</v>
      </c>
      <c r="R112" s="224">
        <f>Q112*H112</f>
        <v>0.032000000000000001</v>
      </c>
      <c r="S112" s="224">
        <v>0</v>
      </c>
      <c r="T112" s="22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424</v>
      </c>
      <c r="AT112" s="226" t="s">
        <v>214</v>
      </c>
      <c r="AU112" s="226" t="s">
        <v>83</v>
      </c>
      <c r="AY112" s="19" t="s">
        <v>189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81</v>
      </c>
      <c r="BK112" s="227">
        <f>ROUND(I112*H112,2)</f>
        <v>0</v>
      </c>
      <c r="BL112" s="19" t="s">
        <v>315</v>
      </c>
      <c r="BM112" s="226" t="s">
        <v>1167</v>
      </c>
    </row>
    <row r="113" s="2" customFormat="1" ht="16.5" customHeight="1">
      <c r="A113" s="40"/>
      <c r="B113" s="41"/>
      <c r="C113" s="269" t="s">
        <v>217</v>
      </c>
      <c r="D113" s="269" t="s">
        <v>214</v>
      </c>
      <c r="E113" s="270" t="s">
        <v>1150</v>
      </c>
      <c r="F113" s="271" t="s">
        <v>1151</v>
      </c>
      <c r="G113" s="272" t="s">
        <v>117</v>
      </c>
      <c r="H113" s="273">
        <v>24</v>
      </c>
      <c r="I113" s="274"/>
      <c r="J113" s="275">
        <f>ROUND(I113*H113,2)</f>
        <v>0</v>
      </c>
      <c r="K113" s="271" t="s">
        <v>194</v>
      </c>
      <c r="L113" s="276"/>
      <c r="M113" s="277" t="s">
        <v>21</v>
      </c>
      <c r="N113" s="278" t="s">
        <v>44</v>
      </c>
      <c r="O113" s="86"/>
      <c r="P113" s="224">
        <f>O113*H113</f>
        <v>0</v>
      </c>
      <c r="Q113" s="224">
        <v>0.0089999999999999993</v>
      </c>
      <c r="R113" s="224">
        <f>Q113*H113</f>
        <v>0.21599999999999997</v>
      </c>
      <c r="S113" s="224">
        <v>0</v>
      </c>
      <c r="T113" s="22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6" t="s">
        <v>424</v>
      </c>
      <c r="AT113" s="226" t="s">
        <v>214</v>
      </c>
      <c r="AU113" s="226" t="s">
        <v>83</v>
      </c>
      <c r="AY113" s="19" t="s">
        <v>189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19" t="s">
        <v>81</v>
      </c>
      <c r="BK113" s="227">
        <f>ROUND(I113*H113,2)</f>
        <v>0</v>
      </c>
      <c r="BL113" s="19" t="s">
        <v>315</v>
      </c>
      <c r="BM113" s="226" t="s">
        <v>1168</v>
      </c>
    </row>
    <row r="114" s="2" customFormat="1" ht="21.75" customHeight="1">
      <c r="A114" s="40"/>
      <c r="B114" s="41"/>
      <c r="C114" s="269" t="s">
        <v>265</v>
      </c>
      <c r="D114" s="269" t="s">
        <v>214</v>
      </c>
      <c r="E114" s="270" t="s">
        <v>1153</v>
      </c>
      <c r="F114" s="271" t="s">
        <v>1154</v>
      </c>
      <c r="G114" s="272" t="s">
        <v>117</v>
      </c>
      <c r="H114" s="273">
        <v>12</v>
      </c>
      <c r="I114" s="274"/>
      <c r="J114" s="275">
        <f>ROUND(I114*H114,2)</f>
        <v>0</v>
      </c>
      <c r="K114" s="271" t="s">
        <v>194</v>
      </c>
      <c r="L114" s="276"/>
      <c r="M114" s="277" t="s">
        <v>21</v>
      </c>
      <c r="N114" s="278" t="s">
        <v>44</v>
      </c>
      <c r="O114" s="86"/>
      <c r="P114" s="224">
        <f>O114*H114</f>
        <v>0</v>
      </c>
      <c r="Q114" s="224">
        <v>0.00018000000000000001</v>
      </c>
      <c r="R114" s="224">
        <f>Q114*H114</f>
        <v>0.00216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424</v>
      </c>
      <c r="AT114" s="226" t="s">
        <v>214</v>
      </c>
      <c r="AU114" s="226" t="s">
        <v>83</v>
      </c>
      <c r="AY114" s="19" t="s">
        <v>189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315</v>
      </c>
      <c r="BM114" s="226" t="s">
        <v>1169</v>
      </c>
    </row>
    <row r="115" s="2" customFormat="1" ht="16.5" customHeight="1">
      <c r="A115" s="40"/>
      <c r="B115" s="41"/>
      <c r="C115" s="269" t="s">
        <v>255</v>
      </c>
      <c r="D115" s="269" t="s">
        <v>214</v>
      </c>
      <c r="E115" s="270" t="s">
        <v>1156</v>
      </c>
      <c r="F115" s="271" t="s">
        <v>1157</v>
      </c>
      <c r="G115" s="272" t="s">
        <v>117</v>
      </c>
      <c r="H115" s="273">
        <v>12</v>
      </c>
      <c r="I115" s="274"/>
      <c r="J115" s="275">
        <f>ROUND(I115*H115,2)</f>
        <v>0</v>
      </c>
      <c r="K115" s="271" t="s">
        <v>194</v>
      </c>
      <c r="L115" s="276"/>
      <c r="M115" s="277" t="s">
        <v>21</v>
      </c>
      <c r="N115" s="278" t="s">
        <v>44</v>
      </c>
      <c r="O115" s="86"/>
      <c r="P115" s="224">
        <f>O115*H115</f>
        <v>0</v>
      </c>
      <c r="Q115" s="224">
        <v>0.0089999999999999993</v>
      </c>
      <c r="R115" s="224">
        <f>Q115*H115</f>
        <v>0.10799999999999999</v>
      </c>
      <c r="S115" s="224">
        <v>0</v>
      </c>
      <c r="T115" s="22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424</v>
      </c>
      <c r="AT115" s="226" t="s">
        <v>214</v>
      </c>
      <c r="AU115" s="226" t="s">
        <v>83</v>
      </c>
      <c r="AY115" s="19" t="s">
        <v>189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81</v>
      </c>
      <c r="BK115" s="227">
        <f>ROUND(I115*H115,2)</f>
        <v>0</v>
      </c>
      <c r="BL115" s="19" t="s">
        <v>315</v>
      </c>
      <c r="BM115" s="226" t="s">
        <v>1170</v>
      </c>
    </row>
    <row r="116" s="12" customFormat="1" ht="25.92" customHeight="1">
      <c r="A116" s="12"/>
      <c r="B116" s="199"/>
      <c r="C116" s="200"/>
      <c r="D116" s="201" t="s">
        <v>72</v>
      </c>
      <c r="E116" s="202" t="s">
        <v>214</v>
      </c>
      <c r="F116" s="202" t="s">
        <v>1171</v>
      </c>
      <c r="G116" s="200"/>
      <c r="H116" s="200"/>
      <c r="I116" s="203"/>
      <c r="J116" s="204">
        <f>BK116</f>
        <v>0</v>
      </c>
      <c r="K116" s="200"/>
      <c r="L116" s="205"/>
      <c r="M116" s="206"/>
      <c r="N116" s="207"/>
      <c r="O116" s="207"/>
      <c r="P116" s="208">
        <f>P117</f>
        <v>0</v>
      </c>
      <c r="Q116" s="207"/>
      <c r="R116" s="208">
        <f>R117</f>
        <v>0.02496</v>
      </c>
      <c r="S116" s="207"/>
      <c r="T116" s="209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103</v>
      </c>
      <c r="AT116" s="211" t="s">
        <v>72</v>
      </c>
      <c r="AU116" s="211" t="s">
        <v>73</v>
      </c>
      <c r="AY116" s="210" t="s">
        <v>189</v>
      </c>
      <c r="BK116" s="212">
        <f>BK117</f>
        <v>0</v>
      </c>
    </row>
    <row r="117" s="12" customFormat="1" ht="22.8" customHeight="1">
      <c r="A117" s="12"/>
      <c r="B117" s="199"/>
      <c r="C117" s="200"/>
      <c r="D117" s="201" t="s">
        <v>72</v>
      </c>
      <c r="E117" s="213" t="s">
        <v>1172</v>
      </c>
      <c r="F117" s="213" t="s">
        <v>1173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SUM(P118:P138)</f>
        <v>0</v>
      </c>
      <c r="Q117" s="207"/>
      <c r="R117" s="208">
        <f>SUM(R118:R138)</f>
        <v>0.02496</v>
      </c>
      <c r="S117" s="207"/>
      <c r="T117" s="209">
        <f>SUM(T118:T138)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103</v>
      </c>
      <c r="AT117" s="211" t="s">
        <v>72</v>
      </c>
      <c r="AU117" s="211" t="s">
        <v>81</v>
      </c>
      <c r="AY117" s="210" t="s">
        <v>189</v>
      </c>
      <c r="BK117" s="212">
        <f>SUM(BK118:BK138)</f>
        <v>0</v>
      </c>
    </row>
    <row r="118" s="2" customFormat="1" ht="24.15" customHeight="1">
      <c r="A118" s="40"/>
      <c r="B118" s="41"/>
      <c r="C118" s="215" t="s">
        <v>396</v>
      </c>
      <c r="D118" s="215" t="s">
        <v>191</v>
      </c>
      <c r="E118" s="216" t="s">
        <v>1174</v>
      </c>
      <c r="F118" s="217" t="s">
        <v>1175</v>
      </c>
      <c r="G118" s="218" t="s">
        <v>113</v>
      </c>
      <c r="H118" s="219">
        <v>40</v>
      </c>
      <c r="I118" s="220"/>
      <c r="J118" s="221">
        <f>ROUND(I118*H118,2)</f>
        <v>0</v>
      </c>
      <c r="K118" s="217" t="s">
        <v>194</v>
      </c>
      <c r="L118" s="46"/>
      <c r="M118" s="222" t="s">
        <v>21</v>
      </c>
      <c r="N118" s="223" t="s">
        <v>44</v>
      </c>
      <c r="O118" s="86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641</v>
      </c>
      <c r="AT118" s="226" t="s">
        <v>191</v>
      </c>
      <c r="AU118" s="226" t="s">
        <v>83</v>
      </c>
      <c r="AY118" s="19" t="s">
        <v>189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81</v>
      </c>
      <c r="BK118" s="227">
        <f>ROUND(I118*H118,2)</f>
        <v>0</v>
      </c>
      <c r="BL118" s="19" t="s">
        <v>641</v>
      </c>
      <c r="BM118" s="226" t="s">
        <v>1176</v>
      </c>
    </row>
    <row r="119" s="2" customFormat="1">
      <c r="A119" s="40"/>
      <c r="B119" s="41"/>
      <c r="C119" s="42"/>
      <c r="D119" s="228" t="s">
        <v>197</v>
      </c>
      <c r="E119" s="42"/>
      <c r="F119" s="229" t="s">
        <v>1177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197</v>
      </c>
      <c r="AU119" s="19" t="s">
        <v>83</v>
      </c>
    </row>
    <row r="120" s="2" customFormat="1" ht="16.5" customHeight="1">
      <c r="A120" s="40"/>
      <c r="B120" s="41"/>
      <c r="C120" s="269" t="s">
        <v>401</v>
      </c>
      <c r="D120" s="269" t="s">
        <v>214</v>
      </c>
      <c r="E120" s="270" t="s">
        <v>1178</v>
      </c>
      <c r="F120" s="271" t="s">
        <v>1179</v>
      </c>
      <c r="G120" s="272" t="s">
        <v>1127</v>
      </c>
      <c r="H120" s="273">
        <v>5.4400000000000004</v>
      </c>
      <c r="I120" s="274"/>
      <c r="J120" s="275">
        <f>ROUND(I120*H120,2)</f>
        <v>0</v>
      </c>
      <c r="K120" s="271" t="s">
        <v>194</v>
      </c>
      <c r="L120" s="276"/>
      <c r="M120" s="277" t="s">
        <v>21</v>
      </c>
      <c r="N120" s="278" t="s">
        <v>44</v>
      </c>
      <c r="O120" s="86"/>
      <c r="P120" s="224">
        <f>O120*H120</f>
        <v>0</v>
      </c>
      <c r="Q120" s="224">
        <v>0.001</v>
      </c>
      <c r="R120" s="224">
        <f>Q120*H120</f>
        <v>0.0054400000000000004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598</v>
      </c>
      <c r="AT120" s="226" t="s">
        <v>214</v>
      </c>
      <c r="AU120" s="226" t="s">
        <v>83</v>
      </c>
      <c r="AY120" s="19" t="s">
        <v>189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81</v>
      </c>
      <c r="BK120" s="227">
        <f>ROUND(I120*H120,2)</f>
        <v>0</v>
      </c>
      <c r="BL120" s="19" t="s">
        <v>598</v>
      </c>
      <c r="BM120" s="226" t="s">
        <v>1180</v>
      </c>
    </row>
    <row r="121" s="2" customFormat="1" ht="24.15" customHeight="1">
      <c r="A121" s="40"/>
      <c r="B121" s="41"/>
      <c r="C121" s="269" t="s">
        <v>408</v>
      </c>
      <c r="D121" s="269" t="s">
        <v>214</v>
      </c>
      <c r="E121" s="270" t="s">
        <v>1181</v>
      </c>
      <c r="F121" s="271" t="s">
        <v>1182</v>
      </c>
      <c r="G121" s="272" t="s">
        <v>117</v>
      </c>
      <c r="H121" s="273">
        <v>40</v>
      </c>
      <c r="I121" s="274"/>
      <c r="J121" s="275">
        <f>ROUND(I121*H121,2)</f>
        <v>0</v>
      </c>
      <c r="K121" s="271" t="s">
        <v>21</v>
      </c>
      <c r="L121" s="276"/>
      <c r="M121" s="277" t="s">
        <v>21</v>
      </c>
      <c r="N121" s="278" t="s">
        <v>44</v>
      </c>
      <c r="O121" s="86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598</v>
      </c>
      <c r="AT121" s="226" t="s">
        <v>214</v>
      </c>
      <c r="AU121" s="226" t="s">
        <v>83</v>
      </c>
      <c r="AY121" s="19" t="s">
        <v>189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81</v>
      </c>
      <c r="BK121" s="227">
        <f>ROUND(I121*H121,2)</f>
        <v>0</v>
      </c>
      <c r="BL121" s="19" t="s">
        <v>598</v>
      </c>
      <c r="BM121" s="226" t="s">
        <v>1183</v>
      </c>
    </row>
    <row r="122" s="2" customFormat="1" ht="24.15" customHeight="1">
      <c r="A122" s="40"/>
      <c r="B122" s="41"/>
      <c r="C122" s="215" t="s">
        <v>286</v>
      </c>
      <c r="D122" s="215" t="s">
        <v>191</v>
      </c>
      <c r="E122" s="216" t="s">
        <v>1184</v>
      </c>
      <c r="F122" s="217" t="s">
        <v>1185</v>
      </c>
      <c r="G122" s="218" t="s">
        <v>117</v>
      </c>
      <c r="H122" s="219">
        <v>92</v>
      </c>
      <c r="I122" s="220"/>
      <c r="J122" s="221">
        <f>ROUND(I122*H122,2)</f>
        <v>0</v>
      </c>
      <c r="K122" s="217" t="s">
        <v>194</v>
      </c>
      <c r="L122" s="46"/>
      <c r="M122" s="222" t="s">
        <v>21</v>
      </c>
      <c r="N122" s="223" t="s">
        <v>44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641</v>
      </c>
      <c r="AT122" s="226" t="s">
        <v>191</v>
      </c>
      <c r="AU122" s="226" t="s">
        <v>83</v>
      </c>
      <c r="AY122" s="19" t="s">
        <v>189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81</v>
      </c>
      <c r="BK122" s="227">
        <f>ROUND(I122*H122,2)</f>
        <v>0</v>
      </c>
      <c r="BL122" s="19" t="s">
        <v>641</v>
      </c>
      <c r="BM122" s="226" t="s">
        <v>1186</v>
      </c>
    </row>
    <row r="123" s="2" customFormat="1">
      <c r="A123" s="40"/>
      <c r="B123" s="41"/>
      <c r="C123" s="42"/>
      <c r="D123" s="228" t="s">
        <v>197</v>
      </c>
      <c r="E123" s="42"/>
      <c r="F123" s="229" t="s">
        <v>1187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197</v>
      </c>
      <c r="AU123" s="19" t="s">
        <v>83</v>
      </c>
    </row>
    <row r="124" s="2" customFormat="1">
      <c r="A124" s="40"/>
      <c r="B124" s="41"/>
      <c r="C124" s="42"/>
      <c r="D124" s="235" t="s">
        <v>606</v>
      </c>
      <c r="E124" s="42"/>
      <c r="F124" s="279" t="s">
        <v>1188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606</v>
      </c>
      <c r="AU124" s="19" t="s">
        <v>83</v>
      </c>
    </row>
    <row r="125" s="2" customFormat="1" ht="16.5" customHeight="1">
      <c r="A125" s="40"/>
      <c r="B125" s="41"/>
      <c r="C125" s="269" t="s">
        <v>296</v>
      </c>
      <c r="D125" s="269" t="s">
        <v>214</v>
      </c>
      <c r="E125" s="270" t="s">
        <v>1189</v>
      </c>
      <c r="F125" s="271" t="s">
        <v>1190</v>
      </c>
      <c r="G125" s="272" t="s">
        <v>117</v>
      </c>
      <c r="H125" s="273">
        <v>92</v>
      </c>
      <c r="I125" s="274"/>
      <c r="J125" s="275">
        <f>ROUND(I125*H125,2)</f>
        <v>0</v>
      </c>
      <c r="K125" s="271" t="s">
        <v>194</v>
      </c>
      <c r="L125" s="276"/>
      <c r="M125" s="277" t="s">
        <v>21</v>
      </c>
      <c r="N125" s="278" t="s">
        <v>44</v>
      </c>
      <c r="O125" s="86"/>
      <c r="P125" s="224">
        <f>O125*H125</f>
        <v>0</v>
      </c>
      <c r="Q125" s="224">
        <v>0.00010000000000000001</v>
      </c>
      <c r="R125" s="224">
        <f>Q125*H125</f>
        <v>0.0091999999999999998</v>
      </c>
      <c r="S125" s="224">
        <v>0</v>
      </c>
      <c r="T125" s="22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598</v>
      </c>
      <c r="AT125" s="226" t="s">
        <v>214</v>
      </c>
      <c r="AU125" s="226" t="s">
        <v>83</v>
      </c>
      <c r="AY125" s="19" t="s">
        <v>189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81</v>
      </c>
      <c r="BK125" s="227">
        <f>ROUND(I125*H125,2)</f>
        <v>0</v>
      </c>
      <c r="BL125" s="19" t="s">
        <v>598</v>
      </c>
      <c r="BM125" s="226" t="s">
        <v>1191</v>
      </c>
    </row>
    <row r="126" s="2" customFormat="1" ht="21.75" customHeight="1">
      <c r="A126" s="40"/>
      <c r="B126" s="41"/>
      <c r="C126" s="215" t="s">
        <v>341</v>
      </c>
      <c r="D126" s="215" t="s">
        <v>191</v>
      </c>
      <c r="E126" s="216" t="s">
        <v>1192</v>
      </c>
      <c r="F126" s="217" t="s">
        <v>1130</v>
      </c>
      <c r="G126" s="218" t="s">
        <v>117</v>
      </c>
      <c r="H126" s="219">
        <v>8</v>
      </c>
      <c r="I126" s="220"/>
      <c r="J126" s="221">
        <f>ROUND(I126*H126,2)</f>
        <v>0</v>
      </c>
      <c r="K126" s="217" t="s">
        <v>194</v>
      </c>
      <c r="L126" s="46"/>
      <c r="M126" s="222" t="s">
        <v>21</v>
      </c>
      <c r="N126" s="223" t="s">
        <v>44</v>
      </c>
      <c r="O126" s="86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641</v>
      </c>
      <c r="AT126" s="226" t="s">
        <v>191</v>
      </c>
      <c r="AU126" s="226" t="s">
        <v>83</v>
      </c>
      <c r="AY126" s="19" t="s">
        <v>189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81</v>
      </c>
      <c r="BK126" s="227">
        <f>ROUND(I126*H126,2)</f>
        <v>0</v>
      </c>
      <c r="BL126" s="19" t="s">
        <v>641</v>
      </c>
      <c r="BM126" s="226" t="s">
        <v>1193</v>
      </c>
    </row>
    <row r="127" s="2" customFormat="1">
      <c r="A127" s="40"/>
      <c r="B127" s="41"/>
      <c r="C127" s="42"/>
      <c r="D127" s="228" t="s">
        <v>197</v>
      </c>
      <c r="E127" s="42"/>
      <c r="F127" s="229" t="s">
        <v>1194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197</v>
      </c>
      <c r="AU127" s="19" t="s">
        <v>83</v>
      </c>
    </row>
    <row r="128" s="2" customFormat="1" ht="16.5" customHeight="1">
      <c r="A128" s="40"/>
      <c r="B128" s="41"/>
      <c r="C128" s="269" t="s">
        <v>7</v>
      </c>
      <c r="D128" s="269" t="s">
        <v>214</v>
      </c>
      <c r="E128" s="270" t="s">
        <v>1195</v>
      </c>
      <c r="F128" s="271" t="s">
        <v>1196</v>
      </c>
      <c r="G128" s="272" t="s">
        <v>117</v>
      </c>
      <c r="H128" s="273">
        <v>8</v>
      </c>
      <c r="I128" s="274"/>
      <c r="J128" s="275">
        <f>ROUND(I128*H128,2)</f>
        <v>0</v>
      </c>
      <c r="K128" s="271" t="s">
        <v>194</v>
      </c>
      <c r="L128" s="276"/>
      <c r="M128" s="277" t="s">
        <v>21</v>
      </c>
      <c r="N128" s="278" t="s">
        <v>44</v>
      </c>
      <c r="O128" s="86"/>
      <c r="P128" s="224">
        <f>O128*H128</f>
        <v>0</v>
      </c>
      <c r="Q128" s="224">
        <v>0.00013999999999999999</v>
      </c>
      <c r="R128" s="224">
        <f>Q128*H128</f>
        <v>0.0011199999999999999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598</v>
      </c>
      <c r="AT128" s="226" t="s">
        <v>214</v>
      </c>
      <c r="AU128" s="226" t="s">
        <v>83</v>
      </c>
      <c r="AY128" s="19" t="s">
        <v>189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81</v>
      </c>
      <c r="BK128" s="227">
        <f>ROUND(I128*H128,2)</f>
        <v>0</v>
      </c>
      <c r="BL128" s="19" t="s">
        <v>598</v>
      </c>
      <c r="BM128" s="226" t="s">
        <v>1197</v>
      </c>
    </row>
    <row r="129" s="2" customFormat="1" ht="24.15" customHeight="1">
      <c r="A129" s="40"/>
      <c r="B129" s="41"/>
      <c r="C129" s="215" t="s">
        <v>450</v>
      </c>
      <c r="D129" s="215" t="s">
        <v>191</v>
      </c>
      <c r="E129" s="216" t="s">
        <v>1198</v>
      </c>
      <c r="F129" s="217" t="s">
        <v>1199</v>
      </c>
      <c r="G129" s="218" t="s">
        <v>117</v>
      </c>
      <c r="H129" s="219">
        <v>5</v>
      </c>
      <c r="I129" s="220"/>
      <c r="J129" s="221">
        <f>ROUND(I129*H129,2)</f>
        <v>0</v>
      </c>
      <c r="K129" s="217" t="s">
        <v>194</v>
      </c>
      <c r="L129" s="46"/>
      <c r="M129" s="222" t="s">
        <v>21</v>
      </c>
      <c r="N129" s="223" t="s">
        <v>44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641</v>
      </c>
      <c r="AT129" s="226" t="s">
        <v>191</v>
      </c>
      <c r="AU129" s="226" t="s">
        <v>83</v>
      </c>
      <c r="AY129" s="19" t="s">
        <v>189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81</v>
      </c>
      <c r="BK129" s="227">
        <f>ROUND(I129*H129,2)</f>
        <v>0</v>
      </c>
      <c r="BL129" s="19" t="s">
        <v>641</v>
      </c>
      <c r="BM129" s="226" t="s">
        <v>1200</v>
      </c>
    </row>
    <row r="130" s="2" customFormat="1">
      <c r="A130" s="40"/>
      <c r="B130" s="41"/>
      <c r="C130" s="42"/>
      <c r="D130" s="228" t="s">
        <v>197</v>
      </c>
      <c r="E130" s="42"/>
      <c r="F130" s="229" t="s">
        <v>1201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197</v>
      </c>
      <c r="AU130" s="19" t="s">
        <v>83</v>
      </c>
    </row>
    <row r="131" s="2" customFormat="1" ht="24.15" customHeight="1">
      <c r="A131" s="40"/>
      <c r="B131" s="41"/>
      <c r="C131" s="269" t="s">
        <v>457</v>
      </c>
      <c r="D131" s="269" t="s">
        <v>214</v>
      </c>
      <c r="E131" s="270" t="s">
        <v>1202</v>
      </c>
      <c r="F131" s="271" t="s">
        <v>1203</v>
      </c>
      <c r="G131" s="272" t="s">
        <v>117</v>
      </c>
      <c r="H131" s="273">
        <v>5</v>
      </c>
      <c r="I131" s="274"/>
      <c r="J131" s="275">
        <f>ROUND(I131*H131,2)</f>
        <v>0</v>
      </c>
      <c r="K131" s="271" t="s">
        <v>194</v>
      </c>
      <c r="L131" s="276"/>
      <c r="M131" s="277" t="s">
        <v>21</v>
      </c>
      <c r="N131" s="278" t="s">
        <v>44</v>
      </c>
      <c r="O131" s="86"/>
      <c r="P131" s="224">
        <f>O131*H131</f>
        <v>0</v>
      </c>
      <c r="Q131" s="224">
        <v>0.00018000000000000001</v>
      </c>
      <c r="R131" s="224">
        <f>Q131*H131</f>
        <v>0.00090000000000000008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598</v>
      </c>
      <c r="AT131" s="226" t="s">
        <v>214</v>
      </c>
      <c r="AU131" s="226" t="s">
        <v>83</v>
      </c>
      <c r="AY131" s="19" t="s">
        <v>189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598</v>
      </c>
      <c r="BM131" s="226" t="s">
        <v>1204</v>
      </c>
    </row>
    <row r="132" s="2" customFormat="1" ht="33" customHeight="1">
      <c r="A132" s="40"/>
      <c r="B132" s="41"/>
      <c r="C132" s="215" t="s">
        <v>429</v>
      </c>
      <c r="D132" s="215" t="s">
        <v>191</v>
      </c>
      <c r="E132" s="216" t="s">
        <v>1205</v>
      </c>
      <c r="F132" s="217" t="s">
        <v>1206</v>
      </c>
      <c r="G132" s="218" t="s">
        <v>117</v>
      </c>
      <c r="H132" s="219">
        <v>5</v>
      </c>
      <c r="I132" s="220"/>
      <c r="J132" s="221">
        <f>ROUND(I132*H132,2)</f>
        <v>0</v>
      </c>
      <c r="K132" s="217" t="s">
        <v>194</v>
      </c>
      <c r="L132" s="46"/>
      <c r="M132" s="222" t="s">
        <v>21</v>
      </c>
      <c r="N132" s="223" t="s">
        <v>44</v>
      </c>
      <c r="O132" s="86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6" t="s">
        <v>641</v>
      </c>
      <c r="AT132" s="226" t="s">
        <v>191</v>
      </c>
      <c r="AU132" s="226" t="s">
        <v>83</v>
      </c>
      <c r="AY132" s="19" t="s">
        <v>189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9" t="s">
        <v>81</v>
      </c>
      <c r="BK132" s="227">
        <f>ROUND(I132*H132,2)</f>
        <v>0</v>
      </c>
      <c r="BL132" s="19" t="s">
        <v>641</v>
      </c>
      <c r="BM132" s="226" t="s">
        <v>1207</v>
      </c>
    </row>
    <row r="133" s="2" customFormat="1">
      <c r="A133" s="40"/>
      <c r="B133" s="41"/>
      <c r="C133" s="42"/>
      <c r="D133" s="228" t="s">
        <v>197</v>
      </c>
      <c r="E133" s="42"/>
      <c r="F133" s="229" t="s">
        <v>1208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197</v>
      </c>
      <c r="AU133" s="19" t="s">
        <v>83</v>
      </c>
    </row>
    <row r="134" s="2" customFormat="1" ht="21.75" customHeight="1">
      <c r="A134" s="40"/>
      <c r="B134" s="41"/>
      <c r="C134" s="269" t="s">
        <v>435</v>
      </c>
      <c r="D134" s="269" t="s">
        <v>214</v>
      </c>
      <c r="E134" s="270" t="s">
        <v>1209</v>
      </c>
      <c r="F134" s="271" t="s">
        <v>1210</v>
      </c>
      <c r="G134" s="272" t="s">
        <v>117</v>
      </c>
      <c r="H134" s="273">
        <v>5</v>
      </c>
      <c r="I134" s="274"/>
      <c r="J134" s="275">
        <f>ROUND(I134*H134,2)</f>
        <v>0</v>
      </c>
      <c r="K134" s="271" t="s">
        <v>194</v>
      </c>
      <c r="L134" s="276"/>
      <c r="M134" s="277" t="s">
        <v>21</v>
      </c>
      <c r="N134" s="278" t="s">
        <v>44</v>
      </c>
      <c r="O134" s="86"/>
      <c r="P134" s="224">
        <f>O134*H134</f>
        <v>0</v>
      </c>
      <c r="Q134" s="224">
        <v>0.0010200000000000001</v>
      </c>
      <c r="R134" s="224">
        <f>Q134*H134</f>
        <v>0.0051000000000000004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598</v>
      </c>
      <c r="AT134" s="226" t="s">
        <v>214</v>
      </c>
      <c r="AU134" s="226" t="s">
        <v>83</v>
      </c>
      <c r="AY134" s="19" t="s">
        <v>189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81</v>
      </c>
      <c r="BK134" s="227">
        <f>ROUND(I134*H134,2)</f>
        <v>0</v>
      </c>
      <c r="BL134" s="19" t="s">
        <v>598</v>
      </c>
      <c r="BM134" s="226" t="s">
        <v>1211</v>
      </c>
    </row>
    <row r="135" s="2" customFormat="1" ht="16.5" customHeight="1">
      <c r="A135" s="40"/>
      <c r="B135" s="41"/>
      <c r="C135" s="269" t="s">
        <v>440</v>
      </c>
      <c r="D135" s="269" t="s">
        <v>214</v>
      </c>
      <c r="E135" s="270" t="s">
        <v>1212</v>
      </c>
      <c r="F135" s="271" t="s">
        <v>1213</v>
      </c>
      <c r="G135" s="272" t="s">
        <v>117</v>
      </c>
      <c r="H135" s="273">
        <v>10</v>
      </c>
      <c r="I135" s="274"/>
      <c r="J135" s="275">
        <f>ROUND(I135*H135,2)</f>
        <v>0</v>
      </c>
      <c r="K135" s="271" t="s">
        <v>194</v>
      </c>
      <c r="L135" s="276"/>
      <c r="M135" s="277" t="s">
        <v>21</v>
      </c>
      <c r="N135" s="278" t="s">
        <v>44</v>
      </c>
      <c r="O135" s="86"/>
      <c r="P135" s="224">
        <f>O135*H135</f>
        <v>0</v>
      </c>
      <c r="Q135" s="224">
        <v>0.00032000000000000003</v>
      </c>
      <c r="R135" s="224">
        <f>Q135*H135</f>
        <v>0.0032000000000000002</v>
      </c>
      <c r="S135" s="224">
        <v>0</v>
      </c>
      <c r="T135" s="22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598</v>
      </c>
      <c r="AT135" s="226" t="s">
        <v>214</v>
      </c>
      <c r="AU135" s="226" t="s">
        <v>83</v>
      </c>
      <c r="AY135" s="19" t="s">
        <v>189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81</v>
      </c>
      <c r="BK135" s="227">
        <f>ROUND(I135*H135,2)</f>
        <v>0</v>
      </c>
      <c r="BL135" s="19" t="s">
        <v>598</v>
      </c>
      <c r="BM135" s="226" t="s">
        <v>1214</v>
      </c>
    </row>
    <row r="136" s="2" customFormat="1" ht="24.15" customHeight="1">
      <c r="A136" s="40"/>
      <c r="B136" s="41"/>
      <c r="C136" s="215" t="s">
        <v>418</v>
      </c>
      <c r="D136" s="215" t="s">
        <v>191</v>
      </c>
      <c r="E136" s="216" t="s">
        <v>1215</v>
      </c>
      <c r="F136" s="217" t="s">
        <v>1216</v>
      </c>
      <c r="G136" s="218" t="s">
        <v>117</v>
      </c>
      <c r="H136" s="219">
        <v>5</v>
      </c>
      <c r="I136" s="220"/>
      <c r="J136" s="221">
        <f>ROUND(I136*H136,2)</f>
        <v>0</v>
      </c>
      <c r="K136" s="217" t="s">
        <v>194</v>
      </c>
      <c r="L136" s="46"/>
      <c r="M136" s="222" t="s">
        <v>21</v>
      </c>
      <c r="N136" s="223" t="s">
        <v>44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641</v>
      </c>
      <c r="AT136" s="226" t="s">
        <v>191</v>
      </c>
      <c r="AU136" s="226" t="s">
        <v>83</v>
      </c>
      <c r="AY136" s="19" t="s">
        <v>189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81</v>
      </c>
      <c r="BK136" s="227">
        <f>ROUND(I136*H136,2)</f>
        <v>0</v>
      </c>
      <c r="BL136" s="19" t="s">
        <v>641</v>
      </c>
      <c r="BM136" s="226" t="s">
        <v>1217</v>
      </c>
    </row>
    <row r="137" s="2" customFormat="1">
      <c r="A137" s="40"/>
      <c r="B137" s="41"/>
      <c r="C137" s="42"/>
      <c r="D137" s="228" t="s">
        <v>197</v>
      </c>
      <c r="E137" s="42"/>
      <c r="F137" s="229" t="s">
        <v>1218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197</v>
      </c>
      <c r="AU137" s="19" t="s">
        <v>83</v>
      </c>
    </row>
    <row r="138" s="2" customFormat="1" ht="16.5" customHeight="1">
      <c r="A138" s="40"/>
      <c r="B138" s="41"/>
      <c r="C138" s="269" t="s">
        <v>424</v>
      </c>
      <c r="D138" s="269" t="s">
        <v>214</v>
      </c>
      <c r="E138" s="270" t="s">
        <v>1219</v>
      </c>
      <c r="F138" s="271" t="s">
        <v>1220</v>
      </c>
      <c r="G138" s="272" t="s">
        <v>117</v>
      </c>
      <c r="H138" s="273">
        <v>5</v>
      </c>
      <c r="I138" s="274"/>
      <c r="J138" s="275">
        <f>ROUND(I138*H138,2)</f>
        <v>0</v>
      </c>
      <c r="K138" s="271" t="s">
        <v>194</v>
      </c>
      <c r="L138" s="276"/>
      <c r="M138" s="283" t="s">
        <v>21</v>
      </c>
      <c r="N138" s="284" t="s">
        <v>44</v>
      </c>
      <c r="O138" s="285"/>
      <c r="P138" s="286">
        <f>O138*H138</f>
        <v>0</v>
      </c>
      <c r="Q138" s="286">
        <v>0</v>
      </c>
      <c r="R138" s="286">
        <f>Q138*H138</f>
        <v>0</v>
      </c>
      <c r="S138" s="286">
        <v>0</v>
      </c>
      <c r="T138" s="28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598</v>
      </c>
      <c r="AT138" s="226" t="s">
        <v>214</v>
      </c>
      <c r="AU138" s="226" t="s">
        <v>83</v>
      </c>
      <c r="AY138" s="19" t="s">
        <v>189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81</v>
      </c>
      <c r="BK138" s="227">
        <f>ROUND(I138*H138,2)</f>
        <v>0</v>
      </c>
      <c r="BL138" s="19" t="s">
        <v>598</v>
      </c>
      <c r="BM138" s="226" t="s">
        <v>1221</v>
      </c>
    </row>
    <row r="139" s="2" customFormat="1" ht="6.96" customHeight="1">
      <c r="A139" s="40"/>
      <c r="B139" s="61"/>
      <c r="C139" s="62"/>
      <c r="D139" s="62"/>
      <c r="E139" s="62"/>
      <c r="F139" s="62"/>
      <c r="G139" s="62"/>
      <c r="H139" s="62"/>
      <c r="I139" s="62"/>
      <c r="J139" s="62"/>
      <c r="K139" s="62"/>
      <c r="L139" s="46"/>
      <c r="M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</sheetData>
  <sheetProtection sheet="1" autoFilter="0" formatColumns="0" formatRows="0" objects="1" scenarios="1" spinCount="100000" saltValue="CE2MESFdRIA7iQIm90osQIOUCi8SVhrIFuJbPsoqu89x75hKYxUSRUuDRX1d5qgWvzsBMwXw3mMBrPWmMQvYZQ==" hashValue="aw3e0sRiiUzaRrZDyHsCVbAV3DCXd40dCS5F6nk2Zxl/gU/pmHH7zpJLgcNfzAUrAOhIuD9yoJpXfoPT1T2Ddg==" algorithmName="SHA-512" password="CC35"/>
  <autoFilter ref="C88:K13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6_01/741420001"/>
    <hyperlink ref="F97" r:id="rId2" display="https://podminky.urs.cz/item/CS_URS_2026_01/741420021"/>
    <hyperlink ref="F101" r:id="rId3" display="https://podminky.urs.cz/item/CS_URS_2026_01/741430005"/>
    <hyperlink ref="F109" r:id="rId4" display="https://podminky.urs.cz/item/CS_URS_2026_01/741430012"/>
    <hyperlink ref="F119" r:id="rId5" display="https://podminky.urs.cz/item/CS_URS_2026_01/210220101"/>
    <hyperlink ref="F123" r:id="rId6" display="https://podminky.urs.cz/item/CS_URS_2026_01/210220300"/>
    <hyperlink ref="F127" r:id="rId7" display="https://podminky.urs.cz/item/CS_URS_2026_01/210220301"/>
    <hyperlink ref="F130" r:id="rId8" display="https://podminky.urs.cz/item/CS_URS_2026_01/210220302"/>
    <hyperlink ref="F133" r:id="rId9" display="https://podminky.urs.cz/item/CS_URS_2026_01/210220372"/>
    <hyperlink ref="F137" r:id="rId10" display="https://podminky.urs.cz/item/CS_URS_2026_01/2102204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107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Mateřská škola Žižkova 4019 Kroměříž</v>
      </c>
      <c r="F7" s="145"/>
      <c r="G7" s="145"/>
      <c r="H7" s="145"/>
      <c r="L7" s="22"/>
    </row>
    <row r="8" s="1" customFormat="1" ht="12" customHeight="1">
      <c r="B8" s="22"/>
      <c r="D8" s="145" t="s">
        <v>120</v>
      </c>
      <c r="L8" s="22"/>
    </row>
    <row r="9" s="2" customFormat="1" ht="16.5" customHeight="1">
      <c r="A9" s="40"/>
      <c r="B9" s="46"/>
      <c r="C9" s="40"/>
      <c r="D9" s="40"/>
      <c r="E9" s="146" t="s">
        <v>1110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1111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1222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21</v>
      </c>
      <c r="G13" s="40"/>
      <c r="H13" s="40"/>
      <c r="I13" s="145" t="s">
        <v>20</v>
      </c>
      <c r="J13" s="135" t="s">
        <v>21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6. 3. 2026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26</v>
      </c>
      <c r="E16" s="40"/>
      <c r="F16" s="40"/>
      <c r="G16" s="40"/>
      <c r="H16" s="40"/>
      <c r="I16" s="145" t="s">
        <v>27</v>
      </c>
      <c r="J16" s="135" t="s">
        <v>21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21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30</v>
      </c>
      <c r="E19" s="40"/>
      <c r="F19" s="40"/>
      <c r="G19" s="40"/>
      <c r="H19" s="40"/>
      <c r="I19" s="145" t="s">
        <v>27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32</v>
      </c>
      <c r="E22" s="40"/>
      <c r="F22" s="40"/>
      <c r="G22" s="40"/>
      <c r="H22" s="40"/>
      <c r="I22" s="145" t="s">
        <v>27</v>
      </c>
      <c r="J22" s="135" t="s">
        <v>21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5" t="s">
        <v>29</v>
      </c>
      <c r="J23" s="135" t="s">
        <v>21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35</v>
      </c>
      <c r="E25" s="40"/>
      <c r="F25" s="40"/>
      <c r="G25" s="40"/>
      <c r="H25" s="40"/>
      <c r="I25" s="145" t="s">
        <v>27</v>
      </c>
      <c r="J25" s="135" t="s">
        <v>21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5" t="s">
        <v>29</v>
      </c>
      <c r="J26" s="135" t="s">
        <v>21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39</v>
      </c>
      <c r="E32" s="40"/>
      <c r="F32" s="40"/>
      <c r="G32" s="40"/>
      <c r="H32" s="40"/>
      <c r="I32" s="40"/>
      <c r="J32" s="156">
        <f>ROUND(J92,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41</v>
      </c>
      <c r="G34" s="40"/>
      <c r="H34" s="40"/>
      <c r="I34" s="157" t="s">
        <v>40</v>
      </c>
      <c r="J34" s="157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43</v>
      </c>
      <c r="E35" s="145" t="s">
        <v>44</v>
      </c>
      <c r="F35" s="159">
        <f>ROUND((SUM(BE92:BE155)),  2)</f>
        <v>0</v>
      </c>
      <c r="G35" s="40"/>
      <c r="H35" s="40"/>
      <c r="I35" s="160">
        <v>0.20999999999999999</v>
      </c>
      <c r="J35" s="159">
        <f>ROUND(((SUM(BE92:BE155))*I35),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59">
        <f>ROUND((SUM(BF92:BF155)),  2)</f>
        <v>0</v>
      </c>
      <c r="G36" s="40"/>
      <c r="H36" s="40"/>
      <c r="I36" s="160">
        <v>0.12</v>
      </c>
      <c r="J36" s="159">
        <f>ROUND(((SUM(BF92:BF155))*I36),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59">
        <f>ROUND((SUM(BG92:BG155)),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59">
        <f>ROUND((SUM(BH92:BH155)),  2)</f>
        <v>0</v>
      </c>
      <c r="G38" s="40"/>
      <c r="H38" s="40"/>
      <c r="I38" s="160">
        <v>0.12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59">
        <f>ROUND((SUM(BI92:BI155)),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49</v>
      </c>
      <c r="E41" s="163"/>
      <c r="F41" s="163"/>
      <c r="G41" s="164" t="s">
        <v>50</v>
      </c>
      <c r="H41" s="165" t="s">
        <v>51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152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Mateřská škola Žižkova 4019 Kroměříž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1110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1111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02 - Uzemnění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22</v>
      </c>
      <c r="D56" s="42"/>
      <c r="E56" s="42"/>
      <c r="F56" s="29" t="str">
        <f>F14</f>
        <v>Kroměříž</v>
      </c>
      <c r="G56" s="42"/>
      <c r="H56" s="42"/>
      <c r="I56" s="34" t="s">
        <v>24</v>
      </c>
      <c r="J56" s="74" t="str">
        <f>IF(J14="","",J14)</f>
        <v>6. 3. 2026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26</v>
      </c>
      <c r="D58" s="42"/>
      <c r="E58" s="42"/>
      <c r="F58" s="29" t="str">
        <f>E17</f>
        <v>Mateřská škola, Kroměříž, Žižkova 4019 p.o.</v>
      </c>
      <c r="G58" s="42"/>
      <c r="H58" s="42"/>
      <c r="I58" s="34" t="s">
        <v>32</v>
      </c>
      <c r="J58" s="38" t="str">
        <f>E23</f>
        <v>JURÁŇ PROJEKT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Ing. Petr Přehnal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153</v>
      </c>
      <c r="D61" s="174"/>
      <c r="E61" s="174"/>
      <c r="F61" s="174"/>
      <c r="G61" s="174"/>
      <c r="H61" s="174"/>
      <c r="I61" s="174"/>
      <c r="J61" s="175" t="s">
        <v>154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71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155</v>
      </c>
    </row>
    <row r="64" s="9" customFormat="1" ht="24.96" customHeight="1">
      <c r="A64" s="9"/>
      <c r="B64" s="177"/>
      <c r="C64" s="178"/>
      <c r="D64" s="179" t="s">
        <v>156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157</v>
      </c>
      <c r="E65" s="185"/>
      <c r="F65" s="185"/>
      <c r="G65" s="185"/>
      <c r="H65" s="185"/>
      <c r="I65" s="185"/>
      <c r="J65" s="186">
        <f>J94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163</v>
      </c>
      <c r="E66" s="180"/>
      <c r="F66" s="180"/>
      <c r="G66" s="180"/>
      <c r="H66" s="180"/>
      <c r="I66" s="180"/>
      <c r="J66" s="181">
        <f>J98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1113</v>
      </c>
      <c r="E67" s="185"/>
      <c r="F67" s="185"/>
      <c r="G67" s="185"/>
      <c r="H67" s="185"/>
      <c r="I67" s="185"/>
      <c r="J67" s="186">
        <f>J99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1114</v>
      </c>
      <c r="E68" s="180"/>
      <c r="F68" s="180"/>
      <c r="G68" s="180"/>
      <c r="H68" s="180"/>
      <c r="I68" s="180"/>
      <c r="J68" s="181">
        <f>J121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7"/>
      <c r="D69" s="184" t="s">
        <v>1115</v>
      </c>
      <c r="E69" s="185"/>
      <c r="F69" s="185"/>
      <c r="G69" s="185"/>
      <c r="H69" s="185"/>
      <c r="I69" s="185"/>
      <c r="J69" s="186">
        <f>J122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1223</v>
      </c>
      <c r="E70" s="185"/>
      <c r="F70" s="185"/>
      <c r="G70" s="185"/>
      <c r="H70" s="185"/>
      <c r="I70" s="185"/>
      <c r="J70" s="186">
        <f>J132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174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2" t="str">
        <f>E7</f>
        <v>Mateřská škola Žižkova 4019 Kroměříž</v>
      </c>
      <c r="F80" s="34"/>
      <c r="G80" s="34"/>
      <c r="H80" s="34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120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2" t="s">
        <v>1110</v>
      </c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1111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02 - Uzemnění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F14</f>
        <v>Kroměříž</v>
      </c>
      <c r="G86" s="42"/>
      <c r="H86" s="42"/>
      <c r="I86" s="34" t="s">
        <v>24</v>
      </c>
      <c r="J86" s="74" t="str">
        <f>IF(J14="","",J14)</f>
        <v>6. 3. 2026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26</v>
      </c>
      <c r="D88" s="42"/>
      <c r="E88" s="42"/>
      <c r="F88" s="29" t="str">
        <f>E17</f>
        <v>Mateřská škola, Kroměříž, Žižkova 4019 p.o.</v>
      </c>
      <c r="G88" s="42"/>
      <c r="H88" s="42"/>
      <c r="I88" s="34" t="s">
        <v>32</v>
      </c>
      <c r="J88" s="38" t="str">
        <f>E23</f>
        <v>JURÁŇ PROJEKT s.r.o.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30</v>
      </c>
      <c r="D89" s="42"/>
      <c r="E89" s="42"/>
      <c r="F89" s="29" t="str">
        <f>IF(E20="","",E20)</f>
        <v>Vyplň údaj</v>
      </c>
      <c r="G89" s="42"/>
      <c r="H89" s="42"/>
      <c r="I89" s="34" t="s">
        <v>35</v>
      </c>
      <c r="J89" s="38" t="str">
        <f>E26</f>
        <v>Ing. Petr Přehnal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8"/>
      <c r="B91" s="189"/>
      <c r="C91" s="190" t="s">
        <v>175</v>
      </c>
      <c r="D91" s="191" t="s">
        <v>58</v>
      </c>
      <c r="E91" s="191" t="s">
        <v>54</v>
      </c>
      <c r="F91" s="191" t="s">
        <v>55</v>
      </c>
      <c r="G91" s="191" t="s">
        <v>176</v>
      </c>
      <c r="H91" s="191" t="s">
        <v>177</v>
      </c>
      <c r="I91" s="191" t="s">
        <v>178</v>
      </c>
      <c r="J91" s="191" t="s">
        <v>154</v>
      </c>
      <c r="K91" s="192" t="s">
        <v>179</v>
      </c>
      <c r="L91" s="193"/>
      <c r="M91" s="94" t="s">
        <v>21</v>
      </c>
      <c r="N91" s="95" t="s">
        <v>43</v>
      </c>
      <c r="O91" s="95" t="s">
        <v>180</v>
      </c>
      <c r="P91" s="95" t="s">
        <v>181</v>
      </c>
      <c r="Q91" s="95" t="s">
        <v>182</v>
      </c>
      <c r="R91" s="95" t="s">
        <v>183</v>
      </c>
      <c r="S91" s="95" t="s">
        <v>184</v>
      </c>
      <c r="T91" s="96" t="s">
        <v>185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0"/>
      <c r="B92" s="41"/>
      <c r="C92" s="101" t="s">
        <v>186</v>
      </c>
      <c r="D92" s="42"/>
      <c r="E92" s="42"/>
      <c r="F92" s="42"/>
      <c r="G92" s="42"/>
      <c r="H92" s="42"/>
      <c r="I92" s="42"/>
      <c r="J92" s="194">
        <f>BK92</f>
        <v>0</v>
      </c>
      <c r="K92" s="42"/>
      <c r="L92" s="46"/>
      <c r="M92" s="97"/>
      <c r="N92" s="195"/>
      <c r="O92" s="98"/>
      <c r="P92" s="196">
        <f>P93+P98+P121</f>
        <v>0</v>
      </c>
      <c r="Q92" s="98"/>
      <c r="R92" s="196">
        <f>R93+R98+R121</f>
        <v>0.14377900000000002</v>
      </c>
      <c r="S92" s="98"/>
      <c r="T92" s="197">
        <f>T93+T98+T121</f>
        <v>0.16899999999999998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155</v>
      </c>
      <c r="BK92" s="198">
        <f>BK93+BK98+BK121</f>
        <v>0</v>
      </c>
    </row>
    <row r="93" s="12" customFormat="1" ht="25.92" customHeight="1">
      <c r="A93" s="12"/>
      <c r="B93" s="199"/>
      <c r="C93" s="200"/>
      <c r="D93" s="201" t="s">
        <v>72</v>
      </c>
      <c r="E93" s="202" t="s">
        <v>187</v>
      </c>
      <c r="F93" s="202" t="s">
        <v>188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</f>
        <v>0</v>
      </c>
      <c r="Q93" s="207"/>
      <c r="R93" s="208">
        <f>R94</f>
        <v>0.00023400000000000002</v>
      </c>
      <c r="S93" s="207"/>
      <c r="T93" s="209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81</v>
      </c>
      <c r="AT93" s="211" t="s">
        <v>72</v>
      </c>
      <c r="AU93" s="211" t="s">
        <v>73</v>
      </c>
      <c r="AY93" s="210" t="s">
        <v>189</v>
      </c>
      <c r="BK93" s="212">
        <f>BK94</f>
        <v>0</v>
      </c>
    </row>
    <row r="94" s="12" customFormat="1" ht="22.8" customHeight="1">
      <c r="A94" s="12"/>
      <c r="B94" s="199"/>
      <c r="C94" s="200"/>
      <c r="D94" s="201" t="s">
        <v>72</v>
      </c>
      <c r="E94" s="213" t="s">
        <v>81</v>
      </c>
      <c r="F94" s="213" t="s">
        <v>190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SUM(P95:P97)</f>
        <v>0</v>
      </c>
      <c r="Q94" s="207"/>
      <c r="R94" s="208">
        <f>SUM(R95:R97)</f>
        <v>0.00023400000000000002</v>
      </c>
      <c r="S94" s="207"/>
      <c r="T94" s="209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81</v>
      </c>
      <c r="AT94" s="211" t="s">
        <v>72</v>
      </c>
      <c r="AU94" s="211" t="s">
        <v>81</v>
      </c>
      <c r="AY94" s="210" t="s">
        <v>189</v>
      </c>
      <c r="BK94" s="212">
        <f>SUM(BK95:BK97)</f>
        <v>0</v>
      </c>
    </row>
    <row r="95" s="2" customFormat="1" ht="37.8" customHeight="1">
      <c r="A95" s="40"/>
      <c r="B95" s="41"/>
      <c r="C95" s="215" t="s">
        <v>384</v>
      </c>
      <c r="D95" s="215" t="s">
        <v>191</v>
      </c>
      <c r="E95" s="216" t="s">
        <v>1224</v>
      </c>
      <c r="F95" s="217" t="s">
        <v>1225</v>
      </c>
      <c r="G95" s="218" t="s">
        <v>101</v>
      </c>
      <c r="H95" s="219">
        <v>11.702</v>
      </c>
      <c r="I95" s="220"/>
      <c r="J95" s="221">
        <f>ROUND(I95*H95,2)</f>
        <v>0</v>
      </c>
      <c r="K95" s="217" t="s">
        <v>194</v>
      </c>
      <c r="L95" s="46"/>
      <c r="M95" s="222" t="s">
        <v>21</v>
      </c>
      <c r="N95" s="223" t="s">
        <v>44</v>
      </c>
      <c r="O95" s="86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195</v>
      </c>
      <c r="AT95" s="226" t="s">
        <v>191</v>
      </c>
      <c r="AU95" s="226" t="s">
        <v>83</v>
      </c>
      <c r="AY95" s="19" t="s">
        <v>189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81</v>
      </c>
      <c r="BK95" s="227">
        <f>ROUND(I95*H95,2)</f>
        <v>0</v>
      </c>
      <c r="BL95" s="19" t="s">
        <v>195</v>
      </c>
      <c r="BM95" s="226" t="s">
        <v>1226</v>
      </c>
    </row>
    <row r="96" s="2" customFormat="1">
      <c r="A96" s="40"/>
      <c r="B96" s="41"/>
      <c r="C96" s="42"/>
      <c r="D96" s="228" t="s">
        <v>197</v>
      </c>
      <c r="E96" s="42"/>
      <c r="F96" s="229" t="s">
        <v>1227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197</v>
      </c>
      <c r="AU96" s="19" t="s">
        <v>83</v>
      </c>
    </row>
    <row r="97" s="2" customFormat="1" ht="16.5" customHeight="1">
      <c r="A97" s="40"/>
      <c r="B97" s="41"/>
      <c r="C97" s="269" t="s">
        <v>390</v>
      </c>
      <c r="D97" s="269" t="s">
        <v>214</v>
      </c>
      <c r="E97" s="270" t="s">
        <v>1228</v>
      </c>
      <c r="F97" s="271" t="s">
        <v>1229</v>
      </c>
      <c r="G97" s="272" t="s">
        <v>1127</v>
      </c>
      <c r="H97" s="273">
        <v>0.23400000000000001</v>
      </c>
      <c r="I97" s="274"/>
      <c r="J97" s="275">
        <f>ROUND(I97*H97,2)</f>
        <v>0</v>
      </c>
      <c r="K97" s="271" t="s">
        <v>194</v>
      </c>
      <c r="L97" s="276"/>
      <c r="M97" s="277" t="s">
        <v>21</v>
      </c>
      <c r="N97" s="278" t="s">
        <v>44</v>
      </c>
      <c r="O97" s="86"/>
      <c r="P97" s="224">
        <f>O97*H97</f>
        <v>0</v>
      </c>
      <c r="Q97" s="224">
        <v>0.001</v>
      </c>
      <c r="R97" s="224">
        <f>Q97*H97</f>
        <v>0.00023400000000000002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217</v>
      </c>
      <c r="AT97" s="226" t="s">
        <v>214</v>
      </c>
      <c r="AU97" s="226" t="s">
        <v>83</v>
      </c>
      <c r="AY97" s="19" t="s">
        <v>189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81</v>
      </c>
      <c r="BK97" s="227">
        <f>ROUND(I97*H97,2)</f>
        <v>0</v>
      </c>
      <c r="BL97" s="19" t="s">
        <v>195</v>
      </c>
      <c r="BM97" s="226" t="s">
        <v>1230</v>
      </c>
    </row>
    <row r="98" s="12" customFormat="1" ht="25.92" customHeight="1">
      <c r="A98" s="12"/>
      <c r="B98" s="199"/>
      <c r="C98" s="200"/>
      <c r="D98" s="201" t="s">
        <v>72</v>
      </c>
      <c r="E98" s="202" t="s">
        <v>462</v>
      </c>
      <c r="F98" s="202" t="s">
        <v>463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P99</f>
        <v>0</v>
      </c>
      <c r="Q98" s="207"/>
      <c r="R98" s="208">
        <f>R99</f>
        <v>0.057135000000000012</v>
      </c>
      <c r="S98" s="207"/>
      <c r="T98" s="209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83</v>
      </c>
      <c r="AT98" s="211" t="s">
        <v>72</v>
      </c>
      <c r="AU98" s="211" t="s">
        <v>73</v>
      </c>
      <c r="AY98" s="210" t="s">
        <v>189</v>
      </c>
      <c r="BK98" s="212">
        <f>BK99</f>
        <v>0</v>
      </c>
    </row>
    <row r="99" s="12" customFormat="1" ht="22.8" customHeight="1">
      <c r="A99" s="12"/>
      <c r="B99" s="199"/>
      <c r="C99" s="200"/>
      <c r="D99" s="201" t="s">
        <v>72</v>
      </c>
      <c r="E99" s="213" t="s">
        <v>1116</v>
      </c>
      <c r="F99" s="213" t="s">
        <v>1117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SUM(P100:P120)</f>
        <v>0</v>
      </c>
      <c r="Q99" s="207"/>
      <c r="R99" s="208">
        <f>SUM(R100:R120)</f>
        <v>0.057135000000000012</v>
      </c>
      <c r="S99" s="207"/>
      <c r="T99" s="209">
        <f>SUM(T100:T120)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83</v>
      </c>
      <c r="AT99" s="211" t="s">
        <v>72</v>
      </c>
      <c r="AU99" s="211" t="s">
        <v>81</v>
      </c>
      <c r="AY99" s="210" t="s">
        <v>189</v>
      </c>
      <c r="BK99" s="212">
        <f>SUM(BK100:BK120)</f>
        <v>0</v>
      </c>
    </row>
    <row r="100" s="2" customFormat="1" ht="49.05" customHeight="1">
      <c r="A100" s="40"/>
      <c r="B100" s="41"/>
      <c r="C100" s="215" t="s">
        <v>331</v>
      </c>
      <c r="D100" s="215" t="s">
        <v>191</v>
      </c>
      <c r="E100" s="216" t="s">
        <v>1231</v>
      </c>
      <c r="F100" s="217" t="s">
        <v>1232</v>
      </c>
      <c r="G100" s="218" t="s">
        <v>117</v>
      </c>
      <c r="H100" s="219">
        <v>1</v>
      </c>
      <c r="I100" s="220"/>
      <c r="J100" s="221">
        <f>ROUND(I100*H100,2)</f>
        <v>0</v>
      </c>
      <c r="K100" s="217" t="s">
        <v>194</v>
      </c>
      <c r="L100" s="46"/>
      <c r="M100" s="222" t="s">
        <v>21</v>
      </c>
      <c r="N100" s="223" t="s">
        <v>44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315</v>
      </c>
      <c r="AT100" s="226" t="s">
        <v>191</v>
      </c>
      <c r="AU100" s="226" t="s">
        <v>83</v>
      </c>
      <c r="AY100" s="19" t="s">
        <v>189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315</v>
      </c>
      <c r="BM100" s="226" t="s">
        <v>1233</v>
      </c>
    </row>
    <row r="101" s="2" customFormat="1">
      <c r="A101" s="40"/>
      <c r="B101" s="41"/>
      <c r="C101" s="42"/>
      <c r="D101" s="228" t="s">
        <v>197</v>
      </c>
      <c r="E101" s="42"/>
      <c r="F101" s="229" t="s">
        <v>1234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197</v>
      </c>
      <c r="AU101" s="19" t="s">
        <v>83</v>
      </c>
    </row>
    <row r="102" s="2" customFormat="1">
      <c r="A102" s="40"/>
      <c r="B102" s="41"/>
      <c r="C102" s="42"/>
      <c r="D102" s="235" t="s">
        <v>606</v>
      </c>
      <c r="E102" s="42"/>
      <c r="F102" s="279" t="s">
        <v>1235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606</v>
      </c>
      <c r="AU102" s="19" t="s">
        <v>83</v>
      </c>
    </row>
    <row r="103" s="2" customFormat="1" ht="24.15" customHeight="1">
      <c r="A103" s="40"/>
      <c r="B103" s="41"/>
      <c r="C103" s="269" t="s">
        <v>336</v>
      </c>
      <c r="D103" s="269" t="s">
        <v>214</v>
      </c>
      <c r="E103" s="270" t="s">
        <v>1236</v>
      </c>
      <c r="F103" s="271" t="s">
        <v>1237</v>
      </c>
      <c r="G103" s="272" t="s">
        <v>117</v>
      </c>
      <c r="H103" s="273">
        <v>1</v>
      </c>
      <c r="I103" s="274"/>
      <c r="J103" s="275">
        <f>ROUND(I103*H103,2)</f>
        <v>0</v>
      </c>
      <c r="K103" s="271" t="s">
        <v>194</v>
      </c>
      <c r="L103" s="276"/>
      <c r="M103" s="277" t="s">
        <v>21</v>
      </c>
      <c r="N103" s="278" t="s">
        <v>44</v>
      </c>
      <c r="O103" s="86"/>
      <c r="P103" s="224">
        <f>O103*H103</f>
        <v>0</v>
      </c>
      <c r="Q103" s="224">
        <v>0.00056999999999999998</v>
      </c>
      <c r="R103" s="224">
        <f>Q103*H103</f>
        <v>0.00056999999999999998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424</v>
      </c>
      <c r="AT103" s="226" t="s">
        <v>214</v>
      </c>
      <c r="AU103" s="226" t="s">
        <v>83</v>
      </c>
      <c r="AY103" s="19" t="s">
        <v>189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81</v>
      </c>
      <c r="BK103" s="227">
        <f>ROUND(I103*H103,2)</f>
        <v>0</v>
      </c>
      <c r="BL103" s="19" t="s">
        <v>315</v>
      </c>
      <c r="BM103" s="226" t="s">
        <v>1238</v>
      </c>
    </row>
    <row r="104" s="2" customFormat="1" ht="44.25" customHeight="1">
      <c r="A104" s="40"/>
      <c r="B104" s="41"/>
      <c r="C104" s="215" t="s">
        <v>315</v>
      </c>
      <c r="D104" s="215" t="s">
        <v>191</v>
      </c>
      <c r="E104" s="216" t="s">
        <v>1239</v>
      </c>
      <c r="F104" s="217" t="s">
        <v>1240</v>
      </c>
      <c r="G104" s="218" t="s">
        <v>113</v>
      </c>
      <c r="H104" s="219">
        <v>30</v>
      </c>
      <c r="I104" s="220"/>
      <c r="J104" s="221">
        <f>ROUND(I104*H104,2)</f>
        <v>0</v>
      </c>
      <c r="K104" s="217" t="s">
        <v>194</v>
      </c>
      <c r="L104" s="46"/>
      <c r="M104" s="222" t="s">
        <v>21</v>
      </c>
      <c r="N104" s="223" t="s">
        <v>44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315</v>
      </c>
      <c r="AT104" s="226" t="s">
        <v>191</v>
      </c>
      <c r="AU104" s="226" t="s">
        <v>83</v>
      </c>
      <c r="AY104" s="19" t="s">
        <v>189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315</v>
      </c>
      <c r="BM104" s="226" t="s">
        <v>1241</v>
      </c>
    </row>
    <row r="105" s="2" customFormat="1">
      <c r="A105" s="40"/>
      <c r="B105" s="41"/>
      <c r="C105" s="42"/>
      <c r="D105" s="228" t="s">
        <v>197</v>
      </c>
      <c r="E105" s="42"/>
      <c r="F105" s="229" t="s">
        <v>1242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197</v>
      </c>
      <c r="AU105" s="19" t="s">
        <v>83</v>
      </c>
    </row>
    <row r="106" s="2" customFormat="1">
      <c r="A106" s="40"/>
      <c r="B106" s="41"/>
      <c r="C106" s="42"/>
      <c r="D106" s="235" t="s">
        <v>606</v>
      </c>
      <c r="E106" s="42"/>
      <c r="F106" s="279" t="s">
        <v>1235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606</v>
      </c>
      <c r="AU106" s="19" t="s">
        <v>83</v>
      </c>
    </row>
    <row r="107" s="2" customFormat="1" ht="24.15" customHeight="1">
      <c r="A107" s="40"/>
      <c r="B107" s="41"/>
      <c r="C107" s="269" t="s">
        <v>324</v>
      </c>
      <c r="D107" s="269" t="s">
        <v>214</v>
      </c>
      <c r="E107" s="270" t="s">
        <v>1243</v>
      </c>
      <c r="F107" s="271" t="s">
        <v>1244</v>
      </c>
      <c r="G107" s="272" t="s">
        <v>113</v>
      </c>
      <c r="H107" s="273">
        <v>34.5</v>
      </c>
      <c r="I107" s="274"/>
      <c r="J107" s="275">
        <f>ROUND(I107*H107,2)</f>
        <v>0</v>
      </c>
      <c r="K107" s="271" t="s">
        <v>194</v>
      </c>
      <c r="L107" s="276"/>
      <c r="M107" s="277" t="s">
        <v>21</v>
      </c>
      <c r="N107" s="278" t="s">
        <v>44</v>
      </c>
      <c r="O107" s="86"/>
      <c r="P107" s="224">
        <f>O107*H107</f>
        <v>0</v>
      </c>
      <c r="Q107" s="224">
        <v>0.00017000000000000001</v>
      </c>
      <c r="R107" s="224">
        <f>Q107*H107</f>
        <v>0.0058650000000000004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424</v>
      </c>
      <c r="AT107" s="226" t="s">
        <v>214</v>
      </c>
      <c r="AU107" s="226" t="s">
        <v>83</v>
      </c>
      <c r="AY107" s="19" t="s">
        <v>189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81</v>
      </c>
      <c r="BK107" s="227">
        <f>ROUND(I107*H107,2)</f>
        <v>0</v>
      </c>
      <c r="BL107" s="19" t="s">
        <v>315</v>
      </c>
      <c r="BM107" s="226" t="s">
        <v>1245</v>
      </c>
    </row>
    <row r="108" s="2" customFormat="1" ht="33" customHeight="1">
      <c r="A108" s="40"/>
      <c r="B108" s="41"/>
      <c r="C108" s="215" t="s">
        <v>373</v>
      </c>
      <c r="D108" s="215" t="s">
        <v>191</v>
      </c>
      <c r="E108" s="216" t="s">
        <v>1246</v>
      </c>
      <c r="F108" s="217" t="s">
        <v>1247</v>
      </c>
      <c r="G108" s="218" t="s">
        <v>117</v>
      </c>
      <c r="H108" s="219">
        <v>2</v>
      </c>
      <c r="I108" s="220"/>
      <c r="J108" s="221">
        <f>ROUND(I108*H108,2)</f>
        <v>0</v>
      </c>
      <c r="K108" s="217" t="s">
        <v>194</v>
      </c>
      <c r="L108" s="46"/>
      <c r="M108" s="222" t="s">
        <v>21</v>
      </c>
      <c r="N108" s="223" t="s">
        <v>44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315</v>
      </c>
      <c r="AT108" s="226" t="s">
        <v>191</v>
      </c>
      <c r="AU108" s="226" t="s">
        <v>83</v>
      </c>
      <c r="AY108" s="19" t="s">
        <v>189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81</v>
      </c>
      <c r="BK108" s="227">
        <f>ROUND(I108*H108,2)</f>
        <v>0</v>
      </c>
      <c r="BL108" s="19" t="s">
        <v>315</v>
      </c>
      <c r="BM108" s="226" t="s">
        <v>1248</v>
      </c>
    </row>
    <row r="109" s="2" customFormat="1">
      <c r="A109" s="40"/>
      <c r="B109" s="41"/>
      <c r="C109" s="42"/>
      <c r="D109" s="228" t="s">
        <v>197</v>
      </c>
      <c r="E109" s="42"/>
      <c r="F109" s="229" t="s">
        <v>1249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197</v>
      </c>
      <c r="AU109" s="19" t="s">
        <v>83</v>
      </c>
    </row>
    <row r="110" s="2" customFormat="1">
      <c r="A110" s="40"/>
      <c r="B110" s="41"/>
      <c r="C110" s="42"/>
      <c r="D110" s="235" t="s">
        <v>606</v>
      </c>
      <c r="E110" s="42"/>
      <c r="F110" s="279" t="s">
        <v>1235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606</v>
      </c>
      <c r="AU110" s="19" t="s">
        <v>83</v>
      </c>
    </row>
    <row r="111" s="2" customFormat="1" ht="37.8" customHeight="1">
      <c r="A111" s="40"/>
      <c r="B111" s="41"/>
      <c r="C111" s="215" t="s">
        <v>204</v>
      </c>
      <c r="D111" s="215" t="s">
        <v>191</v>
      </c>
      <c r="E111" s="216" t="s">
        <v>1250</v>
      </c>
      <c r="F111" s="217" t="s">
        <v>1251</v>
      </c>
      <c r="G111" s="218" t="s">
        <v>113</v>
      </c>
      <c r="H111" s="219">
        <v>26</v>
      </c>
      <c r="I111" s="220"/>
      <c r="J111" s="221">
        <f>ROUND(I111*H111,2)</f>
        <v>0</v>
      </c>
      <c r="K111" s="217" t="s">
        <v>194</v>
      </c>
      <c r="L111" s="46"/>
      <c r="M111" s="222" t="s">
        <v>21</v>
      </c>
      <c r="N111" s="223" t="s">
        <v>44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315</v>
      </c>
      <c r="AT111" s="226" t="s">
        <v>191</v>
      </c>
      <c r="AU111" s="226" t="s">
        <v>83</v>
      </c>
      <c r="AY111" s="19" t="s">
        <v>189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81</v>
      </c>
      <c r="BK111" s="227">
        <f>ROUND(I111*H111,2)</f>
        <v>0</v>
      </c>
      <c r="BL111" s="19" t="s">
        <v>315</v>
      </c>
      <c r="BM111" s="226" t="s">
        <v>1252</v>
      </c>
    </row>
    <row r="112" s="2" customFormat="1">
      <c r="A112" s="40"/>
      <c r="B112" s="41"/>
      <c r="C112" s="42"/>
      <c r="D112" s="228" t="s">
        <v>197</v>
      </c>
      <c r="E112" s="42"/>
      <c r="F112" s="229" t="s">
        <v>1253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197</v>
      </c>
      <c r="AU112" s="19" t="s">
        <v>83</v>
      </c>
    </row>
    <row r="113" s="2" customFormat="1" ht="16.5" customHeight="1">
      <c r="A113" s="40"/>
      <c r="B113" s="41"/>
      <c r="C113" s="269" t="s">
        <v>220</v>
      </c>
      <c r="D113" s="269" t="s">
        <v>214</v>
      </c>
      <c r="E113" s="270" t="s">
        <v>1254</v>
      </c>
      <c r="F113" s="271" t="s">
        <v>1255</v>
      </c>
      <c r="G113" s="272" t="s">
        <v>1127</v>
      </c>
      <c r="H113" s="273">
        <v>26</v>
      </c>
      <c r="I113" s="274"/>
      <c r="J113" s="275">
        <f>ROUND(I113*H113,2)</f>
        <v>0</v>
      </c>
      <c r="K113" s="271" t="s">
        <v>194</v>
      </c>
      <c r="L113" s="276"/>
      <c r="M113" s="277" t="s">
        <v>21</v>
      </c>
      <c r="N113" s="278" t="s">
        <v>44</v>
      </c>
      <c r="O113" s="86"/>
      <c r="P113" s="224">
        <f>O113*H113</f>
        <v>0</v>
      </c>
      <c r="Q113" s="224">
        <v>0.001</v>
      </c>
      <c r="R113" s="224">
        <f>Q113*H113</f>
        <v>0.026000000000000002</v>
      </c>
      <c r="S113" s="224">
        <v>0</v>
      </c>
      <c r="T113" s="22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6" t="s">
        <v>424</v>
      </c>
      <c r="AT113" s="226" t="s">
        <v>214</v>
      </c>
      <c r="AU113" s="226" t="s">
        <v>83</v>
      </c>
      <c r="AY113" s="19" t="s">
        <v>189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19" t="s">
        <v>81</v>
      </c>
      <c r="BK113" s="227">
        <f>ROUND(I113*H113,2)</f>
        <v>0</v>
      </c>
      <c r="BL113" s="19" t="s">
        <v>315</v>
      </c>
      <c r="BM113" s="226" t="s">
        <v>1256</v>
      </c>
    </row>
    <row r="114" s="2" customFormat="1" ht="37.8" customHeight="1">
      <c r="A114" s="40"/>
      <c r="B114" s="41"/>
      <c r="C114" s="215" t="s">
        <v>265</v>
      </c>
      <c r="D114" s="215" t="s">
        <v>191</v>
      </c>
      <c r="E114" s="216" t="s">
        <v>1257</v>
      </c>
      <c r="F114" s="217" t="s">
        <v>1258</v>
      </c>
      <c r="G114" s="218" t="s">
        <v>117</v>
      </c>
      <c r="H114" s="219">
        <v>6</v>
      </c>
      <c r="I114" s="220"/>
      <c r="J114" s="221">
        <f>ROUND(I114*H114,2)</f>
        <v>0</v>
      </c>
      <c r="K114" s="217" t="s">
        <v>194</v>
      </c>
      <c r="L114" s="46"/>
      <c r="M114" s="222" t="s">
        <v>21</v>
      </c>
      <c r="N114" s="223" t="s">
        <v>44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315</v>
      </c>
      <c r="AT114" s="226" t="s">
        <v>191</v>
      </c>
      <c r="AU114" s="226" t="s">
        <v>83</v>
      </c>
      <c r="AY114" s="19" t="s">
        <v>189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315</v>
      </c>
      <c r="BM114" s="226" t="s">
        <v>1259</v>
      </c>
    </row>
    <row r="115" s="2" customFormat="1">
      <c r="A115" s="40"/>
      <c r="B115" s="41"/>
      <c r="C115" s="42"/>
      <c r="D115" s="228" t="s">
        <v>197</v>
      </c>
      <c r="E115" s="42"/>
      <c r="F115" s="229" t="s">
        <v>1260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197</v>
      </c>
      <c r="AU115" s="19" t="s">
        <v>83</v>
      </c>
    </row>
    <row r="116" s="2" customFormat="1" ht="16.5" customHeight="1">
      <c r="A116" s="40"/>
      <c r="B116" s="41"/>
      <c r="C116" s="269" t="s">
        <v>270</v>
      </c>
      <c r="D116" s="269" t="s">
        <v>214</v>
      </c>
      <c r="E116" s="270" t="s">
        <v>1261</v>
      </c>
      <c r="F116" s="271" t="s">
        <v>1262</v>
      </c>
      <c r="G116" s="272" t="s">
        <v>117</v>
      </c>
      <c r="H116" s="273">
        <v>6</v>
      </c>
      <c r="I116" s="274"/>
      <c r="J116" s="275">
        <f>ROUND(I116*H116,2)</f>
        <v>0</v>
      </c>
      <c r="K116" s="271" t="s">
        <v>194</v>
      </c>
      <c r="L116" s="276"/>
      <c r="M116" s="277" t="s">
        <v>21</v>
      </c>
      <c r="N116" s="278" t="s">
        <v>44</v>
      </c>
      <c r="O116" s="86"/>
      <c r="P116" s="224">
        <f>O116*H116</f>
        <v>0</v>
      </c>
      <c r="Q116" s="224">
        <v>0.0041000000000000003</v>
      </c>
      <c r="R116" s="224">
        <f>Q116*H116</f>
        <v>0.024600000000000004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424</v>
      </c>
      <c r="AT116" s="226" t="s">
        <v>214</v>
      </c>
      <c r="AU116" s="226" t="s">
        <v>83</v>
      </c>
      <c r="AY116" s="19" t="s">
        <v>189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81</v>
      </c>
      <c r="BK116" s="227">
        <f>ROUND(I116*H116,2)</f>
        <v>0</v>
      </c>
      <c r="BL116" s="19" t="s">
        <v>315</v>
      </c>
      <c r="BM116" s="226" t="s">
        <v>1263</v>
      </c>
    </row>
    <row r="117" s="2" customFormat="1" ht="24.15" customHeight="1">
      <c r="A117" s="40"/>
      <c r="B117" s="41"/>
      <c r="C117" s="215" t="s">
        <v>296</v>
      </c>
      <c r="D117" s="215" t="s">
        <v>191</v>
      </c>
      <c r="E117" s="216" t="s">
        <v>1264</v>
      </c>
      <c r="F117" s="217" t="s">
        <v>1265</v>
      </c>
      <c r="G117" s="218" t="s">
        <v>117</v>
      </c>
      <c r="H117" s="219">
        <v>1</v>
      </c>
      <c r="I117" s="220"/>
      <c r="J117" s="221">
        <f>ROUND(I117*H117,2)</f>
        <v>0</v>
      </c>
      <c r="K117" s="217" t="s">
        <v>194</v>
      </c>
      <c r="L117" s="46"/>
      <c r="M117" s="222" t="s">
        <v>21</v>
      </c>
      <c r="N117" s="223" t="s">
        <v>44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315</v>
      </c>
      <c r="AT117" s="226" t="s">
        <v>191</v>
      </c>
      <c r="AU117" s="226" t="s">
        <v>83</v>
      </c>
      <c r="AY117" s="19" t="s">
        <v>189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81</v>
      </c>
      <c r="BK117" s="227">
        <f>ROUND(I117*H117,2)</f>
        <v>0</v>
      </c>
      <c r="BL117" s="19" t="s">
        <v>315</v>
      </c>
      <c r="BM117" s="226" t="s">
        <v>1266</v>
      </c>
    </row>
    <row r="118" s="2" customFormat="1">
      <c r="A118" s="40"/>
      <c r="B118" s="41"/>
      <c r="C118" s="42"/>
      <c r="D118" s="228" t="s">
        <v>197</v>
      </c>
      <c r="E118" s="42"/>
      <c r="F118" s="229" t="s">
        <v>1267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197</v>
      </c>
      <c r="AU118" s="19" t="s">
        <v>83</v>
      </c>
    </row>
    <row r="119" s="2" customFormat="1">
      <c r="A119" s="40"/>
      <c r="B119" s="41"/>
      <c r="C119" s="42"/>
      <c r="D119" s="235" t="s">
        <v>606</v>
      </c>
      <c r="E119" s="42"/>
      <c r="F119" s="279" t="s">
        <v>1235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606</v>
      </c>
      <c r="AU119" s="19" t="s">
        <v>83</v>
      </c>
    </row>
    <row r="120" s="2" customFormat="1" ht="16.5" customHeight="1">
      <c r="A120" s="40"/>
      <c r="B120" s="41"/>
      <c r="C120" s="269" t="s">
        <v>304</v>
      </c>
      <c r="D120" s="269" t="s">
        <v>214</v>
      </c>
      <c r="E120" s="270" t="s">
        <v>1268</v>
      </c>
      <c r="F120" s="271" t="s">
        <v>1269</v>
      </c>
      <c r="G120" s="272" t="s">
        <v>117</v>
      </c>
      <c r="H120" s="273">
        <v>1</v>
      </c>
      <c r="I120" s="274"/>
      <c r="J120" s="275">
        <f>ROUND(I120*H120,2)</f>
        <v>0</v>
      </c>
      <c r="K120" s="271" t="s">
        <v>194</v>
      </c>
      <c r="L120" s="276"/>
      <c r="M120" s="277" t="s">
        <v>21</v>
      </c>
      <c r="N120" s="278" t="s">
        <v>44</v>
      </c>
      <c r="O120" s="86"/>
      <c r="P120" s="224">
        <f>O120*H120</f>
        <v>0</v>
      </c>
      <c r="Q120" s="224">
        <v>0.00010000000000000001</v>
      </c>
      <c r="R120" s="224">
        <f>Q120*H120</f>
        <v>0.00010000000000000001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424</v>
      </c>
      <c r="AT120" s="226" t="s">
        <v>214</v>
      </c>
      <c r="AU120" s="226" t="s">
        <v>83</v>
      </c>
      <c r="AY120" s="19" t="s">
        <v>189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81</v>
      </c>
      <c r="BK120" s="227">
        <f>ROUND(I120*H120,2)</f>
        <v>0</v>
      </c>
      <c r="BL120" s="19" t="s">
        <v>315</v>
      </c>
      <c r="BM120" s="226" t="s">
        <v>1270</v>
      </c>
    </row>
    <row r="121" s="12" customFormat="1" ht="25.92" customHeight="1">
      <c r="A121" s="12"/>
      <c r="B121" s="199"/>
      <c r="C121" s="200"/>
      <c r="D121" s="201" t="s">
        <v>72</v>
      </c>
      <c r="E121" s="202" t="s">
        <v>214</v>
      </c>
      <c r="F121" s="202" t="s">
        <v>1171</v>
      </c>
      <c r="G121" s="200"/>
      <c r="H121" s="200"/>
      <c r="I121" s="203"/>
      <c r="J121" s="204">
        <f>BK121</f>
        <v>0</v>
      </c>
      <c r="K121" s="200"/>
      <c r="L121" s="205"/>
      <c r="M121" s="206"/>
      <c r="N121" s="207"/>
      <c r="O121" s="207"/>
      <c r="P121" s="208">
        <f>P122+P132</f>
        <v>0</v>
      </c>
      <c r="Q121" s="207"/>
      <c r="R121" s="208">
        <f>R122+R132</f>
        <v>0.086410000000000001</v>
      </c>
      <c r="S121" s="207"/>
      <c r="T121" s="209">
        <f>T122+T132</f>
        <v>0.16899999999999998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103</v>
      </c>
      <c r="AT121" s="211" t="s">
        <v>72</v>
      </c>
      <c r="AU121" s="211" t="s">
        <v>73</v>
      </c>
      <c r="AY121" s="210" t="s">
        <v>189</v>
      </c>
      <c r="BK121" s="212">
        <f>BK122+BK132</f>
        <v>0</v>
      </c>
    </row>
    <row r="122" s="12" customFormat="1" ht="22.8" customHeight="1">
      <c r="A122" s="12"/>
      <c r="B122" s="199"/>
      <c r="C122" s="200"/>
      <c r="D122" s="201" t="s">
        <v>72</v>
      </c>
      <c r="E122" s="213" t="s">
        <v>1172</v>
      </c>
      <c r="F122" s="213" t="s">
        <v>1173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SUM(P123:P131)</f>
        <v>0</v>
      </c>
      <c r="Q122" s="207"/>
      <c r="R122" s="208">
        <f>SUM(R123:R131)</f>
        <v>0.044800000000000006</v>
      </c>
      <c r="S122" s="207"/>
      <c r="T122" s="209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103</v>
      </c>
      <c r="AT122" s="211" t="s">
        <v>72</v>
      </c>
      <c r="AU122" s="211" t="s">
        <v>81</v>
      </c>
      <c r="AY122" s="210" t="s">
        <v>189</v>
      </c>
      <c r="BK122" s="212">
        <f>SUM(BK123:BK131)</f>
        <v>0</v>
      </c>
    </row>
    <row r="123" s="2" customFormat="1" ht="44.25" customHeight="1">
      <c r="A123" s="40"/>
      <c r="B123" s="41"/>
      <c r="C123" s="215" t="s">
        <v>81</v>
      </c>
      <c r="D123" s="215" t="s">
        <v>191</v>
      </c>
      <c r="E123" s="216" t="s">
        <v>1271</v>
      </c>
      <c r="F123" s="217" t="s">
        <v>1272</v>
      </c>
      <c r="G123" s="218" t="s">
        <v>113</v>
      </c>
      <c r="H123" s="219">
        <v>22</v>
      </c>
      <c r="I123" s="220"/>
      <c r="J123" s="221">
        <f>ROUND(I123*H123,2)</f>
        <v>0</v>
      </c>
      <c r="K123" s="217" t="s">
        <v>194</v>
      </c>
      <c r="L123" s="46"/>
      <c r="M123" s="222" t="s">
        <v>21</v>
      </c>
      <c r="N123" s="223" t="s">
        <v>44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641</v>
      </c>
      <c r="AT123" s="226" t="s">
        <v>191</v>
      </c>
      <c r="AU123" s="226" t="s">
        <v>83</v>
      </c>
      <c r="AY123" s="19" t="s">
        <v>189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81</v>
      </c>
      <c r="BK123" s="227">
        <f>ROUND(I123*H123,2)</f>
        <v>0</v>
      </c>
      <c r="BL123" s="19" t="s">
        <v>641</v>
      </c>
      <c r="BM123" s="226" t="s">
        <v>1273</v>
      </c>
    </row>
    <row r="124" s="2" customFormat="1">
      <c r="A124" s="40"/>
      <c r="B124" s="41"/>
      <c r="C124" s="42"/>
      <c r="D124" s="228" t="s">
        <v>197</v>
      </c>
      <c r="E124" s="42"/>
      <c r="F124" s="229" t="s">
        <v>1274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197</v>
      </c>
      <c r="AU124" s="19" t="s">
        <v>83</v>
      </c>
    </row>
    <row r="125" s="2" customFormat="1" ht="16.5" customHeight="1">
      <c r="A125" s="40"/>
      <c r="B125" s="41"/>
      <c r="C125" s="269" t="s">
        <v>83</v>
      </c>
      <c r="D125" s="269" t="s">
        <v>214</v>
      </c>
      <c r="E125" s="270" t="s">
        <v>1275</v>
      </c>
      <c r="F125" s="271" t="s">
        <v>1276</v>
      </c>
      <c r="G125" s="272" t="s">
        <v>1127</v>
      </c>
      <c r="H125" s="273">
        <v>22</v>
      </c>
      <c r="I125" s="274"/>
      <c r="J125" s="275">
        <f>ROUND(I125*H125,2)</f>
        <v>0</v>
      </c>
      <c r="K125" s="271" t="s">
        <v>194</v>
      </c>
      <c r="L125" s="276"/>
      <c r="M125" s="277" t="s">
        <v>21</v>
      </c>
      <c r="N125" s="278" t="s">
        <v>44</v>
      </c>
      <c r="O125" s="86"/>
      <c r="P125" s="224">
        <f>O125*H125</f>
        <v>0</v>
      </c>
      <c r="Q125" s="224">
        <v>0.001</v>
      </c>
      <c r="R125" s="224">
        <f>Q125*H125</f>
        <v>0.021999999999999999</v>
      </c>
      <c r="S125" s="224">
        <v>0</v>
      </c>
      <c r="T125" s="22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598</v>
      </c>
      <c r="AT125" s="226" t="s">
        <v>214</v>
      </c>
      <c r="AU125" s="226" t="s">
        <v>83</v>
      </c>
      <c r="AY125" s="19" t="s">
        <v>189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81</v>
      </c>
      <c r="BK125" s="227">
        <f>ROUND(I125*H125,2)</f>
        <v>0</v>
      </c>
      <c r="BL125" s="19" t="s">
        <v>598</v>
      </c>
      <c r="BM125" s="226" t="s">
        <v>1277</v>
      </c>
    </row>
    <row r="126" s="2" customFormat="1" ht="49.05" customHeight="1">
      <c r="A126" s="40"/>
      <c r="B126" s="41"/>
      <c r="C126" s="215" t="s">
        <v>103</v>
      </c>
      <c r="D126" s="215" t="s">
        <v>191</v>
      </c>
      <c r="E126" s="216" t="s">
        <v>1278</v>
      </c>
      <c r="F126" s="217" t="s">
        <v>1279</v>
      </c>
      <c r="G126" s="218" t="s">
        <v>113</v>
      </c>
      <c r="H126" s="219">
        <v>33</v>
      </c>
      <c r="I126" s="220"/>
      <c r="J126" s="221">
        <f>ROUND(I126*H126,2)</f>
        <v>0</v>
      </c>
      <c r="K126" s="217" t="s">
        <v>194</v>
      </c>
      <c r="L126" s="46"/>
      <c r="M126" s="222" t="s">
        <v>21</v>
      </c>
      <c r="N126" s="223" t="s">
        <v>44</v>
      </c>
      <c r="O126" s="86"/>
      <c r="P126" s="224">
        <f>O126*H126</f>
        <v>0</v>
      </c>
      <c r="Q126" s="224">
        <v>2.0000000000000002E-05</v>
      </c>
      <c r="R126" s="224">
        <f>Q126*H126</f>
        <v>0.0006600000000000001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641</v>
      </c>
      <c r="AT126" s="226" t="s">
        <v>191</v>
      </c>
      <c r="AU126" s="226" t="s">
        <v>83</v>
      </c>
      <c r="AY126" s="19" t="s">
        <v>189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81</v>
      </c>
      <c r="BK126" s="227">
        <f>ROUND(I126*H126,2)</f>
        <v>0</v>
      </c>
      <c r="BL126" s="19" t="s">
        <v>641</v>
      </c>
      <c r="BM126" s="226" t="s">
        <v>1280</v>
      </c>
    </row>
    <row r="127" s="2" customFormat="1">
      <c r="A127" s="40"/>
      <c r="B127" s="41"/>
      <c r="C127" s="42"/>
      <c r="D127" s="228" t="s">
        <v>197</v>
      </c>
      <c r="E127" s="42"/>
      <c r="F127" s="229" t="s">
        <v>1281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197</v>
      </c>
      <c r="AU127" s="19" t="s">
        <v>83</v>
      </c>
    </row>
    <row r="128" s="2" customFormat="1" ht="16.5" customHeight="1">
      <c r="A128" s="40"/>
      <c r="B128" s="41"/>
      <c r="C128" s="269" t="s">
        <v>195</v>
      </c>
      <c r="D128" s="269" t="s">
        <v>214</v>
      </c>
      <c r="E128" s="270" t="s">
        <v>1275</v>
      </c>
      <c r="F128" s="271" t="s">
        <v>1276</v>
      </c>
      <c r="G128" s="272" t="s">
        <v>1127</v>
      </c>
      <c r="H128" s="273">
        <v>20.460000000000001</v>
      </c>
      <c r="I128" s="274"/>
      <c r="J128" s="275">
        <f>ROUND(I128*H128,2)</f>
        <v>0</v>
      </c>
      <c r="K128" s="271" t="s">
        <v>194</v>
      </c>
      <c r="L128" s="276"/>
      <c r="M128" s="277" t="s">
        <v>21</v>
      </c>
      <c r="N128" s="278" t="s">
        <v>44</v>
      </c>
      <c r="O128" s="86"/>
      <c r="P128" s="224">
        <f>O128*H128</f>
        <v>0</v>
      </c>
      <c r="Q128" s="224">
        <v>0.001</v>
      </c>
      <c r="R128" s="224">
        <f>Q128*H128</f>
        <v>0.020460000000000002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598</v>
      </c>
      <c r="AT128" s="226" t="s">
        <v>214</v>
      </c>
      <c r="AU128" s="226" t="s">
        <v>83</v>
      </c>
      <c r="AY128" s="19" t="s">
        <v>189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81</v>
      </c>
      <c r="BK128" s="227">
        <f>ROUND(I128*H128,2)</f>
        <v>0</v>
      </c>
      <c r="BL128" s="19" t="s">
        <v>598</v>
      </c>
      <c r="BM128" s="226" t="s">
        <v>1282</v>
      </c>
    </row>
    <row r="129" s="2" customFormat="1" ht="24.15" customHeight="1">
      <c r="A129" s="40"/>
      <c r="B129" s="41"/>
      <c r="C129" s="215" t="s">
        <v>255</v>
      </c>
      <c r="D129" s="215" t="s">
        <v>191</v>
      </c>
      <c r="E129" s="216" t="s">
        <v>1198</v>
      </c>
      <c r="F129" s="217" t="s">
        <v>1199</v>
      </c>
      <c r="G129" s="218" t="s">
        <v>117</v>
      </c>
      <c r="H129" s="219">
        <v>6</v>
      </c>
      <c r="I129" s="220"/>
      <c r="J129" s="221">
        <f>ROUND(I129*H129,2)</f>
        <v>0</v>
      </c>
      <c r="K129" s="217" t="s">
        <v>194</v>
      </c>
      <c r="L129" s="46"/>
      <c r="M129" s="222" t="s">
        <v>21</v>
      </c>
      <c r="N129" s="223" t="s">
        <v>44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641</v>
      </c>
      <c r="AT129" s="226" t="s">
        <v>191</v>
      </c>
      <c r="AU129" s="226" t="s">
        <v>83</v>
      </c>
      <c r="AY129" s="19" t="s">
        <v>189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81</v>
      </c>
      <c r="BK129" s="227">
        <f>ROUND(I129*H129,2)</f>
        <v>0</v>
      </c>
      <c r="BL129" s="19" t="s">
        <v>641</v>
      </c>
      <c r="BM129" s="226" t="s">
        <v>1283</v>
      </c>
    </row>
    <row r="130" s="2" customFormat="1">
      <c r="A130" s="40"/>
      <c r="B130" s="41"/>
      <c r="C130" s="42"/>
      <c r="D130" s="228" t="s">
        <v>197</v>
      </c>
      <c r="E130" s="42"/>
      <c r="F130" s="229" t="s">
        <v>1201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197</v>
      </c>
      <c r="AU130" s="19" t="s">
        <v>83</v>
      </c>
    </row>
    <row r="131" s="2" customFormat="1" ht="24.15" customHeight="1">
      <c r="A131" s="40"/>
      <c r="B131" s="41"/>
      <c r="C131" s="269" t="s">
        <v>217</v>
      </c>
      <c r="D131" s="269" t="s">
        <v>214</v>
      </c>
      <c r="E131" s="270" t="s">
        <v>1284</v>
      </c>
      <c r="F131" s="271" t="s">
        <v>1285</v>
      </c>
      <c r="G131" s="272" t="s">
        <v>117</v>
      </c>
      <c r="H131" s="273">
        <v>6</v>
      </c>
      <c r="I131" s="274"/>
      <c r="J131" s="275">
        <f>ROUND(I131*H131,2)</f>
        <v>0</v>
      </c>
      <c r="K131" s="271" t="s">
        <v>194</v>
      </c>
      <c r="L131" s="276"/>
      <c r="M131" s="277" t="s">
        <v>21</v>
      </c>
      <c r="N131" s="278" t="s">
        <v>44</v>
      </c>
      <c r="O131" s="86"/>
      <c r="P131" s="224">
        <f>O131*H131</f>
        <v>0</v>
      </c>
      <c r="Q131" s="224">
        <v>0.00027999999999999998</v>
      </c>
      <c r="R131" s="224">
        <f>Q131*H131</f>
        <v>0.0016799999999999999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598</v>
      </c>
      <c r="AT131" s="226" t="s">
        <v>214</v>
      </c>
      <c r="AU131" s="226" t="s">
        <v>83</v>
      </c>
      <c r="AY131" s="19" t="s">
        <v>189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598</v>
      </c>
      <c r="BM131" s="226" t="s">
        <v>1286</v>
      </c>
    </row>
    <row r="132" s="12" customFormat="1" ht="22.8" customHeight="1">
      <c r="A132" s="12"/>
      <c r="B132" s="199"/>
      <c r="C132" s="200"/>
      <c r="D132" s="201" t="s">
        <v>72</v>
      </c>
      <c r="E132" s="213" t="s">
        <v>1287</v>
      </c>
      <c r="F132" s="213" t="s">
        <v>1288</v>
      </c>
      <c r="G132" s="200"/>
      <c r="H132" s="200"/>
      <c r="I132" s="203"/>
      <c r="J132" s="214">
        <f>BK132</f>
        <v>0</v>
      </c>
      <c r="K132" s="200"/>
      <c r="L132" s="205"/>
      <c r="M132" s="206"/>
      <c r="N132" s="207"/>
      <c r="O132" s="207"/>
      <c r="P132" s="208">
        <f>SUM(P133:P155)</f>
        <v>0</v>
      </c>
      <c r="Q132" s="207"/>
      <c r="R132" s="208">
        <f>SUM(R133:R155)</f>
        <v>0.041609999999999994</v>
      </c>
      <c r="S132" s="207"/>
      <c r="T132" s="209">
        <f>SUM(T133:T155)</f>
        <v>0.16899999999999998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0" t="s">
        <v>103</v>
      </c>
      <c r="AT132" s="211" t="s">
        <v>72</v>
      </c>
      <c r="AU132" s="211" t="s">
        <v>81</v>
      </c>
      <c r="AY132" s="210" t="s">
        <v>189</v>
      </c>
      <c r="BK132" s="212">
        <f>SUM(BK133:BK155)</f>
        <v>0</v>
      </c>
    </row>
    <row r="133" s="2" customFormat="1" ht="55.5" customHeight="1">
      <c r="A133" s="40"/>
      <c r="B133" s="41"/>
      <c r="C133" s="215" t="s">
        <v>396</v>
      </c>
      <c r="D133" s="215" t="s">
        <v>191</v>
      </c>
      <c r="E133" s="216" t="s">
        <v>1289</v>
      </c>
      <c r="F133" s="217" t="s">
        <v>1290</v>
      </c>
      <c r="G133" s="218" t="s">
        <v>307</v>
      </c>
      <c r="H133" s="219">
        <v>2</v>
      </c>
      <c r="I133" s="220"/>
      <c r="J133" s="221">
        <f>ROUND(I133*H133,2)</f>
        <v>0</v>
      </c>
      <c r="K133" s="217" t="s">
        <v>194</v>
      </c>
      <c r="L133" s="46"/>
      <c r="M133" s="222" t="s">
        <v>21</v>
      </c>
      <c r="N133" s="223" t="s">
        <v>44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195</v>
      </c>
      <c r="AT133" s="226" t="s">
        <v>191</v>
      </c>
      <c r="AU133" s="226" t="s">
        <v>83</v>
      </c>
      <c r="AY133" s="19" t="s">
        <v>189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81</v>
      </c>
      <c r="BK133" s="227">
        <f>ROUND(I133*H133,2)</f>
        <v>0</v>
      </c>
      <c r="BL133" s="19" t="s">
        <v>195</v>
      </c>
      <c r="BM133" s="226" t="s">
        <v>1291</v>
      </c>
    </row>
    <row r="134" s="2" customFormat="1">
      <c r="A134" s="40"/>
      <c r="B134" s="41"/>
      <c r="C134" s="42"/>
      <c r="D134" s="228" t="s">
        <v>197</v>
      </c>
      <c r="E134" s="42"/>
      <c r="F134" s="229" t="s">
        <v>1292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197</v>
      </c>
      <c r="AU134" s="19" t="s">
        <v>83</v>
      </c>
    </row>
    <row r="135" s="2" customFormat="1" ht="62.7" customHeight="1">
      <c r="A135" s="40"/>
      <c r="B135" s="41"/>
      <c r="C135" s="215" t="s">
        <v>276</v>
      </c>
      <c r="D135" s="215" t="s">
        <v>191</v>
      </c>
      <c r="E135" s="216" t="s">
        <v>1293</v>
      </c>
      <c r="F135" s="217" t="s">
        <v>1294</v>
      </c>
      <c r="G135" s="218" t="s">
        <v>113</v>
      </c>
      <c r="H135" s="219">
        <v>46.200000000000003</v>
      </c>
      <c r="I135" s="220"/>
      <c r="J135" s="221">
        <f>ROUND(I135*H135,2)</f>
        <v>0</v>
      </c>
      <c r="K135" s="217" t="s">
        <v>194</v>
      </c>
      <c r="L135" s="46"/>
      <c r="M135" s="222" t="s">
        <v>21</v>
      </c>
      <c r="N135" s="223" t="s">
        <v>44</v>
      </c>
      <c r="O135" s="86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641</v>
      </c>
      <c r="AT135" s="226" t="s">
        <v>191</v>
      </c>
      <c r="AU135" s="226" t="s">
        <v>83</v>
      </c>
      <c r="AY135" s="19" t="s">
        <v>189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81</v>
      </c>
      <c r="BK135" s="227">
        <f>ROUND(I135*H135,2)</f>
        <v>0</v>
      </c>
      <c r="BL135" s="19" t="s">
        <v>641</v>
      </c>
      <c r="BM135" s="226" t="s">
        <v>1295</v>
      </c>
    </row>
    <row r="136" s="2" customFormat="1">
      <c r="A136" s="40"/>
      <c r="B136" s="41"/>
      <c r="C136" s="42"/>
      <c r="D136" s="228" t="s">
        <v>197</v>
      </c>
      <c r="E136" s="42"/>
      <c r="F136" s="229" t="s">
        <v>1296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197</v>
      </c>
      <c r="AU136" s="19" t="s">
        <v>83</v>
      </c>
    </row>
    <row r="137" s="2" customFormat="1" ht="49.05" customHeight="1">
      <c r="A137" s="40"/>
      <c r="B137" s="41"/>
      <c r="C137" s="215" t="s">
        <v>401</v>
      </c>
      <c r="D137" s="215" t="s">
        <v>191</v>
      </c>
      <c r="E137" s="216" t="s">
        <v>1297</v>
      </c>
      <c r="F137" s="217" t="s">
        <v>1298</v>
      </c>
      <c r="G137" s="218" t="s">
        <v>307</v>
      </c>
      <c r="H137" s="219">
        <v>2</v>
      </c>
      <c r="I137" s="220"/>
      <c r="J137" s="221">
        <f>ROUND(I137*H137,2)</f>
        <v>0</v>
      </c>
      <c r="K137" s="217" t="s">
        <v>194</v>
      </c>
      <c r="L137" s="46"/>
      <c r="M137" s="222" t="s">
        <v>21</v>
      </c>
      <c r="N137" s="223" t="s">
        <v>44</v>
      </c>
      <c r="O137" s="86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6" t="s">
        <v>641</v>
      </c>
      <c r="AT137" s="226" t="s">
        <v>191</v>
      </c>
      <c r="AU137" s="226" t="s">
        <v>83</v>
      </c>
      <c r="AY137" s="19" t="s">
        <v>189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9" t="s">
        <v>81</v>
      </c>
      <c r="BK137" s="227">
        <f>ROUND(I137*H137,2)</f>
        <v>0</v>
      </c>
      <c r="BL137" s="19" t="s">
        <v>641</v>
      </c>
      <c r="BM137" s="226" t="s">
        <v>1299</v>
      </c>
    </row>
    <row r="138" s="2" customFormat="1">
      <c r="A138" s="40"/>
      <c r="B138" s="41"/>
      <c r="C138" s="42"/>
      <c r="D138" s="228" t="s">
        <v>197</v>
      </c>
      <c r="E138" s="42"/>
      <c r="F138" s="229" t="s">
        <v>1300</v>
      </c>
      <c r="G138" s="42"/>
      <c r="H138" s="42"/>
      <c r="I138" s="230"/>
      <c r="J138" s="42"/>
      <c r="K138" s="42"/>
      <c r="L138" s="46"/>
      <c r="M138" s="231"/>
      <c r="N138" s="23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197</v>
      </c>
      <c r="AU138" s="19" t="s">
        <v>83</v>
      </c>
    </row>
    <row r="139" s="2" customFormat="1" ht="55.5" customHeight="1">
      <c r="A139" s="40"/>
      <c r="B139" s="41"/>
      <c r="C139" s="215" t="s">
        <v>8</v>
      </c>
      <c r="D139" s="215" t="s">
        <v>191</v>
      </c>
      <c r="E139" s="216" t="s">
        <v>1301</v>
      </c>
      <c r="F139" s="217" t="s">
        <v>1302</v>
      </c>
      <c r="G139" s="218" t="s">
        <v>113</v>
      </c>
      <c r="H139" s="219">
        <v>46.200000000000003</v>
      </c>
      <c r="I139" s="220"/>
      <c r="J139" s="221">
        <f>ROUND(I139*H139,2)</f>
        <v>0</v>
      </c>
      <c r="K139" s="217" t="s">
        <v>194</v>
      </c>
      <c r="L139" s="46"/>
      <c r="M139" s="222" t="s">
        <v>21</v>
      </c>
      <c r="N139" s="223" t="s">
        <v>44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641</v>
      </c>
      <c r="AT139" s="226" t="s">
        <v>191</v>
      </c>
      <c r="AU139" s="226" t="s">
        <v>83</v>
      </c>
      <c r="AY139" s="19" t="s">
        <v>189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81</v>
      </c>
      <c r="BK139" s="227">
        <f>ROUND(I139*H139,2)</f>
        <v>0</v>
      </c>
      <c r="BL139" s="19" t="s">
        <v>641</v>
      </c>
      <c r="BM139" s="226" t="s">
        <v>1303</v>
      </c>
    </row>
    <row r="140" s="2" customFormat="1">
      <c r="A140" s="40"/>
      <c r="B140" s="41"/>
      <c r="C140" s="42"/>
      <c r="D140" s="228" t="s">
        <v>197</v>
      </c>
      <c r="E140" s="42"/>
      <c r="F140" s="229" t="s">
        <v>1304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197</v>
      </c>
      <c r="AU140" s="19" t="s">
        <v>83</v>
      </c>
    </row>
    <row r="141" s="2" customFormat="1" ht="24.15" customHeight="1">
      <c r="A141" s="40"/>
      <c r="B141" s="41"/>
      <c r="C141" s="215" t="s">
        <v>352</v>
      </c>
      <c r="D141" s="215" t="s">
        <v>191</v>
      </c>
      <c r="E141" s="216" t="s">
        <v>1305</v>
      </c>
      <c r="F141" s="217" t="s">
        <v>1306</v>
      </c>
      <c r="G141" s="218" t="s">
        <v>113</v>
      </c>
      <c r="H141" s="219">
        <v>25</v>
      </c>
      <c r="I141" s="220"/>
      <c r="J141" s="221">
        <f>ROUND(I141*H141,2)</f>
        <v>0</v>
      </c>
      <c r="K141" s="217" t="s">
        <v>194</v>
      </c>
      <c r="L141" s="46"/>
      <c r="M141" s="222" t="s">
        <v>21</v>
      </c>
      <c r="N141" s="223" t="s">
        <v>44</v>
      </c>
      <c r="O141" s="86"/>
      <c r="P141" s="224">
        <f>O141*H141</f>
        <v>0</v>
      </c>
      <c r="Q141" s="224">
        <v>0.00014999999999999999</v>
      </c>
      <c r="R141" s="224">
        <f>Q141*H141</f>
        <v>0.0037499999999999999</v>
      </c>
      <c r="S141" s="224">
        <v>0</v>
      </c>
      <c r="T141" s="22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641</v>
      </c>
      <c r="AT141" s="226" t="s">
        <v>191</v>
      </c>
      <c r="AU141" s="226" t="s">
        <v>83</v>
      </c>
      <c r="AY141" s="19" t="s">
        <v>189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81</v>
      </c>
      <c r="BK141" s="227">
        <f>ROUND(I141*H141,2)</f>
        <v>0</v>
      </c>
      <c r="BL141" s="19" t="s">
        <v>641</v>
      </c>
      <c r="BM141" s="226" t="s">
        <v>1307</v>
      </c>
    </row>
    <row r="142" s="2" customFormat="1">
      <c r="A142" s="40"/>
      <c r="B142" s="41"/>
      <c r="C142" s="42"/>
      <c r="D142" s="228" t="s">
        <v>197</v>
      </c>
      <c r="E142" s="42"/>
      <c r="F142" s="229" t="s">
        <v>1308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197</v>
      </c>
      <c r="AU142" s="19" t="s">
        <v>83</v>
      </c>
    </row>
    <row r="143" s="2" customFormat="1">
      <c r="A143" s="40"/>
      <c r="B143" s="41"/>
      <c r="C143" s="42"/>
      <c r="D143" s="235" t="s">
        <v>606</v>
      </c>
      <c r="E143" s="42"/>
      <c r="F143" s="279" t="s">
        <v>1235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606</v>
      </c>
      <c r="AU143" s="19" t="s">
        <v>83</v>
      </c>
    </row>
    <row r="144" s="2" customFormat="1" ht="37.8" customHeight="1">
      <c r="A144" s="40"/>
      <c r="B144" s="41"/>
      <c r="C144" s="215" t="s">
        <v>366</v>
      </c>
      <c r="D144" s="215" t="s">
        <v>191</v>
      </c>
      <c r="E144" s="216" t="s">
        <v>1309</v>
      </c>
      <c r="F144" s="217" t="s">
        <v>1310</v>
      </c>
      <c r="G144" s="218" t="s">
        <v>117</v>
      </c>
      <c r="H144" s="219">
        <v>3</v>
      </c>
      <c r="I144" s="220"/>
      <c r="J144" s="221">
        <f>ROUND(I144*H144,2)</f>
        <v>0</v>
      </c>
      <c r="K144" s="217" t="s">
        <v>194</v>
      </c>
      <c r="L144" s="46"/>
      <c r="M144" s="222" t="s">
        <v>21</v>
      </c>
      <c r="N144" s="223" t="s">
        <v>44</v>
      </c>
      <c r="O144" s="86"/>
      <c r="P144" s="224">
        <f>O144*H144</f>
        <v>0</v>
      </c>
      <c r="Q144" s="224">
        <v>0.012619999999999999</v>
      </c>
      <c r="R144" s="224">
        <f>Q144*H144</f>
        <v>0.037859999999999998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641</v>
      </c>
      <c r="AT144" s="226" t="s">
        <v>191</v>
      </c>
      <c r="AU144" s="226" t="s">
        <v>83</v>
      </c>
      <c r="AY144" s="19" t="s">
        <v>189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81</v>
      </c>
      <c r="BK144" s="227">
        <f>ROUND(I144*H144,2)</f>
        <v>0</v>
      </c>
      <c r="BL144" s="19" t="s">
        <v>641</v>
      </c>
      <c r="BM144" s="226" t="s">
        <v>1311</v>
      </c>
    </row>
    <row r="145" s="2" customFormat="1">
      <c r="A145" s="40"/>
      <c r="B145" s="41"/>
      <c r="C145" s="42"/>
      <c r="D145" s="228" t="s">
        <v>197</v>
      </c>
      <c r="E145" s="42"/>
      <c r="F145" s="229" t="s">
        <v>1312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197</v>
      </c>
      <c r="AU145" s="19" t="s">
        <v>83</v>
      </c>
    </row>
    <row r="146" s="2" customFormat="1">
      <c r="A146" s="40"/>
      <c r="B146" s="41"/>
      <c r="C146" s="42"/>
      <c r="D146" s="235" t="s">
        <v>606</v>
      </c>
      <c r="E146" s="42"/>
      <c r="F146" s="279" t="s">
        <v>1235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606</v>
      </c>
      <c r="AU146" s="19" t="s">
        <v>83</v>
      </c>
    </row>
    <row r="147" s="2" customFormat="1" ht="24.15" customHeight="1">
      <c r="A147" s="40"/>
      <c r="B147" s="41"/>
      <c r="C147" s="215" t="s">
        <v>357</v>
      </c>
      <c r="D147" s="215" t="s">
        <v>191</v>
      </c>
      <c r="E147" s="216" t="s">
        <v>1313</v>
      </c>
      <c r="F147" s="217" t="s">
        <v>1314</v>
      </c>
      <c r="G147" s="218" t="s">
        <v>117</v>
      </c>
      <c r="H147" s="219">
        <v>3</v>
      </c>
      <c r="I147" s="220"/>
      <c r="J147" s="221">
        <f>ROUND(I147*H147,2)</f>
        <v>0</v>
      </c>
      <c r="K147" s="217" t="s">
        <v>194</v>
      </c>
      <c r="L147" s="46"/>
      <c r="M147" s="222" t="s">
        <v>21</v>
      </c>
      <c r="N147" s="223" t="s">
        <v>44</v>
      </c>
      <c r="O147" s="86"/>
      <c r="P147" s="224">
        <f>O147*H147</f>
        <v>0</v>
      </c>
      <c r="Q147" s="224">
        <v>0</v>
      </c>
      <c r="R147" s="224">
        <f>Q147*H147</f>
        <v>0</v>
      </c>
      <c r="S147" s="224">
        <v>0.014999999999999999</v>
      </c>
      <c r="T147" s="225">
        <f>S147*H147</f>
        <v>0.044999999999999998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641</v>
      </c>
      <c r="AT147" s="226" t="s">
        <v>191</v>
      </c>
      <c r="AU147" s="226" t="s">
        <v>83</v>
      </c>
      <c r="AY147" s="19" t="s">
        <v>189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81</v>
      </c>
      <c r="BK147" s="227">
        <f>ROUND(I147*H147,2)</f>
        <v>0</v>
      </c>
      <c r="BL147" s="19" t="s">
        <v>641</v>
      </c>
      <c r="BM147" s="226" t="s">
        <v>1315</v>
      </c>
    </row>
    <row r="148" s="2" customFormat="1">
      <c r="A148" s="40"/>
      <c r="B148" s="41"/>
      <c r="C148" s="42"/>
      <c r="D148" s="228" t="s">
        <v>197</v>
      </c>
      <c r="E148" s="42"/>
      <c r="F148" s="229" t="s">
        <v>1316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197</v>
      </c>
      <c r="AU148" s="19" t="s">
        <v>83</v>
      </c>
    </row>
    <row r="149" s="2" customFormat="1">
      <c r="A149" s="40"/>
      <c r="B149" s="41"/>
      <c r="C149" s="42"/>
      <c r="D149" s="235" t="s">
        <v>606</v>
      </c>
      <c r="E149" s="42"/>
      <c r="F149" s="279" t="s">
        <v>1235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606</v>
      </c>
      <c r="AU149" s="19" t="s">
        <v>83</v>
      </c>
    </row>
    <row r="150" s="2" customFormat="1" ht="55.5" customHeight="1">
      <c r="A150" s="40"/>
      <c r="B150" s="41"/>
      <c r="C150" s="215" t="s">
        <v>341</v>
      </c>
      <c r="D150" s="215" t="s">
        <v>191</v>
      </c>
      <c r="E150" s="216" t="s">
        <v>1317</v>
      </c>
      <c r="F150" s="217" t="s">
        <v>1318</v>
      </c>
      <c r="G150" s="218" t="s">
        <v>117</v>
      </c>
      <c r="H150" s="219">
        <v>1</v>
      </c>
      <c r="I150" s="220"/>
      <c r="J150" s="221">
        <f>ROUND(I150*H150,2)</f>
        <v>0</v>
      </c>
      <c r="K150" s="217" t="s">
        <v>194</v>
      </c>
      <c r="L150" s="46"/>
      <c r="M150" s="222" t="s">
        <v>21</v>
      </c>
      <c r="N150" s="223" t="s">
        <v>44</v>
      </c>
      <c r="O150" s="86"/>
      <c r="P150" s="224">
        <f>O150*H150</f>
        <v>0</v>
      </c>
      <c r="Q150" s="224">
        <v>0</v>
      </c>
      <c r="R150" s="224">
        <f>Q150*H150</f>
        <v>0</v>
      </c>
      <c r="S150" s="224">
        <v>0.073999999999999996</v>
      </c>
      <c r="T150" s="225">
        <f>S150*H150</f>
        <v>0.073999999999999996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641</v>
      </c>
      <c r="AT150" s="226" t="s">
        <v>191</v>
      </c>
      <c r="AU150" s="226" t="s">
        <v>83</v>
      </c>
      <c r="AY150" s="19" t="s">
        <v>189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81</v>
      </c>
      <c r="BK150" s="227">
        <f>ROUND(I150*H150,2)</f>
        <v>0</v>
      </c>
      <c r="BL150" s="19" t="s">
        <v>641</v>
      </c>
      <c r="BM150" s="226" t="s">
        <v>1319</v>
      </c>
    </row>
    <row r="151" s="2" customFormat="1">
      <c r="A151" s="40"/>
      <c r="B151" s="41"/>
      <c r="C151" s="42"/>
      <c r="D151" s="228" t="s">
        <v>197</v>
      </c>
      <c r="E151" s="42"/>
      <c r="F151" s="229" t="s">
        <v>1320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197</v>
      </c>
      <c r="AU151" s="19" t="s">
        <v>83</v>
      </c>
    </row>
    <row r="152" s="2" customFormat="1">
      <c r="A152" s="40"/>
      <c r="B152" s="41"/>
      <c r="C152" s="42"/>
      <c r="D152" s="235" t="s">
        <v>606</v>
      </c>
      <c r="E152" s="42"/>
      <c r="F152" s="279" t="s">
        <v>1235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606</v>
      </c>
      <c r="AU152" s="19" t="s">
        <v>83</v>
      </c>
    </row>
    <row r="153" s="2" customFormat="1" ht="37.8" customHeight="1">
      <c r="A153" s="40"/>
      <c r="B153" s="41"/>
      <c r="C153" s="215" t="s">
        <v>7</v>
      </c>
      <c r="D153" s="215" t="s">
        <v>191</v>
      </c>
      <c r="E153" s="216" t="s">
        <v>1321</v>
      </c>
      <c r="F153" s="217" t="s">
        <v>1322</v>
      </c>
      <c r="G153" s="218" t="s">
        <v>113</v>
      </c>
      <c r="H153" s="219">
        <v>25</v>
      </c>
      <c r="I153" s="220"/>
      <c r="J153" s="221">
        <f>ROUND(I153*H153,2)</f>
        <v>0</v>
      </c>
      <c r="K153" s="217" t="s">
        <v>194</v>
      </c>
      <c r="L153" s="46"/>
      <c r="M153" s="222" t="s">
        <v>21</v>
      </c>
      <c r="N153" s="223" t="s">
        <v>44</v>
      </c>
      <c r="O153" s="86"/>
      <c r="P153" s="224">
        <f>O153*H153</f>
        <v>0</v>
      </c>
      <c r="Q153" s="224">
        <v>0</v>
      </c>
      <c r="R153" s="224">
        <f>Q153*H153</f>
        <v>0</v>
      </c>
      <c r="S153" s="224">
        <v>0.002</v>
      </c>
      <c r="T153" s="225">
        <f>S153*H153</f>
        <v>0.050000000000000003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6" t="s">
        <v>641</v>
      </c>
      <c r="AT153" s="226" t="s">
        <v>191</v>
      </c>
      <c r="AU153" s="226" t="s">
        <v>83</v>
      </c>
      <c r="AY153" s="19" t="s">
        <v>189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9" t="s">
        <v>81</v>
      </c>
      <c r="BK153" s="227">
        <f>ROUND(I153*H153,2)</f>
        <v>0</v>
      </c>
      <c r="BL153" s="19" t="s">
        <v>641</v>
      </c>
      <c r="BM153" s="226" t="s">
        <v>1323</v>
      </c>
    </row>
    <row r="154" s="2" customFormat="1">
      <c r="A154" s="40"/>
      <c r="B154" s="41"/>
      <c r="C154" s="42"/>
      <c r="D154" s="228" t="s">
        <v>197</v>
      </c>
      <c r="E154" s="42"/>
      <c r="F154" s="229" t="s">
        <v>1324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197</v>
      </c>
      <c r="AU154" s="19" t="s">
        <v>83</v>
      </c>
    </row>
    <row r="155" s="2" customFormat="1">
      <c r="A155" s="40"/>
      <c r="B155" s="41"/>
      <c r="C155" s="42"/>
      <c r="D155" s="235" t="s">
        <v>606</v>
      </c>
      <c r="E155" s="42"/>
      <c r="F155" s="279" t="s">
        <v>1235</v>
      </c>
      <c r="G155" s="42"/>
      <c r="H155" s="42"/>
      <c r="I155" s="230"/>
      <c r="J155" s="42"/>
      <c r="K155" s="42"/>
      <c r="L155" s="46"/>
      <c r="M155" s="288"/>
      <c r="N155" s="289"/>
      <c r="O155" s="285"/>
      <c r="P155" s="285"/>
      <c r="Q155" s="285"/>
      <c r="R155" s="285"/>
      <c r="S155" s="285"/>
      <c r="T155" s="29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606</v>
      </c>
      <c r="AU155" s="19" t="s">
        <v>83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ZhYUwCxCGyYk0p/0yEahri+k9ycMfAOTGtTseEfYosbIO+Pz7Ppgxj+Worv4zejEw0UxfrVtETwYNeMohydZbw==" hashValue="hVjQALQ0TbHXuTJXN3QQZtztsqWcNiYI+FtOonuOGZO1FsPWO6ILzTBWqbrkvUbOMqGkKYB8s/rFv/9A+MNRqA==" algorithmName="SHA-512" password="CC35"/>
  <autoFilter ref="C91:K1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6_01/181411131"/>
    <hyperlink ref="F101" r:id="rId2" display="https://podminky.urs.cz/item/CS_URS_2026_01/741112302"/>
    <hyperlink ref="F105" r:id="rId3" display="https://podminky.urs.cz/item/CS_URS_2026_01/741120003"/>
    <hyperlink ref="F109" r:id="rId4" display="https://podminky.urs.cz/item/CS_URS_2026_01/741130006"/>
    <hyperlink ref="F112" r:id="rId5" display="https://podminky.urs.cz/item/CS_URS_2026_01/741410002"/>
    <hyperlink ref="F115" r:id="rId6" display="https://podminky.urs.cz/item/CS_URS_2026_01/741440031"/>
    <hyperlink ref="F118" r:id="rId7" display="https://podminky.urs.cz/item/CS_URS_2026_01/741450002"/>
    <hyperlink ref="F124" r:id="rId8" display="https://podminky.urs.cz/item/CS_URS_2026_01/210220002"/>
    <hyperlink ref="F127" r:id="rId9" display="https://podminky.urs.cz/item/CS_URS_2026_01/210220022"/>
    <hyperlink ref="F130" r:id="rId10" display="https://podminky.urs.cz/item/CS_URS_2026_01/210220302"/>
    <hyperlink ref="F134" r:id="rId11" display="https://podminky.urs.cz/item/CS_URS_2026_01/460131114"/>
    <hyperlink ref="F136" r:id="rId12" display="https://podminky.urs.cz/item/CS_URS_2026_01/460161173"/>
    <hyperlink ref="F138" r:id="rId13" display="https://podminky.urs.cz/item/CS_URS_2026_01/460391124"/>
    <hyperlink ref="F140" r:id="rId14" display="https://podminky.urs.cz/item/CS_URS_2026_01/460431183"/>
    <hyperlink ref="F142" r:id="rId15" display="https://podminky.urs.cz/item/CS_URS_2026_01/460941211"/>
    <hyperlink ref="F145" r:id="rId16" display="https://podminky.urs.cz/item/CS_URS_2026_01/460952112"/>
    <hyperlink ref="F148" r:id="rId17" display="https://podminky.urs.cz/item/CS_URS_2026_01/468081412"/>
    <hyperlink ref="F151" r:id="rId18" display="https://podminky.urs.cz/item/CS_URS_2026_01/468091232"/>
    <hyperlink ref="F154" r:id="rId19" display="https://podminky.urs.cz/item/CS_URS_2026_01/46810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107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Mateřská škola Žižkova 4019 Kroměříž</v>
      </c>
      <c r="F7" s="145"/>
      <c r="G7" s="145"/>
      <c r="H7" s="145"/>
      <c r="L7" s="22"/>
    </row>
    <row r="8" s="1" customFormat="1" ht="12" customHeight="1">
      <c r="B8" s="22"/>
      <c r="D8" s="145" t="s">
        <v>120</v>
      </c>
      <c r="L8" s="22"/>
    </row>
    <row r="9" s="2" customFormat="1" ht="16.5" customHeight="1">
      <c r="A9" s="40"/>
      <c r="B9" s="46"/>
      <c r="C9" s="40"/>
      <c r="D9" s="40"/>
      <c r="E9" s="146" t="s">
        <v>1110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1111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1325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21</v>
      </c>
      <c r="G13" s="40"/>
      <c r="H13" s="40"/>
      <c r="I13" s="145" t="s">
        <v>20</v>
      </c>
      <c r="J13" s="135" t="s">
        <v>21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22</v>
      </c>
      <c r="E14" s="40"/>
      <c r="F14" s="135" t="s">
        <v>23</v>
      </c>
      <c r="G14" s="40"/>
      <c r="H14" s="40"/>
      <c r="I14" s="145" t="s">
        <v>24</v>
      </c>
      <c r="J14" s="149" t="str">
        <f>'Rekapitulace stavby'!AN8</f>
        <v>6. 3. 2026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26</v>
      </c>
      <c r="E16" s="40"/>
      <c r="F16" s="40"/>
      <c r="G16" s="40"/>
      <c r="H16" s="40"/>
      <c r="I16" s="145" t="s">
        <v>27</v>
      </c>
      <c r="J16" s="135" t="s">
        <v>21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21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30</v>
      </c>
      <c r="E19" s="40"/>
      <c r="F19" s="40"/>
      <c r="G19" s="40"/>
      <c r="H19" s="40"/>
      <c r="I19" s="145" t="s">
        <v>27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32</v>
      </c>
      <c r="E22" s="40"/>
      <c r="F22" s="40"/>
      <c r="G22" s="40"/>
      <c r="H22" s="40"/>
      <c r="I22" s="145" t="s">
        <v>27</v>
      </c>
      <c r="J22" s="135" t="s">
        <v>21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5" t="s">
        <v>29</v>
      </c>
      <c r="J23" s="135" t="s">
        <v>21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35</v>
      </c>
      <c r="E25" s="40"/>
      <c r="F25" s="40"/>
      <c r="G25" s="40"/>
      <c r="H25" s="40"/>
      <c r="I25" s="145" t="s">
        <v>27</v>
      </c>
      <c r="J25" s="135" t="s">
        <v>21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5" t="s">
        <v>29</v>
      </c>
      <c r="J26" s="135" t="s">
        <v>21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39</v>
      </c>
      <c r="E32" s="40"/>
      <c r="F32" s="40"/>
      <c r="G32" s="40"/>
      <c r="H32" s="40"/>
      <c r="I32" s="40"/>
      <c r="J32" s="156">
        <f>ROUND(J92,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41</v>
      </c>
      <c r="G34" s="40"/>
      <c r="H34" s="40"/>
      <c r="I34" s="157" t="s">
        <v>40</v>
      </c>
      <c r="J34" s="157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43</v>
      </c>
      <c r="E35" s="145" t="s">
        <v>44</v>
      </c>
      <c r="F35" s="159">
        <f>ROUND((SUM(BE92:BE106)),  2)</f>
        <v>0</v>
      </c>
      <c r="G35" s="40"/>
      <c r="H35" s="40"/>
      <c r="I35" s="160">
        <v>0.20999999999999999</v>
      </c>
      <c r="J35" s="159">
        <f>ROUND(((SUM(BE92:BE106))*I35),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59">
        <f>ROUND((SUM(BF92:BF106)),  2)</f>
        <v>0</v>
      </c>
      <c r="G36" s="40"/>
      <c r="H36" s="40"/>
      <c r="I36" s="160">
        <v>0.12</v>
      </c>
      <c r="J36" s="159">
        <f>ROUND(((SUM(BF92:BF106))*I36),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59">
        <f>ROUND((SUM(BG92:BG106)),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59">
        <f>ROUND((SUM(BH92:BH106)),  2)</f>
        <v>0</v>
      </c>
      <c r="G38" s="40"/>
      <c r="H38" s="40"/>
      <c r="I38" s="160">
        <v>0.12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59">
        <f>ROUND((SUM(BI92:BI106)),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49</v>
      </c>
      <c r="E41" s="163"/>
      <c r="F41" s="163"/>
      <c r="G41" s="164" t="s">
        <v>50</v>
      </c>
      <c r="H41" s="165" t="s">
        <v>51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152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Mateřská škola Žižkova 4019 Kroměříž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1110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1111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03 - Ostatní a vedlejší náklady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22</v>
      </c>
      <c r="D56" s="42"/>
      <c r="E56" s="42"/>
      <c r="F56" s="29" t="str">
        <f>F14</f>
        <v>Kroměříž</v>
      </c>
      <c r="G56" s="42"/>
      <c r="H56" s="42"/>
      <c r="I56" s="34" t="s">
        <v>24</v>
      </c>
      <c r="J56" s="74" t="str">
        <f>IF(J14="","",J14)</f>
        <v>6. 3. 2026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26</v>
      </c>
      <c r="D58" s="42"/>
      <c r="E58" s="42"/>
      <c r="F58" s="29" t="str">
        <f>E17</f>
        <v>Mateřská škola, Kroměříž, Žižkova 4019 p.o.</v>
      </c>
      <c r="G58" s="42"/>
      <c r="H58" s="42"/>
      <c r="I58" s="34" t="s">
        <v>32</v>
      </c>
      <c r="J58" s="38" t="str">
        <f>E23</f>
        <v>JURÁŇ PROJEKT s.r.o.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35</v>
      </c>
      <c r="J59" s="38" t="str">
        <f>E26</f>
        <v>Ing. Petr Přehnal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153</v>
      </c>
      <c r="D61" s="174"/>
      <c r="E61" s="174"/>
      <c r="F61" s="174"/>
      <c r="G61" s="174"/>
      <c r="H61" s="174"/>
      <c r="I61" s="174"/>
      <c r="J61" s="175" t="s">
        <v>154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71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155</v>
      </c>
    </row>
    <row r="64" s="9" customFormat="1" ht="24.96" customHeight="1">
      <c r="A64" s="9"/>
      <c r="B64" s="177"/>
      <c r="C64" s="178"/>
      <c r="D64" s="179" t="s">
        <v>1114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1115</v>
      </c>
      <c r="E65" s="185"/>
      <c r="F65" s="185"/>
      <c r="G65" s="185"/>
      <c r="H65" s="185"/>
      <c r="I65" s="185"/>
      <c r="J65" s="186">
        <f>J94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1326</v>
      </c>
      <c r="E66" s="180"/>
      <c r="F66" s="180"/>
      <c r="G66" s="180"/>
      <c r="H66" s="180"/>
      <c r="I66" s="180"/>
      <c r="J66" s="181">
        <f>J97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1327</v>
      </c>
      <c r="E67" s="185"/>
      <c r="F67" s="185"/>
      <c r="G67" s="185"/>
      <c r="H67" s="185"/>
      <c r="I67" s="185"/>
      <c r="J67" s="186">
        <f>J98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1328</v>
      </c>
      <c r="E68" s="180"/>
      <c r="F68" s="180"/>
      <c r="G68" s="180"/>
      <c r="H68" s="180"/>
      <c r="I68" s="180"/>
      <c r="J68" s="181">
        <f>J100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7"/>
      <c r="D69" s="184" t="s">
        <v>1329</v>
      </c>
      <c r="E69" s="185"/>
      <c r="F69" s="185"/>
      <c r="G69" s="185"/>
      <c r="H69" s="185"/>
      <c r="I69" s="185"/>
      <c r="J69" s="186">
        <f>J101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1330</v>
      </c>
      <c r="E70" s="185"/>
      <c r="F70" s="185"/>
      <c r="G70" s="185"/>
      <c r="H70" s="185"/>
      <c r="I70" s="185"/>
      <c r="J70" s="186">
        <f>J104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174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2" t="str">
        <f>E7</f>
        <v>Mateřská škola Žižkova 4019 Kroměříž</v>
      </c>
      <c r="F80" s="34"/>
      <c r="G80" s="34"/>
      <c r="H80" s="34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120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2" t="s">
        <v>1110</v>
      </c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1111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03 - Ostatní a vedlejší náklady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F14</f>
        <v>Kroměříž</v>
      </c>
      <c r="G86" s="42"/>
      <c r="H86" s="42"/>
      <c r="I86" s="34" t="s">
        <v>24</v>
      </c>
      <c r="J86" s="74" t="str">
        <f>IF(J14="","",J14)</f>
        <v>6. 3. 2026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26</v>
      </c>
      <c r="D88" s="42"/>
      <c r="E88" s="42"/>
      <c r="F88" s="29" t="str">
        <f>E17</f>
        <v>Mateřská škola, Kroměříž, Žižkova 4019 p.o.</v>
      </c>
      <c r="G88" s="42"/>
      <c r="H88" s="42"/>
      <c r="I88" s="34" t="s">
        <v>32</v>
      </c>
      <c r="J88" s="38" t="str">
        <f>E23</f>
        <v>JURÁŇ PROJEKT s.r.o.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30</v>
      </c>
      <c r="D89" s="42"/>
      <c r="E89" s="42"/>
      <c r="F89" s="29" t="str">
        <f>IF(E20="","",E20)</f>
        <v>Vyplň údaj</v>
      </c>
      <c r="G89" s="42"/>
      <c r="H89" s="42"/>
      <c r="I89" s="34" t="s">
        <v>35</v>
      </c>
      <c r="J89" s="38" t="str">
        <f>E26</f>
        <v>Ing. Petr Přehnal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8"/>
      <c r="B91" s="189"/>
      <c r="C91" s="190" t="s">
        <v>175</v>
      </c>
      <c r="D91" s="191" t="s">
        <v>58</v>
      </c>
      <c r="E91" s="191" t="s">
        <v>54</v>
      </c>
      <c r="F91" s="191" t="s">
        <v>55</v>
      </c>
      <c r="G91" s="191" t="s">
        <v>176</v>
      </c>
      <c r="H91" s="191" t="s">
        <v>177</v>
      </c>
      <c r="I91" s="191" t="s">
        <v>178</v>
      </c>
      <c r="J91" s="191" t="s">
        <v>154</v>
      </c>
      <c r="K91" s="192" t="s">
        <v>179</v>
      </c>
      <c r="L91" s="193"/>
      <c r="M91" s="94" t="s">
        <v>21</v>
      </c>
      <c r="N91" s="95" t="s">
        <v>43</v>
      </c>
      <c r="O91" s="95" t="s">
        <v>180</v>
      </c>
      <c r="P91" s="95" t="s">
        <v>181</v>
      </c>
      <c r="Q91" s="95" t="s">
        <v>182</v>
      </c>
      <c r="R91" s="95" t="s">
        <v>183</v>
      </c>
      <c r="S91" s="95" t="s">
        <v>184</v>
      </c>
      <c r="T91" s="96" t="s">
        <v>185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0"/>
      <c r="B92" s="41"/>
      <c r="C92" s="101" t="s">
        <v>186</v>
      </c>
      <c r="D92" s="42"/>
      <c r="E92" s="42"/>
      <c r="F92" s="42"/>
      <c r="G92" s="42"/>
      <c r="H92" s="42"/>
      <c r="I92" s="42"/>
      <c r="J92" s="194">
        <f>BK92</f>
        <v>0</v>
      </c>
      <c r="K92" s="42"/>
      <c r="L92" s="46"/>
      <c r="M92" s="97"/>
      <c r="N92" s="195"/>
      <c r="O92" s="98"/>
      <c r="P92" s="196">
        <f>P93+P97+P100</f>
        <v>0</v>
      </c>
      <c r="Q92" s="98"/>
      <c r="R92" s="196">
        <f>R93+R97+R100</f>
        <v>0</v>
      </c>
      <c r="S92" s="98"/>
      <c r="T92" s="197">
        <f>T93+T97+T100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155</v>
      </c>
      <c r="BK92" s="198">
        <f>BK93+BK97+BK100</f>
        <v>0</v>
      </c>
    </row>
    <row r="93" s="12" customFormat="1" ht="25.92" customHeight="1">
      <c r="A93" s="12"/>
      <c r="B93" s="199"/>
      <c r="C93" s="200"/>
      <c r="D93" s="201" t="s">
        <v>72</v>
      </c>
      <c r="E93" s="202" t="s">
        <v>214</v>
      </c>
      <c r="F93" s="202" t="s">
        <v>1171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</f>
        <v>0</v>
      </c>
      <c r="Q93" s="207"/>
      <c r="R93" s="208">
        <f>R94</f>
        <v>0</v>
      </c>
      <c r="S93" s="207"/>
      <c r="T93" s="209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103</v>
      </c>
      <c r="AT93" s="211" t="s">
        <v>72</v>
      </c>
      <c r="AU93" s="211" t="s">
        <v>73</v>
      </c>
      <c r="AY93" s="210" t="s">
        <v>189</v>
      </c>
      <c r="BK93" s="212">
        <f>BK94</f>
        <v>0</v>
      </c>
    </row>
    <row r="94" s="12" customFormat="1" ht="22.8" customHeight="1">
      <c r="A94" s="12"/>
      <c r="B94" s="199"/>
      <c r="C94" s="200"/>
      <c r="D94" s="201" t="s">
        <v>72</v>
      </c>
      <c r="E94" s="213" t="s">
        <v>1172</v>
      </c>
      <c r="F94" s="213" t="s">
        <v>1173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SUM(P95:P96)</f>
        <v>0</v>
      </c>
      <c r="Q94" s="207"/>
      <c r="R94" s="208">
        <f>SUM(R95:R96)</f>
        <v>0</v>
      </c>
      <c r="S94" s="207"/>
      <c r="T94" s="209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103</v>
      </c>
      <c r="AT94" s="211" t="s">
        <v>72</v>
      </c>
      <c r="AU94" s="211" t="s">
        <v>81</v>
      </c>
      <c r="AY94" s="210" t="s">
        <v>189</v>
      </c>
      <c r="BK94" s="212">
        <f>SUM(BK95:BK96)</f>
        <v>0</v>
      </c>
    </row>
    <row r="95" s="2" customFormat="1" ht="49.05" customHeight="1">
      <c r="A95" s="40"/>
      <c r="B95" s="41"/>
      <c r="C95" s="215" t="s">
        <v>81</v>
      </c>
      <c r="D95" s="215" t="s">
        <v>191</v>
      </c>
      <c r="E95" s="216" t="s">
        <v>1331</v>
      </c>
      <c r="F95" s="217" t="s">
        <v>1332</v>
      </c>
      <c r="G95" s="218" t="s">
        <v>117</v>
      </c>
      <c r="H95" s="219">
        <v>1</v>
      </c>
      <c r="I95" s="220"/>
      <c r="J95" s="221">
        <f>ROUND(I95*H95,2)</f>
        <v>0</v>
      </c>
      <c r="K95" s="217" t="s">
        <v>194</v>
      </c>
      <c r="L95" s="46"/>
      <c r="M95" s="222" t="s">
        <v>21</v>
      </c>
      <c r="N95" s="223" t="s">
        <v>44</v>
      </c>
      <c r="O95" s="86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641</v>
      </c>
      <c r="AT95" s="226" t="s">
        <v>191</v>
      </c>
      <c r="AU95" s="226" t="s">
        <v>83</v>
      </c>
      <c r="AY95" s="19" t="s">
        <v>189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81</v>
      </c>
      <c r="BK95" s="227">
        <f>ROUND(I95*H95,2)</f>
        <v>0</v>
      </c>
      <c r="BL95" s="19" t="s">
        <v>641</v>
      </c>
      <c r="BM95" s="226" t="s">
        <v>1333</v>
      </c>
    </row>
    <row r="96" s="2" customFormat="1">
      <c r="A96" s="40"/>
      <c r="B96" s="41"/>
      <c r="C96" s="42"/>
      <c r="D96" s="228" t="s">
        <v>197</v>
      </c>
      <c r="E96" s="42"/>
      <c r="F96" s="229" t="s">
        <v>1334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197</v>
      </c>
      <c r="AU96" s="19" t="s">
        <v>83</v>
      </c>
    </row>
    <row r="97" s="12" customFormat="1" ht="25.92" customHeight="1">
      <c r="A97" s="12"/>
      <c r="B97" s="199"/>
      <c r="C97" s="200"/>
      <c r="D97" s="201" t="s">
        <v>72</v>
      </c>
      <c r="E97" s="202" t="s">
        <v>1335</v>
      </c>
      <c r="F97" s="202" t="s">
        <v>1336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</f>
        <v>0</v>
      </c>
      <c r="Q97" s="207"/>
      <c r="R97" s="208">
        <f>R98</f>
        <v>0</v>
      </c>
      <c r="S97" s="207"/>
      <c r="T97" s="209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195</v>
      </c>
      <c r="AT97" s="211" t="s">
        <v>72</v>
      </c>
      <c r="AU97" s="211" t="s">
        <v>73</v>
      </c>
      <c r="AY97" s="210" t="s">
        <v>189</v>
      </c>
      <c r="BK97" s="212">
        <f>BK98</f>
        <v>0</v>
      </c>
    </row>
    <row r="98" s="12" customFormat="1" ht="22.8" customHeight="1">
      <c r="A98" s="12"/>
      <c r="B98" s="199"/>
      <c r="C98" s="200"/>
      <c r="D98" s="201" t="s">
        <v>72</v>
      </c>
      <c r="E98" s="213" t="s">
        <v>1337</v>
      </c>
      <c r="F98" s="213" t="s">
        <v>1338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P99</f>
        <v>0</v>
      </c>
      <c r="Q98" s="207"/>
      <c r="R98" s="208">
        <f>R99</f>
        <v>0</v>
      </c>
      <c r="S98" s="207"/>
      <c r="T98" s="209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195</v>
      </c>
      <c r="AT98" s="211" t="s">
        <v>72</v>
      </c>
      <c r="AU98" s="211" t="s">
        <v>81</v>
      </c>
      <c r="AY98" s="210" t="s">
        <v>189</v>
      </c>
      <c r="BK98" s="212">
        <f>BK99</f>
        <v>0</v>
      </c>
    </row>
    <row r="99" s="2" customFormat="1" ht="24.15" customHeight="1">
      <c r="A99" s="40"/>
      <c r="B99" s="41"/>
      <c r="C99" s="215" t="s">
        <v>83</v>
      </c>
      <c r="D99" s="215" t="s">
        <v>191</v>
      </c>
      <c r="E99" s="216" t="s">
        <v>1339</v>
      </c>
      <c r="F99" s="217" t="s">
        <v>1340</v>
      </c>
      <c r="G99" s="218" t="s">
        <v>1341</v>
      </c>
      <c r="H99" s="219">
        <v>1</v>
      </c>
      <c r="I99" s="220"/>
      <c r="J99" s="221">
        <f>ROUND(I99*H99,2)</f>
        <v>0</v>
      </c>
      <c r="K99" s="217" t="s">
        <v>21</v>
      </c>
      <c r="L99" s="46"/>
      <c r="M99" s="222" t="s">
        <v>21</v>
      </c>
      <c r="N99" s="223" t="s">
        <v>44</v>
      </c>
      <c r="O99" s="86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1106</v>
      </c>
      <c r="AT99" s="226" t="s">
        <v>191</v>
      </c>
      <c r="AU99" s="226" t="s">
        <v>83</v>
      </c>
      <c r="AY99" s="19" t="s">
        <v>189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81</v>
      </c>
      <c r="BK99" s="227">
        <f>ROUND(I99*H99,2)</f>
        <v>0</v>
      </c>
      <c r="BL99" s="19" t="s">
        <v>1106</v>
      </c>
      <c r="BM99" s="226" t="s">
        <v>1342</v>
      </c>
    </row>
    <row r="100" s="12" customFormat="1" ht="25.92" customHeight="1">
      <c r="A100" s="12"/>
      <c r="B100" s="199"/>
      <c r="C100" s="200"/>
      <c r="D100" s="201" t="s">
        <v>72</v>
      </c>
      <c r="E100" s="202" t="s">
        <v>96</v>
      </c>
      <c r="F100" s="202" t="s">
        <v>97</v>
      </c>
      <c r="G100" s="200"/>
      <c r="H100" s="200"/>
      <c r="I100" s="203"/>
      <c r="J100" s="204">
        <f>BK100</f>
        <v>0</v>
      </c>
      <c r="K100" s="200"/>
      <c r="L100" s="205"/>
      <c r="M100" s="206"/>
      <c r="N100" s="207"/>
      <c r="O100" s="207"/>
      <c r="P100" s="208">
        <f>P101+P104</f>
        <v>0</v>
      </c>
      <c r="Q100" s="207"/>
      <c r="R100" s="208">
        <f>R101+R104</f>
        <v>0</v>
      </c>
      <c r="S100" s="207"/>
      <c r="T100" s="209">
        <f>T101+T104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204</v>
      </c>
      <c r="AT100" s="211" t="s">
        <v>72</v>
      </c>
      <c r="AU100" s="211" t="s">
        <v>73</v>
      </c>
      <c r="AY100" s="210" t="s">
        <v>189</v>
      </c>
      <c r="BK100" s="212">
        <f>BK101+BK104</f>
        <v>0</v>
      </c>
    </row>
    <row r="101" s="12" customFormat="1" ht="22.8" customHeight="1">
      <c r="A101" s="12"/>
      <c r="B101" s="199"/>
      <c r="C101" s="200"/>
      <c r="D101" s="201" t="s">
        <v>72</v>
      </c>
      <c r="E101" s="213" t="s">
        <v>1343</v>
      </c>
      <c r="F101" s="213" t="s">
        <v>1344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SUM(P102:P103)</f>
        <v>0</v>
      </c>
      <c r="Q101" s="207"/>
      <c r="R101" s="208">
        <f>SUM(R102:R103)</f>
        <v>0</v>
      </c>
      <c r="S101" s="207"/>
      <c r="T101" s="209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204</v>
      </c>
      <c r="AT101" s="211" t="s">
        <v>72</v>
      </c>
      <c r="AU101" s="211" t="s">
        <v>81</v>
      </c>
      <c r="AY101" s="210" t="s">
        <v>189</v>
      </c>
      <c r="BK101" s="212">
        <f>SUM(BK102:BK103)</f>
        <v>0</v>
      </c>
    </row>
    <row r="102" s="2" customFormat="1" ht="16.5" customHeight="1">
      <c r="A102" s="40"/>
      <c r="B102" s="41"/>
      <c r="C102" s="215" t="s">
        <v>103</v>
      </c>
      <c r="D102" s="215" t="s">
        <v>191</v>
      </c>
      <c r="E102" s="216" t="s">
        <v>1345</v>
      </c>
      <c r="F102" s="217" t="s">
        <v>1346</v>
      </c>
      <c r="G102" s="218" t="s">
        <v>1347</v>
      </c>
      <c r="H102" s="219">
        <v>1</v>
      </c>
      <c r="I102" s="220"/>
      <c r="J102" s="221">
        <f>ROUND(I102*H102,2)</f>
        <v>0</v>
      </c>
      <c r="K102" s="217" t="s">
        <v>194</v>
      </c>
      <c r="L102" s="46"/>
      <c r="M102" s="222" t="s">
        <v>21</v>
      </c>
      <c r="N102" s="223" t="s">
        <v>44</v>
      </c>
      <c r="O102" s="86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1348</v>
      </c>
      <c r="AT102" s="226" t="s">
        <v>191</v>
      </c>
      <c r="AU102" s="226" t="s">
        <v>83</v>
      </c>
      <c r="AY102" s="19" t="s">
        <v>189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81</v>
      </c>
      <c r="BK102" s="227">
        <f>ROUND(I102*H102,2)</f>
        <v>0</v>
      </c>
      <c r="BL102" s="19" t="s">
        <v>1348</v>
      </c>
      <c r="BM102" s="226" t="s">
        <v>1349</v>
      </c>
    </row>
    <row r="103" s="2" customFormat="1">
      <c r="A103" s="40"/>
      <c r="B103" s="41"/>
      <c r="C103" s="42"/>
      <c r="D103" s="228" t="s">
        <v>197</v>
      </c>
      <c r="E103" s="42"/>
      <c r="F103" s="229" t="s">
        <v>1350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197</v>
      </c>
      <c r="AU103" s="19" t="s">
        <v>83</v>
      </c>
    </row>
    <row r="104" s="12" customFormat="1" ht="22.8" customHeight="1">
      <c r="A104" s="12"/>
      <c r="B104" s="199"/>
      <c r="C104" s="200"/>
      <c r="D104" s="201" t="s">
        <v>72</v>
      </c>
      <c r="E104" s="213" t="s">
        <v>1351</v>
      </c>
      <c r="F104" s="213" t="s">
        <v>1352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SUM(P105:P106)</f>
        <v>0</v>
      </c>
      <c r="Q104" s="207"/>
      <c r="R104" s="208">
        <f>SUM(R105:R106)</f>
        <v>0</v>
      </c>
      <c r="S104" s="207"/>
      <c r="T104" s="209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204</v>
      </c>
      <c r="AT104" s="211" t="s">
        <v>72</v>
      </c>
      <c r="AU104" s="211" t="s">
        <v>81</v>
      </c>
      <c r="AY104" s="210" t="s">
        <v>189</v>
      </c>
      <c r="BK104" s="212">
        <f>SUM(BK105:BK106)</f>
        <v>0</v>
      </c>
    </row>
    <row r="105" s="2" customFormat="1" ht="16.5" customHeight="1">
      <c r="A105" s="40"/>
      <c r="B105" s="41"/>
      <c r="C105" s="215" t="s">
        <v>195</v>
      </c>
      <c r="D105" s="215" t="s">
        <v>191</v>
      </c>
      <c r="E105" s="216" t="s">
        <v>1353</v>
      </c>
      <c r="F105" s="217" t="s">
        <v>1354</v>
      </c>
      <c r="G105" s="218" t="s">
        <v>1347</v>
      </c>
      <c r="H105" s="219">
        <v>1</v>
      </c>
      <c r="I105" s="220"/>
      <c r="J105" s="221">
        <f>ROUND(I105*H105,2)</f>
        <v>0</v>
      </c>
      <c r="K105" s="217" t="s">
        <v>194</v>
      </c>
      <c r="L105" s="46"/>
      <c r="M105" s="222" t="s">
        <v>21</v>
      </c>
      <c r="N105" s="223" t="s">
        <v>44</v>
      </c>
      <c r="O105" s="86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1348</v>
      </c>
      <c r="AT105" s="226" t="s">
        <v>191</v>
      </c>
      <c r="AU105" s="226" t="s">
        <v>83</v>
      </c>
      <c r="AY105" s="19" t="s">
        <v>189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81</v>
      </c>
      <c r="BK105" s="227">
        <f>ROUND(I105*H105,2)</f>
        <v>0</v>
      </c>
      <c r="BL105" s="19" t="s">
        <v>1348</v>
      </c>
      <c r="BM105" s="226" t="s">
        <v>1355</v>
      </c>
    </row>
    <row r="106" s="2" customFormat="1">
      <c r="A106" s="40"/>
      <c r="B106" s="41"/>
      <c r="C106" s="42"/>
      <c r="D106" s="228" t="s">
        <v>197</v>
      </c>
      <c r="E106" s="42"/>
      <c r="F106" s="229" t="s">
        <v>1356</v>
      </c>
      <c r="G106" s="42"/>
      <c r="H106" s="42"/>
      <c r="I106" s="230"/>
      <c r="J106" s="42"/>
      <c r="K106" s="42"/>
      <c r="L106" s="46"/>
      <c r="M106" s="288"/>
      <c r="N106" s="289"/>
      <c r="O106" s="285"/>
      <c r="P106" s="285"/>
      <c r="Q106" s="285"/>
      <c r="R106" s="285"/>
      <c r="S106" s="285"/>
      <c r="T106" s="29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197</v>
      </c>
      <c r="AU106" s="19" t="s">
        <v>83</v>
      </c>
    </row>
    <row r="107" s="2" customFormat="1" ht="6.96" customHeight="1">
      <c r="A107" s="40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46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sheetProtection sheet="1" autoFilter="0" formatColumns="0" formatRows="0" objects="1" scenarios="1" spinCount="100000" saltValue="0yVxHWvjmjuFNB6Fhj7GFHnt9yOuOfIyFgRK3FhgxfL+t4YiPGB/3KcJIi0803Lpg+IX22TllNBATQ3FyKv/WA==" hashValue="Thq29KjCMaMF6Bk/uij01MZF7KDf69+A5wA2qlzrPHbQ6QSOV9TK5DpEHRUJqHZiFj7OxtJ1oGEiGjF4J8edhg==" algorithmName="SHA-512" password="CC35"/>
  <autoFilter ref="C91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6_01/210280002"/>
    <hyperlink ref="F103" r:id="rId2" display="https://podminky.urs.cz/item/CS_URS_2026_01/013254000"/>
    <hyperlink ref="F106" r:id="rId3" display="https://podminky.urs.cz/item/CS_URS_2026_01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107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Mateřská škola Žižkova 4019 Kroměříž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120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1328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21</v>
      </c>
      <c r="G11" s="40"/>
      <c r="H11" s="40"/>
      <c r="I11" s="145" t="s">
        <v>20</v>
      </c>
      <c r="J11" s="135" t="s">
        <v>21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22</v>
      </c>
      <c r="E12" s="40"/>
      <c r="F12" s="135" t="s">
        <v>23</v>
      </c>
      <c r="G12" s="40"/>
      <c r="H12" s="40"/>
      <c r="I12" s="145" t="s">
        <v>24</v>
      </c>
      <c r="J12" s="149" t="str">
        <f>'Rekapitulace stavby'!AN8</f>
        <v>6. 3. 2026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26</v>
      </c>
      <c r="E14" s="40"/>
      <c r="F14" s="40"/>
      <c r="G14" s="40"/>
      <c r="H14" s="40"/>
      <c r="I14" s="145" t="s">
        <v>27</v>
      </c>
      <c r="J14" s="135" t="s">
        <v>21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5" t="s">
        <v>29</v>
      </c>
      <c r="J15" s="135" t="s">
        <v>21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30</v>
      </c>
      <c r="E17" s="40"/>
      <c r="F17" s="40"/>
      <c r="G17" s="40"/>
      <c r="H17" s="40"/>
      <c r="I17" s="145" t="s">
        <v>27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29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32</v>
      </c>
      <c r="E20" s="40"/>
      <c r="F20" s="40"/>
      <c r="G20" s="40"/>
      <c r="H20" s="40"/>
      <c r="I20" s="145" t="s">
        <v>27</v>
      </c>
      <c r="J20" s="135" t="s">
        <v>21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29</v>
      </c>
      <c r="J21" s="135" t="s">
        <v>21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35</v>
      </c>
      <c r="E23" s="40"/>
      <c r="F23" s="40"/>
      <c r="G23" s="40"/>
      <c r="H23" s="40"/>
      <c r="I23" s="145" t="s">
        <v>27</v>
      </c>
      <c r="J23" s="135" t="s">
        <v>21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5" t="s">
        <v>29</v>
      </c>
      <c r="J24" s="135" t="s">
        <v>21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37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38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39</v>
      </c>
      <c r="E30" s="40"/>
      <c r="F30" s="40"/>
      <c r="G30" s="40"/>
      <c r="H30" s="40"/>
      <c r="I30" s="40"/>
      <c r="J30" s="156">
        <f>ROUND(J85,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41</v>
      </c>
      <c r="G32" s="40"/>
      <c r="H32" s="40"/>
      <c r="I32" s="157" t="s">
        <v>40</v>
      </c>
      <c r="J32" s="157" t="s">
        <v>42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43</v>
      </c>
      <c r="E33" s="145" t="s">
        <v>44</v>
      </c>
      <c r="F33" s="159">
        <f>ROUND((SUM(BE85:BE133)),  2)</f>
        <v>0</v>
      </c>
      <c r="G33" s="40"/>
      <c r="H33" s="40"/>
      <c r="I33" s="160">
        <v>0.20999999999999999</v>
      </c>
      <c r="J33" s="159">
        <f>ROUND(((SUM(BE85:BE133))*I33),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45</v>
      </c>
      <c r="F34" s="159">
        <f>ROUND((SUM(BF85:BF133)),  2)</f>
        <v>0</v>
      </c>
      <c r="G34" s="40"/>
      <c r="H34" s="40"/>
      <c r="I34" s="160">
        <v>0.12</v>
      </c>
      <c r="J34" s="159">
        <f>ROUND(((SUM(BF85:BF133))*I34),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46</v>
      </c>
      <c r="F35" s="159">
        <f>ROUND((SUM(BG85:BG133)),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47</v>
      </c>
      <c r="F36" s="159">
        <f>ROUND((SUM(BH85:BH133)),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48</v>
      </c>
      <c r="F37" s="159">
        <f>ROUND((SUM(BI85:BI133)),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49</v>
      </c>
      <c r="E39" s="163"/>
      <c r="F39" s="163"/>
      <c r="G39" s="164" t="s">
        <v>50</v>
      </c>
      <c r="H39" s="165" t="s">
        <v>51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152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Mateřská škola Žižkova 4019 Kroměříž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120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Kroměříž</v>
      </c>
      <c r="G52" s="42"/>
      <c r="H52" s="42"/>
      <c r="I52" s="34" t="s">
        <v>24</v>
      </c>
      <c r="J52" s="74" t="str">
        <f>IF(J12="","",J12)</f>
        <v>6. 3. 2026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26</v>
      </c>
      <c r="D54" s="42"/>
      <c r="E54" s="42"/>
      <c r="F54" s="29" t="str">
        <f>E15</f>
        <v>Mateřská škola, Kroměříž, Žižkova 4019 p.o.</v>
      </c>
      <c r="G54" s="42"/>
      <c r="H54" s="42"/>
      <c r="I54" s="34" t="s">
        <v>32</v>
      </c>
      <c r="J54" s="38" t="str">
        <f>E21</f>
        <v>JURÁŇ PROJEKT s.r.o.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Ing. Petr Přehnal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153</v>
      </c>
      <c r="D57" s="174"/>
      <c r="E57" s="174"/>
      <c r="F57" s="174"/>
      <c r="G57" s="174"/>
      <c r="H57" s="174"/>
      <c r="I57" s="174"/>
      <c r="J57" s="175" t="s">
        <v>154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71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155</v>
      </c>
    </row>
    <row r="60" s="9" customFormat="1" ht="24.96" customHeight="1">
      <c r="A60" s="9"/>
      <c r="B60" s="177"/>
      <c r="C60" s="178"/>
      <c r="D60" s="179" t="s">
        <v>1328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1357</v>
      </c>
      <c r="E61" s="185"/>
      <c r="F61" s="185"/>
      <c r="G61" s="185"/>
      <c r="H61" s="185"/>
      <c r="I61" s="185"/>
      <c r="J61" s="186">
        <f>J87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1358</v>
      </c>
      <c r="E62" s="185"/>
      <c r="F62" s="185"/>
      <c r="G62" s="185"/>
      <c r="H62" s="185"/>
      <c r="I62" s="185"/>
      <c r="J62" s="186">
        <f>J92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1359</v>
      </c>
      <c r="E63" s="185"/>
      <c r="F63" s="185"/>
      <c r="G63" s="185"/>
      <c r="H63" s="185"/>
      <c r="I63" s="185"/>
      <c r="J63" s="186">
        <f>J110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1360</v>
      </c>
      <c r="E64" s="185"/>
      <c r="F64" s="185"/>
      <c r="G64" s="185"/>
      <c r="H64" s="185"/>
      <c r="I64" s="185"/>
      <c r="J64" s="186">
        <f>J123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1361</v>
      </c>
      <c r="E65" s="185"/>
      <c r="F65" s="185"/>
      <c r="G65" s="185"/>
      <c r="H65" s="185"/>
      <c r="I65" s="185"/>
      <c r="J65" s="186">
        <f>J129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174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2" t="str">
        <f>E7</f>
        <v>Mateřská škola Žižkova 4019 Kroměříž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120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rozpočtové náklady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Kroměříž</v>
      </c>
      <c r="G79" s="42"/>
      <c r="H79" s="42"/>
      <c r="I79" s="34" t="s">
        <v>24</v>
      </c>
      <c r="J79" s="74" t="str">
        <f>IF(J12="","",J12)</f>
        <v>6. 3. 2026</v>
      </c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26</v>
      </c>
      <c r="D81" s="42"/>
      <c r="E81" s="42"/>
      <c r="F81" s="29" t="str">
        <f>E15</f>
        <v>Mateřská škola, Kroměříž, Žižkova 4019 p.o.</v>
      </c>
      <c r="G81" s="42"/>
      <c r="H81" s="42"/>
      <c r="I81" s="34" t="s">
        <v>32</v>
      </c>
      <c r="J81" s="38" t="str">
        <f>E21</f>
        <v>JURÁŇ PROJEKT s.r.o.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35</v>
      </c>
      <c r="J82" s="38" t="str">
        <f>E24</f>
        <v>Ing. Petr Přehnal</v>
      </c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8"/>
      <c r="B84" s="189"/>
      <c r="C84" s="190" t="s">
        <v>175</v>
      </c>
      <c r="D84" s="191" t="s">
        <v>58</v>
      </c>
      <c r="E84" s="191" t="s">
        <v>54</v>
      </c>
      <c r="F84" s="191" t="s">
        <v>55</v>
      </c>
      <c r="G84" s="191" t="s">
        <v>176</v>
      </c>
      <c r="H84" s="191" t="s">
        <v>177</v>
      </c>
      <c r="I84" s="191" t="s">
        <v>178</v>
      </c>
      <c r="J84" s="191" t="s">
        <v>154</v>
      </c>
      <c r="K84" s="192" t="s">
        <v>179</v>
      </c>
      <c r="L84" s="193"/>
      <c r="M84" s="94" t="s">
        <v>21</v>
      </c>
      <c r="N84" s="95" t="s">
        <v>43</v>
      </c>
      <c r="O84" s="95" t="s">
        <v>180</v>
      </c>
      <c r="P84" s="95" t="s">
        <v>181</v>
      </c>
      <c r="Q84" s="95" t="s">
        <v>182</v>
      </c>
      <c r="R84" s="95" t="s">
        <v>183</v>
      </c>
      <c r="S84" s="95" t="s">
        <v>184</v>
      </c>
      <c r="T84" s="96" t="s">
        <v>185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0"/>
      <c r="B85" s="41"/>
      <c r="C85" s="101" t="s">
        <v>186</v>
      </c>
      <c r="D85" s="42"/>
      <c r="E85" s="42"/>
      <c r="F85" s="42"/>
      <c r="G85" s="42"/>
      <c r="H85" s="42"/>
      <c r="I85" s="42"/>
      <c r="J85" s="194">
        <f>BK85</f>
        <v>0</v>
      </c>
      <c r="K85" s="42"/>
      <c r="L85" s="46"/>
      <c r="M85" s="97"/>
      <c r="N85" s="195"/>
      <c r="O85" s="98"/>
      <c r="P85" s="196">
        <f>P86</f>
        <v>0</v>
      </c>
      <c r="Q85" s="98"/>
      <c r="R85" s="196">
        <f>R86</f>
        <v>0</v>
      </c>
      <c r="S85" s="98"/>
      <c r="T85" s="197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72</v>
      </c>
      <c r="AU85" s="19" t="s">
        <v>155</v>
      </c>
      <c r="BK85" s="198">
        <f>BK86</f>
        <v>0</v>
      </c>
    </row>
    <row r="86" s="12" customFormat="1" ht="25.92" customHeight="1">
      <c r="A86" s="12"/>
      <c r="B86" s="199"/>
      <c r="C86" s="200"/>
      <c r="D86" s="201" t="s">
        <v>72</v>
      </c>
      <c r="E86" s="202" t="s">
        <v>96</v>
      </c>
      <c r="F86" s="202" t="s">
        <v>97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P87+P92+P110+P123+P129</f>
        <v>0</v>
      </c>
      <c r="Q86" s="207"/>
      <c r="R86" s="208">
        <f>R87+R92+R110+R123+R129</f>
        <v>0</v>
      </c>
      <c r="S86" s="207"/>
      <c r="T86" s="209">
        <f>T87+T92+T110+T123+T129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204</v>
      </c>
      <c r="AT86" s="211" t="s">
        <v>72</v>
      </c>
      <c r="AU86" s="211" t="s">
        <v>73</v>
      </c>
      <c r="AY86" s="210" t="s">
        <v>189</v>
      </c>
      <c r="BK86" s="212">
        <f>BK87+BK92+BK110+BK123+BK129</f>
        <v>0</v>
      </c>
    </row>
    <row r="87" s="12" customFormat="1" ht="22.8" customHeight="1">
      <c r="A87" s="12"/>
      <c r="B87" s="199"/>
      <c r="C87" s="200"/>
      <c r="D87" s="201" t="s">
        <v>72</v>
      </c>
      <c r="E87" s="213" t="s">
        <v>1343</v>
      </c>
      <c r="F87" s="213" t="s">
        <v>1362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SUM(P88:P91)</f>
        <v>0</v>
      </c>
      <c r="Q87" s="207"/>
      <c r="R87" s="208">
        <f>SUM(R88:R91)</f>
        <v>0</v>
      </c>
      <c r="S87" s="207"/>
      <c r="T87" s="209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204</v>
      </c>
      <c r="AT87" s="211" t="s">
        <v>72</v>
      </c>
      <c r="AU87" s="211" t="s">
        <v>81</v>
      </c>
      <c r="AY87" s="210" t="s">
        <v>189</v>
      </c>
      <c r="BK87" s="212">
        <f>SUM(BK88:BK91)</f>
        <v>0</v>
      </c>
    </row>
    <row r="88" s="2" customFormat="1" ht="16.5" customHeight="1">
      <c r="A88" s="40"/>
      <c r="B88" s="41"/>
      <c r="C88" s="215" t="s">
        <v>81</v>
      </c>
      <c r="D88" s="215" t="s">
        <v>191</v>
      </c>
      <c r="E88" s="216" t="s">
        <v>1363</v>
      </c>
      <c r="F88" s="217" t="s">
        <v>1364</v>
      </c>
      <c r="G88" s="218" t="s">
        <v>1347</v>
      </c>
      <c r="H88" s="219">
        <v>1</v>
      </c>
      <c r="I88" s="220"/>
      <c r="J88" s="221">
        <f>ROUND(I88*H88,2)</f>
        <v>0</v>
      </c>
      <c r="K88" s="217" t="s">
        <v>194</v>
      </c>
      <c r="L88" s="46"/>
      <c r="M88" s="222" t="s">
        <v>21</v>
      </c>
      <c r="N88" s="223" t="s">
        <v>44</v>
      </c>
      <c r="O88" s="86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6" t="s">
        <v>1348</v>
      </c>
      <c r="AT88" s="226" t="s">
        <v>191</v>
      </c>
      <c r="AU88" s="226" t="s">
        <v>83</v>
      </c>
      <c r="AY88" s="19" t="s">
        <v>189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19" t="s">
        <v>81</v>
      </c>
      <c r="BK88" s="227">
        <f>ROUND(I88*H88,2)</f>
        <v>0</v>
      </c>
      <c r="BL88" s="19" t="s">
        <v>1348</v>
      </c>
      <c r="BM88" s="226" t="s">
        <v>1365</v>
      </c>
    </row>
    <row r="89" s="2" customFormat="1">
      <c r="A89" s="40"/>
      <c r="B89" s="41"/>
      <c r="C89" s="42"/>
      <c r="D89" s="228" t="s">
        <v>197</v>
      </c>
      <c r="E89" s="42"/>
      <c r="F89" s="229" t="s">
        <v>1366</v>
      </c>
      <c r="G89" s="42"/>
      <c r="H89" s="42"/>
      <c r="I89" s="230"/>
      <c r="J89" s="42"/>
      <c r="K89" s="42"/>
      <c r="L89" s="46"/>
      <c r="M89" s="231"/>
      <c r="N89" s="232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197</v>
      </c>
      <c r="AU89" s="19" t="s">
        <v>83</v>
      </c>
    </row>
    <row r="90" s="13" customFormat="1">
      <c r="A90" s="13"/>
      <c r="B90" s="233"/>
      <c r="C90" s="234"/>
      <c r="D90" s="235" t="s">
        <v>199</v>
      </c>
      <c r="E90" s="236" t="s">
        <v>21</v>
      </c>
      <c r="F90" s="237" t="s">
        <v>1367</v>
      </c>
      <c r="G90" s="234"/>
      <c r="H90" s="236" t="s">
        <v>21</v>
      </c>
      <c r="I90" s="238"/>
      <c r="J90" s="234"/>
      <c r="K90" s="234"/>
      <c r="L90" s="239"/>
      <c r="M90" s="240"/>
      <c r="N90" s="241"/>
      <c r="O90" s="241"/>
      <c r="P90" s="241"/>
      <c r="Q90" s="241"/>
      <c r="R90" s="241"/>
      <c r="S90" s="241"/>
      <c r="T90" s="24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3" t="s">
        <v>199</v>
      </c>
      <c r="AU90" s="243" t="s">
        <v>83</v>
      </c>
      <c r="AV90" s="13" t="s">
        <v>81</v>
      </c>
      <c r="AW90" s="13" t="s">
        <v>34</v>
      </c>
      <c r="AX90" s="13" t="s">
        <v>73</v>
      </c>
      <c r="AY90" s="243" t="s">
        <v>189</v>
      </c>
    </row>
    <row r="91" s="14" customFormat="1">
      <c r="A91" s="14"/>
      <c r="B91" s="244"/>
      <c r="C91" s="245"/>
      <c r="D91" s="235" t="s">
        <v>199</v>
      </c>
      <c r="E91" s="246" t="s">
        <v>21</v>
      </c>
      <c r="F91" s="247" t="s">
        <v>81</v>
      </c>
      <c r="G91" s="245"/>
      <c r="H91" s="248">
        <v>1</v>
      </c>
      <c r="I91" s="249"/>
      <c r="J91" s="245"/>
      <c r="K91" s="245"/>
      <c r="L91" s="250"/>
      <c r="M91" s="251"/>
      <c r="N91" s="252"/>
      <c r="O91" s="252"/>
      <c r="P91" s="252"/>
      <c r="Q91" s="252"/>
      <c r="R91" s="252"/>
      <c r="S91" s="252"/>
      <c r="T91" s="25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4" t="s">
        <v>199</v>
      </c>
      <c r="AU91" s="254" t="s">
        <v>83</v>
      </c>
      <c r="AV91" s="14" t="s">
        <v>83</v>
      </c>
      <c r="AW91" s="14" t="s">
        <v>34</v>
      </c>
      <c r="AX91" s="14" t="s">
        <v>81</v>
      </c>
      <c r="AY91" s="254" t="s">
        <v>189</v>
      </c>
    </row>
    <row r="92" s="12" customFormat="1" ht="22.8" customHeight="1">
      <c r="A92" s="12"/>
      <c r="B92" s="199"/>
      <c r="C92" s="200"/>
      <c r="D92" s="201" t="s">
        <v>72</v>
      </c>
      <c r="E92" s="213" t="s">
        <v>1368</v>
      </c>
      <c r="F92" s="213" t="s">
        <v>1369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SUM(P93:P109)</f>
        <v>0</v>
      </c>
      <c r="Q92" s="207"/>
      <c r="R92" s="208">
        <f>SUM(R93:R109)</f>
        <v>0</v>
      </c>
      <c r="S92" s="207"/>
      <c r="T92" s="209">
        <f>SUM(T93:T109)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204</v>
      </c>
      <c r="AT92" s="211" t="s">
        <v>72</v>
      </c>
      <c r="AU92" s="211" t="s">
        <v>81</v>
      </c>
      <c r="AY92" s="210" t="s">
        <v>189</v>
      </c>
      <c r="BK92" s="212">
        <f>SUM(BK93:BK109)</f>
        <v>0</v>
      </c>
    </row>
    <row r="93" s="2" customFormat="1" ht="21.75" customHeight="1">
      <c r="A93" s="40"/>
      <c r="B93" s="41"/>
      <c r="C93" s="215" t="s">
        <v>83</v>
      </c>
      <c r="D93" s="215" t="s">
        <v>191</v>
      </c>
      <c r="E93" s="216" t="s">
        <v>1370</v>
      </c>
      <c r="F93" s="217" t="s">
        <v>1371</v>
      </c>
      <c r="G93" s="218" t="s">
        <v>1347</v>
      </c>
      <c r="H93" s="219">
        <v>1</v>
      </c>
      <c r="I93" s="220"/>
      <c r="J93" s="221">
        <f>ROUND(I93*H93,2)</f>
        <v>0</v>
      </c>
      <c r="K93" s="217" t="s">
        <v>194</v>
      </c>
      <c r="L93" s="46"/>
      <c r="M93" s="222" t="s">
        <v>21</v>
      </c>
      <c r="N93" s="223" t="s">
        <v>44</v>
      </c>
      <c r="O93" s="86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1348</v>
      </c>
      <c r="AT93" s="226" t="s">
        <v>191</v>
      </c>
      <c r="AU93" s="226" t="s">
        <v>83</v>
      </c>
      <c r="AY93" s="19" t="s">
        <v>189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81</v>
      </c>
      <c r="BK93" s="227">
        <f>ROUND(I93*H93,2)</f>
        <v>0</v>
      </c>
      <c r="BL93" s="19" t="s">
        <v>1348</v>
      </c>
      <c r="BM93" s="226" t="s">
        <v>1372</v>
      </c>
    </row>
    <row r="94" s="2" customFormat="1">
      <c r="A94" s="40"/>
      <c r="B94" s="41"/>
      <c r="C94" s="42"/>
      <c r="D94" s="228" t="s">
        <v>197</v>
      </c>
      <c r="E94" s="42"/>
      <c r="F94" s="229" t="s">
        <v>1373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197</v>
      </c>
      <c r="AU94" s="19" t="s">
        <v>83</v>
      </c>
    </row>
    <row r="95" s="13" customFormat="1">
      <c r="A95" s="13"/>
      <c r="B95" s="233"/>
      <c r="C95" s="234"/>
      <c r="D95" s="235" t="s">
        <v>199</v>
      </c>
      <c r="E95" s="236" t="s">
        <v>21</v>
      </c>
      <c r="F95" s="237" t="s">
        <v>1374</v>
      </c>
      <c r="G95" s="234"/>
      <c r="H95" s="236" t="s">
        <v>21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199</v>
      </c>
      <c r="AU95" s="243" t="s">
        <v>83</v>
      </c>
      <c r="AV95" s="13" t="s">
        <v>81</v>
      </c>
      <c r="AW95" s="13" t="s">
        <v>34</v>
      </c>
      <c r="AX95" s="13" t="s">
        <v>73</v>
      </c>
      <c r="AY95" s="243" t="s">
        <v>189</v>
      </c>
    </row>
    <row r="96" s="14" customFormat="1">
      <c r="A96" s="14"/>
      <c r="B96" s="244"/>
      <c r="C96" s="245"/>
      <c r="D96" s="235" t="s">
        <v>199</v>
      </c>
      <c r="E96" s="246" t="s">
        <v>21</v>
      </c>
      <c r="F96" s="247" t="s">
        <v>81</v>
      </c>
      <c r="G96" s="245"/>
      <c r="H96" s="248">
        <v>1</v>
      </c>
      <c r="I96" s="249"/>
      <c r="J96" s="245"/>
      <c r="K96" s="245"/>
      <c r="L96" s="250"/>
      <c r="M96" s="251"/>
      <c r="N96" s="252"/>
      <c r="O96" s="252"/>
      <c r="P96" s="252"/>
      <c r="Q96" s="252"/>
      <c r="R96" s="252"/>
      <c r="S96" s="252"/>
      <c r="T96" s="25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4" t="s">
        <v>199</v>
      </c>
      <c r="AU96" s="254" t="s">
        <v>83</v>
      </c>
      <c r="AV96" s="14" t="s">
        <v>83</v>
      </c>
      <c r="AW96" s="14" t="s">
        <v>34</v>
      </c>
      <c r="AX96" s="14" t="s">
        <v>81</v>
      </c>
      <c r="AY96" s="254" t="s">
        <v>189</v>
      </c>
    </row>
    <row r="97" s="2" customFormat="1" ht="16.5" customHeight="1">
      <c r="A97" s="40"/>
      <c r="B97" s="41"/>
      <c r="C97" s="215" t="s">
        <v>103</v>
      </c>
      <c r="D97" s="215" t="s">
        <v>191</v>
      </c>
      <c r="E97" s="216" t="s">
        <v>1375</v>
      </c>
      <c r="F97" s="217" t="s">
        <v>1376</v>
      </c>
      <c r="G97" s="218" t="s">
        <v>1347</v>
      </c>
      <c r="H97" s="219">
        <v>1</v>
      </c>
      <c r="I97" s="220"/>
      <c r="J97" s="221">
        <f>ROUND(I97*H97,2)</f>
        <v>0</v>
      </c>
      <c r="K97" s="217" t="s">
        <v>194</v>
      </c>
      <c r="L97" s="46"/>
      <c r="M97" s="222" t="s">
        <v>21</v>
      </c>
      <c r="N97" s="223" t="s">
        <v>44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1348</v>
      </c>
      <c r="AT97" s="226" t="s">
        <v>191</v>
      </c>
      <c r="AU97" s="226" t="s">
        <v>83</v>
      </c>
      <c r="AY97" s="19" t="s">
        <v>189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81</v>
      </c>
      <c r="BK97" s="227">
        <f>ROUND(I97*H97,2)</f>
        <v>0</v>
      </c>
      <c r="BL97" s="19" t="s">
        <v>1348</v>
      </c>
      <c r="BM97" s="226" t="s">
        <v>1377</v>
      </c>
    </row>
    <row r="98" s="2" customFormat="1">
      <c r="A98" s="40"/>
      <c r="B98" s="41"/>
      <c r="C98" s="42"/>
      <c r="D98" s="228" t="s">
        <v>197</v>
      </c>
      <c r="E98" s="42"/>
      <c r="F98" s="229" t="s">
        <v>1378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197</v>
      </c>
      <c r="AU98" s="19" t="s">
        <v>83</v>
      </c>
    </row>
    <row r="99" s="13" customFormat="1">
      <c r="A99" s="13"/>
      <c r="B99" s="233"/>
      <c r="C99" s="234"/>
      <c r="D99" s="235" t="s">
        <v>199</v>
      </c>
      <c r="E99" s="236" t="s">
        <v>21</v>
      </c>
      <c r="F99" s="237" t="s">
        <v>1376</v>
      </c>
      <c r="G99" s="234"/>
      <c r="H99" s="236" t="s">
        <v>21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199</v>
      </c>
      <c r="AU99" s="243" t="s">
        <v>83</v>
      </c>
      <c r="AV99" s="13" t="s">
        <v>81</v>
      </c>
      <c r="AW99" s="13" t="s">
        <v>34</v>
      </c>
      <c r="AX99" s="13" t="s">
        <v>73</v>
      </c>
      <c r="AY99" s="243" t="s">
        <v>189</v>
      </c>
    </row>
    <row r="100" s="14" customFormat="1">
      <c r="A100" s="14"/>
      <c r="B100" s="244"/>
      <c r="C100" s="245"/>
      <c r="D100" s="235" t="s">
        <v>199</v>
      </c>
      <c r="E100" s="246" t="s">
        <v>21</v>
      </c>
      <c r="F100" s="247" t="s">
        <v>81</v>
      </c>
      <c r="G100" s="245"/>
      <c r="H100" s="248">
        <v>1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199</v>
      </c>
      <c r="AU100" s="254" t="s">
        <v>83</v>
      </c>
      <c r="AV100" s="14" t="s">
        <v>83</v>
      </c>
      <c r="AW100" s="14" t="s">
        <v>34</v>
      </c>
      <c r="AX100" s="14" t="s">
        <v>81</v>
      </c>
      <c r="AY100" s="254" t="s">
        <v>189</v>
      </c>
    </row>
    <row r="101" s="2" customFormat="1" ht="16.5" customHeight="1">
      <c r="A101" s="40"/>
      <c r="B101" s="41"/>
      <c r="C101" s="215" t="s">
        <v>195</v>
      </c>
      <c r="D101" s="215" t="s">
        <v>191</v>
      </c>
      <c r="E101" s="216" t="s">
        <v>1379</v>
      </c>
      <c r="F101" s="217" t="s">
        <v>1380</v>
      </c>
      <c r="G101" s="218" t="s">
        <v>1347</v>
      </c>
      <c r="H101" s="219">
        <v>1</v>
      </c>
      <c r="I101" s="220"/>
      <c r="J101" s="221">
        <f>ROUND(I101*H101,2)</f>
        <v>0</v>
      </c>
      <c r="K101" s="217" t="s">
        <v>194</v>
      </c>
      <c r="L101" s="46"/>
      <c r="M101" s="222" t="s">
        <v>21</v>
      </c>
      <c r="N101" s="223" t="s">
        <v>44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1348</v>
      </c>
      <c r="AT101" s="226" t="s">
        <v>191</v>
      </c>
      <c r="AU101" s="226" t="s">
        <v>83</v>
      </c>
      <c r="AY101" s="19" t="s">
        <v>189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81</v>
      </c>
      <c r="BK101" s="227">
        <f>ROUND(I101*H101,2)</f>
        <v>0</v>
      </c>
      <c r="BL101" s="19" t="s">
        <v>1348</v>
      </c>
      <c r="BM101" s="226" t="s">
        <v>1381</v>
      </c>
    </row>
    <row r="102" s="2" customFormat="1">
      <c r="A102" s="40"/>
      <c r="B102" s="41"/>
      <c r="C102" s="42"/>
      <c r="D102" s="228" t="s">
        <v>197</v>
      </c>
      <c r="E102" s="42"/>
      <c r="F102" s="229" t="s">
        <v>1382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197</v>
      </c>
      <c r="AU102" s="19" t="s">
        <v>83</v>
      </c>
    </row>
    <row r="103" s="13" customFormat="1">
      <c r="A103" s="13"/>
      <c r="B103" s="233"/>
      <c r="C103" s="234"/>
      <c r="D103" s="235" t="s">
        <v>199</v>
      </c>
      <c r="E103" s="236" t="s">
        <v>21</v>
      </c>
      <c r="F103" s="237" t="s">
        <v>1383</v>
      </c>
      <c r="G103" s="234"/>
      <c r="H103" s="236" t="s">
        <v>21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199</v>
      </c>
      <c r="AU103" s="243" t="s">
        <v>83</v>
      </c>
      <c r="AV103" s="13" t="s">
        <v>81</v>
      </c>
      <c r="AW103" s="13" t="s">
        <v>34</v>
      </c>
      <c r="AX103" s="13" t="s">
        <v>73</v>
      </c>
      <c r="AY103" s="243" t="s">
        <v>189</v>
      </c>
    </row>
    <row r="104" s="14" customFormat="1">
      <c r="A104" s="14"/>
      <c r="B104" s="244"/>
      <c r="C104" s="245"/>
      <c r="D104" s="235" t="s">
        <v>199</v>
      </c>
      <c r="E104" s="246" t="s">
        <v>21</v>
      </c>
      <c r="F104" s="247" t="s">
        <v>81</v>
      </c>
      <c r="G104" s="245"/>
      <c r="H104" s="248">
        <v>1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199</v>
      </c>
      <c r="AU104" s="254" t="s">
        <v>83</v>
      </c>
      <c r="AV104" s="14" t="s">
        <v>83</v>
      </c>
      <c r="AW104" s="14" t="s">
        <v>34</v>
      </c>
      <c r="AX104" s="14" t="s">
        <v>81</v>
      </c>
      <c r="AY104" s="254" t="s">
        <v>189</v>
      </c>
    </row>
    <row r="105" s="2" customFormat="1" ht="16.5" customHeight="1">
      <c r="A105" s="40"/>
      <c r="B105" s="41"/>
      <c r="C105" s="215" t="s">
        <v>204</v>
      </c>
      <c r="D105" s="215" t="s">
        <v>191</v>
      </c>
      <c r="E105" s="216" t="s">
        <v>1384</v>
      </c>
      <c r="F105" s="217" t="s">
        <v>1385</v>
      </c>
      <c r="G105" s="218" t="s">
        <v>1347</v>
      </c>
      <c r="H105" s="219">
        <v>1</v>
      </c>
      <c r="I105" s="220"/>
      <c r="J105" s="221">
        <f>ROUND(I105*H105,2)</f>
        <v>0</v>
      </c>
      <c r="K105" s="217" t="s">
        <v>194</v>
      </c>
      <c r="L105" s="46"/>
      <c r="M105" s="222" t="s">
        <v>21</v>
      </c>
      <c r="N105" s="223" t="s">
        <v>44</v>
      </c>
      <c r="O105" s="86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1348</v>
      </c>
      <c r="AT105" s="226" t="s">
        <v>191</v>
      </c>
      <c r="AU105" s="226" t="s">
        <v>83</v>
      </c>
      <c r="AY105" s="19" t="s">
        <v>189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81</v>
      </c>
      <c r="BK105" s="227">
        <f>ROUND(I105*H105,2)</f>
        <v>0</v>
      </c>
      <c r="BL105" s="19" t="s">
        <v>1348</v>
      </c>
      <c r="BM105" s="226" t="s">
        <v>1386</v>
      </c>
    </row>
    <row r="106" s="2" customFormat="1">
      <c r="A106" s="40"/>
      <c r="B106" s="41"/>
      <c r="C106" s="42"/>
      <c r="D106" s="228" t="s">
        <v>197</v>
      </c>
      <c r="E106" s="42"/>
      <c r="F106" s="229" t="s">
        <v>1387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197</v>
      </c>
      <c r="AU106" s="19" t="s">
        <v>83</v>
      </c>
    </row>
    <row r="107" s="13" customFormat="1">
      <c r="A107" s="13"/>
      <c r="B107" s="233"/>
      <c r="C107" s="234"/>
      <c r="D107" s="235" t="s">
        <v>199</v>
      </c>
      <c r="E107" s="236" t="s">
        <v>21</v>
      </c>
      <c r="F107" s="237" t="s">
        <v>1388</v>
      </c>
      <c r="G107" s="234"/>
      <c r="H107" s="236" t="s">
        <v>21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199</v>
      </c>
      <c r="AU107" s="243" t="s">
        <v>83</v>
      </c>
      <c r="AV107" s="13" t="s">
        <v>81</v>
      </c>
      <c r="AW107" s="13" t="s">
        <v>34</v>
      </c>
      <c r="AX107" s="13" t="s">
        <v>73</v>
      </c>
      <c r="AY107" s="243" t="s">
        <v>189</v>
      </c>
    </row>
    <row r="108" s="13" customFormat="1">
      <c r="A108" s="13"/>
      <c r="B108" s="233"/>
      <c r="C108" s="234"/>
      <c r="D108" s="235" t="s">
        <v>199</v>
      </c>
      <c r="E108" s="236" t="s">
        <v>21</v>
      </c>
      <c r="F108" s="237" t="s">
        <v>1389</v>
      </c>
      <c r="G108" s="234"/>
      <c r="H108" s="236" t="s">
        <v>21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199</v>
      </c>
      <c r="AU108" s="243" t="s">
        <v>83</v>
      </c>
      <c r="AV108" s="13" t="s">
        <v>81</v>
      </c>
      <c r="AW108" s="13" t="s">
        <v>34</v>
      </c>
      <c r="AX108" s="13" t="s">
        <v>73</v>
      </c>
      <c r="AY108" s="243" t="s">
        <v>189</v>
      </c>
    </row>
    <row r="109" s="14" customFormat="1">
      <c r="A109" s="14"/>
      <c r="B109" s="244"/>
      <c r="C109" s="245"/>
      <c r="D109" s="235" t="s">
        <v>199</v>
      </c>
      <c r="E109" s="246" t="s">
        <v>21</v>
      </c>
      <c r="F109" s="247" t="s">
        <v>81</v>
      </c>
      <c r="G109" s="245"/>
      <c r="H109" s="248">
        <v>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199</v>
      </c>
      <c r="AU109" s="254" t="s">
        <v>83</v>
      </c>
      <c r="AV109" s="14" t="s">
        <v>83</v>
      </c>
      <c r="AW109" s="14" t="s">
        <v>34</v>
      </c>
      <c r="AX109" s="14" t="s">
        <v>81</v>
      </c>
      <c r="AY109" s="254" t="s">
        <v>189</v>
      </c>
    </row>
    <row r="110" s="12" customFormat="1" ht="22.8" customHeight="1">
      <c r="A110" s="12"/>
      <c r="B110" s="199"/>
      <c r="C110" s="200"/>
      <c r="D110" s="201" t="s">
        <v>72</v>
      </c>
      <c r="E110" s="213" t="s">
        <v>1390</v>
      </c>
      <c r="F110" s="213" t="s">
        <v>1391</v>
      </c>
      <c r="G110" s="200"/>
      <c r="H110" s="200"/>
      <c r="I110" s="203"/>
      <c r="J110" s="214">
        <f>BK110</f>
        <v>0</v>
      </c>
      <c r="K110" s="200"/>
      <c r="L110" s="205"/>
      <c r="M110" s="206"/>
      <c r="N110" s="207"/>
      <c r="O110" s="207"/>
      <c r="P110" s="208">
        <f>SUM(P111:P122)</f>
        <v>0</v>
      </c>
      <c r="Q110" s="207"/>
      <c r="R110" s="208">
        <f>SUM(R111:R122)</f>
        <v>0</v>
      </c>
      <c r="S110" s="207"/>
      <c r="T110" s="209">
        <f>SUM(T111:T122)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204</v>
      </c>
      <c r="AT110" s="211" t="s">
        <v>72</v>
      </c>
      <c r="AU110" s="211" t="s">
        <v>81</v>
      </c>
      <c r="AY110" s="210" t="s">
        <v>189</v>
      </c>
      <c r="BK110" s="212">
        <f>SUM(BK111:BK122)</f>
        <v>0</v>
      </c>
    </row>
    <row r="111" s="2" customFormat="1" ht="16.5" customHeight="1">
      <c r="A111" s="40"/>
      <c r="B111" s="41"/>
      <c r="C111" s="215" t="s">
        <v>220</v>
      </c>
      <c r="D111" s="215" t="s">
        <v>191</v>
      </c>
      <c r="E111" s="216" t="s">
        <v>1392</v>
      </c>
      <c r="F111" s="217" t="s">
        <v>1393</v>
      </c>
      <c r="G111" s="218" t="s">
        <v>1347</v>
      </c>
      <c r="H111" s="219">
        <v>1</v>
      </c>
      <c r="I111" s="220"/>
      <c r="J111" s="221">
        <f>ROUND(I111*H111,2)</f>
        <v>0</v>
      </c>
      <c r="K111" s="217" t="s">
        <v>194</v>
      </c>
      <c r="L111" s="46"/>
      <c r="M111" s="222" t="s">
        <v>21</v>
      </c>
      <c r="N111" s="223" t="s">
        <v>44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1348</v>
      </c>
      <c r="AT111" s="226" t="s">
        <v>191</v>
      </c>
      <c r="AU111" s="226" t="s">
        <v>83</v>
      </c>
      <c r="AY111" s="19" t="s">
        <v>189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81</v>
      </c>
      <c r="BK111" s="227">
        <f>ROUND(I111*H111,2)</f>
        <v>0</v>
      </c>
      <c r="BL111" s="19" t="s">
        <v>1348</v>
      </c>
      <c r="BM111" s="226" t="s">
        <v>1394</v>
      </c>
    </row>
    <row r="112" s="2" customFormat="1">
      <c r="A112" s="40"/>
      <c r="B112" s="41"/>
      <c r="C112" s="42"/>
      <c r="D112" s="228" t="s">
        <v>197</v>
      </c>
      <c r="E112" s="42"/>
      <c r="F112" s="229" t="s">
        <v>1395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197</v>
      </c>
      <c r="AU112" s="19" t="s">
        <v>83</v>
      </c>
    </row>
    <row r="113" s="13" customFormat="1">
      <c r="A113" s="13"/>
      <c r="B113" s="233"/>
      <c r="C113" s="234"/>
      <c r="D113" s="235" t="s">
        <v>199</v>
      </c>
      <c r="E113" s="236" t="s">
        <v>21</v>
      </c>
      <c r="F113" s="237" t="s">
        <v>1396</v>
      </c>
      <c r="G113" s="234"/>
      <c r="H113" s="236" t="s">
        <v>21</v>
      </c>
      <c r="I113" s="238"/>
      <c r="J113" s="234"/>
      <c r="K113" s="234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199</v>
      </c>
      <c r="AU113" s="243" t="s">
        <v>83</v>
      </c>
      <c r="AV113" s="13" t="s">
        <v>81</v>
      </c>
      <c r="AW113" s="13" t="s">
        <v>34</v>
      </c>
      <c r="AX113" s="13" t="s">
        <v>73</v>
      </c>
      <c r="AY113" s="243" t="s">
        <v>189</v>
      </c>
    </row>
    <row r="114" s="14" customFormat="1">
      <c r="A114" s="14"/>
      <c r="B114" s="244"/>
      <c r="C114" s="245"/>
      <c r="D114" s="235" t="s">
        <v>199</v>
      </c>
      <c r="E114" s="246" t="s">
        <v>21</v>
      </c>
      <c r="F114" s="247" t="s">
        <v>81</v>
      </c>
      <c r="G114" s="245"/>
      <c r="H114" s="248">
        <v>1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199</v>
      </c>
      <c r="AU114" s="254" t="s">
        <v>83</v>
      </c>
      <c r="AV114" s="14" t="s">
        <v>83</v>
      </c>
      <c r="AW114" s="14" t="s">
        <v>34</v>
      </c>
      <c r="AX114" s="14" t="s">
        <v>81</v>
      </c>
      <c r="AY114" s="254" t="s">
        <v>189</v>
      </c>
    </row>
    <row r="115" s="2" customFormat="1" ht="16.5" customHeight="1">
      <c r="A115" s="40"/>
      <c r="B115" s="41"/>
      <c r="C115" s="215" t="s">
        <v>255</v>
      </c>
      <c r="D115" s="215" t="s">
        <v>191</v>
      </c>
      <c r="E115" s="216" t="s">
        <v>1397</v>
      </c>
      <c r="F115" s="217" t="s">
        <v>1398</v>
      </c>
      <c r="G115" s="218" t="s">
        <v>1347</v>
      </c>
      <c r="H115" s="219">
        <v>1</v>
      </c>
      <c r="I115" s="220"/>
      <c r="J115" s="221">
        <f>ROUND(I115*H115,2)</f>
        <v>0</v>
      </c>
      <c r="K115" s="217" t="s">
        <v>194</v>
      </c>
      <c r="L115" s="46"/>
      <c r="M115" s="222" t="s">
        <v>21</v>
      </c>
      <c r="N115" s="223" t="s">
        <v>44</v>
      </c>
      <c r="O115" s="86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1348</v>
      </c>
      <c r="AT115" s="226" t="s">
        <v>191</v>
      </c>
      <c r="AU115" s="226" t="s">
        <v>83</v>
      </c>
      <c r="AY115" s="19" t="s">
        <v>189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81</v>
      </c>
      <c r="BK115" s="227">
        <f>ROUND(I115*H115,2)</f>
        <v>0</v>
      </c>
      <c r="BL115" s="19" t="s">
        <v>1348</v>
      </c>
      <c r="BM115" s="226" t="s">
        <v>1399</v>
      </c>
    </row>
    <row r="116" s="2" customFormat="1">
      <c r="A116" s="40"/>
      <c r="B116" s="41"/>
      <c r="C116" s="42"/>
      <c r="D116" s="228" t="s">
        <v>197</v>
      </c>
      <c r="E116" s="42"/>
      <c r="F116" s="229" t="s">
        <v>1400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197</v>
      </c>
      <c r="AU116" s="19" t="s">
        <v>83</v>
      </c>
    </row>
    <row r="117" s="13" customFormat="1">
      <c r="A117" s="13"/>
      <c r="B117" s="233"/>
      <c r="C117" s="234"/>
      <c r="D117" s="235" t="s">
        <v>199</v>
      </c>
      <c r="E117" s="236" t="s">
        <v>21</v>
      </c>
      <c r="F117" s="237" t="s">
        <v>1401</v>
      </c>
      <c r="G117" s="234"/>
      <c r="H117" s="236" t="s">
        <v>21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199</v>
      </c>
      <c r="AU117" s="243" t="s">
        <v>83</v>
      </c>
      <c r="AV117" s="13" t="s">
        <v>81</v>
      </c>
      <c r="AW117" s="13" t="s">
        <v>34</v>
      </c>
      <c r="AX117" s="13" t="s">
        <v>73</v>
      </c>
      <c r="AY117" s="243" t="s">
        <v>189</v>
      </c>
    </row>
    <row r="118" s="14" customFormat="1">
      <c r="A118" s="14"/>
      <c r="B118" s="244"/>
      <c r="C118" s="245"/>
      <c r="D118" s="235" t="s">
        <v>199</v>
      </c>
      <c r="E118" s="246" t="s">
        <v>21</v>
      </c>
      <c r="F118" s="247" t="s">
        <v>81</v>
      </c>
      <c r="G118" s="245"/>
      <c r="H118" s="248">
        <v>1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199</v>
      </c>
      <c r="AU118" s="254" t="s">
        <v>83</v>
      </c>
      <c r="AV118" s="14" t="s">
        <v>83</v>
      </c>
      <c r="AW118" s="14" t="s">
        <v>34</v>
      </c>
      <c r="AX118" s="14" t="s">
        <v>81</v>
      </c>
      <c r="AY118" s="254" t="s">
        <v>189</v>
      </c>
    </row>
    <row r="119" s="2" customFormat="1" ht="16.5" customHeight="1">
      <c r="A119" s="40"/>
      <c r="B119" s="41"/>
      <c r="C119" s="215" t="s">
        <v>217</v>
      </c>
      <c r="D119" s="215" t="s">
        <v>191</v>
      </c>
      <c r="E119" s="216" t="s">
        <v>1402</v>
      </c>
      <c r="F119" s="217" t="s">
        <v>1403</v>
      </c>
      <c r="G119" s="218" t="s">
        <v>1347</v>
      </c>
      <c r="H119" s="219">
        <v>1</v>
      </c>
      <c r="I119" s="220"/>
      <c r="J119" s="221">
        <f>ROUND(I119*H119,2)</f>
        <v>0</v>
      </c>
      <c r="K119" s="217" t="s">
        <v>194</v>
      </c>
      <c r="L119" s="46"/>
      <c r="M119" s="222" t="s">
        <v>21</v>
      </c>
      <c r="N119" s="223" t="s">
        <v>44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1348</v>
      </c>
      <c r="AT119" s="226" t="s">
        <v>191</v>
      </c>
      <c r="AU119" s="226" t="s">
        <v>83</v>
      </c>
      <c r="AY119" s="19" t="s">
        <v>189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1348</v>
      </c>
      <c r="BM119" s="226" t="s">
        <v>1404</v>
      </c>
    </row>
    <row r="120" s="2" customFormat="1">
      <c r="A120" s="40"/>
      <c r="B120" s="41"/>
      <c r="C120" s="42"/>
      <c r="D120" s="228" t="s">
        <v>197</v>
      </c>
      <c r="E120" s="42"/>
      <c r="F120" s="229" t="s">
        <v>1405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197</v>
      </c>
      <c r="AU120" s="19" t="s">
        <v>83</v>
      </c>
    </row>
    <row r="121" s="13" customFormat="1">
      <c r="A121" s="13"/>
      <c r="B121" s="233"/>
      <c r="C121" s="234"/>
      <c r="D121" s="235" t="s">
        <v>199</v>
      </c>
      <c r="E121" s="236" t="s">
        <v>21</v>
      </c>
      <c r="F121" s="237" t="s">
        <v>1406</v>
      </c>
      <c r="G121" s="234"/>
      <c r="H121" s="236" t="s">
        <v>21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199</v>
      </c>
      <c r="AU121" s="243" t="s">
        <v>83</v>
      </c>
      <c r="AV121" s="13" t="s">
        <v>81</v>
      </c>
      <c r="AW121" s="13" t="s">
        <v>34</v>
      </c>
      <c r="AX121" s="13" t="s">
        <v>73</v>
      </c>
      <c r="AY121" s="243" t="s">
        <v>189</v>
      </c>
    </row>
    <row r="122" s="14" customFormat="1">
      <c r="A122" s="14"/>
      <c r="B122" s="244"/>
      <c r="C122" s="245"/>
      <c r="D122" s="235" t="s">
        <v>199</v>
      </c>
      <c r="E122" s="246" t="s">
        <v>21</v>
      </c>
      <c r="F122" s="247" t="s">
        <v>81</v>
      </c>
      <c r="G122" s="245"/>
      <c r="H122" s="248">
        <v>1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199</v>
      </c>
      <c r="AU122" s="254" t="s">
        <v>83</v>
      </c>
      <c r="AV122" s="14" t="s">
        <v>83</v>
      </c>
      <c r="AW122" s="14" t="s">
        <v>34</v>
      </c>
      <c r="AX122" s="14" t="s">
        <v>81</v>
      </c>
      <c r="AY122" s="254" t="s">
        <v>189</v>
      </c>
    </row>
    <row r="123" s="12" customFormat="1" ht="22.8" customHeight="1">
      <c r="A123" s="12"/>
      <c r="B123" s="199"/>
      <c r="C123" s="200"/>
      <c r="D123" s="201" t="s">
        <v>72</v>
      </c>
      <c r="E123" s="213" t="s">
        <v>1407</v>
      </c>
      <c r="F123" s="213" t="s">
        <v>1408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SUM(P124:P128)</f>
        <v>0</v>
      </c>
      <c r="Q123" s="207"/>
      <c r="R123" s="208">
        <f>SUM(R124:R128)</f>
        <v>0</v>
      </c>
      <c r="S123" s="207"/>
      <c r="T123" s="209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204</v>
      </c>
      <c r="AT123" s="211" t="s">
        <v>72</v>
      </c>
      <c r="AU123" s="211" t="s">
        <v>81</v>
      </c>
      <c r="AY123" s="210" t="s">
        <v>189</v>
      </c>
      <c r="BK123" s="212">
        <f>SUM(BK124:BK128)</f>
        <v>0</v>
      </c>
    </row>
    <row r="124" s="2" customFormat="1" ht="16.5" customHeight="1">
      <c r="A124" s="40"/>
      <c r="B124" s="41"/>
      <c r="C124" s="215" t="s">
        <v>265</v>
      </c>
      <c r="D124" s="215" t="s">
        <v>191</v>
      </c>
      <c r="E124" s="216" t="s">
        <v>1409</v>
      </c>
      <c r="F124" s="217" t="s">
        <v>1410</v>
      </c>
      <c r="G124" s="218" t="s">
        <v>1347</v>
      </c>
      <c r="H124" s="219">
        <v>1</v>
      </c>
      <c r="I124" s="220"/>
      <c r="J124" s="221">
        <f>ROUND(I124*H124,2)</f>
        <v>0</v>
      </c>
      <c r="K124" s="217" t="s">
        <v>194</v>
      </c>
      <c r="L124" s="46"/>
      <c r="M124" s="222" t="s">
        <v>21</v>
      </c>
      <c r="N124" s="223" t="s">
        <v>44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1348</v>
      </c>
      <c r="AT124" s="226" t="s">
        <v>191</v>
      </c>
      <c r="AU124" s="226" t="s">
        <v>83</v>
      </c>
      <c r="AY124" s="19" t="s">
        <v>189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81</v>
      </c>
      <c r="BK124" s="227">
        <f>ROUND(I124*H124,2)</f>
        <v>0</v>
      </c>
      <c r="BL124" s="19" t="s">
        <v>1348</v>
      </c>
      <c r="BM124" s="226" t="s">
        <v>1411</v>
      </c>
    </row>
    <row r="125" s="2" customFormat="1">
      <c r="A125" s="40"/>
      <c r="B125" s="41"/>
      <c r="C125" s="42"/>
      <c r="D125" s="228" t="s">
        <v>197</v>
      </c>
      <c r="E125" s="42"/>
      <c r="F125" s="229" t="s">
        <v>1412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197</v>
      </c>
      <c r="AU125" s="19" t="s">
        <v>83</v>
      </c>
    </row>
    <row r="126" s="13" customFormat="1">
      <c r="A126" s="13"/>
      <c r="B126" s="233"/>
      <c r="C126" s="234"/>
      <c r="D126" s="235" t="s">
        <v>199</v>
      </c>
      <c r="E126" s="236" t="s">
        <v>21</v>
      </c>
      <c r="F126" s="237" t="s">
        <v>1413</v>
      </c>
      <c r="G126" s="234"/>
      <c r="H126" s="236" t="s">
        <v>21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199</v>
      </c>
      <c r="AU126" s="243" t="s">
        <v>83</v>
      </c>
      <c r="AV126" s="13" t="s">
        <v>81</v>
      </c>
      <c r="AW126" s="13" t="s">
        <v>34</v>
      </c>
      <c r="AX126" s="13" t="s">
        <v>73</v>
      </c>
      <c r="AY126" s="243" t="s">
        <v>189</v>
      </c>
    </row>
    <row r="127" s="14" customFormat="1">
      <c r="A127" s="14"/>
      <c r="B127" s="244"/>
      <c r="C127" s="245"/>
      <c r="D127" s="235" t="s">
        <v>199</v>
      </c>
      <c r="E127" s="246" t="s">
        <v>21</v>
      </c>
      <c r="F127" s="247" t="s">
        <v>81</v>
      </c>
      <c r="G127" s="245"/>
      <c r="H127" s="248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199</v>
      </c>
      <c r="AU127" s="254" t="s">
        <v>83</v>
      </c>
      <c r="AV127" s="14" t="s">
        <v>83</v>
      </c>
      <c r="AW127" s="14" t="s">
        <v>34</v>
      </c>
      <c r="AX127" s="14" t="s">
        <v>81</v>
      </c>
      <c r="AY127" s="254" t="s">
        <v>189</v>
      </c>
    </row>
    <row r="128" s="13" customFormat="1">
      <c r="A128" s="13"/>
      <c r="B128" s="233"/>
      <c r="C128" s="234"/>
      <c r="D128" s="235" t="s">
        <v>199</v>
      </c>
      <c r="E128" s="236" t="s">
        <v>21</v>
      </c>
      <c r="F128" s="237" t="s">
        <v>1414</v>
      </c>
      <c r="G128" s="234"/>
      <c r="H128" s="236" t="s">
        <v>21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199</v>
      </c>
      <c r="AU128" s="243" t="s">
        <v>83</v>
      </c>
      <c r="AV128" s="13" t="s">
        <v>81</v>
      </c>
      <c r="AW128" s="13" t="s">
        <v>34</v>
      </c>
      <c r="AX128" s="13" t="s">
        <v>73</v>
      </c>
      <c r="AY128" s="243" t="s">
        <v>189</v>
      </c>
    </row>
    <row r="129" s="12" customFormat="1" ht="22.8" customHeight="1">
      <c r="A129" s="12"/>
      <c r="B129" s="199"/>
      <c r="C129" s="200"/>
      <c r="D129" s="201" t="s">
        <v>72</v>
      </c>
      <c r="E129" s="213" t="s">
        <v>1415</v>
      </c>
      <c r="F129" s="213" t="s">
        <v>1416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SUM(P130:P133)</f>
        <v>0</v>
      </c>
      <c r="Q129" s="207"/>
      <c r="R129" s="208">
        <f>SUM(R130:R133)</f>
        <v>0</v>
      </c>
      <c r="S129" s="207"/>
      <c r="T129" s="209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204</v>
      </c>
      <c r="AT129" s="211" t="s">
        <v>72</v>
      </c>
      <c r="AU129" s="211" t="s">
        <v>81</v>
      </c>
      <c r="AY129" s="210" t="s">
        <v>189</v>
      </c>
      <c r="BK129" s="212">
        <f>SUM(BK130:BK133)</f>
        <v>0</v>
      </c>
    </row>
    <row r="130" s="2" customFormat="1" ht="16.5" customHeight="1">
      <c r="A130" s="40"/>
      <c r="B130" s="41"/>
      <c r="C130" s="215" t="s">
        <v>270</v>
      </c>
      <c r="D130" s="215" t="s">
        <v>191</v>
      </c>
      <c r="E130" s="216" t="s">
        <v>1417</v>
      </c>
      <c r="F130" s="217" t="s">
        <v>1418</v>
      </c>
      <c r="G130" s="218" t="s">
        <v>1347</v>
      </c>
      <c r="H130" s="219">
        <v>1</v>
      </c>
      <c r="I130" s="220"/>
      <c r="J130" s="221">
        <f>ROUND(I130*H130,2)</f>
        <v>0</v>
      </c>
      <c r="K130" s="217" t="s">
        <v>194</v>
      </c>
      <c r="L130" s="46"/>
      <c r="M130" s="222" t="s">
        <v>21</v>
      </c>
      <c r="N130" s="223" t="s">
        <v>44</v>
      </c>
      <c r="O130" s="86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1348</v>
      </c>
      <c r="AT130" s="226" t="s">
        <v>191</v>
      </c>
      <c r="AU130" s="226" t="s">
        <v>83</v>
      </c>
      <c r="AY130" s="19" t="s">
        <v>189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81</v>
      </c>
      <c r="BK130" s="227">
        <f>ROUND(I130*H130,2)</f>
        <v>0</v>
      </c>
      <c r="BL130" s="19" t="s">
        <v>1348</v>
      </c>
      <c r="BM130" s="226" t="s">
        <v>1419</v>
      </c>
    </row>
    <row r="131" s="2" customFormat="1">
      <c r="A131" s="40"/>
      <c r="B131" s="41"/>
      <c r="C131" s="42"/>
      <c r="D131" s="228" t="s">
        <v>197</v>
      </c>
      <c r="E131" s="42"/>
      <c r="F131" s="229" t="s">
        <v>1420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197</v>
      </c>
      <c r="AU131" s="19" t="s">
        <v>83</v>
      </c>
    </row>
    <row r="132" s="13" customFormat="1">
      <c r="A132" s="13"/>
      <c r="B132" s="233"/>
      <c r="C132" s="234"/>
      <c r="D132" s="235" t="s">
        <v>199</v>
      </c>
      <c r="E132" s="236" t="s">
        <v>21</v>
      </c>
      <c r="F132" s="237" t="s">
        <v>1421</v>
      </c>
      <c r="G132" s="234"/>
      <c r="H132" s="236" t="s">
        <v>21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199</v>
      </c>
      <c r="AU132" s="243" t="s">
        <v>83</v>
      </c>
      <c r="AV132" s="13" t="s">
        <v>81</v>
      </c>
      <c r="AW132" s="13" t="s">
        <v>34</v>
      </c>
      <c r="AX132" s="13" t="s">
        <v>73</v>
      </c>
      <c r="AY132" s="243" t="s">
        <v>189</v>
      </c>
    </row>
    <row r="133" s="14" customFormat="1">
      <c r="A133" s="14"/>
      <c r="B133" s="244"/>
      <c r="C133" s="245"/>
      <c r="D133" s="235" t="s">
        <v>199</v>
      </c>
      <c r="E133" s="246" t="s">
        <v>21</v>
      </c>
      <c r="F133" s="247" t="s">
        <v>81</v>
      </c>
      <c r="G133" s="245"/>
      <c r="H133" s="248">
        <v>1</v>
      </c>
      <c r="I133" s="249"/>
      <c r="J133" s="245"/>
      <c r="K133" s="245"/>
      <c r="L133" s="250"/>
      <c r="M133" s="280"/>
      <c r="N133" s="281"/>
      <c r="O133" s="281"/>
      <c r="P133" s="281"/>
      <c r="Q133" s="281"/>
      <c r="R133" s="281"/>
      <c r="S133" s="281"/>
      <c r="T133" s="28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199</v>
      </c>
      <c r="AU133" s="254" t="s">
        <v>83</v>
      </c>
      <c r="AV133" s="14" t="s">
        <v>83</v>
      </c>
      <c r="AW133" s="14" t="s">
        <v>34</v>
      </c>
      <c r="AX133" s="14" t="s">
        <v>81</v>
      </c>
      <c r="AY133" s="254" t="s">
        <v>189</v>
      </c>
    </row>
    <row r="134" s="2" customFormat="1" ht="6.96" customHeight="1">
      <c r="A134" s="40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46"/>
      <c r="M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</sheetData>
  <sheetProtection sheet="1" autoFilter="0" formatColumns="0" formatRows="0" objects="1" scenarios="1" spinCount="100000" saltValue="+d1qbrmuXHW0WhMbHGYV/7lWMDO1sJFrpVO+EDY30WXDelrV3AsjkyyxVpL9WdFA2d1niwR+bUdNE0nHUwFklQ==" hashValue="koU5GhGb0AytHCoEYRXZOalLh7ODe9nCDlMVpMK2aR7yZZzSuUUTO6pRsS3Id8oZ3sX36em5gIOyPVU7P6QPpQ==" algorithmName="SHA-512" password="CC35"/>
  <autoFilter ref="C84:K13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011514000"/>
    <hyperlink ref="F94" r:id="rId2" display="https://podminky.urs.cz/item/CS_URS_2026_01/031002000"/>
    <hyperlink ref="F98" r:id="rId3" display="https://podminky.urs.cz/item/CS_URS_2026_01/032002000"/>
    <hyperlink ref="F102" r:id="rId4" display="https://podminky.urs.cz/item/CS_URS_2026_01/034002000"/>
    <hyperlink ref="F106" r:id="rId5" display="https://podminky.urs.cz/item/CS_URS_2026_01/039002000"/>
    <hyperlink ref="F112" r:id="rId6" display="https://podminky.urs.cz/item/CS_URS_2026_01/043002000"/>
    <hyperlink ref="F116" r:id="rId7" display="https://podminky.urs.cz/item/CS_URS_2026_01/043194000"/>
    <hyperlink ref="F120" r:id="rId8" display="https://podminky.urs.cz/item/CS_URS_2026_01/043224000"/>
    <hyperlink ref="F125" r:id="rId9" display="https://podminky.urs.cz/item/CS_URS_2026_01/061002000"/>
    <hyperlink ref="F131" r:id="rId10" display="https://podminky.urs.cz/item/CS_URS_2026_01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2"/>
    </row>
    <row r="4" s="1" customFormat="1" ht="24.96" customHeight="1">
      <c r="B4" s="22"/>
      <c r="C4" s="143" t="s">
        <v>1422</v>
      </c>
      <c r="H4" s="22"/>
    </row>
    <row r="5" s="1" customFormat="1" ht="12" customHeight="1">
      <c r="B5" s="22"/>
      <c r="C5" s="291" t="s">
        <v>13</v>
      </c>
      <c r="D5" s="152" t="s">
        <v>14</v>
      </c>
      <c r="E5" s="1"/>
      <c r="F5" s="1"/>
      <c r="H5" s="22"/>
    </row>
    <row r="6" s="1" customFormat="1" ht="36.96" customHeight="1">
      <c r="B6" s="22"/>
      <c r="C6" s="292" t="s">
        <v>16</v>
      </c>
      <c r="D6" s="293" t="s">
        <v>17</v>
      </c>
      <c r="E6" s="1"/>
      <c r="F6" s="1"/>
      <c r="H6" s="22"/>
    </row>
    <row r="7" s="1" customFormat="1" ht="16.5" customHeight="1">
      <c r="B7" s="22"/>
      <c r="C7" s="145" t="s">
        <v>24</v>
      </c>
      <c r="D7" s="149" t="str">
        <f>'Rekapitulace stavby'!AN8</f>
        <v>6. 3. 2026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8"/>
      <c r="B9" s="294"/>
      <c r="C9" s="295" t="s">
        <v>54</v>
      </c>
      <c r="D9" s="296" t="s">
        <v>55</v>
      </c>
      <c r="E9" s="296" t="s">
        <v>176</v>
      </c>
      <c r="F9" s="297" t="s">
        <v>1423</v>
      </c>
      <c r="G9" s="188"/>
      <c r="H9" s="294"/>
    </row>
    <row r="10" s="2" customFormat="1" ht="26.4" customHeight="1">
      <c r="A10" s="40"/>
      <c r="B10" s="46"/>
      <c r="C10" s="298" t="s">
        <v>78</v>
      </c>
      <c r="D10" s="298" t="s">
        <v>79</v>
      </c>
      <c r="E10" s="40"/>
      <c r="F10" s="40"/>
      <c r="G10" s="40"/>
      <c r="H10" s="46"/>
    </row>
    <row r="11" s="2" customFormat="1" ht="16.8" customHeight="1">
      <c r="A11" s="40"/>
      <c r="B11" s="46"/>
      <c r="C11" s="299" t="s">
        <v>111</v>
      </c>
      <c r="D11" s="300" t="s">
        <v>112</v>
      </c>
      <c r="E11" s="301" t="s">
        <v>113</v>
      </c>
      <c r="F11" s="302">
        <v>64.599999999999994</v>
      </c>
      <c r="G11" s="40"/>
      <c r="H11" s="46"/>
    </row>
    <row r="12" s="2" customFormat="1" ht="16.8" customHeight="1">
      <c r="A12" s="40"/>
      <c r="B12" s="46"/>
      <c r="C12" s="303" t="s">
        <v>21</v>
      </c>
      <c r="D12" s="303" t="s">
        <v>200</v>
      </c>
      <c r="E12" s="19" t="s">
        <v>21</v>
      </c>
      <c r="F12" s="304">
        <v>0</v>
      </c>
      <c r="G12" s="40"/>
      <c r="H12" s="46"/>
    </row>
    <row r="13" s="2" customFormat="1" ht="16.8" customHeight="1">
      <c r="A13" s="40"/>
      <c r="B13" s="46"/>
      <c r="C13" s="303" t="s">
        <v>21</v>
      </c>
      <c r="D13" s="303" t="s">
        <v>233</v>
      </c>
      <c r="E13" s="19" t="s">
        <v>21</v>
      </c>
      <c r="F13" s="304">
        <v>64.599999999999994</v>
      </c>
      <c r="G13" s="40"/>
      <c r="H13" s="46"/>
    </row>
    <row r="14" s="2" customFormat="1" ht="16.8" customHeight="1">
      <c r="A14" s="40"/>
      <c r="B14" s="46"/>
      <c r="C14" s="303" t="s">
        <v>21</v>
      </c>
      <c r="D14" s="303" t="s">
        <v>203</v>
      </c>
      <c r="E14" s="19" t="s">
        <v>21</v>
      </c>
      <c r="F14" s="304">
        <v>64.599999999999994</v>
      </c>
      <c r="G14" s="40"/>
      <c r="H14" s="46"/>
    </row>
    <row r="15" s="2" customFormat="1" ht="16.8" customHeight="1">
      <c r="A15" s="40"/>
      <c r="B15" s="46"/>
      <c r="C15" s="305" t="s">
        <v>1424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303" t="s">
        <v>222</v>
      </c>
      <c r="D16" s="303" t="s">
        <v>1425</v>
      </c>
      <c r="E16" s="19" t="s">
        <v>101</v>
      </c>
      <c r="F16" s="304">
        <v>71.483000000000004</v>
      </c>
      <c r="G16" s="40"/>
      <c r="H16" s="46"/>
    </row>
    <row r="17" s="2" customFormat="1">
      <c r="A17" s="40"/>
      <c r="B17" s="46"/>
      <c r="C17" s="303" t="s">
        <v>243</v>
      </c>
      <c r="D17" s="303" t="s">
        <v>1426</v>
      </c>
      <c r="E17" s="19" t="s">
        <v>101</v>
      </c>
      <c r="F17" s="304">
        <v>142.96600000000001</v>
      </c>
      <c r="G17" s="40"/>
      <c r="H17" s="46"/>
    </row>
    <row r="18" s="2" customFormat="1" ht="16.8" customHeight="1">
      <c r="A18" s="40"/>
      <c r="B18" s="46"/>
      <c r="C18" s="303" t="s">
        <v>248</v>
      </c>
      <c r="D18" s="303" t="s">
        <v>1427</v>
      </c>
      <c r="E18" s="19" t="s">
        <v>101</v>
      </c>
      <c r="F18" s="304">
        <v>9.7360000000000007</v>
      </c>
      <c r="G18" s="40"/>
      <c r="H18" s="46"/>
    </row>
    <row r="19" s="2" customFormat="1" ht="16.8" customHeight="1">
      <c r="A19" s="40"/>
      <c r="B19" s="46"/>
      <c r="C19" s="303" t="s">
        <v>287</v>
      </c>
      <c r="D19" s="303" t="s">
        <v>1428</v>
      </c>
      <c r="E19" s="19" t="s">
        <v>101</v>
      </c>
      <c r="F19" s="304">
        <v>29.512</v>
      </c>
      <c r="G19" s="40"/>
      <c r="H19" s="46"/>
    </row>
    <row r="20" s="2" customFormat="1" ht="16.8" customHeight="1">
      <c r="A20" s="40"/>
      <c r="B20" s="46"/>
      <c r="C20" s="303" t="s">
        <v>522</v>
      </c>
      <c r="D20" s="303" t="s">
        <v>1429</v>
      </c>
      <c r="E20" s="19" t="s">
        <v>113</v>
      </c>
      <c r="F20" s="304">
        <v>97.359999999999999</v>
      </c>
      <c r="G20" s="40"/>
      <c r="H20" s="46"/>
    </row>
    <row r="21" s="2" customFormat="1" ht="16.8" customHeight="1">
      <c r="A21" s="40"/>
      <c r="B21" s="46"/>
      <c r="C21" s="303" t="s">
        <v>642</v>
      </c>
      <c r="D21" s="303" t="s">
        <v>1430</v>
      </c>
      <c r="E21" s="19" t="s">
        <v>101</v>
      </c>
      <c r="F21" s="304">
        <v>95.656000000000006</v>
      </c>
      <c r="G21" s="40"/>
      <c r="H21" s="46"/>
    </row>
    <row r="22" s="2" customFormat="1">
      <c r="A22" s="40"/>
      <c r="B22" s="46"/>
      <c r="C22" s="303" t="s">
        <v>647</v>
      </c>
      <c r="D22" s="303" t="s">
        <v>1431</v>
      </c>
      <c r="E22" s="19" t="s">
        <v>101</v>
      </c>
      <c r="F22" s="304">
        <v>133.50999999999999</v>
      </c>
      <c r="G22" s="40"/>
      <c r="H22" s="46"/>
    </row>
    <row r="23" s="2" customFormat="1">
      <c r="A23" s="40"/>
      <c r="B23" s="46"/>
      <c r="C23" s="303" t="s">
        <v>488</v>
      </c>
      <c r="D23" s="303" t="s">
        <v>1432</v>
      </c>
      <c r="E23" s="19" t="s">
        <v>101</v>
      </c>
      <c r="F23" s="304">
        <v>95.656000000000006</v>
      </c>
      <c r="G23" s="40"/>
      <c r="H23" s="46"/>
    </row>
    <row r="24" s="2" customFormat="1">
      <c r="A24" s="40"/>
      <c r="B24" s="46"/>
      <c r="C24" s="303" t="s">
        <v>493</v>
      </c>
      <c r="D24" s="303" t="s">
        <v>1433</v>
      </c>
      <c r="E24" s="19" t="s">
        <v>101</v>
      </c>
      <c r="F24" s="304">
        <v>95.656000000000006</v>
      </c>
      <c r="G24" s="40"/>
      <c r="H24" s="46"/>
    </row>
    <row r="25" s="2" customFormat="1" ht="16.8" customHeight="1">
      <c r="A25" s="40"/>
      <c r="B25" s="46"/>
      <c r="C25" s="303" t="s">
        <v>653</v>
      </c>
      <c r="D25" s="303" t="s">
        <v>1434</v>
      </c>
      <c r="E25" s="19" t="s">
        <v>101</v>
      </c>
      <c r="F25" s="304">
        <v>183.41900000000001</v>
      </c>
      <c r="G25" s="40"/>
      <c r="H25" s="46"/>
    </row>
    <row r="26" s="2" customFormat="1" ht="16.8" customHeight="1">
      <c r="A26" s="40"/>
      <c r="B26" s="46"/>
      <c r="C26" s="303" t="s">
        <v>742</v>
      </c>
      <c r="D26" s="303" t="s">
        <v>1435</v>
      </c>
      <c r="E26" s="19" t="s">
        <v>113</v>
      </c>
      <c r="F26" s="304">
        <v>119</v>
      </c>
      <c r="G26" s="40"/>
      <c r="H26" s="46"/>
    </row>
    <row r="27" s="2" customFormat="1" ht="16.8" customHeight="1">
      <c r="A27" s="40"/>
      <c r="B27" s="46"/>
      <c r="C27" s="303" t="s">
        <v>776</v>
      </c>
      <c r="D27" s="303" t="s">
        <v>1436</v>
      </c>
      <c r="E27" s="19" t="s">
        <v>113</v>
      </c>
      <c r="F27" s="304">
        <v>97.359999999999999</v>
      </c>
      <c r="G27" s="40"/>
      <c r="H27" s="46"/>
    </row>
    <row r="28" s="2" customFormat="1">
      <c r="A28" s="40"/>
      <c r="B28" s="46"/>
      <c r="C28" s="303" t="s">
        <v>895</v>
      </c>
      <c r="D28" s="303" t="s">
        <v>1437</v>
      </c>
      <c r="E28" s="19" t="s">
        <v>101</v>
      </c>
      <c r="F28" s="304">
        <v>49.828000000000003</v>
      </c>
      <c r="G28" s="40"/>
      <c r="H28" s="46"/>
    </row>
    <row r="29" s="2" customFormat="1" ht="16.8" customHeight="1">
      <c r="A29" s="40"/>
      <c r="B29" s="46"/>
      <c r="C29" s="303" t="s">
        <v>903</v>
      </c>
      <c r="D29" s="303" t="s">
        <v>1438</v>
      </c>
      <c r="E29" s="19" t="s">
        <v>307</v>
      </c>
      <c r="F29" s="304">
        <v>1.0469999999999999</v>
      </c>
      <c r="G29" s="40"/>
      <c r="H29" s="46"/>
    </row>
    <row r="30" s="2" customFormat="1">
      <c r="A30" s="40"/>
      <c r="B30" s="46"/>
      <c r="C30" s="303" t="s">
        <v>969</v>
      </c>
      <c r="D30" s="303" t="s">
        <v>1439</v>
      </c>
      <c r="E30" s="19" t="s">
        <v>113</v>
      </c>
      <c r="F30" s="304">
        <v>97.359999999999999</v>
      </c>
      <c r="G30" s="40"/>
      <c r="H30" s="46"/>
    </row>
    <row r="31" s="2" customFormat="1">
      <c r="A31" s="40"/>
      <c r="B31" s="46"/>
      <c r="C31" s="303" t="s">
        <v>342</v>
      </c>
      <c r="D31" s="303" t="s">
        <v>1440</v>
      </c>
      <c r="E31" s="19" t="s">
        <v>113</v>
      </c>
      <c r="F31" s="304">
        <v>99.260000000000005</v>
      </c>
      <c r="G31" s="40"/>
      <c r="H31" s="46"/>
    </row>
    <row r="32" s="2" customFormat="1" ht="16.8" customHeight="1">
      <c r="A32" s="40"/>
      <c r="B32" s="46"/>
      <c r="C32" s="303" t="s">
        <v>347</v>
      </c>
      <c r="D32" s="303" t="s">
        <v>1441</v>
      </c>
      <c r="E32" s="19" t="s">
        <v>113</v>
      </c>
      <c r="F32" s="304">
        <v>8933.3999999999996</v>
      </c>
      <c r="G32" s="40"/>
      <c r="H32" s="46"/>
    </row>
    <row r="33" s="2" customFormat="1">
      <c r="A33" s="40"/>
      <c r="B33" s="46"/>
      <c r="C33" s="303" t="s">
        <v>353</v>
      </c>
      <c r="D33" s="303" t="s">
        <v>1442</v>
      </c>
      <c r="E33" s="19" t="s">
        <v>113</v>
      </c>
      <c r="F33" s="304">
        <v>99.260000000000005</v>
      </c>
      <c r="G33" s="40"/>
      <c r="H33" s="46"/>
    </row>
    <row r="34" s="2" customFormat="1" ht="16.8" customHeight="1">
      <c r="A34" s="40"/>
      <c r="B34" s="46"/>
      <c r="C34" s="303" t="s">
        <v>1094</v>
      </c>
      <c r="D34" s="303" t="s">
        <v>1095</v>
      </c>
      <c r="E34" s="19" t="s">
        <v>101</v>
      </c>
      <c r="F34" s="304">
        <v>4.0890000000000004</v>
      </c>
      <c r="G34" s="40"/>
      <c r="H34" s="46"/>
    </row>
    <row r="35" s="2" customFormat="1" ht="16.8" customHeight="1">
      <c r="A35" s="40"/>
      <c r="B35" s="46"/>
      <c r="C35" s="303" t="s">
        <v>409</v>
      </c>
      <c r="D35" s="303" t="s">
        <v>410</v>
      </c>
      <c r="E35" s="19" t="s">
        <v>101</v>
      </c>
      <c r="F35" s="304">
        <v>396.33300000000003</v>
      </c>
      <c r="G35" s="40"/>
      <c r="H35" s="46"/>
    </row>
    <row r="36" s="2" customFormat="1" ht="16.8" customHeight="1">
      <c r="A36" s="40"/>
      <c r="B36" s="46"/>
      <c r="C36" s="303" t="s">
        <v>709</v>
      </c>
      <c r="D36" s="303" t="s">
        <v>710</v>
      </c>
      <c r="E36" s="19" t="s">
        <v>101</v>
      </c>
      <c r="F36" s="304">
        <v>51.551000000000002</v>
      </c>
      <c r="G36" s="40"/>
      <c r="H36" s="46"/>
    </row>
    <row r="37" s="2" customFormat="1" ht="16.8" customHeight="1">
      <c r="A37" s="40"/>
      <c r="B37" s="46"/>
      <c r="C37" s="303" t="s">
        <v>767</v>
      </c>
      <c r="D37" s="303" t="s">
        <v>768</v>
      </c>
      <c r="E37" s="19" t="s">
        <v>307</v>
      </c>
      <c r="F37" s="304">
        <v>4.0869999999999997</v>
      </c>
      <c r="G37" s="40"/>
      <c r="H37" s="46"/>
    </row>
    <row r="38" s="2" customFormat="1">
      <c r="A38" s="40"/>
      <c r="B38" s="46"/>
      <c r="C38" s="303" t="s">
        <v>582</v>
      </c>
      <c r="D38" s="303" t="s">
        <v>583</v>
      </c>
      <c r="E38" s="19" t="s">
        <v>101</v>
      </c>
      <c r="F38" s="304">
        <v>468.33600000000001</v>
      </c>
      <c r="G38" s="40"/>
      <c r="H38" s="46"/>
    </row>
    <row r="39" s="2" customFormat="1">
      <c r="A39" s="40"/>
      <c r="B39" s="46"/>
      <c r="C39" s="303" t="s">
        <v>564</v>
      </c>
      <c r="D39" s="303" t="s">
        <v>565</v>
      </c>
      <c r="E39" s="19" t="s">
        <v>101</v>
      </c>
      <c r="F39" s="304">
        <v>486.35700000000003</v>
      </c>
      <c r="G39" s="40"/>
      <c r="H39" s="46"/>
    </row>
    <row r="40" s="2" customFormat="1">
      <c r="A40" s="40"/>
      <c r="B40" s="46"/>
      <c r="C40" s="303" t="s">
        <v>603</v>
      </c>
      <c r="D40" s="303" t="s">
        <v>604</v>
      </c>
      <c r="E40" s="19" t="s">
        <v>101</v>
      </c>
      <c r="F40" s="304">
        <v>355.15100000000001</v>
      </c>
      <c r="G40" s="40"/>
      <c r="H40" s="46"/>
    </row>
    <row r="41" s="2" customFormat="1" ht="16.8" customHeight="1">
      <c r="A41" s="40"/>
      <c r="B41" s="46"/>
      <c r="C41" s="299" t="s">
        <v>115</v>
      </c>
      <c r="D41" s="300" t="s">
        <v>116</v>
      </c>
      <c r="E41" s="301" t="s">
        <v>117</v>
      </c>
      <c r="F41" s="302">
        <v>2</v>
      </c>
      <c r="G41" s="40"/>
      <c r="H41" s="46"/>
    </row>
    <row r="42" s="2" customFormat="1" ht="16.8" customHeight="1">
      <c r="A42" s="40"/>
      <c r="B42" s="46"/>
      <c r="C42" s="303" t="s">
        <v>21</v>
      </c>
      <c r="D42" s="303" t="s">
        <v>200</v>
      </c>
      <c r="E42" s="19" t="s">
        <v>21</v>
      </c>
      <c r="F42" s="304">
        <v>0</v>
      </c>
      <c r="G42" s="40"/>
      <c r="H42" s="46"/>
    </row>
    <row r="43" s="2" customFormat="1" ht="16.8" customHeight="1">
      <c r="A43" s="40"/>
      <c r="B43" s="46"/>
      <c r="C43" s="303" t="s">
        <v>21</v>
      </c>
      <c r="D43" s="303" t="s">
        <v>83</v>
      </c>
      <c r="E43" s="19" t="s">
        <v>21</v>
      </c>
      <c r="F43" s="304">
        <v>2</v>
      </c>
      <c r="G43" s="40"/>
      <c r="H43" s="46"/>
    </row>
    <row r="44" s="2" customFormat="1" ht="16.8" customHeight="1">
      <c r="A44" s="40"/>
      <c r="B44" s="46"/>
      <c r="C44" s="303" t="s">
        <v>21</v>
      </c>
      <c r="D44" s="303" t="s">
        <v>203</v>
      </c>
      <c r="E44" s="19" t="s">
        <v>21</v>
      </c>
      <c r="F44" s="304">
        <v>2</v>
      </c>
      <c r="G44" s="40"/>
      <c r="H44" s="46"/>
    </row>
    <row r="45" s="2" customFormat="1" ht="16.8" customHeight="1">
      <c r="A45" s="40"/>
      <c r="B45" s="46"/>
      <c r="C45" s="305" t="s">
        <v>1424</v>
      </c>
      <c r="D45" s="40"/>
      <c r="E45" s="40"/>
      <c r="F45" s="40"/>
      <c r="G45" s="40"/>
      <c r="H45" s="46"/>
    </row>
    <row r="46" s="2" customFormat="1">
      <c r="A46" s="40"/>
      <c r="B46" s="46"/>
      <c r="C46" s="303" t="s">
        <v>256</v>
      </c>
      <c r="D46" s="303" t="s">
        <v>1443</v>
      </c>
      <c r="E46" s="19" t="s">
        <v>117</v>
      </c>
      <c r="F46" s="304">
        <v>2</v>
      </c>
      <c r="G46" s="40"/>
      <c r="H46" s="46"/>
    </row>
    <row r="47" s="2" customFormat="1" ht="16.8" customHeight="1">
      <c r="A47" s="40"/>
      <c r="B47" s="46"/>
      <c r="C47" s="303" t="s">
        <v>277</v>
      </c>
      <c r="D47" s="303" t="s">
        <v>1444</v>
      </c>
      <c r="E47" s="19" t="s">
        <v>117</v>
      </c>
      <c r="F47" s="304">
        <v>2</v>
      </c>
      <c r="G47" s="40"/>
      <c r="H47" s="46"/>
    </row>
    <row r="48" s="2" customFormat="1" ht="16.8" customHeight="1">
      <c r="A48" s="40"/>
      <c r="B48" s="46"/>
      <c r="C48" s="303" t="s">
        <v>397</v>
      </c>
      <c r="D48" s="303" t="s">
        <v>1445</v>
      </c>
      <c r="E48" s="19" t="s">
        <v>117</v>
      </c>
      <c r="F48" s="304">
        <v>2</v>
      </c>
      <c r="G48" s="40"/>
      <c r="H48" s="46"/>
    </row>
    <row r="49" s="2" customFormat="1" ht="16.8" customHeight="1">
      <c r="A49" s="40"/>
      <c r="B49" s="46"/>
      <c r="C49" s="299" t="s">
        <v>118</v>
      </c>
      <c r="D49" s="300" t="s">
        <v>119</v>
      </c>
      <c r="E49" s="301" t="s">
        <v>117</v>
      </c>
      <c r="F49" s="302">
        <v>1</v>
      </c>
      <c r="G49" s="40"/>
      <c r="H49" s="46"/>
    </row>
    <row r="50" s="2" customFormat="1" ht="16.8" customHeight="1">
      <c r="A50" s="40"/>
      <c r="B50" s="46"/>
      <c r="C50" s="303" t="s">
        <v>21</v>
      </c>
      <c r="D50" s="303" t="s">
        <v>200</v>
      </c>
      <c r="E50" s="19" t="s">
        <v>21</v>
      </c>
      <c r="F50" s="304">
        <v>0</v>
      </c>
      <c r="G50" s="40"/>
      <c r="H50" s="46"/>
    </row>
    <row r="51" s="2" customFormat="1" ht="16.8" customHeight="1">
      <c r="A51" s="40"/>
      <c r="B51" s="46"/>
      <c r="C51" s="303" t="s">
        <v>21</v>
      </c>
      <c r="D51" s="303" t="s">
        <v>809</v>
      </c>
      <c r="E51" s="19" t="s">
        <v>21</v>
      </c>
      <c r="F51" s="304">
        <v>0</v>
      </c>
      <c r="G51" s="40"/>
      <c r="H51" s="46"/>
    </row>
    <row r="52" s="2" customFormat="1" ht="16.8" customHeight="1">
      <c r="A52" s="40"/>
      <c r="B52" s="46"/>
      <c r="C52" s="303" t="s">
        <v>21</v>
      </c>
      <c r="D52" s="303" t="s">
        <v>81</v>
      </c>
      <c r="E52" s="19" t="s">
        <v>21</v>
      </c>
      <c r="F52" s="304">
        <v>1</v>
      </c>
      <c r="G52" s="40"/>
      <c r="H52" s="46"/>
    </row>
    <row r="53" s="2" customFormat="1" ht="16.8" customHeight="1">
      <c r="A53" s="40"/>
      <c r="B53" s="46"/>
      <c r="C53" s="303" t="s">
        <v>21</v>
      </c>
      <c r="D53" s="303" t="s">
        <v>203</v>
      </c>
      <c r="E53" s="19" t="s">
        <v>21</v>
      </c>
      <c r="F53" s="304">
        <v>1</v>
      </c>
      <c r="G53" s="40"/>
      <c r="H53" s="46"/>
    </row>
    <row r="54" s="2" customFormat="1" ht="16.8" customHeight="1">
      <c r="A54" s="40"/>
      <c r="B54" s="46"/>
      <c r="C54" s="305" t="s">
        <v>1424</v>
      </c>
      <c r="D54" s="40"/>
      <c r="E54" s="40"/>
      <c r="F54" s="40"/>
      <c r="G54" s="40"/>
      <c r="H54" s="46"/>
    </row>
    <row r="55" s="2" customFormat="1" ht="16.8" customHeight="1">
      <c r="A55" s="40"/>
      <c r="B55" s="46"/>
      <c r="C55" s="303" t="s">
        <v>804</v>
      </c>
      <c r="D55" s="303" t="s">
        <v>1446</v>
      </c>
      <c r="E55" s="19" t="s">
        <v>117</v>
      </c>
      <c r="F55" s="304">
        <v>4</v>
      </c>
      <c r="G55" s="40"/>
      <c r="H55" s="46"/>
    </row>
    <row r="56" s="2" customFormat="1" ht="16.8" customHeight="1">
      <c r="A56" s="40"/>
      <c r="B56" s="46"/>
      <c r="C56" s="303" t="s">
        <v>813</v>
      </c>
      <c r="D56" s="303" t="s">
        <v>1447</v>
      </c>
      <c r="E56" s="19" t="s">
        <v>117</v>
      </c>
      <c r="F56" s="304">
        <v>4</v>
      </c>
      <c r="G56" s="40"/>
      <c r="H56" s="46"/>
    </row>
    <row r="57" s="2" customFormat="1" ht="16.8" customHeight="1">
      <c r="A57" s="40"/>
      <c r="B57" s="46"/>
      <c r="C57" s="303" t="s">
        <v>855</v>
      </c>
      <c r="D57" s="303" t="s">
        <v>1448</v>
      </c>
      <c r="E57" s="19" t="s">
        <v>117</v>
      </c>
      <c r="F57" s="304">
        <v>7</v>
      </c>
      <c r="G57" s="40"/>
      <c r="H57" s="46"/>
    </row>
    <row r="58" s="2" customFormat="1" ht="16.8" customHeight="1">
      <c r="A58" s="40"/>
      <c r="B58" s="46"/>
      <c r="C58" s="303" t="s">
        <v>818</v>
      </c>
      <c r="D58" s="303" t="s">
        <v>819</v>
      </c>
      <c r="E58" s="19" t="s">
        <v>117</v>
      </c>
      <c r="F58" s="304">
        <v>1</v>
      </c>
      <c r="G58" s="40"/>
      <c r="H58" s="46"/>
    </row>
    <row r="59" s="2" customFormat="1" ht="16.8" customHeight="1">
      <c r="A59" s="40"/>
      <c r="B59" s="46"/>
      <c r="C59" s="303" t="s">
        <v>822</v>
      </c>
      <c r="D59" s="303" t="s">
        <v>823</v>
      </c>
      <c r="E59" s="19" t="s">
        <v>117</v>
      </c>
      <c r="F59" s="304">
        <v>1</v>
      </c>
      <c r="G59" s="40"/>
      <c r="H59" s="46"/>
    </row>
    <row r="60" s="2" customFormat="1" ht="16.8" customHeight="1">
      <c r="A60" s="40"/>
      <c r="B60" s="46"/>
      <c r="C60" s="303" t="s">
        <v>842</v>
      </c>
      <c r="D60" s="303" t="s">
        <v>843</v>
      </c>
      <c r="E60" s="19" t="s">
        <v>117</v>
      </c>
      <c r="F60" s="304">
        <v>7</v>
      </c>
      <c r="G60" s="40"/>
      <c r="H60" s="46"/>
    </row>
    <row r="61" s="2" customFormat="1" ht="16.8" customHeight="1">
      <c r="A61" s="40"/>
      <c r="B61" s="46"/>
      <c r="C61" s="299" t="s">
        <v>72</v>
      </c>
      <c r="D61" s="300" t="s">
        <v>121</v>
      </c>
      <c r="E61" s="301" t="s">
        <v>117</v>
      </c>
      <c r="F61" s="302">
        <v>3</v>
      </c>
      <c r="G61" s="40"/>
      <c r="H61" s="46"/>
    </row>
    <row r="62" s="2" customFormat="1" ht="16.8" customHeight="1">
      <c r="A62" s="40"/>
      <c r="B62" s="46"/>
      <c r="C62" s="303" t="s">
        <v>21</v>
      </c>
      <c r="D62" s="303" t="s">
        <v>200</v>
      </c>
      <c r="E62" s="19" t="s">
        <v>21</v>
      </c>
      <c r="F62" s="304">
        <v>0</v>
      </c>
      <c r="G62" s="40"/>
      <c r="H62" s="46"/>
    </row>
    <row r="63" s="2" customFormat="1" ht="16.8" customHeight="1">
      <c r="A63" s="40"/>
      <c r="B63" s="46"/>
      <c r="C63" s="303" t="s">
        <v>21</v>
      </c>
      <c r="D63" s="303" t="s">
        <v>520</v>
      </c>
      <c r="E63" s="19" t="s">
        <v>21</v>
      </c>
      <c r="F63" s="304">
        <v>0</v>
      </c>
      <c r="G63" s="40"/>
      <c r="H63" s="46"/>
    </row>
    <row r="64" s="2" customFormat="1" ht="16.8" customHeight="1">
      <c r="A64" s="40"/>
      <c r="B64" s="46"/>
      <c r="C64" s="303" t="s">
        <v>21</v>
      </c>
      <c r="D64" s="303" t="s">
        <v>103</v>
      </c>
      <c r="E64" s="19" t="s">
        <v>21</v>
      </c>
      <c r="F64" s="304">
        <v>3</v>
      </c>
      <c r="G64" s="40"/>
      <c r="H64" s="46"/>
    </row>
    <row r="65" s="2" customFormat="1" ht="16.8" customHeight="1">
      <c r="A65" s="40"/>
      <c r="B65" s="46"/>
      <c r="C65" s="303" t="s">
        <v>21</v>
      </c>
      <c r="D65" s="303" t="s">
        <v>203</v>
      </c>
      <c r="E65" s="19" t="s">
        <v>21</v>
      </c>
      <c r="F65" s="304">
        <v>3</v>
      </c>
      <c r="G65" s="40"/>
      <c r="H65" s="46"/>
    </row>
    <row r="66" s="2" customFormat="1" ht="16.8" customHeight="1">
      <c r="A66" s="40"/>
      <c r="B66" s="46"/>
      <c r="C66" s="305" t="s">
        <v>1424</v>
      </c>
      <c r="D66" s="40"/>
      <c r="E66" s="40"/>
      <c r="F66" s="40"/>
      <c r="G66" s="40"/>
      <c r="H66" s="46"/>
    </row>
    <row r="67" s="2" customFormat="1">
      <c r="A67" s="40"/>
      <c r="B67" s="46"/>
      <c r="C67" s="303" t="s">
        <v>661</v>
      </c>
      <c r="D67" s="303" t="s">
        <v>1449</v>
      </c>
      <c r="E67" s="19" t="s">
        <v>117</v>
      </c>
      <c r="F67" s="304">
        <v>19</v>
      </c>
      <c r="G67" s="40"/>
      <c r="H67" s="46"/>
    </row>
    <row r="68" s="2" customFormat="1" ht="16.8" customHeight="1">
      <c r="A68" s="40"/>
      <c r="B68" s="46"/>
      <c r="C68" s="303" t="s">
        <v>855</v>
      </c>
      <c r="D68" s="303" t="s">
        <v>1448</v>
      </c>
      <c r="E68" s="19" t="s">
        <v>117</v>
      </c>
      <c r="F68" s="304">
        <v>7</v>
      </c>
      <c r="G68" s="40"/>
      <c r="H68" s="46"/>
    </row>
    <row r="69" s="2" customFormat="1">
      <c r="A69" s="40"/>
      <c r="B69" s="46"/>
      <c r="C69" s="303" t="s">
        <v>934</v>
      </c>
      <c r="D69" s="303" t="s">
        <v>1450</v>
      </c>
      <c r="E69" s="19" t="s">
        <v>117</v>
      </c>
      <c r="F69" s="304">
        <v>7</v>
      </c>
      <c r="G69" s="40"/>
      <c r="H69" s="46"/>
    </row>
    <row r="70" s="2" customFormat="1">
      <c r="A70" s="40"/>
      <c r="B70" s="46"/>
      <c r="C70" s="303" t="s">
        <v>582</v>
      </c>
      <c r="D70" s="303" t="s">
        <v>583</v>
      </c>
      <c r="E70" s="19" t="s">
        <v>101</v>
      </c>
      <c r="F70" s="304">
        <v>468.33600000000001</v>
      </c>
      <c r="G70" s="40"/>
      <c r="H70" s="46"/>
    </row>
    <row r="71" s="2" customFormat="1" ht="16.8" customHeight="1">
      <c r="A71" s="40"/>
      <c r="B71" s="46"/>
      <c r="C71" s="303" t="s">
        <v>842</v>
      </c>
      <c r="D71" s="303" t="s">
        <v>843</v>
      </c>
      <c r="E71" s="19" t="s">
        <v>117</v>
      </c>
      <c r="F71" s="304">
        <v>7</v>
      </c>
      <c r="G71" s="40"/>
      <c r="H71" s="46"/>
    </row>
    <row r="72" s="2" customFormat="1" ht="16.8" customHeight="1">
      <c r="A72" s="40"/>
      <c r="B72" s="46"/>
      <c r="C72" s="299" t="s">
        <v>123</v>
      </c>
      <c r="D72" s="300" t="s">
        <v>124</v>
      </c>
      <c r="E72" s="301" t="s">
        <v>113</v>
      </c>
      <c r="F72" s="302">
        <v>22.710000000000001</v>
      </c>
      <c r="G72" s="40"/>
      <c r="H72" s="46"/>
    </row>
    <row r="73" s="2" customFormat="1" ht="16.8" customHeight="1">
      <c r="A73" s="40"/>
      <c r="B73" s="46"/>
      <c r="C73" s="303" t="s">
        <v>21</v>
      </c>
      <c r="D73" s="303" t="s">
        <v>200</v>
      </c>
      <c r="E73" s="19" t="s">
        <v>21</v>
      </c>
      <c r="F73" s="304">
        <v>0</v>
      </c>
      <c r="G73" s="40"/>
      <c r="H73" s="46"/>
    </row>
    <row r="74" s="2" customFormat="1" ht="16.8" customHeight="1">
      <c r="A74" s="40"/>
      <c r="B74" s="46"/>
      <c r="C74" s="303" t="s">
        <v>21</v>
      </c>
      <c r="D74" s="303" t="s">
        <v>235</v>
      </c>
      <c r="E74" s="19" t="s">
        <v>21</v>
      </c>
      <c r="F74" s="304">
        <v>22.710000000000001</v>
      </c>
      <c r="G74" s="40"/>
      <c r="H74" s="46"/>
    </row>
    <row r="75" s="2" customFormat="1" ht="16.8" customHeight="1">
      <c r="A75" s="40"/>
      <c r="B75" s="46"/>
      <c r="C75" s="303" t="s">
        <v>21</v>
      </c>
      <c r="D75" s="303" t="s">
        <v>203</v>
      </c>
      <c r="E75" s="19" t="s">
        <v>21</v>
      </c>
      <c r="F75" s="304">
        <v>22.710000000000001</v>
      </c>
      <c r="G75" s="40"/>
      <c r="H75" s="46"/>
    </row>
    <row r="76" s="2" customFormat="1" ht="16.8" customHeight="1">
      <c r="A76" s="40"/>
      <c r="B76" s="46"/>
      <c r="C76" s="305" t="s">
        <v>1424</v>
      </c>
      <c r="D76" s="40"/>
      <c r="E76" s="40"/>
      <c r="F76" s="40"/>
      <c r="G76" s="40"/>
      <c r="H76" s="46"/>
    </row>
    <row r="77" s="2" customFormat="1" ht="16.8" customHeight="1">
      <c r="A77" s="40"/>
      <c r="B77" s="46"/>
      <c r="C77" s="303" t="s">
        <v>222</v>
      </c>
      <c r="D77" s="303" t="s">
        <v>1425</v>
      </c>
      <c r="E77" s="19" t="s">
        <v>101</v>
      </c>
      <c r="F77" s="304">
        <v>71.483000000000004</v>
      </c>
      <c r="G77" s="40"/>
      <c r="H77" s="46"/>
    </row>
    <row r="78" s="2" customFormat="1">
      <c r="A78" s="40"/>
      <c r="B78" s="46"/>
      <c r="C78" s="303" t="s">
        <v>243</v>
      </c>
      <c r="D78" s="303" t="s">
        <v>1426</v>
      </c>
      <c r="E78" s="19" t="s">
        <v>101</v>
      </c>
      <c r="F78" s="304">
        <v>142.96600000000001</v>
      </c>
      <c r="G78" s="40"/>
      <c r="H78" s="46"/>
    </row>
    <row r="79" s="2" customFormat="1" ht="16.8" customHeight="1">
      <c r="A79" s="40"/>
      <c r="B79" s="46"/>
      <c r="C79" s="303" t="s">
        <v>248</v>
      </c>
      <c r="D79" s="303" t="s">
        <v>1427</v>
      </c>
      <c r="E79" s="19" t="s">
        <v>101</v>
      </c>
      <c r="F79" s="304">
        <v>9.7360000000000007</v>
      </c>
      <c r="G79" s="40"/>
      <c r="H79" s="46"/>
    </row>
    <row r="80" s="2" customFormat="1">
      <c r="A80" s="40"/>
      <c r="B80" s="46"/>
      <c r="C80" s="303" t="s">
        <v>271</v>
      </c>
      <c r="D80" s="303" t="s">
        <v>1451</v>
      </c>
      <c r="E80" s="19" t="s">
        <v>101</v>
      </c>
      <c r="F80" s="304">
        <v>22.710000000000001</v>
      </c>
      <c r="G80" s="40"/>
      <c r="H80" s="46"/>
    </row>
    <row r="81" s="2" customFormat="1" ht="16.8" customHeight="1">
      <c r="A81" s="40"/>
      <c r="B81" s="46"/>
      <c r="C81" s="303" t="s">
        <v>287</v>
      </c>
      <c r="D81" s="303" t="s">
        <v>1428</v>
      </c>
      <c r="E81" s="19" t="s">
        <v>101</v>
      </c>
      <c r="F81" s="304">
        <v>29.512</v>
      </c>
      <c r="G81" s="40"/>
      <c r="H81" s="46"/>
    </row>
    <row r="82" s="2" customFormat="1" ht="16.8" customHeight="1">
      <c r="A82" s="40"/>
      <c r="B82" s="46"/>
      <c r="C82" s="303" t="s">
        <v>522</v>
      </c>
      <c r="D82" s="303" t="s">
        <v>1429</v>
      </c>
      <c r="E82" s="19" t="s">
        <v>113</v>
      </c>
      <c r="F82" s="304">
        <v>97.359999999999999</v>
      </c>
      <c r="G82" s="40"/>
      <c r="H82" s="46"/>
    </row>
    <row r="83" s="2" customFormat="1" ht="16.8" customHeight="1">
      <c r="A83" s="40"/>
      <c r="B83" s="46"/>
      <c r="C83" s="303" t="s">
        <v>642</v>
      </c>
      <c r="D83" s="303" t="s">
        <v>1430</v>
      </c>
      <c r="E83" s="19" t="s">
        <v>101</v>
      </c>
      <c r="F83" s="304">
        <v>95.656000000000006</v>
      </c>
      <c r="G83" s="40"/>
      <c r="H83" s="46"/>
    </row>
    <row r="84" s="2" customFormat="1">
      <c r="A84" s="40"/>
      <c r="B84" s="46"/>
      <c r="C84" s="303" t="s">
        <v>647</v>
      </c>
      <c r="D84" s="303" t="s">
        <v>1431</v>
      </c>
      <c r="E84" s="19" t="s">
        <v>101</v>
      </c>
      <c r="F84" s="304">
        <v>133.50999999999999</v>
      </c>
      <c r="G84" s="40"/>
      <c r="H84" s="46"/>
    </row>
    <row r="85" s="2" customFormat="1">
      <c r="A85" s="40"/>
      <c r="B85" s="46"/>
      <c r="C85" s="303" t="s">
        <v>488</v>
      </c>
      <c r="D85" s="303" t="s">
        <v>1432</v>
      </c>
      <c r="E85" s="19" t="s">
        <v>101</v>
      </c>
      <c r="F85" s="304">
        <v>95.656000000000006</v>
      </c>
      <c r="G85" s="40"/>
      <c r="H85" s="46"/>
    </row>
    <row r="86" s="2" customFormat="1">
      <c r="A86" s="40"/>
      <c r="B86" s="46"/>
      <c r="C86" s="303" t="s">
        <v>493</v>
      </c>
      <c r="D86" s="303" t="s">
        <v>1433</v>
      </c>
      <c r="E86" s="19" t="s">
        <v>101</v>
      </c>
      <c r="F86" s="304">
        <v>95.656000000000006</v>
      </c>
      <c r="G86" s="40"/>
      <c r="H86" s="46"/>
    </row>
    <row r="87" s="2" customFormat="1" ht="16.8" customHeight="1">
      <c r="A87" s="40"/>
      <c r="B87" s="46"/>
      <c r="C87" s="303" t="s">
        <v>653</v>
      </c>
      <c r="D87" s="303" t="s">
        <v>1434</v>
      </c>
      <c r="E87" s="19" t="s">
        <v>101</v>
      </c>
      <c r="F87" s="304">
        <v>183.41900000000001</v>
      </c>
      <c r="G87" s="40"/>
      <c r="H87" s="46"/>
    </row>
    <row r="88" s="2" customFormat="1" ht="16.8" customHeight="1">
      <c r="A88" s="40"/>
      <c r="B88" s="46"/>
      <c r="C88" s="303" t="s">
        <v>742</v>
      </c>
      <c r="D88" s="303" t="s">
        <v>1435</v>
      </c>
      <c r="E88" s="19" t="s">
        <v>113</v>
      </c>
      <c r="F88" s="304">
        <v>119</v>
      </c>
      <c r="G88" s="40"/>
      <c r="H88" s="46"/>
    </row>
    <row r="89" s="2" customFormat="1" ht="16.8" customHeight="1">
      <c r="A89" s="40"/>
      <c r="B89" s="46"/>
      <c r="C89" s="303" t="s">
        <v>776</v>
      </c>
      <c r="D89" s="303" t="s">
        <v>1436</v>
      </c>
      <c r="E89" s="19" t="s">
        <v>113</v>
      </c>
      <c r="F89" s="304">
        <v>97.359999999999999</v>
      </c>
      <c r="G89" s="40"/>
      <c r="H89" s="46"/>
    </row>
    <row r="90" s="2" customFormat="1">
      <c r="A90" s="40"/>
      <c r="B90" s="46"/>
      <c r="C90" s="303" t="s">
        <v>895</v>
      </c>
      <c r="D90" s="303" t="s">
        <v>1437</v>
      </c>
      <c r="E90" s="19" t="s">
        <v>101</v>
      </c>
      <c r="F90" s="304">
        <v>49.828000000000003</v>
      </c>
      <c r="G90" s="40"/>
      <c r="H90" s="46"/>
    </row>
    <row r="91" s="2" customFormat="1" ht="16.8" customHeight="1">
      <c r="A91" s="40"/>
      <c r="B91" s="46"/>
      <c r="C91" s="303" t="s">
        <v>903</v>
      </c>
      <c r="D91" s="303" t="s">
        <v>1438</v>
      </c>
      <c r="E91" s="19" t="s">
        <v>307</v>
      </c>
      <c r="F91" s="304">
        <v>1.0469999999999999</v>
      </c>
      <c r="G91" s="40"/>
      <c r="H91" s="46"/>
    </row>
    <row r="92" s="2" customFormat="1">
      <c r="A92" s="40"/>
      <c r="B92" s="46"/>
      <c r="C92" s="303" t="s">
        <v>969</v>
      </c>
      <c r="D92" s="303" t="s">
        <v>1439</v>
      </c>
      <c r="E92" s="19" t="s">
        <v>113</v>
      </c>
      <c r="F92" s="304">
        <v>97.359999999999999</v>
      </c>
      <c r="G92" s="40"/>
      <c r="H92" s="46"/>
    </row>
    <row r="93" s="2" customFormat="1" ht="16.8" customHeight="1">
      <c r="A93" s="40"/>
      <c r="B93" s="46"/>
      <c r="C93" s="303" t="s">
        <v>1006</v>
      </c>
      <c r="D93" s="303" t="s">
        <v>1452</v>
      </c>
      <c r="E93" s="19" t="s">
        <v>113</v>
      </c>
      <c r="F93" s="304">
        <v>22.710000000000001</v>
      </c>
      <c r="G93" s="40"/>
      <c r="H93" s="46"/>
    </row>
    <row r="94" s="2" customFormat="1" ht="16.8" customHeight="1">
      <c r="A94" s="40"/>
      <c r="B94" s="46"/>
      <c r="C94" s="303" t="s">
        <v>1079</v>
      </c>
      <c r="D94" s="303" t="s">
        <v>1453</v>
      </c>
      <c r="E94" s="19" t="s">
        <v>101</v>
      </c>
      <c r="F94" s="304">
        <v>22.710000000000001</v>
      </c>
      <c r="G94" s="40"/>
      <c r="H94" s="46"/>
    </row>
    <row r="95" s="2" customFormat="1" ht="16.8" customHeight="1">
      <c r="A95" s="40"/>
      <c r="B95" s="46"/>
      <c r="C95" s="303" t="s">
        <v>1084</v>
      </c>
      <c r="D95" s="303" t="s">
        <v>1454</v>
      </c>
      <c r="E95" s="19" t="s">
        <v>101</v>
      </c>
      <c r="F95" s="304">
        <v>22.710000000000001</v>
      </c>
      <c r="G95" s="40"/>
      <c r="H95" s="46"/>
    </row>
    <row r="96" s="2" customFormat="1" ht="16.8" customHeight="1">
      <c r="A96" s="40"/>
      <c r="B96" s="46"/>
      <c r="C96" s="303" t="s">
        <v>1089</v>
      </c>
      <c r="D96" s="303" t="s">
        <v>1455</v>
      </c>
      <c r="E96" s="19" t="s">
        <v>101</v>
      </c>
      <c r="F96" s="304">
        <v>22.710000000000001</v>
      </c>
      <c r="G96" s="40"/>
      <c r="H96" s="46"/>
    </row>
    <row r="97" s="2" customFormat="1">
      <c r="A97" s="40"/>
      <c r="B97" s="46"/>
      <c r="C97" s="303" t="s">
        <v>342</v>
      </c>
      <c r="D97" s="303" t="s">
        <v>1440</v>
      </c>
      <c r="E97" s="19" t="s">
        <v>113</v>
      </c>
      <c r="F97" s="304">
        <v>99.260000000000005</v>
      </c>
      <c r="G97" s="40"/>
      <c r="H97" s="46"/>
    </row>
    <row r="98" s="2" customFormat="1" ht="16.8" customHeight="1">
      <c r="A98" s="40"/>
      <c r="B98" s="46"/>
      <c r="C98" s="303" t="s">
        <v>347</v>
      </c>
      <c r="D98" s="303" t="s">
        <v>1441</v>
      </c>
      <c r="E98" s="19" t="s">
        <v>113</v>
      </c>
      <c r="F98" s="304">
        <v>8933.3999999999996</v>
      </c>
      <c r="G98" s="40"/>
      <c r="H98" s="46"/>
    </row>
    <row r="99" s="2" customFormat="1">
      <c r="A99" s="40"/>
      <c r="B99" s="46"/>
      <c r="C99" s="303" t="s">
        <v>353</v>
      </c>
      <c r="D99" s="303" t="s">
        <v>1442</v>
      </c>
      <c r="E99" s="19" t="s">
        <v>113</v>
      </c>
      <c r="F99" s="304">
        <v>99.260000000000005</v>
      </c>
      <c r="G99" s="40"/>
      <c r="H99" s="46"/>
    </row>
    <row r="100" s="2" customFormat="1" ht="16.8" customHeight="1">
      <c r="A100" s="40"/>
      <c r="B100" s="46"/>
      <c r="C100" s="303" t="s">
        <v>1094</v>
      </c>
      <c r="D100" s="303" t="s">
        <v>1095</v>
      </c>
      <c r="E100" s="19" t="s">
        <v>101</v>
      </c>
      <c r="F100" s="304">
        <v>4.0890000000000004</v>
      </c>
      <c r="G100" s="40"/>
      <c r="H100" s="46"/>
    </row>
    <row r="101" s="2" customFormat="1" ht="16.8" customHeight="1">
      <c r="A101" s="40"/>
      <c r="B101" s="46"/>
      <c r="C101" s="303" t="s">
        <v>409</v>
      </c>
      <c r="D101" s="303" t="s">
        <v>410</v>
      </c>
      <c r="E101" s="19" t="s">
        <v>101</v>
      </c>
      <c r="F101" s="304">
        <v>396.33300000000003</v>
      </c>
      <c r="G101" s="40"/>
      <c r="H101" s="46"/>
    </row>
    <row r="102" s="2" customFormat="1" ht="16.8" customHeight="1">
      <c r="A102" s="40"/>
      <c r="B102" s="46"/>
      <c r="C102" s="303" t="s">
        <v>767</v>
      </c>
      <c r="D102" s="303" t="s">
        <v>768</v>
      </c>
      <c r="E102" s="19" t="s">
        <v>307</v>
      </c>
      <c r="F102" s="304">
        <v>4.0869999999999997</v>
      </c>
      <c r="G102" s="40"/>
      <c r="H102" s="46"/>
    </row>
    <row r="103" s="2" customFormat="1">
      <c r="A103" s="40"/>
      <c r="B103" s="46"/>
      <c r="C103" s="303" t="s">
        <v>596</v>
      </c>
      <c r="D103" s="303" t="s">
        <v>597</v>
      </c>
      <c r="E103" s="19" t="s">
        <v>101</v>
      </c>
      <c r="F103" s="304">
        <v>102.238</v>
      </c>
      <c r="G103" s="40"/>
      <c r="H103" s="46"/>
    </row>
    <row r="104" s="2" customFormat="1">
      <c r="A104" s="40"/>
      <c r="B104" s="46"/>
      <c r="C104" s="303" t="s">
        <v>582</v>
      </c>
      <c r="D104" s="303" t="s">
        <v>583</v>
      </c>
      <c r="E104" s="19" t="s">
        <v>101</v>
      </c>
      <c r="F104" s="304">
        <v>468.33600000000001</v>
      </c>
      <c r="G104" s="40"/>
      <c r="H104" s="46"/>
    </row>
    <row r="105" s="2" customFormat="1">
      <c r="A105" s="40"/>
      <c r="B105" s="46"/>
      <c r="C105" s="303" t="s">
        <v>564</v>
      </c>
      <c r="D105" s="303" t="s">
        <v>565</v>
      </c>
      <c r="E105" s="19" t="s">
        <v>101</v>
      </c>
      <c r="F105" s="304">
        <v>486.35700000000003</v>
      </c>
      <c r="G105" s="40"/>
      <c r="H105" s="46"/>
    </row>
    <row r="106" s="2" customFormat="1" ht="16.8" customHeight="1">
      <c r="A106" s="40"/>
      <c r="B106" s="46"/>
      <c r="C106" s="303" t="s">
        <v>618</v>
      </c>
      <c r="D106" s="303" t="s">
        <v>619</v>
      </c>
      <c r="E106" s="19" t="s">
        <v>101</v>
      </c>
      <c r="F106" s="304">
        <v>79.697999999999993</v>
      </c>
      <c r="G106" s="40"/>
      <c r="H106" s="46"/>
    </row>
    <row r="107" s="2" customFormat="1" ht="16.8" customHeight="1">
      <c r="A107" s="40"/>
      <c r="B107" s="46"/>
      <c r="C107" s="303" t="s">
        <v>626</v>
      </c>
      <c r="D107" s="303" t="s">
        <v>627</v>
      </c>
      <c r="E107" s="19" t="s">
        <v>101</v>
      </c>
      <c r="F107" s="304">
        <v>79.697999999999993</v>
      </c>
      <c r="G107" s="40"/>
      <c r="H107" s="46"/>
    </row>
    <row r="108" s="2" customFormat="1" ht="16.8" customHeight="1">
      <c r="A108" s="40"/>
      <c r="B108" s="46"/>
      <c r="C108" s="299" t="s">
        <v>126</v>
      </c>
      <c r="D108" s="300" t="s">
        <v>127</v>
      </c>
      <c r="E108" s="301" t="s">
        <v>113</v>
      </c>
      <c r="F108" s="302">
        <v>10.050000000000001</v>
      </c>
      <c r="G108" s="40"/>
      <c r="H108" s="46"/>
    </row>
    <row r="109" s="2" customFormat="1" ht="16.8" customHeight="1">
      <c r="A109" s="40"/>
      <c r="B109" s="46"/>
      <c r="C109" s="303" t="s">
        <v>21</v>
      </c>
      <c r="D109" s="303" t="s">
        <v>200</v>
      </c>
      <c r="E109" s="19" t="s">
        <v>21</v>
      </c>
      <c r="F109" s="304">
        <v>0</v>
      </c>
      <c r="G109" s="40"/>
      <c r="H109" s="46"/>
    </row>
    <row r="110" s="2" customFormat="1" ht="16.8" customHeight="1">
      <c r="A110" s="40"/>
      <c r="B110" s="46"/>
      <c r="C110" s="303" t="s">
        <v>21</v>
      </c>
      <c r="D110" s="303" t="s">
        <v>237</v>
      </c>
      <c r="E110" s="19" t="s">
        <v>21</v>
      </c>
      <c r="F110" s="304">
        <v>10.050000000000001</v>
      </c>
      <c r="G110" s="40"/>
      <c r="H110" s="46"/>
    </row>
    <row r="111" s="2" customFormat="1" ht="16.8" customHeight="1">
      <c r="A111" s="40"/>
      <c r="B111" s="46"/>
      <c r="C111" s="303" t="s">
        <v>21</v>
      </c>
      <c r="D111" s="303" t="s">
        <v>203</v>
      </c>
      <c r="E111" s="19" t="s">
        <v>21</v>
      </c>
      <c r="F111" s="304">
        <v>10.050000000000001</v>
      </c>
      <c r="G111" s="40"/>
      <c r="H111" s="46"/>
    </row>
    <row r="112" s="2" customFormat="1" ht="16.8" customHeight="1">
      <c r="A112" s="40"/>
      <c r="B112" s="46"/>
      <c r="C112" s="305" t="s">
        <v>1424</v>
      </c>
      <c r="D112" s="40"/>
      <c r="E112" s="40"/>
      <c r="F112" s="40"/>
      <c r="G112" s="40"/>
      <c r="H112" s="46"/>
    </row>
    <row r="113" s="2" customFormat="1" ht="16.8" customHeight="1">
      <c r="A113" s="40"/>
      <c r="B113" s="46"/>
      <c r="C113" s="303" t="s">
        <v>222</v>
      </c>
      <c r="D113" s="303" t="s">
        <v>1425</v>
      </c>
      <c r="E113" s="19" t="s">
        <v>101</v>
      </c>
      <c r="F113" s="304">
        <v>71.483000000000004</v>
      </c>
      <c r="G113" s="40"/>
      <c r="H113" s="46"/>
    </row>
    <row r="114" s="2" customFormat="1">
      <c r="A114" s="40"/>
      <c r="B114" s="46"/>
      <c r="C114" s="303" t="s">
        <v>243</v>
      </c>
      <c r="D114" s="303" t="s">
        <v>1426</v>
      </c>
      <c r="E114" s="19" t="s">
        <v>101</v>
      </c>
      <c r="F114" s="304">
        <v>142.96600000000001</v>
      </c>
      <c r="G114" s="40"/>
      <c r="H114" s="46"/>
    </row>
    <row r="115" s="2" customFormat="1" ht="16.8" customHeight="1">
      <c r="A115" s="40"/>
      <c r="B115" s="46"/>
      <c r="C115" s="303" t="s">
        <v>248</v>
      </c>
      <c r="D115" s="303" t="s">
        <v>1427</v>
      </c>
      <c r="E115" s="19" t="s">
        <v>101</v>
      </c>
      <c r="F115" s="304">
        <v>9.7360000000000007</v>
      </c>
      <c r="G115" s="40"/>
      <c r="H115" s="46"/>
    </row>
    <row r="116" s="2" customFormat="1" ht="16.8" customHeight="1">
      <c r="A116" s="40"/>
      <c r="B116" s="46"/>
      <c r="C116" s="303" t="s">
        <v>287</v>
      </c>
      <c r="D116" s="303" t="s">
        <v>1428</v>
      </c>
      <c r="E116" s="19" t="s">
        <v>101</v>
      </c>
      <c r="F116" s="304">
        <v>29.512</v>
      </c>
      <c r="G116" s="40"/>
      <c r="H116" s="46"/>
    </row>
    <row r="117" s="2" customFormat="1" ht="16.8" customHeight="1">
      <c r="A117" s="40"/>
      <c r="B117" s="46"/>
      <c r="C117" s="303" t="s">
        <v>522</v>
      </c>
      <c r="D117" s="303" t="s">
        <v>1429</v>
      </c>
      <c r="E117" s="19" t="s">
        <v>113</v>
      </c>
      <c r="F117" s="304">
        <v>97.359999999999999</v>
      </c>
      <c r="G117" s="40"/>
      <c r="H117" s="46"/>
    </row>
    <row r="118" s="2" customFormat="1" ht="16.8" customHeight="1">
      <c r="A118" s="40"/>
      <c r="B118" s="46"/>
      <c r="C118" s="303" t="s">
        <v>642</v>
      </c>
      <c r="D118" s="303" t="s">
        <v>1430</v>
      </c>
      <c r="E118" s="19" t="s">
        <v>101</v>
      </c>
      <c r="F118" s="304">
        <v>95.656000000000006</v>
      </c>
      <c r="G118" s="40"/>
      <c r="H118" s="46"/>
    </row>
    <row r="119" s="2" customFormat="1">
      <c r="A119" s="40"/>
      <c r="B119" s="46"/>
      <c r="C119" s="303" t="s">
        <v>647</v>
      </c>
      <c r="D119" s="303" t="s">
        <v>1431</v>
      </c>
      <c r="E119" s="19" t="s">
        <v>101</v>
      </c>
      <c r="F119" s="304">
        <v>133.50999999999999</v>
      </c>
      <c r="G119" s="40"/>
      <c r="H119" s="46"/>
    </row>
    <row r="120" s="2" customFormat="1">
      <c r="A120" s="40"/>
      <c r="B120" s="46"/>
      <c r="C120" s="303" t="s">
        <v>488</v>
      </c>
      <c r="D120" s="303" t="s">
        <v>1432</v>
      </c>
      <c r="E120" s="19" t="s">
        <v>101</v>
      </c>
      <c r="F120" s="304">
        <v>95.656000000000006</v>
      </c>
      <c r="G120" s="40"/>
      <c r="H120" s="46"/>
    </row>
    <row r="121" s="2" customFormat="1">
      <c r="A121" s="40"/>
      <c r="B121" s="46"/>
      <c r="C121" s="303" t="s">
        <v>493</v>
      </c>
      <c r="D121" s="303" t="s">
        <v>1433</v>
      </c>
      <c r="E121" s="19" t="s">
        <v>101</v>
      </c>
      <c r="F121" s="304">
        <v>95.656000000000006</v>
      </c>
      <c r="G121" s="40"/>
      <c r="H121" s="46"/>
    </row>
    <row r="122" s="2" customFormat="1" ht="16.8" customHeight="1">
      <c r="A122" s="40"/>
      <c r="B122" s="46"/>
      <c r="C122" s="303" t="s">
        <v>653</v>
      </c>
      <c r="D122" s="303" t="s">
        <v>1434</v>
      </c>
      <c r="E122" s="19" t="s">
        <v>101</v>
      </c>
      <c r="F122" s="304">
        <v>183.41900000000001</v>
      </c>
      <c r="G122" s="40"/>
      <c r="H122" s="46"/>
    </row>
    <row r="123" s="2" customFormat="1" ht="16.8" customHeight="1">
      <c r="A123" s="40"/>
      <c r="B123" s="46"/>
      <c r="C123" s="303" t="s">
        <v>742</v>
      </c>
      <c r="D123" s="303" t="s">
        <v>1435</v>
      </c>
      <c r="E123" s="19" t="s">
        <v>113</v>
      </c>
      <c r="F123" s="304">
        <v>119</v>
      </c>
      <c r="G123" s="40"/>
      <c r="H123" s="46"/>
    </row>
    <row r="124" s="2" customFormat="1" ht="16.8" customHeight="1">
      <c r="A124" s="40"/>
      <c r="B124" s="46"/>
      <c r="C124" s="303" t="s">
        <v>776</v>
      </c>
      <c r="D124" s="303" t="s">
        <v>1436</v>
      </c>
      <c r="E124" s="19" t="s">
        <v>113</v>
      </c>
      <c r="F124" s="304">
        <v>97.359999999999999</v>
      </c>
      <c r="G124" s="40"/>
      <c r="H124" s="46"/>
    </row>
    <row r="125" s="2" customFormat="1">
      <c r="A125" s="40"/>
      <c r="B125" s="46"/>
      <c r="C125" s="303" t="s">
        <v>895</v>
      </c>
      <c r="D125" s="303" t="s">
        <v>1437</v>
      </c>
      <c r="E125" s="19" t="s">
        <v>101</v>
      </c>
      <c r="F125" s="304">
        <v>49.828000000000003</v>
      </c>
      <c r="G125" s="40"/>
      <c r="H125" s="46"/>
    </row>
    <row r="126" s="2" customFormat="1" ht="16.8" customHeight="1">
      <c r="A126" s="40"/>
      <c r="B126" s="46"/>
      <c r="C126" s="303" t="s">
        <v>903</v>
      </c>
      <c r="D126" s="303" t="s">
        <v>1438</v>
      </c>
      <c r="E126" s="19" t="s">
        <v>307</v>
      </c>
      <c r="F126" s="304">
        <v>1.0469999999999999</v>
      </c>
      <c r="G126" s="40"/>
      <c r="H126" s="46"/>
    </row>
    <row r="127" s="2" customFormat="1">
      <c r="A127" s="40"/>
      <c r="B127" s="46"/>
      <c r="C127" s="303" t="s">
        <v>969</v>
      </c>
      <c r="D127" s="303" t="s">
        <v>1439</v>
      </c>
      <c r="E127" s="19" t="s">
        <v>113</v>
      </c>
      <c r="F127" s="304">
        <v>97.359999999999999</v>
      </c>
      <c r="G127" s="40"/>
      <c r="H127" s="46"/>
    </row>
    <row r="128" s="2" customFormat="1">
      <c r="A128" s="40"/>
      <c r="B128" s="46"/>
      <c r="C128" s="303" t="s">
        <v>342</v>
      </c>
      <c r="D128" s="303" t="s">
        <v>1440</v>
      </c>
      <c r="E128" s="19" t="s">
        <v>113</v>
      </c>
      <c r="F128" s="304">
        <v>99.260000000000005</v>
      </c>
      <c r="G128" s="40"/>
      <c r="H128" s="46"/>
    </row>
    <row r="129" s="2" customFormat="1" ht="16.8" customHeight="1">
      <c r="A129" s="40"/>
      <c r="B129" s="46"/>
      <c r="C129" s="303" t="s">
        <v>347</v>
      </c>
      <c r="D129" s="303" t="s">
        <v>1441</v>
      </c>
      <c r="E129" s="19" t="s">
        <v>113</v>
      </c>
      <c r="F129" s="304">
        <v>8933.3999999999996</v>
      </c>
      <c r="G129" s="40"/>
      <c r="H129" s="46"/>
    </row>
    <row r="130" s="2" customFormat="1">
      <c r="A130" s="40"/>
      <c r="B130" s="46"/>
      <c r="C130" s="303" t="s">
        <v>353</v>
      </c>
      <c r="D130" s="303" t="s">
        <v>1442</v>
      </c>
      <c r="E130" s="19" t="s">
        <v>113</v>
      </c>
      <c r="F130" s="304">
        <v>99.260000000000005</v>
      </c>
      <c r="G130" s="40"/>
      <c r="H130" s="46"/>
    </row>
    <row r="131" s="2" customFormat="1" ht="16.8" customHeight="1">
      <c r="A131" s="40"/>
      <c r="B131" s="46"/>
      <c r="C131" s="303" t="s">
        <v>1094</v>
      </c>
      <c r="D131" s="303" t="s">
        <v>1095</v>
      </c>
      <c r="E131" s="19" t="s">
        <v>101</v>
      </c>
      <c r="F131" s="304">
        <v>4.0890000000000004</v>
      </c>
      <c r="G131" s="40"/>
      <c r="H131" s="46"/>
    </row>
    <row r="132" s="2" customFormat="1" ht="16.8" customHeight="1">
      <c r="A132" s="40"/>
      <c r="B132" s="46"/>
      <c r="C132" s="303" t="s">
        <v>409</v>
      </c>
      <c r="D132" s="303" t="s">
        <v>410</v>
      </c>
      <c r="E132" s="19" t="s">
        <v>101</v>
      </c>
      <c r="F132" s="304">
        <v>396.33300000000003</v>
      </c>
      <c r="G132" s="40"/>
      <c r="H132" s="46"/>
    </row>
    <row r="133" s="2" customFormat="1" ht="16.8" customHeight="1">
      <c r="A133" s="40"/>
      <c r="B133" s="46"/>
      <c r="C133" s="303" t="s">
        <v>703</v>
      </c>
      <c r="D133" s="303" t="s">
        <v>704</v>
      </c>
      <c r="E133" s="19" t="s">
        <v>101</v>
      </c>
      <c r="F133" s="304">
        <v>8.0199999999999996</v>
      </c>
      <c r="G133" s="40"/>
      <c r="H133" s="46"/>
    </row>
    <row r="134" s="2" customFormat="1" ht="16.8" customHeight="1">
      <c r="A134" s="40"/>
      <c r="B134" s="46"/>
      <c r="C134" s="303" t="s">
        <v>767</v>
      </c>
      <c r="D134" s="303" t="s">
        <v>768</v>
      </c>
      <c r="E134" s="19" t="s">
        <v>307</v>
      </c>
      <c r="F134" s="304">
        <v>4.0869999999999997</v>
      </c>
      <c r="G134" s="40"/>
      <c r="H134" s="46"/>
    </row>
    <row r="135" s="2" customFormat="1">
      <c r="A135" s="40"/>
      <c r="B135" s="46"/>
      <c r="C135" s="303" t="s">
        <v>596</v>
      </c>
      <c r="D135" s="303" t="s">
        <v>597</v>
      </c>
      <c r="E135" s="19" t="s">
        <v>101</v>
      </c>
      <c r="F135" s="304">
        <v>102.238</v>
      </c>
      <c r="G135" s="40"/>
      <c r="H135" s="46"/>
    </row>
    <row r="136" s="2" customFormat="1">
      <c r="A136" s="40"/>
      <c r="B136" s="46"/>
      <c r="C136" s="303" t="s">
        <v>582</v>
      </c>
      <c r="D136" s="303" t="s">
        <v>583</v>
      </c>
      <c r="E136" s="19" t="s">
        <v>101</v>
      </c>
      <c r="F136" s="304">
        <v>468.33600000000001</v>
      </c>
      <c r="G136" s="40"/>
      <c r="H136" s="46"/>
    </row>
    <row r="137" s="2" customFormat="1">
      <c r="A137" s="40"/>
      <c r="B137" s="46"/>
      <c r="C137" s="303" t="s">
        <v>564</v>
      </c>
      <c r="D137" s="303" t="s">
        <v>565</v>
      </c>
      <c r="E137" s="19" t="s">
        <v>101</v>
      </c>
      <c r="F137" s="304">
        <v>486.35700000000003</v>
      </c>
      <c r="G137" s="40"/>
      <c r="H137" s="46"/>
    </row>
    <row r="138" s="2" customFormat="1" ht="16.8" customHeight="1">
      <c r="A138" s="40"/>
      <c r="B138" s="46"/>
      <c r="C138" s="303" t="s">
        <v>618</v>
      </c>
      <c r="D138" s="303" t="s">
        <v>619</v>
      </c>
      <c r="E138" s="19" t="s">
        <v>101</v>
      </c>
      <c r="F138" s="304">
        <v>79.697999999999993</v>
      </c>
      <c r="G138" s="40"/>
      <c r="H138" s="46"/>
    </row>
    <row r="139" s="2" customFormat="1" ht="16.8" customHeight="1">
      <c r="A139" s="40"/>
      <c r="B139" s="46"/>
      <c r="C139" s="303" t="s">
        <v>626</v>
      </c>
      <c r="D139" s="303" t="s">
        <v>627</v>
      </c>
      <c r="E139" s="19" t="s">
        <v>101</v>
      </c>
      <c r="F139" s="304">
        <v>79.697999999999993</v>
      </c>
      <c r="G139" s="40"/>
      <c r="H139" s="46"/>
    </row>
    <row r="140" s="2" customFormat="1" ht="16.8" customHeight="1">
      <c r="A140" s="40"/>
      <c r="B140" s="46"/>
      <c r="C140" s="299" t="s">
        <v>135</v>
      </c>
      <c r="D140" s="300" t="s">
        <v>136</v>
      </c>
      <c r="E140" s="301" t="s">
        <v>113</v>
      </c>
      <c r="F140" s="302">
        <v>1.8999999999999999</v>
      </c>
      <c r="G140" s="40"/>
      <c r="H140" s="46"/>
    </row>
    <row r="141" s="2" customFormat="1" ht="16.8" customHeight="1">
      <c r="A141" s="40"/>
      <c r="B141" s="46"/>
      <c r="C141" s="303" t="s">
        <v>21</v>
      </c>
      <c r="D141" s="303" t="s">
        <v>200</v>
      </c>
      <c r="E141" s="19" t="s">
        <v>21</v>
      </c>
      <c r="F141" s="304">
        <v>0</v>
      </c>
      <c r="G141" s="40"/>
      <c r="H141" s="46"/>
    </row>
    <row r="142" s="2" customFormat="1" ht="16.8" customHeight="1">
      <c r="A142" s="40"/>
      <c r="B142" s="46"/>
      <c r="C142" s="303" t="s">
        <v>21</v>
      </c>
      <c r="D142" s="303" t="s">
        <v>137</v>
      </c>
      <c r="E142" s="19" t="s">
        <v>21</v>
      </c>
      <c r="F142" s="304">
        <v>1.8999999999999999</v>
      </c>
      <c r="G142" s="40"/>
      <c r="H142" s="46"/>
    </row>
    <row r="143" s="2" customFormat="1" ht="16.8" customHeight="1">
      <c r="A143" s="40"/>
      <c r="B143" s="46"/>
      <c r="C143" s="303" t="s">
        <v>21</v>
      </c>
      <c r="D143" s="303" t="s">
        <v>203</v>
      </c>
      <c r="E143" s="19" t="s">
        <v>21</v>
      </c>
      <c r="F143" s="304">
        <v>1.8999999999999999</v>
      </c>
      <c r="G143" s="40"/>
      <c r="H143" s="46"/>
    </row>
    <row r="144" s="2" customFormat="1" ht="16.8" customHeight="1">
      <c r="A144" s="40"/>
      <c r="B144" s="46"/>
      <c r="C144" s="305" t="s">
        <v>1424</v>
      </c>
      <c r="D144" s="40"/>
      <c r="E144" s="40"/>
      <c r="F144" s="40"/>
      <c r="G144" s="40"/>
      <c r="H144" s="46"/>
    </row>
    <row r="145" s="2" customFormat="1" ht="16.8" customHeight="1">
      <c r="A145" s="40"/>
      <c r="B145" s="46"/>
      <c r="C145" s="303" t="s">
        <v>222</v>
      </c>
      <c r="D145" s="303" t="s">
        <v>1425</v>
      </c>
      <c r="E145" s="19" t="s">
        <v>101</v>
      </c>
      <c r="F145" s="304">
        <v>71.483000000000004</v>
      </c>
      <c r="G145" s="40"/>
      <c r="H145" s="46"/>
    </row>
    <row r="146" s="2" customFormat="1">
      <c r="A146" s="40"/>
      <c r="B146" s="46"/>
      <c r="C146" s="303" t="s">
        <v>243</v>
      </c>
      <c r="D146" s="303" t="s">
        <v>1426</v>
      </c>
      <c r="E146" s="19" t="s">
        <v>101</v>
      </c>
      <c r="F146" s="304">
        <v>142.96600000000001</v>
      </c>
      <c r="G146" s="40"/>
      <c r="H146" s="46"/>
    </row>
    <row r="147" s="2" customFormat="1" ht="16.8" customHeight="1">
      <c r="A147" s="40"/>
      <c r="B147" s="46"/>
      <c r="C147" s="303" t="s">
        <v>287</v>
      </c>
      <c r="D147" s="303" t="s">
        <v>1428</v>
      </c>
      <c r="E147" s="19" t="s">
        <v>101</v>
      </c>
      <c r="F147" s="304">
        <v>29.512</v>
      </c>
      <c r="G147" s="40"/>
      <c r="H147" s="46"/>
    </row>
    <row r="148" s="2" customFormat="1" ht="16.8" customHeight="1">
      <c r="A148" s="40"/>
      <c r="B148" s="46"/>
      <c r="C148" s="303" t="s">
        <v>642</v>
      </c>
      <c r="D148" s="303" t="s">
        <v>1430</v>
      </c>
      <c r="E148" s="19" t="s">
        <v>101</v>
      </c>
      <c r="F148" s="304">
        <v>95.656000000000006</v>
      </c>
      <c r="G148" s="40"/>
      <c r="H148" s="46"/>
    </row>
    <row r="149" s="2" customFormat="1">
      <c r="A149" s="40"/>
      <c r="B149" s="46"/>
      <c r="C149" s="303" t="s">
        <v>647</v>
      </c>
      <c r="D149" s="303" t="s">
        <v>1431</v>
      </c>
      <c r="E149" s="19" t="s">
        <v>101</v>
      </c>
      <c r="F149" s="304">
        <v>133.50999999999999</v>
      </c>
      <c r="G149" s="40"/>
      <c r="H149" s="46"/>
    </row>
    <row r="150" s="2" customFormat="1">
      <c r="A150" s="40"/>
      <c r="B150" s="46"/>
      <c r="C150" s="303" t="s">
        <v>488</v>
      </c>
      <c r="D150" s="303" t="s">
        <v>1432</v>
      </c>
      <c r="E150" s="19" t="s">
        <v>101</v>
      </c>
      <c r="F150" s="304">
        <v>95.656000000000006</v>
      </c>
      <c r="G150" s="40"/>
      <c r="H150" s="46"/>
    </row>
    <row r="151" s="2" customFormat="1">
      <c r="A151" s="40"/>
      <c r="B151" s="46"/>
      <c r="C151" s="303" t="s">
        <v>493</v>
      </c>
      <c r="D151" s="303" t="s">
        <v>1433</v>
      </c>
      <c r="E151" s="19" t="s">
        <v>101</v>
      </c>
      <c r="F151" s="304">
        <v>95.656000000000006</v>
      </c>
      <c r="G151" s="40"/>
      <c r="H151" s="46"/>
    </row>
    <row r="152" s="2" customFormat="1" ht="16.8" customHeight="1">
      <c r="A152" s="40"/>
      <c r="B152" s="46"/>
      <c r="C152" s="303" t="s">
        <v>653</v>
      </c>
      <c r="D152" s="303" t="s">
        <v>1434</v>
      </c>
      <c r="E152" s="19" t="s">
        <v>101</v>
      </c>
      <c r="F152" s="304">
        <v>183.41900000000001</v>
      </c>
      <c r="G152" s="40"/>
      <c r="H152" s="46"/>
    </row>
    <row r="153" s="2" customFormat="1" ht="16.8" customHeight="1">
      <c r="A153" s="40"/>
      <c r="B153" s="46"/>
      <c r="C153" s="303" t="s">
        <v>929</v>
      </c>
      <c r="D153" s="303" t="s">
        <v>1456</v>
      </c>
      <c r="E153" s="19" t="s">
        <v>113</v>
      </c>
      <c r="F153" s="304">
        <v>23.539999999999999</v>
      </c>
      <c r="G153" s="40"/>
      <c r="H153" s="46"/>
    </row>
    <row r="154" s="2" customFormat="1">
      <c r="A154" s="40"/>
      <c r="B154" s="46"/>
      <c r="C154" s="303" t="s">
        <v>342</v>
      </c>
      <c r="D154" s="303" t="s">
        <v>1440</v>
      </c>
      <c r="E154" s="19" t="s">
        <v>113</v>
      </c>
      <c r="F154" s="304">
        <v>99.260000000000005</v>
      </c>
      <c r="G154" s="40"/>
      <c r="H154" s="46"/>
    </row>
    <row r="155" s="2" customFormat="1" ht="16.8" customHeight="1">
      <c r="A155" s="40"/>
      <c r="B155" s="46"/>
      <c r="C155" s="303" t="s">
        <v>347</v>
      </c>
      <c r="D155" s="303" t="s">
        <v>1441</v>
      </c>
      <c r="E155" s="19" t="s">
        <v>113</v>
      </c>
      <c r="F155" s="304">
        <v>8933.3999999999996</v>
      </c>
      <c r="G155" s="40"/>
      <c r="H155" s="46"/>
    </row>
    <row r="156" s="2" customFormat="1">
      <c r="A156" s="40"/>
      <c r="B156" s="46"/>
      <c r="C156" s="303" t="s">
        <v>353</v>
      </c>
      <c r="D156" s="303" t="s">
        <v>1442</v>
      </c>
      <c r="E156" s="19" t="s">
        <v>113</v>
      </c>
      <c r="F156" s="304">
        <v>99.260000000000005</v>
      </c>
      <c r="G156" s="40"/>
      <c r="H156" s="46"/>
    </row>
    <row r="157" s="2" customFormat="1" ht="16.8" customHeight="1">
      <c r="A157" s="40"/>
      <c r="B157" s="46"/>
      <c r="C157" s="303" t="s">
        <v>409</v>
      </c>
      <c r="D157" s="303" t="s">
        <v>410</v>
      </c>
      <c r="E157" s="19" t="s">
        <v>101</v>
      </c>
      <c r="F157" s="304">
        <v>396.33300000000003</v>
      </c>
      <c r="G157" s="40"/>
      <c r="H157" s="46"/>
    </row>
    <row r="158" s="2" customFormat="1">
      <c r="A158" s="40"/>
      <c r="B158" s="46"/>
      <c r="C158" s="303" t="s">
        <v>596</v>
      </c>
      <c r="D158" s="303" t="s">
        <v>597</v>
      </c>
      <c r="E158" s="19" t="s">
        <v>101</v>
      </c>
      <c r="F158" s="304">
        <v>102.238</v>
      </c>
      <c r="G158" s="40"/>
      <c r="H158" s="46"/>
    </row>
    <row r="159" s="2" customFormat="1">
      <c r="A159" s="40"/>
      <c r="B159" s="46"/>
      <c r="C159" s="303" t="s">
        <v>582</v>
      </c>
      <c r="D159" s="303" t="s">
        <v>583</v>
      </c>
      <c r="E159" s="19" t="s">
        <v>101</v>
      </c>
      <c r="F159" s="304">
        <v>468.33600000000001</v>
      </c>
      <c r="G159" s="40"/>
      <c r="H159" s="46"/>
    </row>
    <row r="160" s="2" customFormat="1">
      <c r="A160" s="40"/>
      <c r="B160" s="46"/>
      <c r="C160" s="303" t="s">
        <v>564</v>
      </c>
      <c r="D160" s="303" t="s">
        <v>565</v>
      </c>
      <c r="E160" s="19" t="s">
        <v>101</v>
      </c>
      <c r="F160" s="304">
        <v>486.35700000000003</v>
      </c>
      <c r="G160" s="40"/>
      <c r="H160" s="46"/>
    </row>
    <row r="161" s="2" customFormat="1" ht="16.8" customHeight="1">
      <c r="A161" s="40"/>
      <c r="B161" s="46"/>
      <c r="C161" s="303" t="s">
        <v>618</v>
      </c>
      <c r="D161" s="303" t="s">
        <v>619</v>
      </c>
      <c r="E161" s="19" t="s">
        <v>101</v>
      </c>
      <c r="F161" s="304">
        <v>79.697999999999993</v>
      </c>
      <c r="G161" s="40"/>
      <c r="H161" s="46"/>
    </row>
    <row r="162" s="2" customFormat="1" ht="16.8" customHeight="1">
      <c r="A162" s="40"/>
      <c r="B162" s="46"/>
      <c r="C162" s="303" t="s">
        <v>626</v>
      </c>
      <c r="D162" s="303" t="s">
        <v>627</v>
      </c>
      <c r="E162" s="19" t="s">
        <v>101</v>
      </c>
      <c r="F162" s="304">
        <v>79.697999999999993</v>
      </c>
      <c r="G162" s="40"/>
      <c r="H162" s="46"/>
    </row>
    <row r="163" s="2" customFormat="1" ht="16.8" customHeight="1">
      <c r="A163" s="40"/>
      <c r="B163" s="46"/>
      <c r="C163" s="299" t="s">
        <v>138</v>
      </c>
      <c r="D163" s="300" t="s">
        <v>139</v>
      </c>
      <c r="E163" s="301" t="s">
        <v>113</v>
      </c>
      <c r="F163" s="302">
        <v>18.940000000000001</v>
      </c>
      <c r="G163" s="40"/>
      <c r="H163" s="46"/>
    </row>
    <row r="164" s="2" customFormat="1" ht="16.8" customHeight="1">
      <c r="A164" s="40"/>
      <c r="B164" s="46"/>
      <c r="C164" s="303" t="s">
        <v>21</v>
      </c>
      <c r="D164" s="303" t="s">
        <v>200</v>
      </c>
      <c r="E164" s="19" t="s">
        <v>21</v>
      </c>
      <c r="F164" s="304">
        <v>0</v>
      </c>
      <c r="G164" s="40"/>
      <c r="H164" s="46"/>
    </row>
    <row r="165" s="2" customFormat="1" ht="16.8" customHeight="1">
      <c r="A165" s="40"/>
      <c r="B165" s="46"/>
      <c r="C165" s="303" t="s">
        <v>21</v>
      </c>
      <c r="D165" s="303" t="s">
        <v>240</v>
      </c>
      <c r="E165" s="19" t="s">
        <v>21</v>
      </c>
      <c r="F165" s="304">
        <v>18.940000000000001</v>
      </c>
      <c r="G165" s="40"/>
      <c r="H165" s="46"/>
    </row>
    <row r="166" s="2" customFormat="1" ht="16.8" customHeight="1">
      <c r="A166" s="40"/>
      <c r="B166" s="46"/>
      <c r="C166" s="303" t="s">
        <v>21</v>
      </c>
      <c r="D166" s="303" t="s">
        <v>203</v>
      </c>
      <c r="E166" s="19" t="s">
        <v>21</v>
      </c>
      <c r="F166" s="304">
        <v>18.940000000000001</v>
      </c>
      <c r="G166" s="40"/>
      <c r="H166" s="46"/>
    </row>
    <row r="167" s="2" customFormat="1" ht="16.8" customHeight="1">
      <c r="A167" s="40"/>
      <c r="B167" s="46"/>
      <c r="C167" s="305" t="s">
        <v>1424</v>
      </c>
      <c r="D167" s="40"/>
      <c r="E167" s="40"/>
      <c r="F167" s="40"/>
      <c r="G167" s="40"/>
      <c r="H167" s="46"/>
    </row>
    <row r="168" s="2" customFormat="1" ht="16.8" customHeight="1">
      <c r="A168" s="40"/>
      <c r="B168" s="46"/>
      <c r="C168" s="303" t="s">
        <v>222</v>
      </c>
      <c r="D168" s="303" t="s">
        <v>1425</v>
      </c>
      <c r="E168" s="19" t="s">
        <v>101</v>
      </c>
      <c r="F168" s="304">
        <v>71.483000000000004</v>
      </c>
      <c r="G168" s="40"/>
      <c r="H168" s="46"/>
    </row>
    <row r="169" s="2" customFormat="1">
      <c r="A169" s="40"/>
      <c r="B169" s="46"/>
      <c r="C169" s="303" t="s">
        <v>243</v>
      </c>
      <c r="D169" s="303" t="s">
        <v>1426</v>
      </c>
      <c r="E169" s="19" t="s">
        <v>101</v>
      </c>
      <c r="F169" s="304">
        <v>142.96600000000001</v>
      </c>
      <c r="G169" s="40"/>
      <c r="H169" s="46"/>
    </row>
    <row r="170" s="2" customFormat="1" ht="16.8" customHeight="1">
      <c r="A170" s="40"/>
      <c r="B170" s="46"/>
      <c r="C170" s="303" t="s">
        <v>261</v>
      </c>
      <c r="D170" s="303" t="s">
        <v>1457</v>
      </c>
      <c r="E170" s="19" t="s">
        <v>113</v>
      </c>
      <c r="F170" s="304">
        <v>18.940000000000001</v>
      </c>
      <c r="G170" s="40"/>
      <c r="H170" s="46"/>
    </row>
    <row r="171" s="2" customFormat="1" ht="16.8" customHeight="1">
      <c r="A171" s="40"/>
      <c r="B171" s="46"/>
      <c r="C171" s="303" t="s">
        <v>281</v>
      </c>
      <c r="D171" s="303" t="s">
        <v>1458</v>
      </c>
      <c r="E171" s="19" t="s">
        <v>101</v>
      </c>
      <c r="F171" s="304">
        <v>9.4700000000000006</v>
      </c>
      <c r="G171" s="40"/>
      <c r="H171" s="46"/>
    </row>
    <row r="172" s="2" customFormat="1" ht="16.8" customHeight="1">
      <c r="A172" s="40"/>
      <c r="B172" s="46"/>
      <c r="C172" s="303" t="s">
        <v>642</v>
      </c>
      <c r="D172" s="303" t="s">
        <v>1430</v>
      </c>
      <c r="E172" s="19" t="s">
        <v>101</v>
      </c>
      <c r="F172" s="304">
        <v>95.656000000000006</v>
      </c>
      <c r="G172" s="40"/>
      <c r="H172" s="46"/>
    </row>
    <row r="173" s="2" customFormat="1">
      <c r="A173" s="40"/>
      <c r="B173" s="46"/>
      <c r="C173" s="303" t="s">
        <v>647</v>
      </c>
      <c r="D173" s="303" t="s">
        <v>1431</v>
      </c>
      <c r="E173" s="19" t="s">
        <v>101</v>
      </c>
      <c r="F173" s="304">
        <v>133.50999999999999</v>
      </c>
      <c r="G173" s="40"/>
      <c r="H173" s="46"/>
    </row>
    <row r="174" s="2" customFormat="1">
      <c r="A174" s="40"/>
      <c r="B174" s="46"/>
      <c r="C174" s="303" t="s">
        <v>488</v>
      </c>
      <c r="D174" s="303" t="s">
        <v>1432</v>
      </c>
      <c r="E174" s="19" t="s">
        <v>101</v>
      </c>
      <c r="F174" s="304">
        <v>95.656000000000006</v>
      </c>
      <c r="G174" s="40"/>
      <c r="H174" s="46"/>
    </row>
    <row r="175" s="2" customFormat="1">
      <c r="A175" s="40"/>
      <c r="B175" s="46"/>
      <c r="C175" s="303" t="s">
        <v>493</v>
      </c>
      <c r="D175" s="303" t="s">
        <v>1433</v>
      </c>
      <c r="E175" s="19" t="s">
        <v>101</v>
      </c>
      <c r="F175" s="304">
        <v>95.656000000000006</v>
      </c>
      <c r="G175" s="40"/>
      <c r="H175" s="46"/>
    </row>
    <row r="176" s="2" customFormat="1" ht="16.8" customHeight="1">
      <c r="A176" s="40"/>
      <c r="B176" s="46"/>
      <c r="C176" s="303" t="s">
        <v>653</v>
      </c>
      <c r="D176" s="303" t="s">
        <v>1434</v>
      </c>
      <c r="E176" s="19" t="s">
        <v>101</v>
      </c>
      <c r="F176" s="304">
        <v>183.41900000000001</v>
      </c>
      <c r="G176" s="40"/>
      <c r="H176" s="46"/>
    </row>
    <row r="177" s="2" customFormat="1" ht="16.8" customHeight="1">
      <c r="A177" s="40"/>
      <c r="B177" s="46"/>
      <c r="C177" s="303" t="s">
        <v>742</v>
      </c>
      <c r="D177" s="303" t="s">
        <v>1435</v>
      </c>
      <c r="E177" s="19" t="s">
        <v>113</v>
      </c>
      <c r="F177" s="304">
        <v>119</v>
      </c>
      <c r="G177" s="40"/>
      <c r="H177" s="46"/>
    </row>
    <row r="178" s="2" customFormat="1" ht="16.8" customHeight="1">
      <c r="A178" s="40"/>
      <c r="B178" s="46"/>
      <c r="C178" s="303" t="s">
        <v>929</v>
      </c>
      <c r="D178" s="303" t="s">
        <v>1456</v>
      </c>
      <c r="E178" s="19" t="s">
        <v>113</v>
      </c>
      <c r="F178" s="304">
        <v>23.539999999999999</v>
      </c>
      <c r="G178" s="40"/>
      <c r="H178" s="46"/>
    </row>
    <row r="179" s="2" customFormat="1" ht="16.8" customHeight="1">
      <c r="A179" s="40"/>
      <c r="B179" s="46"/>
      <c r="C179" s="303" t="s">
        <v>391</v>
      </c>
      <c r="D179" s="303" t="s">
        <v>1459</v>
      </c>
      <c r="E179" s="19" t="s">
        <v>101</v>
      </c>
      <c r="F179" s="304">
        <v>6.6289999999999996</v>
      </c>
      <c r="G179" s="40"/>
      <c r="H179" s="46"/>
    </row>
    <row r="180" s="2" customFormat="1" ht="16.8" customHeight="1">
      <c r="A180" s="40"/>
      <c r="B180" s="46"/>
      <c r="C180" s="303" t="s">
        <v>409</v>
      </c>
      <c r="D180" s="303" t="s">
        <v>410</v>
      </c>
      <c r="E180" s="19" t="s">
        <v>101</v>
      </c>
      <c r="F180" s="304">
        <v>396.33300000000003</v>
      </c>
      <c r="G180" s="40"/>
      <c r="H180" s="46"/>
    </row>
    <row r="181" s="2" customFormat="1" ht="16.8" customHeight="1">
      <c r="A181" s="40"/>
      <c r="B181" s="46"/>
      <c r="C181" s="303" t="s">
        <v>715</v>
      </c>
      <c r="D181" s="303" t="s">
        <v>716</v>
      </c>
      <c r="E181" s="19" t="s">
        <v>101</v>
      </c>
      <c r="F181" s="304">
        <v>6.96</v>
      </c>
      <c r="G181" s="40"/>
      <c r="H181" s="46"/>
    </row>
    <row r="182" s="2" customFormat="1">
      <c r="A182" s="40"/>
      <c r="B182" s="46"/>
      <c r="C182" s="303" t="s">
        <v>596</v>
      </c>
      <c r="D182" s="303" t="s">
        <v>597</v>
      </c>
      <c r="E182" s="19" t="s">
        <v>101</v>
      </c>
      <c r="F182" s="304">
        <v>102.238</v>
      </c>
      <c r="G182" s="40"/>
      <c r="H182" s="46"/>
    </row>
    <row r="183" s="2" customFormat="1">
      <c r="A183" s="40"/>
      <c r="B183" s="46"/>
      <c r="C183" s="303" t="s">
        <v>582</v>
      </c>
      <c r="D183" s="303" t="s">
        <v>583</v>
      </c>
      <c r="E183" s="19" t="s">
        <v>101</v>
      </c>
      <c r="F183" s="304">
        <v>468.33600000000001</v>
      </c>
      <c r="G183" s="40"/>
      <c r="H183" s="46"/>
    </row>
    <row r="184" s="2" customFormat="1">
      <c r="A184" s="40"/>
      <c r="B184" s="46"/>
      <c r="C184" s="303" t="s">
        <v>564</v>
      </c>
      <c r="D184" s="303" t="s">
        <v>565</v>
      </c>
      <c r="E184" s="19" t="s">
        <v>101</v>
      </c>
      <c r="F184" s="304">
        <v>486.35700000000003</v>
      </c>
      <c r="G184" s="40"/>
      <c r="H184" s="46"/>
    </row>
    <row r="185" s="2" customFormat="1" ht="16.8" customHeight="1">
      <c r="A185" s="40"/>
      <c r="B185" s="46"/>
      <c r="C185" s="303" t="s">
        <v>618</v>
      </c>
      <c r="D185" s="303" t="s">
        <v>619</v>
      </c>
      <c r="E185" s="19" t="s">
        <v>101</v>
      </c>
      <c r="F185" s="304">
        <v>79.697999999999993</v>
      </c>
      <c r="G185" s="40"/>
      <c r="H185" s="46"/>
    </row>
    <row r="186" s="2" customFormat="1" ht="16.8" customHeight="1">
      <c r="A186" s="40"/>
      <c r="B186" s="46"/>
      <c r="C186" s="303" t="s">
        <v>626</v>
      </c>
      <c r="D186" s="303" t="s">
        <v>627</v>
      </c>
      <c r="E186" s="19" t="s">
        <v>101</v>
      </c>
      <c r="F186" s="304">
        <v>79.697999999999993</v>
      </c>
      <c r="G186" s="40"/>
      <c r="H186" s="46"/>
    </row>
    <row r="187" s="2" customFormat="1" ht="16.8" customHeight="1">
      <c r="A187" s="40"/>
      <c r="B187" s="46"/>
      <c r="C187" s="299" t="s">
        <v>141</v>
      </c>
      <c r="D187" s="300" t="s">
        <v>142</v>
      </c>
      <c r="E187" s="301" t="s">
        <v>113</v>
      </c>
      <c r="F187" s="302">
        <v>2.7000000000000002</v>
      </c>
      <c r="G187" s="40"/>
      <c r="H187" s="46"/>
    </row>
    <row r="188" s="2" customFormat="1" ht="16.8" customHeight="1">
      <c r="A188" s="40"/>
      <c r="B188" s="46"/>
      <c r="C188" s="303" t="s">
        <v>21</v>
      </c>
      <c r="D188" s="303" t="s">
        <v>200</v>
      </c>
      <c r="E188" s="19" t="s">
        <v>21</v>
      </c>
      <c r="F188" s="304">
        <v>0</v>
      </c>
      <c r="G188" s="40"/>
      <c r="H188" s="46"/>
    </row>
    <row r="189" s="2" customFormat="1" ht="16.8" customHeight="1">
      <c r="A189" s="40"/>
      <c r="B189" s="46"/>
      <c r="C189" s="303" t="s">
        <v>21</v>
      </c>
      <c r="D189" s="303" t="s">
        <v>242</v>
      </c>
      <c r="E189" s="19" t="s">
        <v>21</v>
      </c>
      <c r="F189" s="304">
        <v>2.7000000000000002</v>
      </c>
      <c r="G189" s="40"/>
      <c r="H189" s="46"/>
    </row>
    <row r="190" s="2" customFormat="1" ht="16.8" customHeight="1">
      <c r="A190" s="40"/>
      <c r="B190" s="46"/>
      <c r="C190" s="303" t="s">
        <v>21</v>
      </c>
      <c r="D190" s="303" t="s">
        <v>203</v>
      </c>
      <c r="E190" s="19" t="s">
        <v>21</v>
      </c>
      <c r="F190" s="304">
        <v>2.7000000000000002</v>
      </c>
      <c r="G190" s="40"/>
      <c r="H190" s="46"/>
    </row>
    <row r="191" s="2" customFormat="1" ht="16.8" customHeight="1">
      <c r="A191" s="40"/>
      <c r="B191" s="46"/>
      <c r="C191" s="305" t="s">
        <v>1424</v>
      </c>
      <c r="D191" s="40"/>
      <c r="E191" s="40"/>
      <c r="F191" s="40"/>
      <c r="G191" s="40"/>
      <c r="H191" s="46"/>
    </row>
    <row r="192" s="2" customFormat="1" ht="16.8" customHeight="1">
      <c r="A192" s="40"/>
      <c r="B192" s="46"/>
      <c r="C192" s="303" t="s">
        <v>222</v>
      </c>
      <c r="D192" s="303" t="s">
        <v>1425</v>
      </c>
      <c r="E192" s="19" t="s">
        <v>101</v>
      </c>
      <c r="F192" s="304">
        <v>71.483000000000004</v>
      </c>
      <c r="G192" s="40"/>
      <c r="H192" s="46"/>
    </row>
    <row r="193" s="2" customFormat="1">
      <c r="A193" s="40"/>
      <c r="B193" s="46"/>
      <c r="C193" s="303" t="s">
        <v>243</v>
      </c>
      <c r="D193" s="303" t="s">
        <v>1426</v>
      </c>
      <c r="E193" s="19" t="s">
        <v>101</v>
      </c>
      <c r="F193" s="304">
        <v>142.96600000000001</v>
      </c>
      <c r="G193" s="40"/>
      <c r="H193" s="46"/>
    </row>
    <row r="194" s="2" customFormat="1" ht="16.8" customHeight="1">
      <c r="A194" s="40"/>
      <c r="B194" s="46"/>
      <c r="C194" s="303" t="s">
        <v>642</v>
      </c>
      <c r="D194" s="303" t="s">
        <v>1430</v>
      </c>
      <c r="E194" s="19" t="s">
        <v>101</v>
      </c>
      <c r="F194" s="304">
        <v>95.656000000000006</v>
      </c>
      <c r="G194" s="40"/>
      <c r="H194" s="46"/>
    </row>
    <row r="195" s="2" customFormat="1">
      <c r="A195" s="40"/>
      <c r="B195" s="46"/>
      <c r="C195" s="303" t="s">
        <v>647</v>
      </c>
      <c r="D195" s="303" t="s">
        <v>1431</v>
      </c>
      <c r="E195" s="19" t="s">
        <v>101</v>
      </c>
      <c r="F195" s="304">
        <v>133.50999999999999</v>
      </c>
      <c r="G195" s="40"/>
      <c r="H195" s="46"/>
    </row>
    <row r="196" s="2" customFormat="1">
      <c r="A196" s="40"/>
      <c r="B196" s="46"/>
      <c r="C196" s="303" t="s">
        <v>488</v>
      </c>
      <c r="D196" s="303" t="s">
        <v>1432</v>
      </c>
      <c r="E196" s="19" t="s">
        <v>101</v>
      </c>
      <c r="F196" s="304">
        <v>95.656000000000006</v>
      </c>
      <c r="G196" s="40"/>
      <c r="H196" s="46"/>
    </row>
    <row r="197" s="2" customFormat="1">
      <c r="A197" s="40"/>
      <c r="B197" s="46"/>
      <c r="C197" s="303" t="s">
        <v>493</v>
      </c>
      <c r="D197" s="303" t="s">
        <v>1433</v>
      </c>
      <c r="E197" s="19" t="s">
        <v>101</v>
      </c>
      <c r="F197" s="304">
        <v>95.656000000000006</v>
      </c>
      <c r="G197" s="40"/>
      <c r="H197" s="46"/>
    </row>
    <row r="198" s="2" customFormat="1" ht="16.8" customHeight="1">
      <c r="A198" s="40"/>
      <c r="B198" s="46"/>
      <c r="C198" s="303" t="s">
        <v>653</v>
      </c>
      <c r="D198" s="303" t="s">
        <v>1434</v>
      </c>
      <c r="E198" s="19" t="s">
        <v>101</v>
      </c>
      <c r="F198" s="304">
        <v>183.41900000000001</v>
      </c>
      <c r="G198" s="40"/>
      <c r="H198" s="46"/>
    </row>
    <row r="199" s="2" customFormat="1" ht="16.8" customHeight="1">
      <c r="A199" s="40"/>
      <c r="B199" s="46"/>
      <c r="C199" s="303" t="s">
        <v>742</v>
      </c>
      <c r="D199" s="303" t="s">
        <v>1435</v>
      </c>
      <c r="E199" s="19" t="s">
        <v>113</v>
      </c>
      <c r="F199" s="304">
        <v>119</v>
      </c>
      <c r="G199" s="40"/>
      <c r="H199" s="46"/>
    </row>
    <row r="200" s="2" customFormat="1" ht="16.8" customHeight="1">
      <c r="A200" s="40"/>
      <c r="B200" s="46"/>
      <c r="C200" s="303" t="s">
        <v>929</v>
      </c>
      <c r="D200" s="303" t="s">
        <v>1456</v>
      </c>
      <c r="E200" s="19" t="s">
        <v>113</v>
      </c>
      <c r="F200" s="304">
        <v>23.539999999999999</v>
      </c>
      <c r="G200" s="40"/>
      <c r="H200" s="46"/>
    </row>
    <row r="201" s="2" customFormat="1" ht="16.8" customHeight="1">
      <c r="A201" s="40"/>
      <c r="B201" s="46"/>
      <c r="C201" s="303" t="s">
        <v>409</v>
      </c>
      <c r="D201" s="303" t="s">
        <v>410</v>
      </c>
      <c r="E201" s="19" t="s">
        <v>101</v>
      </c>
      <c r="F201" s="304">
        <v>396.33300000000003</v>
      </c>
      <c r="G201" s="40"/>
      <c r="H201" s="46"/>
    </row>
    <row r="202" s="2" customFormat="1">
      <c r="A202" s="40"/>
      <c r="B202" s="46"/>
      <c r="C202" s="303" t="s">
        <v>596</v>
      </c>
      <c r="D202" s="303" t="s">
        <v>597</v>
      </c>
      <c r="E202" s="19" t="s">
        <v>101</v>
      </c>
      <c r="F202" s="304">
        <v>102.238</v>
      </c>
      <c r="G202" s="40"/>
      <c r="H202" s="46"/>
    </row>
    <row r="203" s="2" customFormat="1">
      <c r="A203" s="40"/>
      <c r="B203" s="46"/>
      <c r="C203" s="303" t="s">
        <v>582</v>
      </c>
      <c r="D203" s="303" t="s">
        <v>583</v>
      </c>
      <c r="E203" s="19" t="s">
        <v>101</v>
      </c>
      <c r="F203" s="304">
        <v>468.33600000000001</v>
      </c>
      <c r="G203" s="40"/>
      <c r="H203" s="46"/>
    </row>
    <row r="204" s="2" customFormat="1">
      <c r="A204" s="40"/>
      <c r="B204" s="46"/>
      <c r="C204" s="303" t="s">
        <v>564</v>
      </c>
      <c r="D204" s="303" t="s">
        <v>565</v>
      </c>
      <c r="E204" s="19" t="s">
        <v>101</v>
      </c>
      <c r="F204" s="304">
        <v>486.35700000000003</v>
      </c>
      <c r="G204" s="40"/>
      <c r="H204" s="46"/>
    </row>
    <row r="205" s="2" customFormat="1" ht="16.8" customHeight="1">
      <c r="A205" s="40"/>
      <c r="B205" s="46"/>
      <c r="C205" s="303" t="s">
        <v>618</v>
      </c>
      <c r="D205" s="303" t="s">
        <v>619</v>
      </c>
      <c r="E205" s="19" t="s">
        <v>101</v>
      </c>
      <c r="F205" s="304">
        <v>79.697999999999993</v>
      </c>
      <c r="G205" s="40"/>
      <c r="H205" s="46"/>
    </row>
    <row r="206" s="2" customFormat="1" ht="16.8" customHeight="1">
      <c r="A206" s="40"/>
      <c r="B206" s="46"/>
      <c r="C206" s="303" t="s">
        <v>626</v>
      </c>
      <c r="D206" s="303" t="s">
        <v>627</v>
      </c>
      <c r="E206" s="19" t="s">
        <v>101</v>
      </c>
      <c r="F206" s="304">
        <v>79.697999999999993</v>
      </c>
      <c r="G206" s="40"/>
      <c r="H206" s="46"/>
    </row>
    <row r="207" s="2" customFormat="1" ht="16.8" customHeight="1">
      <c r="A207" s="40"/>
      <c r="B207" s="46"/>
      <c r="C207" s="299" t="s">
        <v>144</v>
      </c>
      <c r="D207" s="300" t="s">
        <v>145</v>
      </c>
      <c r="E207" s="301" t="s">
        <v>117</v>
      </c>
      <c r="F207" s="302">
        <v>3</v>
      </c>
      <c r="G207" s="40"/>
      <c r="H207" s="46"/>
    </row>
    <row r="208" s="2" customFormat="1" ht="16.8" customHeight="1">
      <c r="A208" s="40"/>
      <c r="B208" s="46"/>
      <c r="C208" s="303" t="s">
        <v>21</v>
      </c>
      <c r="D208" s="303" t="s">
        <v>200</v>
      </c>
      <c r="E208" s="19" t="s">
        <v>21</v>
      </c>
      <c r="F208" s="304">
        <v>0</v>
      </c>
      <c r="G208" s="40"/>
      <c r="H208" s="46"/>
    </row>
    <row r="209" s="2" customFormat="1" ht="16.8" customHeight="1">
      <c r="A209" s="40"/>
      <c r="B209" s="46"/>
      <c r="C209" s="303" t="s">
        <v>21</v>
      </c>
      <c r="D209" s="303" t="s">
        <v>811</v>
      </c>
      <c r="E209" s="19" t="s">
        <v>21</v>
      </c>
      <c r="F209" s="304">
        <v>0</v>
      </c>
      <c r="G209" s="40"/>
      <c r="H209" s="46"/>
    </row>
    <row r="210" s="2" customFormat="1" ht="16.8" customHeight="1">
      <c r="A210" s="40"/>
      <c r="B210" s="46"/>
      <c r="C210" s="303" t="s">
        <v>21</v>
      </c>
      <c r="D210" s="303" t="s">
        <v>103</v>
      </c>
      <c r="E210" s="19" t="s">
        <v>21</v>
      </c>
      <c r="F210" s="304">
        <v>3</v>
      </c>
      <c r="G210" s="40"/>
      <c r="H210" s="46"/>
    </row>
    <row r="211" s="2" customFormat="1" ht="16.8" customHeight="1">
      <c r="A211" s="40"/>
      <c r="B211" s="46"/>
      <c r="C211" s="303" t="s">
        <v>21</v>
      </c>
      <c r="D211" s="303" t="s">
        <v>203</v>
      </c>
      <c r="E211" s="19" t="s">
        <v>21</v>
      </c>
      <c r="F211" s="304">
        <v>3</v>
      </c>
      <c r="G211" s="40"/>
      <c r="H211" s="46"/>
    </row>
    <row r="212" s="2" customFormat="1" ht="16.8" customHeight="1">
      <c r="A212" s="40"/>
      <c r="B212" s="46"/>
      <c r="C212" s="305" t="s">
        <v>1424</v>
      </c>
      <c r="D212" s="40"/>
      <c r="E212" s="40"/>
      <c r="F212" s="40"/>
      <c r="G212" s="40"/>
      <c r="H212" s="46"/>
    </row>
    <row r="213" s="2" customFormat="1" ht="16.8" customHeight="1">
      <c r="A213" s="40"/>
      <c r="B213" s="46"/>
      <c r="C213" s="303" t="s">
        <v>804</v>
      </c>
      <c r="D213" s="303" t="s">
        <v>1446</v>
      </c>
      <c r="E213" s="19" t="s">
        <v>117</v>
      </c>
      <c r="F213" s="304">
        <v>4</v>
      </c>
      <c r="G213" s="40"/>
      <c r="H213" s="46"/>
    </row>
    <row r="214" s="2" customFormat="1" ht="16.8" customHeight="1">
      <c r="A214" s="40"/>
      <c r="B214" s="46"/>
      <c r="C214" s="303" t="s">
        <v>813</v>
      </c>
      <c r="D214" s="303" t="s">
        <v>1447</v>
      </c>
      <c r="E214" s="19" t="s">
        <v>117</v>
      </c>
      <c r="F214" s="304">
        <v>4</v>
      </c>
      <c r="G214" s="40"/>
      <c r="H214" s="46"/>
    </row>
    <row r="215" s="2" customFormat="1" ht="16.8" customHeight="1">
      <c r="A215" s="40"/>
      <c r="B215" s="46"/>
      <c r="C215" s="303" t="s">
        <v>855</v>
      </c>
      <c r="D215" s="303" t="s">
        <v>1448</v>
      </c>
      <c r="E215" s="19" t="s">
        <v>117</v>
      </c>
      <c r="F215" s="304">
        <v>7</v>
      </c>
      <c r="G215" s="40"/>
      <c r="H215" s="46"/>
    </row>
    <row r="216" s="2" customFormat="1" ht="16.8" customHeight="1">
      <c r="A216" s="40"/>
      <c r="B216" s="46"/>
      <c r="C216" s="303" t="s">
        <v>842</v>
      </c>
      <c r="D216" s="303" t="s">
        <v>843</v>
      </c>
      <c r="E216" s="19" t="s">
        <v>117</v>
      </c>
      <c r="F216" s="304">
        <v>7</v>
      </c>
      <c r="G216" s="40"/>
      <c r="H216" s="46"/>
    </row>
    <row r="217" s="2" customFormat="1" ht="16.8" customHeight="1">
      <c r="A217" s="40"/>
      <c r="B217" s="46"/>
      <c r="C217" s="303" t="s">
        <v>838</v>
      </c>
      <c r="D217" s="303" t="s">
        <v>839</v>
      </c>
      <c r="E217" s="19" t="s">
        <v>117</v>
      </c>
      <c r="F217" s="304">
        <v>3</v>
      </c>
      <c r="G217" s="40"/>
      <c r="H217" s="46"/>
    </row>
    <row r="218" s="2" customFormat="1" ht="16.8" customHeight="1">
      <c r="A218" s="40"/>
      <c r="B218" s="46"/>
      <c r="C218" s="303" t="s">
        <v>826</v>
      </c>
      <c r="D218" s="303" t="s">
        <v>827</v>
      </c>
      <c r="E218" s="19" t="s">
        <v>117</v>
      </c>
      <c r="F218" s="304">
        <v>3</v>
      </c>
      <c r="G218" s="40"/>
      <c r="H218" s="46"/>
    </row>
    <row r="219" s="2" customFormat="1" ht="16.8" customHeight="1">
      <c r="A219" s="40"/>
      <c r="B219" s="46"/>
      <c r="C219" s="303" t="s">
        <v>830</v>
      </c>
      <c r="D219" s="303" t="s">
        <v>831</v>
      </c>
      <c r="E219" s="19" t="s">
        <v>117</v>
      </c>
      <c r="F219" s="304">
        <v>3</v>
      </c>
      <c r="G219" s="40"/>
      <c r="H219" s="46"/>
    </row>
    <row r="220" s="2" customFormat="1" ht="16.8" customHeight="1">
      <c r="A220" s="40"/>
      <c r="B220" s="46"/>
      <c r="C220" s="303" t="s">
        <v>834</v>
      </c>
      <c r="D220" s="303" t="s">
        <v>835</v>
      </c>
      <c r="E220" s="19" t="s">
        <v>117</v>
      </c>
      <c r="F220" s="304">
        <v>3</v>
      </c>
      <c r="G220" s="40"/>
      <c r="H220" s="46"/>
    </row>
    <row r="221" s="2" customFormat="1" ht="16.8" customHeight="1">
      <c r="A221" s="40"/>
      <c r="B221" s="46"/>
      <c r="C221" s="299" t="s">
        <v>146</v>
      </c>
      <c r="D221" s="300" t="s">
        <v>147</v>
      </c>
      <c r="E221" s="301" t="s">
        <v>101</v>
      </c>
      <c r="F221" s="302">
        <v>55.68</v>
      </c>
      <c r="G221" s="40"/>
      <c r="H221" s="46"/>
    </row>
    <row r="222" s="2" customFormat="1" ht="16.8" customHeight="1">
      <c r="A222" s="40"/>
      <c r="B222" s="46"/>
      <c r="C222" s="303" t="s">
        <v>21</v>
      </c>
      <c r="D222" s="303" t="s">
        <v>200</v>
      </c>
      <c r="E222" s="19" t="s">
        <v>21</v>
      </c>
      <c r="F222" s="304">
        <v>0</v>
      </c>
      <c r="G222" s="40"/>
      <c r="H222" s="46"/>
    </row>
    <row r="223" s="2" customFormat="1" ht="16.8" customHeight="1">
      <c r="A223" s="40"/>
      <c r="B223" s="46"/>
      <c r="C223" s="303" t="s">
        <v>21</v>
      </c>
      <c r="D223" s="303" t="s">
        <v>321</v>
      </c>
      <c r="E223" s="19" t="s">
        <v>21</v>
      </c>
      <c r="F223" s="304">
        <v>0</v>
      </c>
      <c r="G223" s="40"/>
      <c r="H223" s="46"/>
    </row>
    <row r="224" s="2" customFormat="1" ht="16.8" customHeight="1">
      <c r="A224" s="40"/>
      <c r="B224" s="46"/>
      <c r="C224" s="303" t="s">
        <v>21</v>
      </c>
      <c r="D224" s="303" t="s">
        <v>322</v>
      </c>
      <c r="E224" s="19" t="s">
        <v>21</v>
      </c>
      <c r="F224" s="304">
        <v>13.619999999999999</v>
      </c>
      <c r="G224" s="40"/>
      <c r="H224" s="46"/>
    </row>
    <row r="225" s="2" customFormat="1" ht="16.8" customHeight="1">
      <c r="A225" s="40"/>
      <c r="B225" s="46"/>
      <c r="C225" s="303" t="s">
        <v>21</v>
      </c>
      <c r="D225" s="303" t="s">
        <v>323</v>
      </c>
      <c r="E225" s="19" t="s">
        <v>21</v>
      </c>
      <c r="F225" s="304">
        <v>42.060000000000002</v>
      </c>
      <c r="G225" s="40"/>
      <c r="H225" s="46"/>
    </row>
    <row r="226" s="2" customFormat="1" ht="16.8" customHeight="1">
      <c r="A226" s="40"/>
      <c r="B226" s="46"/>
      <c r="C226" s="303" t="s">
        <v>21</v>
      </c>
      <c r="D226" s="303" t="s">
        <v>203</v>
      </c>
      <c r="E226" s="19" t="s">
        <v>21</v>
      </c>
      <c r="F226" s="304">
        <v>55.68</v>
      </c>
      <c r="G226" s="40"/>
      <c r="H226" s="46"/>
    </row>
    <row r="227" s="2" customFormat="1" ht="16.8" customHeight="1">
      <c r="A227" s="40"/>
      <c r="B227" s="46"/>
      <c r="C227" s="305" t="s">
        <v>1424</v>
      </c>
      <c r="D227" s="40"/>
      <c r="E227" s="40"/>
      <c r="F227" s="40"/>
      <c r="G227" s="40"/>
      <c r="H227" s="46"/>
    </row>
    <row r="228" s="2" customFormat="1">
      <c r="A228" s="40"/>
      <c r="B228" s="46"/>
      <c r="C228" s="303" t="s">
        <v>316</v>
      </c>
      <c r="D228" s="303" t="s">
        <v>1460</v>
      </c>
      <c r="E228" s="19" t="s">
        <v>101</v>
      </c>
      <c r="F228" s="304">
        <v>55.68</v>
      </c>
      <c r="G228" s="40"/>
      <c r="H228" s="46"/>
    </row>
    <row r="229" s="2" customFormat="1">
      <c r="A229" s="40"/>
      <c r="B229" s="46"/>
      <c r="C229" s="303" t="s">
        <v>325</v>
      </c>
      <c r="D229" s="303" t="s">
        <v>1461</v>
      </c>
      <c r="E229" s="19" t="s">
        <v>101</v>
      </c>
      <c r="F229" s="304">
        <v>3452.1599999999999</v>
      </c>
      <c r="G229" s="40"/>
      <c r="H229" s="46"/>
    </row>
    <row r="230" s="2" customFormat="1">
      <c r="A230" s="40"/>
      <c r="B230" s="46"/>
      <c r="C230" s="303" t="s">
        <v>337</v>
      </c>
      <c r="D230" s="303" t="s">
        <v>1462</v>
      </c>
      <c r="E230" s="19" t="s">
        <v>101</v>
      </c>
      <c r="F230" s="304">
        <v>55.68</v>
      </c>
      <c r="G230" s="40"/>
      <c r="H230" s="46"/>
    </row>
    <row r="231" s="2" customFormat="1" ht="16.8" customHeight="1">
      <c r="A231" s="40"/>
      <c r="B231" s="46"/>
      <c r="C231" s="299" t="s">
        <v>149</v>
      </c>
      <c r="D231" s="300" t="s">
        <v>150</v>
      </c>
      <c r="E231" s="301" t="s">
        <v>151</v>
      </c>
      <c r="F231" s="302">
        <v>2</v>
      </c>
      <c r="G231" s="40"/>
      <c r="H231" s="46"/>
    </row>
    <row r="232" s="2" customFormat="1" ht="16.8" customHeight="1">
      <c r="A232" s="40"/>
      <c r="B232" s="46"/>
      <c r="C232" s="303" t="s">
        <v>21</v>
      </c>
      <c r="D232" s="303" t="s">
        <v>200</v>
      </c>
      <c r="E232" s="19" t="s">
        <v>21</v>
      </c>
      <c r="F232" s="304">
        <v>0</v>
      </c>
      <c r="G232" s="40"/>
      <c r="H232" s="46"/>
    </row>
    <row r="233" s="2" customFormat="1" ht="16.8" customHeight="1">
      <c r="A233" s="40"/>
      <c r="B233" s="46"/>
      <c r="C233" s="303" t="s">
        <v>21</v>
      </c>
      <c r="D233" s="303" t="s">
        <v>83</v>
      </c>
      <c r="E233" s="19" t="s">
        <v>21</v>
      </c>
      <c r="F233" s="304">
        <v>2</v>
      </c>
      <c r="G233" s="40"/>
      <c r="H233" s="46"/>
    </row>
    <row r="234" s="2" customFormat="1" ht="16.8" customHeight="1">
      <c r="A234" s="40"/>
      <c r="B234" s="46"/>
      <c r="C234" s="303" t="s">
        <v>21</v>
      </c>
      <c r="D234" s="303" t="s">
        <v>203</v>
      </c>
      <c r="E234" s="19" t="s">
        <v>21</v>
      </c>
      <c r="F234" s="304">
        <v>2</v>
      </c>
      <c r="G234" s="40"/>
      <c r="H234" s="46"/>
    </row>
    <row r="235" s="2" customFormat="1" ht="16.8" customHeight="1">
      <c r="A235" s="40"/>
      <c r="B235" s="46"/>
      <c r="C235" s="305" t="s">
        <v>1424</v>
      </c>
      <c r="D235" s="40"/>
      <c r="E235" s="40"/>
      <c r="F235" s="40"/>
      <c r="G235" s="40"/>
      <c r="H235" s="46"/>
    </row>
    <row r="236" s="2" customFormat="1">
      <c r="A236" s="40"/>
      <c r="B236" s="46"/>
      <c r="C236" s="303" t="s">
        <v>325</v>
      </c>
      <c r="D236" s="303" t="s">
        <v>1461</v>
      </c>
      <c r="E236" s="19" t="s">
        <v>101</v>
      </c>
      <c r="F236" s="304">
        <v>3452.1599999999999</v>
      </c>
      <c r="G236" s="40"/>
      <c r="H236" s="46"/>
    </row>
    <row r="237" s="2" customFormat="1">
      <c r="A237" s="40"/>
      <c r="B237" s="46"/>
      <c r="C237" s="303" t="s">
        <v>332</v>
      </c>
      <c r="D237" s="303" t="s">
        <v>1463</v>
      </c>
      <c r="E237" s="19" t="s">
        <v>117</v>
      </c>
      <c r="F237" s="304">
        <v>2</v>
      </c>
      <c r="G237" s="40"/>
      <c r="H237" s="46"/>
    </row>
    <row r="238" s="2" customFormat="1" ht="16.8" customHeight="1">
      <c r="A238" s="40"/>
      <c r="B238" s="46"/>
      <c r="C238" s="299" t="s">
        <v>99</v>
      </c>
      <c r="D238" s="300" t="s">
        <v>100</v>
      </c>
      <c r="E238" s="301" t="s">
        <v>101</v>
      </c>
      <c r="F238" s="302">
        <v>247.80000000000001</v>
      </c>
      <c r="G238" s="40"/>
      <c r="H238" s="46"/>
    </row>
    <row r="239" s="2" customFormat="1" ht="16.8" customHeight="1">
      <c r="A239" s="40"/>
      <c r="B239" s="46"/>
      <c r="C239" s="303" t="s">
        <v>21</v>
      </c>
      <c r="D239" s="303" t="s">
        <v>200</v>
      </c>
      <c r="E239" s="19" t="s">
        <v>21</v>
      </c>
      <c r="F239" s="304">
        <v>0</v>
      </c>
      <c r="G239" s="40"/>
      <c r="H239" s="46"/>
    </row>
    <row r="240" s="2" customFormat="1" ht="16.8" customHeight="1">
      <c r="A240" s="40"/>
      <c r="B240" s="46"/>
      <c r="C240" s="303" t="s">
        <v>21</v>
      </c>
      <c r="D240" s="303" t="s">
        <v>475</v>
      </c>
      <c r="E240" s="19" t="s">
        <v>21</v>
      </c>
      <c r="F240" s="304">
        <v>247.80000000000001</v>
      </c>
      <c r="G240" s="40"/>
      <c r="H240" s="46"/>
    </row>
    <row r="241" s="2" customFormat="1" ht="16.8" customHeight="1">
      <c r="A241" s="40"/>
      <c r="B241" s="46"/>
      <c r="C241" s="303" t="s">
        <v>21</v>
      </c>
      <c r="D241" s="303" t="s">
        <v>203</v>
      </c>
      <c r="E241" s="19" t="s">
        <v>21</v>
      </c>
      <c r="F241" s="304">
        <v>247.80000000000001</v>
      </c>
      <c r="G241" s="40"/>
      <c r="H241" s="46"/>
    </row>
    <row r="242" s="2" customFormat="1" ht="16.8" customHeight="1">
      <c r="A242" s="40"/>
      <c r="B242" s="46"/>
      <c r="C242" s="305" t="s">
        <v>1424</v>
      </c>
      <c r="D242" s="40"/>
      <c r="E242" s="40"/>
      <c r="F242" s="40"/>
      <c r="G242" s="40"/>
      <c r="H242" s="46"/>
    </row>
    <row r="243" s="2" customFormat="1" ht="16.8" customHeight="1">
      <c r="A243" s="40"/>
      <c r="B243" s="46"/>
      <c r="C243" s="303" t="s">
        <v>467</v>
      </c>
      <c r="D243" s="303" t="s">
        <v>1464</v>
      </c>
      <c r="E243" s="19" t="s">
        <v>101</v>
      </c>
      <c r="F243" s="304">
        <v>310.613</v>
      </c>
      <c r="G243" s="40"/>
      <c r="H243" s="46"/>
    </row>
    <row r="244" s="2" customFormat="1">
      <c r="A244" s="40"/>
      <c r="B244" s="46"/>
      <c r="C244" s="303" t="s">
        <v>480</v>
      </c>
      <c r="D244" s="303" t="s">
        <v>1465</v>
      </c>
      <c r="E244" s="19" t="s">
        <v>101</v>
      </c>
      <c r="F244" s="304">
        <v>947.70100000000002</v>
      </c>
      <c r="G244" s="40"/>
      <c r="H244" s="46"/>
    </row>
    <row r="245" s="2" customFormat="1" ht="16.8" customHeight="1">
      <c r="A245" s="40"/>
      <c r="B245" s="46"/>
      <c r="C245" s="303" t="s">
        <v>504</v>
      </c>
      <c r="D245" s="303" t="s">
        <v>1466</v>
      </c>
      <c r="E245" s="19" t="s">
        <v>101</v>
      </c>
      <c r="F245" s="304">
        <v>284.38799999999998</v>
      </c>
      <c r="G245" s="40"/>
      <c r="H245" s="46"/>
    </row>
    <row r="246" s="2" customFormat="1">
      <c r="A246" s="40"/>
      <c r="B246" s="46"/>
      <c r="C246" s="303" t="s">
        <v>511</v>
      </c>
      <c r="D246" s="303" t="s">
        <v>1467</v>
      </c>
      <c r="E246" s="19" t="s">
        <v>101</v>
      </c>
      <c r="F246" s="304">
        <v>743.39999999999998</v>
      </c>
      <c r="G246" s="40"/>
      <c r="H246" s="46"/>
    </row>
    <row r="247" s="2" customFormat="1">
      <c r="A247" s="40"/>
      <c r="B247" s="46"/>
      <c r="C247" s="303" t="s">
        <v>684</v>
      </c>
      <c r="D247" s="303" t="s">
        <v>1468</v>
      </c>
      <c r="E247" s="19" t="s">
        <v>101</v>
      </c>
      <c r="F247" s="304">
        <v>310.613</v>
      </c>
      <c r="G247" s="40"/>
      <c r="H247" s="46"/>
    </row>
    <row r="248" s="2" customFormat="1">
      <c r="A248" s="40"/>
      <c r="B248" s="46"/>
      <c r="C248" s="303" t="s">
        <v>692</v>
      </c>
      <c r="D248" s="303" t="s">
        <v>1469</v>
      </c>
      <c r="E248" s="19" t="s">
        <v>101</v>
      </c>
      <c r="F248" s="304">
        <v>310.613</v>
      </c>
      <c r="G248" s="40"/>
      <c r="H248" s="46"/>
    </row>
    <row r="249" s="2" customFormat="1" ht="16.8" customHeight="1">
      <c r="A249" s="40"/>
      <c r="B249" s="46"/>
      <c r="C249" s="299" t="s">
        <v>129</v>
      </c>
      <c r="D249" s="300" t="s">
        <v>130</v>
      </c>
      <c r="E249" s="301" t="s">
        <v>101</v>
      </c>
      <c r="F249" s="302">
        <v>240.12000000000001</v>
      </c>
      <c r="G249" s="40"/>
      <c r="H249" s="46"/>
    </row>
    <row r="250" s="2" customFormat="1" ht="16.8" customHeight="1">
      <c r="A250" s="40"/>
      <c r="B250" s="46"/>
      <c r="C250" s="303" t="s">
        <v>21</v>
      </c>
      <c r="D250" s="303" t="s">
        <v>200</v>
      </c>
      <c r="E250" s="19" t="s">
        <v>21</v>
      </c>
      <c r="F250" s="304">
        <v>0</v>
      </c>
      <c r="G250" s="40"/>
      <c r="H250" s="46"/>
    </row>
    <row r="251" s="2" customFormat="1" ht="16.8" customHeight="1">
      <c r="A251" s="40"/>
      <c r="B251" s="46"/>
      <c r="C251" s="303" t="s">
        <v>21</v>
      </c>
      <c r="D251" s="303" t="s">
        <v>303</v>
      </c>
      <c r="E251" s="19" t="s">
        <v>21</v>
      </c>
      <c r="F251" s="304">
        <v>240.12000000000001</v>
      </c>
      <c r="G251" s="40"/>
      <c r="H251" s="46"/>
    </row>
    <row r="252" s="2" customFormat="1" ht="16.8" customHeight="1">
      <c r="A252" s="40"/>
      <c r="B252" s="46"/>
      <c r="C252" s="303" t="s">
        <v>21</v>
      </c>
      <c r="D252" s="303" t="s">
        <v>203</v>
      </c>
      <c r="E252" s="19" t="s">
        <v>21</v>
      </c>
      <c r="F252" s="304">
        <v>240.12000000000001</v>
      </c>
      <c r="G252" s="40"/>
      <c r="H252" s="46"/>
    </row>
    <row r="253" s="2" customFormat="1" ht="16.8" customHeight="1">
      <c r="A253" s="40"/>
      <c r="B253" s="46"/>
      <c r="C253" s="305" t="s">
        <v>1424</v>
      </c>
      <c r="D253" s="40"/>
      <c r="E253" s="40"/>
      <c r="F253" s="40"/>
      <c r="G253" s="40"/>
      <c r="H253" s="46"/>
    </row>
    <row r="254" s="2" customFormat="1" ht="16.8" customHeight="1">
      <c r="A254" s="40"/>
      <c r="B254" s="46"/>
      <c r="C254" s="303" t="s">
        <v>297</v>
      </c>
      <c r="D254" s="303" t="s">
        <v>1470</v>
      </c>
      <c r="E254" s="19" t="s">
        <v>101</v>
      </c>
      <c r="F254" s="304">
        <v>300.67700000000002</v>
      </c>
      <c r="G254" s="40"/>
      <c r="H254" s="46"/>
    </row>
    <row r="255" s="2" customFormat="1" ht="16.8" customHeight="1">
      <c r="A255" s="40"/>
      <c r="B255" s="46"/>
      <c r="C255" s="303" t="s">
        <v>527</v>
      </c>
      <c r="D255" s="303" t="s">
        <v>1471</v>
      </c>
      <c r="E255" s="19" t="s">
        <v>101</v>
      </c>
      <c r="F255" s="304">
        <v>300.67700000000002</v>
      </c>
      <c r="G255" s="40"/>
      <c r="H255" s="46"/>
    </row>
    <row r="256" s="2" customFormat="1" ht="16.8" customHeight="1">
      <c r="A256" s="40"/>
      <c r="B256" s="46"/>
      <c r="C256" s="303" t="s">
        <v>575</v>
      </c>
      <c r="D256" s="303" t="s">
        <v>1472</v>
      </c>
      <c r="E256" s="19" t="s">
        <v>101</v>
      </c>
      <c r="F256" s="304">
        <v>601.35400000000004</v>
      </c>
      <c r="G256" s="40"/>
      <c r="H256" s="46"/>
    </row>
    <row r="257" s="2" customFormat="1" ht="16.8" customHeight="1">
      <c r="A257" s="40"/>
      <c r="B257" s="46"/>
      <c r="C257" s="303" t="s">
        <v>730</v>
      </c>
      <c r="D257" s="303" t="s">
        <v>1473</v>
      </c>
      <c r="E257" s="19" t="s">
        <v>101</v>
      </c>
      <c r="F257" s="304">
        <v>240.12000000000001</v>
      </c>
      <c r="G257" s="40"/>
      <c r="H257" s="46"/>
    </row>
    <row r="258" s="2" customFormat="1" ht="16.8" customHeight="1">
      <c r="A258" s="40"/>
      <c r="B258" s="46"/>
      <c r="C258" s="303" t="s">
        <v>757</v>
      </c>
      <c r="D258" s="303" t="s">
        <v>1474</v>
      </c>
      <c r="E258" s="19" t="s">
        <v>101</v>
      </c>
      <c r="F258" s="304">
        <v>240.12000000000001</v>
      </c>
      <c r="G258" s="40"/>
      <c r="H258" s="46"/>
    </row>
    <row r="259" s="2" customFormat="1" ht="16.8" customHeight="1">
      <c r="A259" s="40"/>
      <c r="B259" s="46"/>
      <c r="C259" s="303" t="s">
        <v>762</v>
      </c>
      <c r="D259" s="303" t="s">
        <v>1475</v>
      </c>
      <c r="E259" s="19" t="s">
        <v>101</v>
      </c>
      <c r="F259" s="304">
        <v>300.67700000000002</v>
      </c>
      <c r="G259" s="40"/>
      <c r="H259" s="46"/>
    </row>
    <row r="260" s="2" customFormat="1" ht="16.8" customHeight="1">
      <c r="A260" s="40"/>
      <c r="B260" s="46"/>
      <c r="C260" s="303" t="s">
        <v>409</v>
      </c>
      <c r="D260" s="303" t="s">
        <v>410</v>
      </c>
      <c r="E260" s="19" t="s">
        <v>101</v>
      </c>
      <c r="F260" s="304">
        <v>396.33300000000003</v>
      </c>
      <c r="G260" s="40"/>
      <c r="H260" s="46"/>
    </row>
    <row r="261" s="2" customFormat="1">
      <c r="A261" s="40"/>
      <c r="B261" s="46"/>
      <c r="C261" s="303" t="s">
        <v>582</v>
      </c>
      <c r="D261" s="303" t="s">
        <v>583</v>
      </c>
      <c r="E261" s="19" t="s">
        <v>101</v>
      </c>
      <c r="F261" s="304">
        <v>468.33600000000001</v>
      </c>
      <c r="G261" s="40"/>
      <c r="H261" s="46"/>
    </row>
    <row r="262" s="2" customFormat="1">
      <c r="A262" s="40"/>
      <c r="B262" s="46"/>
      <c r="C262" s="303" t="s">
        <v>564</v>
      </c>
      <c r="D262" s="303" t="s">
        <v>565</v>
      </c>
      <c r="E262" s="19" t="s">
        <v>101</v>
      </c>
      <c r="F262" s="304">
        <v>486.35700000000003</v>
      </c>
      <c r="G262" s="40"/>
      <c r="H262" s="46"/>
    </row>
    <row r="263" s="2" customFormat="1">
      <c r="A263" s="40"/>
      <c r="B263" s="46"/>
      <c r="C263" s="303" t="s">
        <v>603</v>
      </c>
      <c r="D263" s="303" t="s">
        <v>604</v>
      </c>
      <c r="E263" s="19" t="s">
        <v>101</v>
      </c>
      <c r="F263" s="304">
        <v>355.15100000000001</v>
      </c>
      <c r="G263" s="40"/>
      <c r="H263" s="46"/>
    </row>
    <row r="264" s="2" customFormat="1" ht="16.8" customHeight="1">
      <c r="A264" s="40"/>
      <c r="B264" s="46"/>
      <c r="C264" s="299" t="s">
        <v>104</v>
      </c>
      <c r="D264" s="300" t="s">
        <v>105</v>
      </c>
      <c r="E264" s="301" t="s">
        <v>101</v>
      </c>
      <c r="F264" s="302">
        <v>36.588000000000001</v>
      </c>
      <c r="G264" s="40"/>
      <c r="H264" s="46"/>
    </row>
    <row r="265" s="2" customFormat="1" ht="16.8" customHeight="1">
      <c r="A265" s="40"/>
      <c r="B265" s="46"/>
      <c r="C265" s="303" t="s">
        <v>21</v>
      </c>
      <c r="D265" s="303" t="s">
        <v>200</v>
      </c>
      <c r="E265" s="19" t="s">
        <v>21</v>
      </c>
      <c r="F265" s="304">
        <v>0</v>
      </c>
      <c r="G265" s="40"/>
      <c r="H265" s="46"/>
    </row>
    <row r="266" s="2" customFormat="1" ht="16.8" customHeight="1">
      <c r="A266" s="40"/>
      <c r="B266" s="46"/>
      <c r="C266" s="303" t="s">
        <v>21</v>
      </c>
      <c r="D266" s="303" t="s">
        <v>477</v>
      </c>
      <c r="E266" s="19" t="s">
        <v>21</v>
      </c>
      <c r="F266" s="304">
        <v>36.113</v>
      </c>
      <c r="G266" s="40"/>
      <c r="H266" s="46"/>
    </row>
    <row r="267" s="2" customFormat="1" ht="16.8" customHeight="1">
      <c r="A267" s="40"/>
      <c r="B267" s="46"/>
      <c r="C267" s="303" t="s">
        <v>21</v>
      </c>
      <c r="D267" s="303" t="s">
        <v>478</v>
      </c>
      <c r="E267" s="19" t="s">
        <v>21</v>
      </c>
      <c r="F267" s="304">
        <v>0.47499999999999998</v>
      </c>
      <c r="G267" s="40"/>
      <c r="H267" s="46"/>
    </row>
    <row r="268" s="2" customFormat="1" ht="16.8" customHeight="1">
      <c r="A268" s="40"/>
      <c r="B268" s="46"/>
      <c r="C268" s="303" t="s">
        <v>21</v>
      </c>
      <c r="D268" s="303" t="s">
        <v>203</v>
      </c>
      <c r="E268" s="19" t="s">
        <v>21</v>
      </c>
      <c r="F268" s="304">
        <v>36.588000000000001</v>
      </c>
      <c r="G268" s="40"/>
      <c r="H268" s="46"/>
    </row>
    <row r="269" s="2" customFormat="1" ht="16.8" customHeight="1">
      <c r="A269" s="40"/>
      <c r="B269" s="46"/>
      <c r="C269" s="305" t="s">
        <v>1424</v>
      </c>
      <c r="D269" s="40"/>
      <c r="E269" s="40"/>
      <c r="F269" s="40"/>
      <c r="G269" s="40"/>
      <c r="H269" s="46"/>
    </row>
    <row r="270" s="2" customFormat="1" ht="16.8" customHeight="1">
      <c r="A270" s="40"/>
      <c r="B270" s="46"/>
      <c r="C270" s="303" t="s">
        <v>467</v>
      </c>
      <c r="D270" s="303" t="s">
        <v>1464</v>
      </c>
      <c r="E270" s="19" t="s">
        <v>101</v>
      </c>
      <c r="F270" s="304">
        <v>310.613</v>
      </c>
      <c r="G270" s="40"/>
      <c r="H270" s="46"/>
    </row>
    <row r="271" s="2" customFormat="1">
      <c r="A271" s="40"/>
      <c r="B271" s="46"/>
      <c r="C271" s="303" t="s">
        <v>480</v>
      </c>
      <c r="D271" s="303" t="s">
        <v>1465</v>
      </c>
      <c r="E271" s="19" t="s">
        <v>101</v>
      </c>
      <c r="F271" s="304">
        <v>947.70100000000002</v>
      </c>
      <c r="G271" s="40"/>
      <c r="H271" s="46"/>
    </row>
    <row r="272" s="2" customFormat="1" ht="16.8" customHeight="1">
      <c r="A272" s="40"/>
      <c r="B272" s="46"/>
      <c r="C272" s="303" t="s">
        <v>504</v>
      </c>
      <c r="D272" s="303" t="s">
        <v>1466</v>
      </c>
      <c r="E272" s="19" t="s">
        <v>101</v>
      </c>
      <c r="F272" s="304">
        <v>284.38799999999998</v>
      </c>
      <c r="G272" s="40"/>
      <c r="H272" s="46"/>
    </row>
    <row r="273" s="2" customFormat="1">
      <c r="A273" s="40"/>
      <c r="B273" s="46"/>
      <c r="C273" s="303" t="s">
        <v>684</v>
      </c>
      <c r="D273" s="303" t="s">
        <v>1468</v>
      </c>
      <c r="E273" s="19" t="s">
        <v>101</v>
      </c>
      <c r="F273" s="304">
        <v>310.613</v>
      </c>
      <c r="G273" s="40"/>
      <c r="H273" s="46"/>
    </row>
    <row r="274" s="2" customFormat="1">
      <c r="A274" s="40"/>
      <c r="B274" s="46"/>
      <c r="C274" s="303" t="s">
        <v>692</v>
      </c>
      <c r="D274" s="303" t="s">
        <v>1469</v>
      </c>
      <c r="E274" s="19" t="s">
        <v>101</v>
      </c>
      <c r="F274" s="304">
        <v>310.613</v>
      </c>
      <c r="G274" s="40"/>
      <c r="H274" s="46"/>
    </row>
    <row r="275" s="2" customFormat="1" ht="16.8" customHeight="1">
      <c r="A275" s="40"/>
      <c r="B275" s="46"/>
      <c r="C275" s="299" t="s">
        <v>132</v>
      </c>
      <c r="D275" s="300" t="s">
        <v>133</v>
      </c>
      <c r="E275" s="301" t="s">
        <v>101</v>
      </c>
      <c r="F275" s="302">
        <v>60.557000000000002</v>
      </c>
      <c r="G275" s="40"/>
      <c r="H275" s="46"/>
    </row>
    <row r="276" s="2" customFormat="1" ht="16.8" customHeight="1">
      <c r="A276" s="40"/>
      <c r="B276" s="46"/>
      <c r="C276" s="303" t="s">
        <v>21</v>
      </c>
      <c r="D276" s="303" t="s">
        <v>200</v>
      </c>
      <c r="E276" s="19" t="s">
        <v>21</v>
      </c>
      <c r="F276" s="304">
        <v>0</v>
      </c>
      <c r="G276" s="40"/>
      <c r="H276" s="46"/>
    </row>
    <row r="277" s="2" customFormat="1" ht="16.8" customHeight="1">
      <c r="A277" s="40"/>
      <c r="B277" s="46"/>
      <c r="C277" s="303" t="s">
        <v>21</v>
      </c>
      <c r="D277" s="303" t="s">
        <v>212</v>
      </c>
      <c r="E277" s="19" t="s">
        <v>21</v>
      </c>
      <c r="F277" s="304">
        <v>14.595000000000001</v>
      </c>
      <c r="G277" s="40"/>
      <c r="H277" s="46"/>
    </row>
    <row r="278" s="2" customFormat="1" ht="16.8" customHeight="1">
      <c r="A278" s="40"/>
      <c r="B278" s="46"/>
      <c r="C278" s="303" t="s">
        <v>21</v>
      </c>
      <c r="D278" s="303" t="s">
        <v>213</v>
      </c>
      <c r="E278" s="19" t="s">
        <v>21</v>
      </c>
      <c r="F278" s="304">
        <v>45.962000000000003</v>
      </c>
      <c r="G278" s="40"/>
      <c r="H278" s="46"/>
    </row>
    <row r="279" s="2" customFormat="1" ht="16.8" customHeight="1">
      <c r="A279" s="40"/>
      <c r="B279" s="46"/>
      <c r="C279" s="303" t="s">
        <v>21</v>
      </c>
      <c r="D279" s="303" t="s">
        <v>203</v>
      </c>
      <c r="E279" s="19" t="s">
        <v>21</v>
      </c>
      <c r="F279" s="304">
        <v>60.557000000000002</v>
      </c>
      <c r="G279" s="40"/>
      <c r="H279" s="46"/>
    </row>
    <row r="280" s="2" customFormat="1" ht="16.8" customHeight="1">
      <c r="A280" s="40"/>
      <c r="B280" s="46"/>
      <c r="C280" s="305" t="s">
        <v>1424</v>
      </c>
      <c r="D280" s="40"/>
      <c r="E280" s="40"/>
      <c r="F280" s="40"/>
      <c r="G280" s="40"/>
      <c r="H280" s="46"/>
    </row>
    <row r="281" s="2" customFormat="1" ht="16.8" customHeight="1">
      <c r="A281" s="40"/>
      <c r="B281" s="46"/>
      <c r="C281" s="303" t="s">
        <v>206</v>
      </c>
      <c r="D281" s="303" t="s">
        <v>1476</v>
      </c>
      <c r="E281" s="19" t="s">
        <v>101</v>
      </c>
      <c r="F281" s="304">
        <v>60.557000000000002</v>
      </c>
      <c r="G281" s="40"/>
      <c r="H281" s="46"/>
    </row>
    <row r="282" s="2" customFormat="1" ht="16.8" customHeight="1">
      <c r="A282" s="40"/>
      <c r="B282" s="46"/>
      <c r="C282" s="303" t="s">
        <v>297</v>
      </c>
      <c r="D282" s="303" t="s">
        <v>1470</v>
      </c>
      <c r="E282" s="19" t="s">
        <v>101</v>
      </c>
      <c r="F282" s="304">
        <v>300.67700000000002</v>
      </c>
      <c r="G282" s="40"/>
      <c r="H282" s="46"/>
    </row>
    <row r="283" s="2" customFormat="1" ht="16.8" customHeight="1">
      <c r="A283" s="40"/>
      <c r="B283" s="46"/>
      <c r="C283" s="303" t="s">
        <v>305</v>
      </c>
      <c r="D283" s="303" t="s">
        <v>1477</v>
      </c>
      <c r="E283" s="19" t="s">
        <v>307</v>
      </c>
      <c r="F283" s="304">
        <v>4.2389999999999999</v>
      </c>
      <c r="G283" s="40"/>
      <c r="H283" s="46"/>
    </row>
    <row r="284" s="2" customFormat="1" ht="16.8" customHeight="1">
      <c r="A284" s="40"/>
      <c r="B284" s="46"/>
      <c r="C284" s="303" t="s">
        <v>527</v>
      </c>
      <c r="D284" s="303" t="s">
        <v>1471</v>
      </c>
      <c r="E284" s="19" t="s">
        <v>101</v>
      </c>
      <c r="F284" s="304">
        <v>300.67700000000002</v>
      </c>
      <c r="G284" s="40"/>
      <c r="H284" s="46"/>
    </row>
    <row r="285" s="2" customFormat="1" ht="16.8" customHeight="1">
      <c r="A285" s="40"/>
      <c r="B285" s="46"/>
      <c r="C285" s="303" t="s">
        <v>538</v>
      </c>
      <c r="D285" s="303" t="s">
        <v>1478</v>
      </c>
      <c r="E285" s="19" t="s">
        <v>101</v>
      </c>
      <c r="F285" s="304">
        <v>60.557000000000002</v>
      </c>
      <c r="G285" s="40"/>
      <c r="H285" s="46"/>
    </row>
    <row r="286" s="2" customFormat="1" ht="16.8" customHeight="1">
      <c r="A286" s="40"/>
      <c r="B286" s="46"/>
      <c r="C286" s="303" t="s">
        <v>575</v>
      </c>
      <c r="D286" s="303" t="s">
        <v>1472</v>
      </c>
      <c r="E286" s="19" t="s">
        <v>101</v>
      </c>
      <c r="F286" s="304">
        <v>601.35400000000004</v>
      </c>
      <c r="G286" s="40"/>
      <c r="H286" s="46"/>
    </row>
    <row r="287" s="2" customFormat="1" ht="16.8" customHeight="1">
      <c r="A287" s="40"/>
      <c r="B287" s="46"/>
      <c r="C287" s="303" t="s">
        <v>611</v>
      </c>
      <c r="D287" s="303" t="s">
        <v>1479</v>
      </c>
      <c r="E287" s="19" t="s">
        <v>101</v>
      </c>
      <c r="F287" s="304">
        <v>121.114</v>
      </c>
      <c r="G287" s="40"/>
      <c r="H287" s="46"/>
    </row>
    <row r="288" s="2" customFormat="1" ht="16.8" customHeight="1">
      <c r="A288" s="40"/>
      <c r="B288" s="46"/>
      <c r="C288" s="303" t="s">
        <v>720</v>
      </c>
      <c r="D288" s="303" t="s">
        <v>1480</v>
      </c>
      <c r="E288" s="19" t="s">
        <v>101</v>
      </c>
      <c r="F288" s="304">
        <v>60.557000000000002</v>
      </c>
      <c r="G288" s="40"/>
      <c r="H288" s="46"/>
    </row>
    <row r="289" s="2" customFormat="1" ht="16.8" customHeight="1">
      <c r="A289" s="40"/>
      <c r="B289" s="46"/>
      <c r="C289" s="303" t="s">
        <v>752</v>
      </c>
      <c r="D289" s="303" t="s">
        <v>1481</v>
      </c>
      <c r="E289" s="19" t="s">
        <v>101</v>
      </c>
      <c r="F289" s="304">
        <v>60.557000000000002</v>
      </c>
      <c r="G289" s="40"/>
      <c r="H289" s="46"/>
    </row>
    <row r="290" s="2" customFormat="1" ht="16.8" customHeight="1">
      <c r="A290" s="40"/>
      <c r="B290" s="46"/>
      <c r="C290" s="303" t="s">
        <v>762</v>
      </c>
      <c r="D290" s="303" t="s">
        <v>1475</v>
      </c>
      <c r="E290" s="19" t="s">
        <v>101</v>
      </c>
      <c r="F290" s="304">
        <v>300.67700000000002</v>
      </c>
      <c r="G290" s="40"/>
      <c r="H290" s="46"/>
    </row>
    <row r="291" s="2" customFormat="1" ht="16.8" customHeight="1">
      <c r="A291" s="40"/>
      <c r="B291" s="46"/>
      <c r="C291" s="303" t="s">
        <v>409</v>
      </c>
      <c r="D291" s="303" t="s">
        <v>410</v>
      </c>
      <c r="E291" s="19" t="s">
        <v>101</v>
      </c>
      <c r="F291" s="304">
        <v>396.33300000000003</v>
      </c>
      <c r="G291" s="40"/>
      <c r="H291" s="46"/>
    </row>
    <row r="292" s="2" customFormat="1">
      <c r="A292" s="40"/>
      <c r="B292" s="46"/>
      <c r="C292" s="303" t="s">
        <v>596</v>
      </c>
      <c r="D292" s="303" t="s">
        <v>597</v>
      </c>
      <c r="E292" s="19" t="s">
        <v>101</v>
      </c>
      <c r="F292" s="304">
        <v>102.238</v>
      </c>
      <c r="G292" s="40"/>
      <c r="H292" s="46"/>
    </row>
    <row r="293" s="2" customFormat="1">
      <c r="A293" s="40"/>
      <c r="B293" s="46"/>
      <c r="C293" s="303" t="s">
        <v>582</v>
      </c>
      <c r="D293" s="303" t="s">
        <v>583</v>
      </c>
      <c r="E293" s="19" t="s">
        <v>101</v>
      </c>
      <c r="F293" s="304">
        <v>468.33600000000001</v>
      </c>
      <c r="G293" s="40"/>
      <c r="H293" s="46"/>
    </row>
    <row r="294" s="2" customFormat="1">
      <c r="A294" s="40"/>
      <c r="B294" s="46"/>
      <c r="C294" s="303" t="s">
        <v>564</v>
      </c>
      <c r="D294" s="303" t="s">
        <v>565</v>
      </c>
      <c r="E294" s="19" t="s">
        <v>101</v>
      </c>
      <c r="F294" s="304">
        <v>486.35700000000003</v>
      </c>
      <c r="G294" s="40"/>
      <c r="H294" s="46"/>
    </row>
    <row r="295" s="2" customFormat="1" ht="16.8" customHeight="1">
      <c r="A295" s="40"/>
      <c r="B295" s="46"/>
      <c r="C295" s="303" t="s">
        <v>618</v>
      </c>
      <c r="D295" s="303" t="s">
        <v>619</v>
      </c>
      <c r="E295" s="19" t="s">
        <v>101</v>
      </c>
      <c r="F295" s="304">
        <v>79.697999999999993</v>
      </c>
      <c r="G295" s="40"/>
      <c r="H295" s="46"/>
    </row>
    <row r="296" s="2" customFormat="1" ht="16.8" customHeight="1">
      <c r="A296" s="40"/>
      <c r="B296" s="46"/>
      <c r="C296" s="303" t="s">
        <v>626</v>
      </c>
      <c r="D296" s="303" t="s">
        <v>627</v>
      </c>
      <c r="E296" s="19" t="s">
        <v>101</v>
      </c>
      <c r="F296" s="304">
        <v>79.697999999999993</v>
      </c>
      <c r="G296" s="40"/>
      <c r="H296" s="46"/>
    </row>
    <row r="297" s="2" customFormat="1" ht="16.8" customHeight="1">
      <c r="A297" s="40"/>
      <c r="B297" s="46"/>
      <c r="C297" s="299" t="s">
        <v>108</v>
      </c>
      <c r="D297" s="300" t="s">
        <v>109</v>
      </c>
      <c r="E297" s="301" t="s">
        <v>101</v>
      </c>
      <c r="F297" s="302">
        <v>26.225000000000001</v>
      </c>
      <c r="G297" s="40"/>
      <c r="H297" s="46"/>
    </row>
    <row r="298" s="2" customFormat="1" ht="16.8" customHeight="1">
      <c r="A298" s="40"/>
      <c r="B298" s="46"/>
      <c r="C298" s="303" t="s">
        <v>21</v>
      </c>
      <c r="D298" s="303" t="s">
        <v>200</v>
      </c>
      <c r="E298" s="19" t="s">
        <v>21</v>
      </c>
      <c r="F298" s="304">
        <v>0</v>
      </c>
      <c r="G298" s="40"/>
      <c r="H298" s="46"/>
    </row>
    <row r="299" s="2" customFormat="1" ht="16.8" customHeight="1">
      <c r="A299" s="40"/>
      <c r="B299" s="46"/>
      <c r="C299" s="303" t="s">
        <v>21</v>
      </c>
      <c r="D299" s="303" t="s">
        <v>381</v>
      </c>
      <c r="E299" s="19" t="s">
        <v>21</v>
      </c>
      <c r="F299" s="304">
        <v>16.756</v>
      </c>
      <c r="G299" s="40"/>
      <c r="H299" s="46"/>
    </row>
    <row r="300" s="2" customFormat="1" ht="16.8" customHeight="1">
      <c r="A300" s="40"/>
      <c r="B300" s="46"/>
      <c r="C300" s="303" t="s">
        <v>21</v>
      </c>
      <c r="D300" s="303" t="s">
        <v>382</v>
      </c>
      <c r="E300" s="19" t="s">
        <v>21</v>
      </c>
      <c r="F300" s="304">
        <v>8.7040000000000006</v>
      </c>
      <c r="G300" s="40"/>
      <c r="H300" s="46"/>
    </row>
    <row r="301" s="2" customFormat="1" ht="16.8" customHeight="1">
      <c r="A301" s="40"/>
      <c r="B301" s="46"/>
      <c r="C301" s="303" t="s">
        <v>21</v>
      </c>
      <c r="D301" s="303" t="s">
        <v>383</v>
      </c>
      <c r="E301" s="19" t="s">
        <v>21</v>
      </c>
      <c r="F301" s="304">
        <v>0.76500000000000001</v>
      </c>
      <c r="G301" s="40"/>
      <c r="H301" s="46"/>
    </row>
    <row r="302" s="2" customFormat="1" ht="16.8" customHeight="1">
      <c r="A302" s="40"/>
      <c r="B302" s="46"/>
      <c r="C302" s="303" t="s">
        <v>21</v>
      </c>
      <c r="D302" s="303" t="s">
        <v>203</v>
      </c>
      <c r="E302" s="19" t="s">
        <v>21</v>
      </c>
      <c r="F302" s="304">
        <v>26.225000000000001</v>
      </c>
      <c r="G302" s="40"/>
      <c r="H302" s="46"/>
    </row>
    <row r="303" s="2" customFormat="1" ht="16.8" customHeight="1">
      <c r="A303" s="40"/>
      <c r="B303" s="46"/>
      <c r="C303" s="305" t="s">
        <v>1424</v>
      </c>
      <c r="D303" s="40"/>
      <c r="E303" s="40"/>
      <c r="F303" s="40"/>
      <c r="G303" s="40"/>
      <c r="H303" s="46"/>
    </row>
    <row r="304" s="2" customFormat="1" ht="16.8" customHeight="1">
      <c r="A304" s="40"/>
      <c r="B304" s="46"/>
      <c r="C304" s="303" t="s">
        <v>467</v>
      </c>
      <c r="D304" s="303" t="s">
        <v>1464</v>
      </c>
      <c r="E304" s="19" t="s">
        <v>101</v>
      </c>
      <c r="F304" s="304">
        <v>310.613</v>
      </c>
      <c r="G304" s="40"/>
      <c r="H304" s="46"/>
    </row>
    <row r="305" s="2" customFormat="1">
      <c r="A305" s="40"/>
      <c r="B305" s="46"/>
      <c r="C305" s="303" t="s">
        <v>480</v>
      </c>
      <c r="D305" s="303" t="s">
        <v>1465</v>
      </c>
      <c r="E305" s="19" t="s">
        <v>101</v>
      </c>
      <c r="F305" s="304">
        <v>947.70100000000002</v>
      </c>
      <c r="G305" s="40"/>
      <c r="H305" s="46"/>
    </row>
    <row r="306" s="2" customFormat="1" ht="16.8" customHeight="1">
      <c r="A306" s="40"/>
      <c r="B306" s="46"/>
      <c r="C306" s="303" t="s">
        <v>498</v>
      </c>
      <c r="D306" s="303" t="s">
        <v>1482</v>
      </c>
      <c r="E306" s="19" t="s">
        <v>101</v>
      </c>
      <c r="F306" s="304">
        <v>26.225000000000001</v>
      </c>
      <c r="G306" s="40"/>
      <c r="H306" s="46"/>
    </row>
    <row r="307" s="2" customFormat="1">
      <c r="A307" s="40"/>
      <c r="B307" s="46"/>
      <c r="C307" s="303" t="s">
        <v>684</v>
      </c>
      <c r="D307" s="303" t="s">
        <v>1468</v>
      </c>
      <c r="E307" s="19" t="s">
        <v>101</v>
      </c>
      <c r="F307" s="304">
        <v>310.613</v>
      </c>
      <c r="G307" s="40"/>
      <c r="H307" s="46"/>
    </row>
    <row r="308" s="2" customFormat="1">
      <c r="A308" s="40"/>
      <c r="B308" s="46"/>
      <c r="C308" s="303" t="s">
        <v>692</v>
      </c>
      <c r="D308" s="303" t="s">
        <v>1469</v>
      </c>
      <c r="E308" s="19" t="s">
        <v>101</v>
      </c>
      <c r="F308" s="304">
        <v>310.613</v>
      </c>
      <c r="G308" s="40"/>
      <c r="H308" s="46"/>
    </row>
    <row r="309" s="2" customFormat="1" ht="16.8" customHeight="1">
      <c r="A309" s="40"/>
      <c r="B309" s="46"/>
      <c r="C309" s="303" t="s">
        <v>374</v>
      </c>
      <c r="D309" s="303" t="s">
        <v>1483</v>
      </c>
      <c r="E309" s="19" t="s">
        <v>307</v>
      </c>
      <c r="F309" s="304">
        <v>0.78700000000000003</v>
      </c>
      <c r="G309" s="40"/>
      <c r="H309" s="46"/>
    </row>
    <row r="310" s="2" customFormat="1" ht="16.8" customHeight="1">
      <c r="A310" s="40"/>
      <c r="B310" s="46"/>
      <c r="C310" s="303" t="s">
        <v>385</v>
      </c>
      <c r="D310" s="303" t="s">
        <v>1484</v>
      </c>
      <c r="E310" s="19" t="s">
        <v>101</v>
      </c>
      <c r="F310" s="304">
        <v>26.225000000000001</v>
      </c>
      <c r="G310" s="40"/>
      <c r="H310" s="46"/>
    </row>
    <row r="311" s="2" customFormat="1" ht="16.8" customHeight="1">
      <c r="A311" s="40"/>
      <c r="B311" s="46"/>
      <c r="C311" s="299" t="s">
        <v>1485</v>
      </c>
      <c r="D311" s="300" t="s">
        <v>1486</v>
      </c>
      <c r="E311" s="301" t="s">
        <v>113</v>
      </c>
      <c r="F311" s="302">
        <v>22.52</v>
      </c>
      <c r="G311" s="40"/>
      <c r="H311" s="46"/>
    </row>
    <row r="312" s="2" customFormat="1" ht="16.8" customHeight="1">
      <c r="A312" s="40"/>
      <c r="B312" s="46"/>
      <c r="C312" s="303" t="s">
        <v>21</v>
      </c>
      <c r="D312" s="303" t="s">
        <v>200</v>
      </c>
      <c r="E312" s="19" t="s">
        <v>21</v>
      </c>
      <c r="F312" s="304">
        <v>0</v>
      </c>
      <c r="G312" s="40"/>
      <c r="H312" s="46"/>
    </row>
    <row r="313" s="2" customFormat="1" ht="16.8" customHeight="1">
      <c r="A313" s="40"/>
      <c r="B313" s="46"/>
      <c r="C313" s="303" t="s">
        <v>21</v>
      </c>
      <c r="D313" s="303" t="s">
        <v>1487</v>
      </c>
      <c r="E313" s="19" t="s">
        <v>21</v>
      </c>
      <c r="F313" s="304">
        <v>22.52</v>
      </c>
      <c r="G313" s="40"/>
      <c r="H313" s="46"/>
    </row>
    <row r="314" s="2" customFormat="1" ht="16.8" customHeight="1">
      <c r="A314" s="40"/>
      <c r="B314" s="46"/>
      <c r="C314" s="303" t="s">
        <v>21</v>
      </c>
      <c r="D314" s="303" t="s">
        <v>203</v>
      </c>
      <c r="E314" s="19" t="s">
        <v>21</v>
      </c>
      <c r="F314" s="304">
        <v>22.52</v>
      </c>
      <c r="G314" s="40"/>
      <c r="H314" s="46"/>
    </row>
    <row r="315" s="2" customFormat="1" ht="7.44" customHeight="1">
      <c r="A315" s="40"/>
      <c r="B315" s="168"/>
      <c r="C315" s="169"/>
      <c r="D315" s="169"/>
      <c r="E315" s="169"/>
      <c r="F315" s="169"/>
      <c r="G315" s="169"/>
      <c r="H315" s="46"/>
    </row>
    <row r="316" s="2" customFormat="1">
      <c r="A316" s="40"/>
      <c r="B316" s="40"/>
      <c r="C316" s="40"/>
      <c r="D316" s="40"/>
      <c r="E316" s="40"/>
      <c r="F316" s="40"/>
      <c r="G316" s="40"/>
      <c r="H316" s="40"/>
    </row>
  </sheetData>
  <sheetProtection sheet="1" formatColumns="0" formatRows="0" objects="1" scenarios="1" spinCount="100000" saltValue="ExrVH/MGlPtaj3Q8XIT03TIt/m7a3OsIA5piMUzE3LCMEhiqnMT7MlTe5ykKjWNqtuFNQwQ9/snfH7yQBlvwqw==" hashValue="Ucb8UtcjCunFxz8YjS7wWdY1YmywMT9JHmKvQTbWKA0CFockaOnwwW4gL0G0ZEWZ5WhF+LKqPu84R3E4Ae49B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6" customWidth="1"/>
    <col min="2" max="2" width="1.667969" style="306" customWidth="1"/>
    <col min="3" max="4" width="5" style="306" customWidth="1"/>
    <col min="5" max="5" width="11.66016" style="306" customWidth="1"/>
    <col min="6" max="6" width="9.160156" style="306" customWidth="1"/>
    <col min="7" max="7" width="5" style="306" customWidth="1"/>
    <col min="8" max="8" width="77.83203" style="306" customWidth="1"/>
    <col min="9" max="10" width="20" style="306" customWidth="1"/>
    <col min="11" max="11" width="1.667969" style="306" customWidth="1"/>
  </cols>
  <sheetData>
    <row r="1" s="1" customFormat="1" ht="37.5" customHeight="1"/>
    <row r="2" s="1" customFormat="1" ht="7.5" customHeight="1">
      <c r="B2" s="307"/>
      <c r="C2" s="308"/>
      <c r="D2" s="308"/>
      <c r="E2" s="308"/>
      <c r="F2" s="308"/>
      <c r="G2" s="308"/>
      <c r="H2" s="308"/>
      <c r="I2" s="308"/>
      <c r="J2" s="308"/>
      <c r="K2" s="309"/>
    </row>
    <row r="3" s="16" customFormat="1" ht="45" customHeight="1">
      <c r="B3" s="310"/>
      <c r="C3" s="311" t="s">
        <v>1488</v>
      </c>
      <c r="D3" s="311"/>
      <c r="E3" s="311"/>
      <c r="F3" s="311"/>
      <c r="G3" s="311"/>
      <c r="H3" s="311"/>
      <c r="I3" s="311"/>
      <c r="J3" s="311"/>
      <c r="K3" s="312"/>
    </row>
    <row r="4" s="1" customFormat="1" ht="25.5" customHeight="1">
      <c r="B4" s="313"/>
      <c r="C4" s="314" t="s">
        <v>1489</v>
      </c>
      <c r="D4" s="314"/>
      <c r="E4" s="314"/>
      <c r="F4" s="314"/>
      <c r="G4" s="314"/>
      <c r="H4" s="314"/>
      <c r="I4" s="314"/>
      <c r="J4" s="314"/>
      <c r="K4" s="315"/>
    </row>
    <row r="5" s="1" customFormat="1" ht="5.25" customHeight="1">
      <c r="B5" s="313"/>
      <c r="C5" s="316"/>
      <c r="D5" s="316"/>
      <c r="E5" s="316"/>
      <c r="F5" s="316"/>
      <c r="G5" s="316"/>
      <c r="H5" s="316"/>
      <c r="I5" s="316"/>
      <c r="J5" s="316"/>
      <c r="K5" s="315"/>
    </row>
    <row r="6" s="1" customFormat="1" ht="15" customHeight="1">
      <c r="B6" s="313"/>
      <c r="C6" s="317" t="s">
        <v>1490</v>
      </c>
      <c r="D6" s="317"/>
      <c r="E6" s="317"/>
      <c r="F6" s="317"/>
      <c r="G6" s="317"/>
      <c r="H6" s="317"/>
      <c r="I6" s="317"/>
      <c r="J6" s="317"/>
      <c r="K6" s="315"/>
    </row>
    <row r="7" s="1" customFormat="1" ht="15" customHeight="1">
      <c r="B7" s="318"/>
      <c r="C7" s="317" t="s">
        <v>1491</v>
      </c>
      <c r="D7" s="317"/>
      <c r="E7" s="317"/>
      <c r="F7" s="317"/>
      <c r="G7" s="317"/>
      <c r="H7" s="317"/>
      <c r="I7" s="317"/>
      <c r="J7" s="317"/>
      <c r="K7" s="315"/>
    </row>
    <row r="8" s="1" customFormat="1" ht="12.75" customHeight="1">
      <c r="B8" s="318"/>
      <c r="C8" s="317"/>
      <c r="D8" s="317"/>
      <c r="E8" s="317"/>
      <c r="F8" s="317"/>
      <c r="G8" s="317"/>
      <c r="H8" s="317"/>
      <c r="I8" s="317"/>
      <c r="J8" s="317"/>
      <c r="K8" s="315"/>
    </row>
    <row r="9" s="1" customFormat="1" ht="15" customHeight="1">
      <c r="B9" s="318"/>
      <c r="C9" s="317" t="s">
        <v>1492</v>
      </c>
      <c r="D9" s="317"/>
      <c r="E9" s="317"/>
      <c r="F9" s="317"/>
      <c r="G9" s="317"/>
      <c r="H9" s="317"/>
      <c r="I9" s="317"/>
      <c r="J9" s="317"/>
      <c r="K9" s="315"/>
    </row>
    <row r="10" s="1" customFormat="1" ht="15" customHeight="1">
      <c r="B10" s="318"/>
      <c r="C10" s="317"/>
      <c r="D10" s="317" t="s">
        <v>1493</v>
      </c>
      <c r="E10" s="317"/>
      <c r="F10" s="317"/>
      <c r="G10" s="317"/>
      <c r="H10" s="317"/>
      <c r="I10" s="317"/>
      <c r="J10" s="317"/>
      <c r="K10" s="315"/>
    </row>
    <row r="11" s="1" customFormat="1" ht="15" customHeight="1">
      <c r="B11" s="318"/>
      <c r="C11" s="319"/>
      <c r="D11" s="317" t="s">
        <v>1494</v>
      </c>
      <c r="E11" s="317"/>
      <c r="F11" s="317"/>
      <c r="G11" s="317"/>
      <c r="H11" s="317"/>
      <c r="I11" s="317"/>
      <c r="J11" s="317"/>
      <c r="K11" s="315"/>
    </row>
    <row r="12" s="1" customFormat="1" ht="15" customHeight="1">
      <c r="B12" s="318"/>
      <c r="C12" s="319"/>
      <c r="D12" s="317"/>
      <c r="E12" s="317"/>
      <c r="F12" s="317"/>
      <c r="G12" s="317"/>
      <c r="H12" s="317"/>
      <c r="I12" s="317"/>
      <c r="J12" s="317"/>
      <c r="K12" s="315"/>
    </row>
    <row r="13" s="1" customFormat="1" ht="15" customHeight="1">
      <c r="B13" s="318"/>
      <c r="C13" s="319"/>
      <c r="D13" s="320" t="s">
        <v>1495</v>
      </c>
      <c r="E13" s="317"/>
      <c r="F13" s="317"/>
      <c r="G13" s="317"/>
      <c r="H13" s="317"/>
      <c r="I13" s="317"/>
      <c r="J13" s="317"/>
      <c r="K13" s="315"/>
    </row>
    <row r="14" s="1" customFormat="1" ht="12.75" customHeight="1">
      <c r="B14" s="318"/>
      <c r="C14" s="319"/>
      <c r="D14" s="319"/>
      <c r="E14" s="319"/>
      <c r="F14" s="319"/>
      <c r="G14" s="319"/>
      <c r="H14" s="319"/>
      <c r="I14" s="319"/>
      <c r="J14" s="319"/>
      <c r="K14" s="315"/>
    </row>
    <row r="15" s="1" customFormat="1" ht="15" customHeight="1">
      <c r="B15" s="318"/>
      <c r="C15" s="319"/>
      <c r="D15" s="317" t="s">
        <v>1496</v>
      </c>
      <c r="E15" s="317"/>
      <c r="F15" s="317"/>
      <c r="G15" s="317"/>
      <c r="H15" s="317"/>
      <c r="I15" s="317"/>
      <c r="J15" s="317"/>
      <c r="K15" s="315"/>
    </row>
    <row r="16" s="1" customFormat="1" ht="15" customHeight="1">
      <c r="B16" s="318"/>
      <c r="C16" s="319"/>
      <c r="D16" s="317" t="s">
        <v>1497</v>
      </c>
      <c r="E16" s="317"/>
      <c r="F16" s="317"/>
      <c r="G16" s="317"/>
      <c r="H16" s="317"/>
      <c r="I16" s="317"/>
      <c r="J16" s="317"/>
      <c r="K16" s="315"/>
    </row>
    <row r="17" s="1" customFormat="1" ht="15" customHeight="1">
      <c r="B17" s="318"/>
      <c r="C17" s="319"/>
      <c r="D17" s="317" t="s">
        <v>1498</v>
      </c>
      <c r="E17" s="317"/>
      <c r="F17" s="317"/>
      <c r="G17" s="317"/>
      <c r="H17" s="317"/>
      <c r="I17" s="317"/>
      <c r="J17" s="317"/>
      <c r="K17" s="315"/>
    </row>
    <row r="18" s="1" customFormat="1" ht="15" customHeight="1">
      <c r="B18" s="318"/>
      <c r="C18" s="319"/>
      <c r="D18" s="319"/>
      <c r="E18" s="321" t="s">
        <v>80</v>
      </c>
      <c r="F18" s="317" t="s">
        <v>1499</v>
      </c>
      <c r="G18" s="317"/>
      <c r="H18" s="317"/>
      <c r="I18" s="317"/>
      <c r="J18" s="317"/>
      <c r="K18" s="315"/>
    </row>
    <row r="19" s="1" customFormat="1" ht="15" customHeight="1">
      <c r="B19" s="318"/>
      <c r="C19" s="319"/>
      <c r="D19" s="319"/>
      <c r="E19" s="321" t="s">
        <v>1500</v>
      </c>
      <c r="F19" s="317" t="s">
        <v>1501</v>
      </c>
      <c r="G19" s="317"/>
      <c r="H19" s="317"/>
      <c r="I19" s="317"/>
      <c r="J19" s="317"/>
      <c r="K19" s="315"/>
    </row>
    <row r="20" s="1" customFormat="1" ht="15" customHeight="1">
      <c r="B20" s="318"/>
      <c r="C20" s="319"/>
      <c r="D20" s="319"/>
      <c r="E20" s="321" t="s">
        <v>1502</v>
      </c>
      <c r="F20" s="317" t="s">
        <v>1503</v>
      </c>
      <c r="G20" s="317"/>
      <c r="H20" s="317"/>
      <c r="I20" s="317"/>
      <c r="J20" s="317"/>
      <c r="K20" s="315"/>
    </row>
    <row r="21" s="1" customFormat="1" ht="15" customHeight="1">
      <c r="B21" s="318"/>
      <c r="C21" s="319"/>
      <c r="D21" s="319"/>
      <c r="E21" s="321" t="s">
        <v>1504</v>
      </c>
      <c r="F21" s="317" t="s">
        <v>1505</v>
      </c>
      <c r="G21" s="317"/>
      <c r="H21" s="317"/>
      <c r="I21" s="317"/>
      <c r="J21" s="317"/>
      <c r="K21" s="315"/>
    </row>
    <row r="22" s="1" customFormat="1" ht="15" customHeight="1">
      <c r="B22" s="318"/>
      <c r="C22" s="319"/>
      <c r="D22" s="319"/>
      <c r="E22" s="321" t="s">
        <v>1506</v>
      </c>
      <c r="F22" s="317" t="s">
        <v>1507</v>
      </c>
      <c r="G22" s="317"/>
      <c r="H22" s="317"/>
      <c r="I22" s="317"/>
      <c r="J22" s="317"/>
      <c r="K22" s="315"/>
    </row>
    <row r="23" s="1" customFormat="1" ht="15" customHeight="1">
      <c r="B23" s="318"/>
      <c r="C23" s="319"/>
      <c r="D23" s="319"/>
      <c r="E23" s="321" t="s">
        <v>88</v>
      </c>
      <c r="F23" s="317" t="s">
        <v>1508</v>
      </c>
      <c r="G23" s="317"/>
      <c r="H23" s="317"/>
      <c r="I23" s="317"/>
      <c r="J23" s="317"/>
      <c r="K23" s="315"/>
    </row>
    <row r="24" s="1" customFormat="1" ht="12.75" customHeight="1">
      <c r="B24" s="318"/>
      <c r="C24" s="319"/>
      <c r="D24" s="319"/>
      <c r="E24" s="319"/>
      <c r="F24" s="319"/>
      <c r="G24" s="319"/>
      <c r="H24" s="319"/>
      <c r="I24" s="319"/>
      <c r="J24" s="319"/>
      <c r="K24" s="315"/>
    </row>
    <row r="25" s="1" customFormat="1" ht="15" customHeight="1">
      <c r="B25" s="318"/>
      <c r="C25" s="317" t="s">
        <v>1509</v>
      </c>
      <c r="D25" s="317"/>
      <c r="E25" s="317"/>
      <c r="F25" s="317"/>
      <c r="G25" s="317"/>
      <c r="H25" s="317"/>
      <c r="I25" s="317"/>
      <c r="J25" s="317"/>
      <c r="K25" s="315"/>
    </row>
    <row r="26" s="1" customFormat="1" ht="15" customHeight="1">
      <c r="B26" s="318"/>
      <c r="C26" s="317" t="s">
        <v>1510</v>
      </c>
      <c r="D26" s="317"/>
      <c r="E26" s="317"/>
      <c r="F26" s="317"/>
      <c r="G26" s="317"/>
      <c r="H26" s="317"/>
      <c r="I26" s="317"/>
      <c r="J26" s="317"/>
      <c r="K26" s="315"/>
    </row>
    <row r="27" s="1" customFormat="1" ht="15" customHeight="1">
      <c r="B27" s="318"/>
      <c r="C27" s="317"/>
      <c r="D27" s="317" t="s">
        <v>1511</v>
      </c>
      <c r="E27" s="317"/>
      <c r="F27" s="317"/>
      <c r="G27" s="317"/>
      <c r="H27" s="317"/>
      <c r="I27" s="317"/>
      <c r="J27" s="317"/>
      <c r="K27" s="315"/>
    </row>
    <row r="28" s="1" customFormat="1" ht="15" customHeight="1">
      <c r="B28" s="318"/>
      <c r="C28" s="319"/>
      <c r="D28" s="317" t="s">
        <v>1512</v>
      </c>
      <c r="E28" s="317"/>
      <c r="F28" s="317"/>
      <c r="G28" s="317"/>
      <c r="H28" s="317"/>
      <c r="I28" s="317"/>
      <c r="J28" s="317"/>
      <c r="K28" s="315"/>
    </row>
    <row r="29" s="1" customFormat="1" ht="12.75" customHeight="1">
      <c r="B29" s="318"/>
      <c r="C29" s="319"/>
      <c r="D29" s="319"/>
      <c r="E29" s="319"/>
      <c r="F29" s="319"/>
      <c r="G29" s="319"/>
      <c r="H29" s="319"/>
      <c r="I29" s="319"/>
      <c r="J29" s="319"/>
      <c r="K29" s="315"/>
    </row>
    <row r="30" s="1" customFormat="1" ht="15" customHeight="1">
      <c r="B30" s="318"/>
      <c r="C30" s="319"/>
      <c r="D30" s="317" t="s">
        <v>1513</v>
      </c>
      <c r="E30" s="317"/>
      <c r="F30" s="317"/>
      <c r="G30" s="317"/>
      <c r="H30" s="317"/>
      <c r="I30" s="317"/>
      <c r="J30" s="317"/>
      <c r="K30" s="315"/>
    </row>
    <row r="31" s="1" customFormat="1" ht="15" customHeight="1">
      <c r="B31" s="318"/>
      <c r="C31" s="319"/>
      <c r="D31" s="317" t="s">
        <v>1514</v>
      </c>
      <c r="E31" s="317"/>
      <c r="F31" s="317"/>
      <c r="G31" s="317"/>
      <c r="H31" s="317"/>
      <c r="I31" s="317"/>
      <c r="J31" s="317"/>
      <c r="K31" s="315"/>
    </row>
    <row r="32" s="1" customFormat="1" ht="12.75" customHeight="1">
      <c r="B32" s="318"/>
      <c r="C32" s="319"/>
      <c r="D32" s="319"/>
      <c r="E32" s="319"/>
      <c r="F32" s="319"/>
      <c r="G32" s="319"/>
      <c r="H32" s="319"/>
      <c r="I32" s="319"/>
      <c r="J32" s="319"/>
      <c r="K32" s="315"/>
    </row>
    <row r="33" s="1" customFormat="1" ht="15" customHeight="1">
      <c r="B33" s="318"/>
      <c r="C33" s="319"/>
      <c r="D33" s="317" t="s">
        <v>1515</v>
      </c>
      <c r="E33" s="317"/>
      <c r="F33" s="317"/>
      <c r="G33" s="317"/>
      <c r="H33" s="317"/>
      <c r="I33" s="317"/>
      <c r="J33" s="317"/>
      <c r="K33" s="315"/>
    </row>
    <row r="34" s="1" customFormat="1" ht="15" customHeight="1">
      <c r="B34" s="318"/>
      <c r="C34" s="319"/>
      <c r="D34" s="317" t="s">
        <v>1516</v>
      </c>
      <c r="E34" s="317"/>
      <c r="F34" s="317"/>
      <c r="G34" s="317"/>
      <c r="H34" s="317"/>
      <c r="I34" s="317"/>
      <c r="J34" s="317"/>
      <c r="K34" s="315"/>
    </row>
    <row r="35" s="1" customFormat="1" ht="15" customHeight="1">
      <c r="B35" s="318"/>
      <c r="C35" s="319"/>
      <c r="D35" s="317" t="s">
        <v>1517</v>
      </c>
      <c r="E35" s="317"/>
      <c r="F35" s="317"/>
      <c r="G35" s="317"/>
      <c r="H35" s="317"/>
      <c r="I35" s="317"/>
      <c r="J35" s="317"/>
      <c r="K35" s="315"/>
    </row>
    <row r="36" s="1" customFormat="1" ht="15" customHeight="1">
      <c r="B36" s="318"/>
      <c r="C36" s="319"/>
      <c r="D36" s="317"/>
      <c r="E36" s="320" t="s">
        <v>175</v>
      </c>
      <c r="F36" s="317"/>
      <c r="G36" s="317" t="s">
        <v>1518</v>
      </c>
      <c r="H36" s="317"/>
      <c r="I36" s="317"/>
      <c r="J36" s="317"/>
      <c r="K36" s="315"/>
    </row>
    <row r="37" s="1" customFormat="1" ht="30.75" customHeight="1">
      <c r="B37" s="318"/>
      <c r="C37" s="319"/>
      <c r="D37" s="317"/>
      <c r="E37" s="320" t="s">
        <v>1519</v>
      </c>
      <c r="F37" s="317"/>
      <c r="G37" s="317" t="s">
        <v>1520</v>
      </c>
      <c r="H37" s="317"/>
      <c r="I37" s="317"/>
      <c r="J37" s="317"/>
      <c r="K37" s="315"/>
    </row>
    <row r="38" s="1" customFormat="1" ht="15" customHeight="1">
      <c r="B38" s="318"/>
      <c r="C38" s="319"/>
      <c r="D38" s="317"/>
      <c r="E38" s="320" t="s">
        <v>54</v>
      </c>
      <c r="F38" s="317"/>
      <c r="G38" s="317" t="s">
        <v>1521</v>
      </c>
      <c r="H38" s="317"/>
      <c r="I38" s="317"/>
      <c r="J38" s="317"/>
      <c r="K38" s="315"/>
    </row>
    <row r="39" s="1" customFormat="1" ht="15" customHeight="1">
      <c r="B39" s="318"/>
      <c r="C39" s="319"/>
      <c r="D39" s="317"/>
      <c r="E39" s="320" t="s">
        <v>55</v>
      </c>
      <c r="F39" s="317"/>
      <c r="G39" s="317" t="s">
        <v>1522</v>
      </c>
      <c r="H39" s="317"/>
      <c r="I39" s="317"/>
      <c r="J39" s="317"/>
      <c r="K39" s="315"/>
    </row>
    <row r="40" s="1" customFormat="1" ht="15" customHeight="1">
      <c r="B40" s="318"/>
      <c r="C40" s="319"/>
      <c r="D40" s="317"/>
      <c r="E40" s="320" t="s">
        <v>176</v>
      </c>
      <c r="F40" s="317"/>
      <c r="G40" s="317" t="s">
        <v>1523</v>
      </c>
      <c r="H40" s="317"/>
      <c r="I40" s="317"/>
      <c r="J40" s="317"/>
      <c r="K40" s="315"/>
    </row>
    <row r="41" s="1" customFormat="1" ht="15" customHeight="1">
      <c r="B41" s="318"/>
      <c r="C41" s="319"/>
      <c r="D41" s="317"/>
      <c r="E41" s="320" t="s">
        <v>177</v>
      </c>
      <c r="F41" s="317"/>
      <c r="G41" s="317" t="s">
        <v>1524</v>
      </c>
      <c r="H41" s="317"/>
      <c r="I41" s="317"/>
      <c r="J41" s="317"/>
      <c r="K41" s="315"/>
    </row>
    <row r="42" s="1" customFormat="1" ht="15" customHeight="1">
      <c r="B42" s="318"/>
      <c r="C42" s="319"/>
      <c r="D42" s="317"/>
      <c r="E42" s="320" t="s">
        <v>1525</v>
      </c>
      <c r="F42" s="317"/>
      <c r="G42" s="317" t="s">
        <v>1526</v>
      </c>
      <c r="H42" s="317"/>
      <c r="I42" s="317"/>
      <c r="J42" s="317"/>
      <c r="K42" s="315"/>
    </row>
    <row r="43" s="1" customFormat="1" ht="15" customHeight="1">
      <c r="B43" s="318"/>
      <c r="C43" s="319"/>
      <c r="D43" s="317"/>
      <c r="E43" s="320"/>
      <c r="F43" s="317"/>
      <c r="G43" s="317" t="s">
        <v>1527</v>
      </c>
      <c r="H43" s="317"/>
      <c r="I43" s="317"/>
      <c r="J43" s="317"/>
      <c r="K43" s="315"/>
    </row>
    <row r="44" s="1" customFormat="1" ht="15" customHeight="1">
      <c r="B44" s="318"/>
      <c r="C44" s="319"/>
      <c r="D44" s="317"/>
      <c r="E44" s="320" t="s">
        <v>1528</v>
      </c>
      <c r="F44" s="317"/>
      <c r="G44" s="317" t="s">
        <v>1529</v>
      </c>
      <c r="H44" s="317"/>
      <c r="I44" s="317"/>
      <c r="J44" s="317"/>
      <c r="K44" s="315"/>
    </row>
    <row r="45" s="1" customFormat="1" ht="15" customHeight="1">
      <c r="B45" s="318"/>
      <c r="C45" s="319"/>
      <c r="D45" s="317"/>
      <c r="E45" s="320" t="s">
        <v>179</v>
      </c>
      <c r="F45" s="317"/>
      <c r="G45" s="317" t="s">
        <v>1530</v>
      </c>
      <c r="H45" s="317"/>
      <c r="I45" s="317"/>
      <c r="J45" s="317"/>
      <c r="K45" s="315"/>
    </row>
    <row r="46" s="1" customFormat="1" ht="12.75" customHeight="1">
      <c r="B46" s="318"/>
      <c r="C46" s="319"/>
      <c r="D46" s="317"/>
      <c r="E46" s="317"/>
      <c r="F46" s="317"/>
      <c r="G46" s="317"/>
      <c r="H46" s="317"/>
      <c r="I46" s="317"/>
      <c r="J46" s="317"/>
      <c r="K46" s="315"/>
    </row>
    <row r="47" s="1" customFormat="1" ht="15" customHeight="1">
      <c r="B47" s="318"/>
      <c r="C47" s="319"/>
      <c r="D47" s="317" t="s">
        <v>1531</v>
      </c>
      <c r="E47" s="317"/>
      <c r="F47" s="317"/>
      <c r="G47" s="317"/>
      <c r="H47" s="317"/>
      <c r="I47" s="317"/>
      <c r="J47" s="317"/>
      <c r="K47" s="315"/>
    </row>
    <row r="48" s="1" customFormat="1" ht="15" customHeight="1">
      <c r="B48" s="318"/>
      <c r="C48" s="319"/>
      <c r="D48" s="319"/>
      <c r="E48" s="317" t="s">
        <v>1532</v>
      </c>
      <c r="F48" s="317"/>
      <c r="G48" s="317"/>
      <c r="H48" s="317"/>
      <c r="I48" s="317"/>
      <c r="J48" s="317"/>
      <c r="K48" s="315"/>
    </row>
    <row r="49" s="1" customFormat="1" ht="15" customHeight="1">
      <c r="B49" s="318"/>
      <c r="C49" s="319"/>
      <c r="D49" s="319"/>
      <c r="E49" s="317" t="s">
        <v>1533</v>
      </c>
      <c r="F49" s="317"/>
      <c r="G49" s="317"/>
      <c r="H49" s="317"/>
      <c r="I49" s="317"/>
      <c r="J49" s="317"/>
      <c r="K49" s="315"/>
    </row>
    <row r="50" s="1" customFormat="1" ht="15" customHeight="1">
      <c r="B50" s="318"/>
      <c r="C50" s="319"/>
      <c r="D50" s="319"/>
      <c r="E50" s="317" t="s">
        <v>1534</v>
      </c>
      <c r="F50" s="317"/>
      <c r="G50" s="317"/>
      <c r="H50" s="317"/>
      <c r="I50" s="317"/>
      <c r="J50" s="317"/>
      <c r="K50" s="315"/>
    </row>
    <row r="51" s="1" customFormat="1" ht="15" customHeight="1">
      <c r="B51" s="318"/>
      <c r="C51" s="319"/>
      <c r="D51" s="317" t="s">
        <v>1535</v>
      </c>
      <c r="E51" s="317"/>
      <c r="F51" s="317"/>
      <c r="G51" s="317"/>
      <c r="H51" s="317"/>
      <c r="I51" s="317"/>
      <c r="J51" s="317"/>
      <c r="K51" s="315"/>
    </row>
    <row r="52" s="1" customFormat="1" ht="25.5" customHeight="1">
      <c r="B52" s="313"/>
      <c r="C52" s="314" t="s">
        <v>1536</v>
      </c>
      <c r="D52" s="314"/>
      <c r="E52" s="314"/>
      <c r="F52" s="314"/>
      <c r="G52" s="314"/>
      <c r="H52" s="314"/>
      <c r="I52" s="314"/>
      <c r="J52" s="314"/>
      <c r="K52" s="315"/>
    </row>
    <row r="53" s="1" customFormat="1" ht="5.25" customHeight="1">
      <c r="B53" s="313"/>
      <c r="C53" s="316"/>
      <c r="D53" s="316"/>
      <c r="E53" s="316"/>
      <c r="F53" s="316"/>
      <c r="G53" s="316"/>
      <c r="H53" s="316"/>
      <c r="I53" s="316"/>
      <c r="J53" s="316"/>
      <c r="K53" s="315"/>
    </row>
    <row r="54" s="1" customFormat="1" ht="15" customHeight="1">
      <c r="B54" s="313"/>
      <c r="C54" s="317" t="s">
        <v>1537</v>
      </c>
      <c r="D54" s="317"/>
      <c r="E54" s="317"/>
      <c r="F54" s="317"/>
      <c r="G54" s="317"/>
      <c r="H54" s="317"/>
      <c r="I54" s="317"/>
      <c r="J54" s="317"/>
      <c r="K54" s="315"/>
    </row>
    <row r="55" s="1" customFormat="1" ht="15" customHeight="1">
      <c r="B55" s="313"/>
      <c r="C55" s="317" t="s">
        <v>1538</v>
      </c>
      <c r="D55" s="317"/>
      <c r="E55" s="317"/>
      <c r="F55" s="317"/>
      <c r="G55" s="317"/>
      <c r="H55" s="317"/>
      <c r="I55" s="317"/>
      <c r="J55" s="317"/>
      <c r="K55" s="315"/>
    </row>
    <row r="56" s="1" customFormat="1" ht="12.75" customHeight="1">
      <c r="B56" s="313"/>
      <c r="C56" s="317"/>
      <c r="D56" s="317"/>
      <c r="E56" s="317"/>
      <c r="F56" s="317"/>
      <c r="G56" s="317"/>
      <c r="H56" s="317"/>
      <c r="I56" s="317"/>
      <c r="J56" s="317"/>
      <c r="K56" s="315"/>
    </row>
    <row r="57" s="1" customFormat="1" ht="15" customHeight="1">
      <c r="B57" s="313"/>
      <c r="C57" s="317" t="s">
        <v>1539</v>
      </c>
      <c r="D57" s="317"/>
      <c r="E57" s="317"/>
      <c r="F57" s="317"/>
      <c r="G57" s="317"/>
      <c r="H57" s="317"/>
      <c r="I57" s="317"/>
      <c r="J57" s="317"/>
      <c r="K57" s="315"/>
    </row>
    <row r="58" s="1" customFormat="1" ht="15" customHeight="1">
      <c r="B58" s="313"/>
      <c r="C58" s="319"/>
      <c r="D58" s="317" t="s">
        <v>1540</v>
      </c>
      <c r="E58" s="317"/>
      <c r="F58" s="317"/>
      <c r="G58" s="317"/>
      <c r="H58" s="317"/>
      <c r="I58" s="317"/>
      <c r="J58" s="317"/>
      <c r="K58" s="315"/>
    </row>
    <row r="59" s="1" customFormat="1" ht="15" customHeight="1">
      <c r="B59" s="313"/>
      <c r="C59" s="319"/>
      <c r="D59" s="317" t="s">
        <v>1541</v>
      </c>
      <c r="E59" s="317"/>
      <c r="F59" s="317"/>
      <c r="G59" s="317"/>
      <c r="H59" s="317"/>
      <c r="I59" s="317"/>
      <c r="J59" s="317"/>
      <c r="K59" s="315"/>
    </row>
    <row r="60" s="1" customFormat="1" ht="15" customHeight="1">
      <c r="B60" s="313"/>
      <c r="C60" s="319"/>
      <c r="D60" s="317" t="s">
        <v>1542</v>
      </c>
      <c r="E60" s="317"/>
      <c r="F60" s="317"/>
      <c r="G60" s="317"/>
      <c r="H60" s="317"/>
      <c r="I60" s="317"/>
      <c r="J60" s="317"/>
      <c r="K60" s="315"/>
    </row>
    <row r="61" s="1" customFormat="1" ht="15" customHeight="1">
      <c r="B61" s="313"/>
      <c r="C61" s="319"/>
      <c r="D61" s="317" t="s">
        <v>1543</v>
      </c>
      <c r="E61" s="317"/>
      <c r="F61" s="317"/>
      <c r="G61" s="317"/>
      <c r="H61" s="317"/>
      <c r="I61" s="317"/>
      <c r="J61" s="317"/>
      <c r="K61" s="315"/>
    </row>
    <row r="62" s="1" customFormat="1" ht="15" customHeight="1">
      <c r="B62" s="313"/>
      <c r="C62" s="319"/>
      <c r="D62" s="322" t="s">
        <v>1544</v>
      </c>
      <c r="E62" s="322"/>
      <c r="F62" s="322"/>
      <c r="G62" s="322"/>
      <c r="H62" s="322"/>
      <c r="I62" s="322"/>
      <c r="J62" s="322"/>
      <c r="K62" s="315"/>
    </row>
    <row r="63" s="1" customFormat="1" ht="15" customHeight="1">
      <c r="B63" s="313"/>
      <c r="C63" s="319"/>
      <c r="D63" s="317" t="s">
        <v>1545</v>
      </c>
      <c r="E63" s="317"/>
      <c r="F63" s="317"/>
      <c r="G63" s="317"/>
      <c r="H63" s="317"/>
      <c r="I63" s="317"/>
      <c r="J63" s="317"/>
      <c r="K63" s="315"/>
    </row>
    <row r="64" s="1" customFormat="1" ht="12.75" customHeight="1">
      <c r="B64" s="313"/>
      <c r="C64" s="319"/>
      <c r="D64" s="319"/>
      <c r="E64" s="323"/>
      <c r="F64" s="319"/>
      <c r="G64" s="319"/>
      <c r="H64" s="319"/>
      <c r="I64" s="319"/>
      <c r="J64" s="319"/>
      <c r="K64" s="315"/>
    </row>
    <row r="65" s="1" customFormat="1" ht="15" customHeight="1">
      <c r="B65" s="313"/>
      <c r="C65" s="319"/>
      <c r="D65" s="317" t="s">
        <v>1546</v>
      </c>
      <c r="E65" s="317"/>
      <c r="F65" s="317"/>
      <c r="G65" s="317"/>
      <c r="H65" s="317"/>
      <c r="I65" s="317"/>
      <c r="J65" s="317"/>
      <c r="K65" s="315"/>
    </row>
    <row r="66" s="1" customFormat="1" ht="15" customHeight="1">
      <c r="B66" s="313"/>
      <c r="C66" s="319"/>
      <c r="D66" s="322" t="s">
        <v>1547</v>
      </c>
      <c r="E66" s="322"/>
      <c r="F66" s="322"/>
      <c r="G66" s="322"/>
      <c r="H66" s="322"/>
      <c r="I66" s="322"/>
      <c r="J66" s="322"/>
      <c r="K66" s="315"/>
    </row>
    <row r="67" s="1" customFormat="1" ht="15" customHeight="1">
      <c r="B67" s="313"/>
      <c r="C67" s="319"/>
      <c r="D67" s="317" t="s">
        <v>1548</v>
      </c>
      <c r="E67" s="317"/>
      <c r="F67" s="317"/>
      <c r="G67" s="317"/>
      <c r="H67" s="317"/>
      <c r="I67" s="317"/>
      <c r="J67" s="317"/>
      <c r="K67" s="315"/>
    </row>
    <row r="68" s="1" customFormat="1" ht="15" customHeight="1">
      <c r="B68" s="313"/>
      <c r="C68" s="319"/>
      <c r="D68" s="317" t="s">
        <v>1549</v>
      </c>
      <c r="E68" s="317"/>
      <c r="F68" s="317"/>
      <c r="G68" s="317"/>
      <c r="H68" s="317"/>
      <c r="I68" s="317"/>
      <c r="J68" s="317"/>
      <c r="K68" s="315"/>
    </row>
    <row r="69" s="1" customFormat="1" ht="15" customHeight="1">
      <c r="B69" s="313"/>
      <c r="C69" s="319"/>
      <c r="D69" s="317" t="s">
        <v>1550</v>
      </c>
      <c r="E69" s="317"/>
      <c r="F69" s="317"/>
      <c r="G69" s="317"/>
      <c r="H69" s="317"/>
      <c r="I69" s="317"/>
      <c r="J69" s="317"/>
      <c r="K69" s="315"/>
    </row>
    <row r="70" s="1" customFormat="1" ht="15" customHeight="1">
      <c r="B70" s="313"/>
      <c r="C70" s="319"/>
      <c r="D70" s="317" t="s">
        <v>1551</v>
      </c>
      <c r="E70" s="317"/>
      <c r="F70" s="317"/>
      <c r="G70" s="317"/>
      <c r="H70" s="317"/>
      <c r="I70" s="317"/>
      <c r="J70" s="317"/>
      <c r="K70" s="315"/>
    </row>
    <row r="71" s="1" customFormat="1" ht="12.75" customHeight="1">
      <c r="B71" s="324"/>
      <c r="C71" s="325"/>
      <c r="D71" s="325"/>
      <c r="E71" s="325"/>
      <c r="F71" s="325"/>
      <c r="G71" s="325"/>
      <c r="H71" s="325"/>
      <c r="I71" s="325"/>
      <c r="J71" s="325"/>
      <c r="K71" s="326"/>
    </row>
    <row r="72" s="1" customFormat="1" ht="18.75" customHeight="1">
      <c r="B72" s="327"/>
      <c r="C72" s="327"/>
      <c r="D72" s="327"/>
      <c r="E72" s="327"/>
      <c r="F72" s="327"/>
      <c r="G72" s="327"/>
      <c r="H72" s="327"/>
      <c r="I72" s="327"/>
      <c r="J72" s="327"/>
      <c r="K72" s="328"/>
    </row>
    <row r="73" s="1" customFormat="1" ht="18.75" customHeight="1">
      <c r="B73" s="328"/>
      <c r="C73" s="328"/>
      <c r="D73" s="328"/>
      <c r="E73" s="328"/>
      <c r="F73" s="328"/>
      <c r="G73" s="328"/>
      <c r="H73" s="328"/>
      <c r="I73" s="328"/>
      <c r="J73" s="328"/>
      <c r="K73" s="328"/>
    </row>
    <row r="74" s="1" customFormat="1" ht="7.5" customHeight="1">
      <c r="B74" s="329"/>
      <c r="C74" s="330"/>
      <c r="D74" s="330"/>
      <c r="E74" s="330"/>
      <c r="F74" s="330"/>
      <c r="G74" s="330"/>
      <c r="H74" s="330"/>
      <c r="I74" s="330"/>
      <c r="J74" s="330"/>
      <c r="K74" s="331"/>
    </row>
    <row r="75" s="1" customFormat="1" ht="45" customHeight="1">
      <c r="B75" s="332"/>
      <c r="C75" s="333" t="s">
        <v>1552</v>
      </c>
      <c r="D75" s="333"/>
      <c r="E75" s="333"/>
      <c r="F75" s="333"/>
      <c r="G75" s="333"/>
      <c r="H75" s="333"/>
      <c r="I75" s="333"/>
      <c r="J75" s="333"/>
      <c r="K75" s="334"/>
    </row>
    <row r="76" s="1" customFormat="1" ht="17.25" customHeight="1">
      <c r="B76" s="332"/>
      <c r="C76" s="335" t="s">
        <v>1553</v>
      </c>
      <c r="D76" s="335"/>
      <c r="E76" s="335"/>
      <c r="F76" s="335" t="s">
        <v>1554</v>
      </c>
      <c r="G76" s="336"/>
      <c r="H76" s="335" t="s">
        <v>55</v>
      </c>
      <c r="I76" s="335" t="s">
        <v>58</v>
      </c>
      <c r="J76" s="335" t="s">
        <v>1555</v>
      </c>
      <c r="K76" s="334"/>
    </row>
    <row r="77" s="1" customFormat="1" ht="17.25" customHeight="1">
      <c r="B77" s="332"/>
      <c r="C77" s="337" t="s">
        <v>1556</v>
      </c>
      <c r="D77" s="337"/>
      <c r="E77" s="337"/>
      <c r="F77" s="338" t="s">
        <v>1557</v>
      </c>
      <c r="G77" s="339"/>
      <c r="H77" s="337"/>
      <c r="I77" s="337"/>
      <c r="J77" s="337" t="s">
        <v>1558</v>
      </c>
      <c r="K77" s="334"/>
    </row>
    <row r="78" s="1" customFormat="1" ht="5.25" customHeight="1">
      <c r="B78" s="332"/>
      <c r="C78" s="340"/>
      <c r="D78" s="340"/>
      <c r="E78" s="340"/>
      <c r="F78" s="340"/>
      <c r="G78" s="341"/>
      <c r="H78" s="340"/>
      <c r="I78" s="340"/>
      <c r="J78" s="340"/>
      <c r="K78" s="334"/>
    </row>
    <row r="79" s="1" customFormat="1" ht="15" customHeight="1">
      <c r="B79" s="332"/>
      <c r="C79" s="320" t="s">
        <v>54</v>
      </c>
      <c r="D79" s="342"/>
      <c r="E79" s="342"/>
      <c r="F79" s="343" t="s">
        <v>111</v>
      </c>
      <c r="G79" s="344"/>
      <c r="H79" s="320" t="s">
        <v>1559</v>
      </c>
      <c r="I79" s="320" t="s">
        <v>1560</v>
      </c>
      <c r="J79" s="320">
        <v>20</v>
      </c>
      <c r="K79" s="334"/>
    </row>
    <row r="80" s="1" customFormat="1" ht="15" customHeight="1">
      <c r="B80" s="332"/>
      <c r="C80" s="320" t="s">
        <v>1561</v>
      </c>
      <c r="D80" s="320"/>
      <c r="E80" s="320"/>
      <c r="F80" s="343" t="s">
        <v>111</v>
      </c>
      <c r="G80" s="344"/>
      <c r="H80" s="320" t="s">
        <v>1562</v>
      </c>
      <c r="I80" s="320" t="s">
        <v>1560</v>
      </c>
      <c r="J80" s="320">
        <v>120</v>
      </c>
      <c r="K80" s="334"/>
    </row>
    <row r="81" s="1" customFormat="1" ht="15" customHeight="1">
      <c r="B81" s="345"/>
      <c r="C81" s="320" t="s">
        <v>1563</v>
      </c>
      <c r="D81" s="320"/>
      <c r="E81" s="320"/>
      <c r="F81" s="343" t="s">
        <v>1564</v>
      </c>
      <c r="G81" s="344"/>
      <c r="H81" s="320" t="s">
        <v>1565</v>
      </c>
      <c r="I81" s="320" t="s">
        <v>1560</v>
      </c>
      <c r="J81" s="320">
        <v>50</v>
      </c>
      <c r="K81" s="334"/>
    </row>
    <row r="82" s="1" customFormat="1" ht="15" customHeight="1">
      <c r="B82" s="345"/>
      <c r="C82" s="320" t="s">
        <v>1566</v>
      </c>
      <c r="D82" s="320"/>
      <c r="E82" s="320"/>
      <c r="F82" s="343" t="s">
        <v>111</v>
      </c>
      <c r="G82" s="344"/>
      <c r="H82" s="320" t="s">
        <v>1567</v>
      </c>
      <c r="I82" s="320" t="s">
        <v>1568</v>
      </c>
      <c r="J82" s="320"/>
      <c r="K82" s="334"/>
    </row>
    <row r="83" s="1" customFormat="1" ht="15" customHeight="1">
      <c r="B83" s="345"/>
      <c r="C83" s="346" t="s">
        <v>1569</v>
      </c>
      <c r="D83" s="346"/>
      <c r="E83" s="346"/>
      <c r="F83" s="347" t="s">
        <v>1564</v>
      </c>
      <c r="G83" s="346"/>
      <c r="H83" s="346" t="s">
        <v>1570</v>
      </c>
      <c r="I83" s="346" t="s">
        <v>1560</v>
      </c>
      <c r="J83" s="346">
        <v>15</v>
      </c>
      <c r="K83" s="334"/>
    </row>
    <row r="84" s="1" customFormat="1" ht="15" customHeight="1">
      <c r="B84" s="345"/>
      <c r="C84" s="346" t="s">
        <v>1571</v>
      </c>
      <c r="D84" s="346"/>
      <c r="E84" s="346"/>
      <c r="F84" s="347" t="s">
        <v>1564</v>
      </c>
      <c r="G84" s="346"/>
      <c r="H84" s="346" t="s">
        <v>1572</v>
      </c>
      <c r="I84" s="346" t="s">
        <v>1560</v>
      </c>
      <c r="J84" s="346">
        <v>15</v>
      </c>
      <c r="K84" s="334"/>
    </row>
    <row r="85" s="1" customFormat="1" ht="15" customHeight="1">
      <c r="B85" s="345"/>
      <c r="C85" s="346" t="s">
        <v>1573</v>
      </c>
      <c r="D85" s="346"/>
      <c r="E85" s="346"/>
      <c r="F85" s="347" t="s">
        <v>1564</v>
      </c>
      <c r="G85" s="346"/>
      <c r="H85" s="346" t="s">
        <v>1574</v>
      </c>
      <c r="I85" s="346" t="s">
        <v>1560</v>
      </c>
      <c r="J85" s="346">
        <v>20</v>
      </c>
      <c r="K85" s="334"/>
    </row>
    <row r="86" s="1" customFormat="1" ht="15" customHeight="1">
      <c r="B86" s="345"/>
      <c r="C86" s="346" t="s">
        <v>1575</v>
      </c>
      <c r="D86" s="346"/>
      <c r="E86" s="346"/>
      <c r="F86" s="347" t="s">
        <v>1564</v>
      </c>
      <c r="G86" s="346"/>
      <c r="H86" s="346" t="s">
        <v>1576</v>
      </c>
      <c r="I86" s="346" t="s">
        <v>1560</v>
      </c>
      <c r="J86" s="346">
        <v>20</v>
      </c>
      <c r="K86" s="334"/>
    </row>
    <row r="87" s="1" customFormat="1" ht="15" customHeight="1">
      <c r="B87" s="345"/>
      <c r="C87" s="320" t="s">
        <v>1577</v>
      </c>
      <c r="D87" s="320"/>
      <c r="E87" s="320"/>
      <c r="F87" s="343" t="s">
        <v>1564</v>
      </c>
      <c r="G87" s="344"/>
      <c r="H87" s="320" t="s">
        <v>1578</v>
      </c>
      <c r="I87" s="320" t="s">
        <v>1560</v>
      </c>
      <c r="J87" s="320">
        <v>50</v>
      </c>
      <c r="K87" s="334"/>
    </row>
    <row r="88" s="1" customFormat="1" ht="15" customHeight="1">
      <c r="B88" s="345"/>
      <c r="C88" s="320" t="s">
        <v>1579</v>
      </c>
      <c r="D88" s="320"/>
      <c r="E88" s="320"/>
      <c r="F88" s="343" t="s">
        <v>1564</v>
      </c>
      <c r="G88" s="344"/>
      <c r="H88" s="320" t="s">
        <v>1580</v>
      </c>
      <c r="I88" s="320" t="s">
        <v>1560</v>
      </c>
      <c r="J88" s="320">
        <v>20</v>
      </c>
      <c r="K88" s="334"/>
    </row>
    <row r="89" s="1" customFormat="1" ht="15" customHeight="1">
      <c r="B89" s="345"/>
      <c r="C89" s="320" t="s">
        <v>1581</v>
      </c>
      <c r="D89" s="320"/>
      <c r="E89" s="320"/>
      <c r="F89" s="343" t="s">
        <v>1564</v>
      </c>
      <c r="G89" s="344"/>
      <c r="H89" s="320" t="s">
        <v>1582</v>
      </c>
      <c r="I89" s="320" t="s">
        <v>1560</v>
      </c>
      <c r="J89" s="320">
        <v>20</v>
      </c>
      <c r="K89" s="334"/>
    </row>
    <row r="90" s="1" customFormat="1" ht="15" customHeight="1">
      <c r="B90" s="345"/>
      <c r="C90" s="320" t="s">
        <v>1583</v>
      </c>
      <c r="D90" s="320"/>
      <c r="E90" s="320"/>
      <c r="F90" s="343" t="s">
        <v>1564</v>
      </c>
      <c r="G90" s="344"/>
      <c r="H90" s="320" t="s">
        <v>1584</v>
      </c>
      <c r="I90" s="320" t="s">
        <v>1560</v>
      </c>
      <c r="J90" s="320">
        <v>50</v>
      </c>
      <c r="K90" s="334"/>
    </row>
    <row r="91" s="1" customFormat="1" ht="15" customHeight="1">
      <c r="B91" s="345"/>
      <c r="C91" s="320" t="s">
        <v>1585</v>
      </c>
      <c r="D91" s="320"/>
      <c r="E91" s="320"/>
      <c r="F91" s="343" t="s">
        <v>1564</v>
      </c>
      <c r="G91" s="344"/>
      <c r="H91" s="320" t="s">
        <v>1585</v>
      </c>
      <c r="I91" s="320" t="s">
        <v>1560</v>
      </c>
      <c r="J91" s="320">
        <v>50</v>
      </c>
      <c r="K91" s="334"/>
    </row>
    <row r="92" s="1" customFormat="1" ht="15" customHeight="1">
      <c r="B92" s="345"/>
      <c r="C92" s="320" t="s">
        <v>1586</v>
      </c>
      <c r="D92" s="320"/>
      <c r="E92" s="320"/>
      <c r="F92" s="343" t="s">
        <v>1564</v>
      </c>
      <c r="G92" s="344"/>
      <c r="H92" s="320" t="s">
        <v>1587</v>
      </c>
      <c r="I92" s="320" t="s">
        <v>1560</v>
      </c>
      <c r="J92" s="320">
        <v>255</v>
      </c>
      <c r="K92" s="334"/>
    </row>
    <row r="93" s="1" customFormat="1" ht="15" customHeight="1">
      <c r="B93" s="345"/>
      <c r="C93" s="320" t="s">
        <v>1588</v>
      </c>
      <c r="D93" s="320"/>
      <c r="E93" s="320"/>
      <c r="F93" s="343" t="s">
        <v>111</v>
      </c>
      <c r="G93" s="344"/>
      <c r="H93" s="320" t="s">
        <v>1589</v>
      </c>
      <c r="I93" s="320" t="s">
        <v>1590</v>
      </c>
      <c r="J93" s="320"/>
      <c r="K93" s="334"/>
    </row>
    <row r="94" s="1" customFormat="1" ht="15" customHeight="1">
      <c r="B94" s="345"/>
      <c r="C94" s="320" t="s">
        <v>1591</v>
      </c>
      <c r="D94" s="320"/>
      <c r="E94" s="320"/>
      <c r="F94" s="343" t="s">
        <v>111</v>
      </c>
      <c r="G94" s="344"/>
      <c r="H94" s="320" t="s">
        <v>1592</v>
      </c>
      <c r="I94" s="320" t="s">
        <v>1593</v>
      </c>
      <c r="J94" s="320"/>
      <c r="K94" s="334"/>
    </row>
    <row r="95" s="1" customFormat="1" ht="15" customHeight="1">
      <c r="B95" s="345"/>
      <c r="C95" s="320" t="s">
        <v>1594</v>
      </c>
      <c r="D95" s="320"/>
      <c r="E95" s="320"/>
      <c r="F95" s="343" t="s">
        <v>111</v>
      </c>
      <c r="G95" s="344"/>
      <c r="H95" s="320" t="s">
        <v>1594</v>
      </c>
      <c r="I95" s="320" t="s">
        <v>1593</v>
      </c>
      <c r="J95" s="320"/>
      <c r="K95" s="334"/>
    </row>
    <row r="96" s="1" customFormat="1" ht="15" customHeight="1">
      <c r="B96" s="345"/>
      <c r="C96" s="320" t="s">
        <v>39</v>
      </c>
      <c r="D96" s="320"/>
      <c r="E96" s="320"/>
      <c r="F96" s="343" t="s">
        <v>111</v>
      </c>
      <c r="G96" s="344"/>
      <c r="H96" s="320" t="s">
        <v>1595</v>
      </c>
      <c r="I96" s="320" t="s">
        <v>1593</v>
      </c>
      <c r="J96" s="320"/>
      <c r="K96" s="334"/>
    </row>
    <row r="97" s="1" customFormat="1" ht="15" customHeight="1">
      <c r="B97" s="345"/>
      <c r="C97" s="320" t="s">
        <v>49</v>
      </c>
      <c r="D97" s="320"/>
      <c r="E97" s="320"/>
      <c r="F97" s="343" t="s">
        <v>111</v>
      </c>
      <c r="G97" s="344"/>
      <c r="H97" s="320" t="s">
        <v>1596</v>
      </c>
      <c r="I97" s="320" t="s">
        <v>1593</v>
      </c>
      <c r="J97" s="320"/>
      <c r="K97" s="334"/>
    </row>
    <row r="98" s="1" customFormat="1" ht="15" customHeight="1">
      <c r="B98" s="348"/>
      <c r="C98" s="349"/>
      <c r="D98" s="349"/>
      <c r="E98" s="349"/>
      <c r="F98" s="349"/>
      <c r="G98" s="349"/>
      <c r="H98" s="349"/>
      <c r="I98" s="349"/>
      <c r="J98" s="349"/>
      <c r="K98" s="350"/>
    </row>
    <row r="99" s="1" customFormat="1" ht="18.75" customHeight="1">
      <c r="B99" s="351"/>
      <c r="C99" s="352"/>
      <c r="D99" s="352"/>
      <c r="E99" s="352"/>
      <c r="F99" s="352"/>
      <c r="G99" s="352"/>
      <c r="H99" s="352"/>
      <c r="I99" s="352"/>
      <c r="J99" s="352"/>
      <c r="K99" s="351"/>
    </row>
    <row r="100" s="1" customFormat="1" ht="18.75" customHeight="1"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</row>
    <row r="101" s="1" customFormat="1" ht="7.5" customHeight="1">
      <c r="B101" s="329"/>
      <c r="C101" s="330"/>
      <c r="D101" s="330"/>
      <c r="E101" s="330"/>
      <c r="F101" s="330"/>
      <c r="G101" s="330"/>
      <c r="H101" s="330"/>
      <c r="I101" s="330"/>
      <c r="J101" s="330"/>
      <c r="K101" s="331"/>
    </row>
    <row r="102" s="1" customFormat="1" ht="45" customHeight="1">
      <c r="B102" s="332"/>
      <c r="C102" s="333" t="s">
        <v>1597</v>
      </c>
      <c r="D102" s="333"/>
      <c r="E102" s="333"/>
      <c r="F102" s="333"/>
      <c r="G102" s="333"/>
      <c r="H102" s="333"/>
      <c r="I102" s="333"/>
      <c r="J102" s="333"/>
      <c r="K102" s="334"/>
    </row>
    <row r="103" s="1" customFormat="1" ht="17.25" customHeight="1">
      <c r="B103" s="332"/>
      <c r="C103" s="335" t="s">
        <v>1553</v>
      </c>
      <c r="D103" s="335"/>
      <c r="E103" s="335"/>
      <c r="F103" s="335" t="s">
        <v>1554</v>
      </c>
      <c r="G103" s="336"/>
      <c r="H103" s="335" t="s">
        <v>55</v>
      </c>
      <c r="I103" s="335" t="s">
        <v>58</v>
      </c>
      <c r="J103" s="335" t="s">
        <v>1555</v>
      </c>
      <c r="K103" s="334"/>
    </row>
    <row r="104" s="1" customFormat="1" ht="17.25" customHeight="1">
      <c r="B104" s="332"/>
      <c r="C104" s="337" t="s">
        <v>1556</v>
      </c>
      <c r="D104" s="337"/>
      <c r="E104" s="337"/>
      <c r="F104" s="338" t="s">
        <v>1557</v>
      </c>
      <c r="G104" s="339"/>
      <c r="H104" s="337"/>
      <c r="I104" s="337"/>
      <c r="J104" s="337" t="s">
        <v>1558</v>
      </c>
      <c r="K104" s="334"/>
    </row>
    <row r="105" s="1" customFormat="1" ht="5.25" customHeight="1">
      <c r="B105" s="332"/>
      <c r="C105" s="335"/>
      <c r="D105" s="335"/>
      <c r="E105" s="335"/>
      <c r="F105" s="335"/>
      <c r="G105" s="353"/>
      <c r="H105" s="335"/>
      <c r="I105" s="335"/>
      <c r="J105" s="335"/>
      <c r="K105" s="334"/>
    </row>
    <row r="106" s="1" customFormat="1" ht="15" customHeight="1">
      <c r="B106" s="332"/>
      <c r="C106" s="320" t="s">
        <v>54</v>
      </c>
      <c r="D106" s="342"/>
      <c r="E106" s="342"/>
      <c r="F106" s="343" t="s">
        <v>111</v>
      </c>
      <c r="G106" s="320"/>
      <c r="H106" s="320" t="s">
        <v>1598</v>
      </c>
      <c r="I106" s="320" t="s">
        <v>1560</v>
      </c>
      <c r="J106" s="320">
        <v>20</v>
      </c>
      <c r="K106" s="334"/>
    </row>
    <row r="107" s="1" customFormat="1" ht="15" customHeight="1">
      <c r="B107" s="332"/>
      <c r="C107" s="320" t="s">
        <v>1561</v>
      </c>
      <c r="D107" s="320"/>
      <c r="E107" s="320"/>
      <c r="F107" s="343" t="s">
        <v>111</v>
      </c>
      <c r="G107" s="320"/>
      <c r="H107" s="320" t="s">
        <v>1598</v>
      </c>
      <c r="I107" s="320" t="s">
        <v>1560</v>
      </c>
      <c r="J107" s="320">
        <v>120</v>
      </c>
      <c r="K107" s="334"/>
    </row>
    <row r="108" s="1" customFormat="1" ht="15" customHeight="1">
      <c r="B108" s="345"/>
      <c r="C108" s="320" t="s">
        <v>1563</v>
      </c>
      <c r="D108" s="320"/>
      <c r="E108" s="320"/>
      <c r="F108" s="343" t="s">
        <v>1564</v>
      </c>
      <c r="G108" s="320"/>
      <c r="H108" s="320" t="s">
        <v>1598</v>
      </c>
      <c r="I108" s="320" t="s">
        <v>1560</v>
      </c>
      <c r="J108" s="320">
        <v>50</v>
      </c>
      <c r="K108" s="334"/>
    </row>
    <row r="109" s="1" customFormat="1" ht="15" customHeight="1">
      <c r="B109" s="345"/>
      <c r="C109" s="320" t="s">
        <v>1566</v>
      </c>
      <c r="D109" s="320"/>
      <c r="E109" s="320"/>
      <c r="F109" s="343" t="s">
        <v>111</v>
      </c>
      <c r="G109" s="320"/>
      <c r="H109" s="320" t="s">
        <v>1598</v>
      </c>
      <c r="I109" s="320" t="s">
        <v>1568</v>
      </c>
      <c r="J109" s="320"/>
      <c r="K109" s="334"/>
    </row>
    <row r="110" s="1" customFormat="1" ht="15" customHeight="1">
      <c r="B110" s="345"/>
      <c r="C110" s="320" t="s">
        <v>1577</v>
      </c>
      <c r="D110" s="320"/>
      <c r="E110" s="320"/>
      <c r="F110" s="343" t="s">
        <v>1564</v>
      </c>
      <c r="G110" s="320"/>
      <c r="H110" s="320" t="s">
        <v>1598</v>
      </c>
      <c r="I110" s="320" t="s">
        <v>1560</v>
      </c>
      <c r="J110" s="320">
        <v>50</v>
      </c>
      <c r="K110" s="334"/>
    </row>
    <row r="111" s="1" customFormat="1" ht="15" customHeight="1">
      <c r="B111" s="345"/>
      <c r="C111" s="320" t="s">
        <v>1585</v>
      </c>
      <c r="D111" s="320"/>
      <c r="E111" s="320"/>
      <c r="F111" s="343" t="s">
        <v>1564</v>
      </c>
      <c r="G111" s="320"/>
      <c r="H111" s="320" t="s">
        <v>1598</v>
      </c>
      <c r="I111" s="320" t="s">
        <v>1560</v>
      </c>
      <c r="J111" s="320">
        <v>50</v>
      </c>
      <c r="K111" s="334"/>
    </row>
    <row r="112" s="1" customFormat="1" ht="15" customHeight="1">
      <c r="B112" s="345"/>
      <c r="C112" s="320" t="s">
        <v>1583</v>
      </c>
      <c r="D112" s="320"/>
      <c r="E112" s="320"/>
      <c r="F112" s="343" t="s">
        <v>1564</v>
      </c>
      <c r="G112" s="320"/>
      <c r="H112" s="320" t="s">
        <v>1598</v>
      </c>
      <c r="I112" s="320" t="s">
        <v>1560</v>
      </c>
      <c r="J112" s="320">
        <v>50</v>
      </c>
      <c r="K112" s="334"/>
    </row>
    <row r="113" s="1" customFormat="1" ht="15" customHeight="1">
      <c r="B113" s="345"/>
      <c r="C113" s="320" t="s">
        <v>54</v>
      </c>
      <c r="D113" s="320"/>
      <c r="E113" s="320"/>
      <c r="F113" s="343" t="s">
        <v>111</v>
      </c>
      <c r="G113" s="320"/>
      <c r="H113" s="320" t="s">
        <v>1599</v>
      </c>
      <c r="I113" s="320" t="s">
        <v>1560</v>
      </c>
      <c r="J113" s="320">
        <v>20</v>
      </c>
      <c r="K113" s="334"/>
    </row>
    <row r="114" s="1" customFormat="1" ht="15" customHeight="1">
      <c r="B114" s="345"/>
      <c r="C114" s="320" t="s">
        <v>1600</v>
      </c>
      <c r="D114" s="320"/>
      <c r="E114" s="320"/>
      <c r="F114" s="343" t="s">
        <v>111</v>
      </c>
      <c r="G114" s="320"/>
      <c r="H114" s="320" t="s">
        <v>1601</v>
      </c>
      <c r="I114" s="320" t="s">
        <v>1560</v>
      </c>
      <c r="J114" s="320">
        <v>120</v>
      </c>
      <c r="K114" s="334"/>
    </row>
    <row r="115" s="1" customFormat="1" ht="15" customHeight="1">
      <c r="B115" s="345"/>
      <c r="C115" s="320" t="s">
        <v>39</v>
      </c>
      <c r="D115" s="320"/>
      <c r="E115" s="320"/>
      <c r="F115" s="343" t="s">
        <v>111</v>
      </c>
      <c r="G115" s="320"/>
      <c r="H115" s="320" t="s">
        <v>1602</v>
      </c>
      <c r="I115" s="320" t="s">
        <v>1593</v>
      </c>
      <c r="J115" s="320"/>
      <c r="K115" s="334"/>
    </row>
    <row r="116" s="1" customFormat="1" ht="15" customHeight="1">
      <c r="B116" s="345"/>
      <c r="C116" s="320" t="s">
        <v>49</v>
      </c>
      <c r="D116" s="320"/>
      <c r="E116" s="320"/>
      <c r="F116" s="343" t="s">
        <v>111</v>
      </c>
      <c r="G116" s="320"/>
      <c r="H116" s="320" t="s">
        <v>1603</v>
      </c>
      <c r="I116" s="320" t="s">
        <v>1593</v>
      </c>
      <c r="J116" s="320"/>
      <c r="K116" s="334"/>
    </row>
    <row r="117" s="1" customFormat="1" ht="15" customHeight="1">
      <c r="B117" s="345"/>
      <c r="C117" s="320" t="s">
        <v>58</v>
      </c>
      <c r="D117" s="320"/>
      <c r="E117" s="320"/>
      <c r="F117" s="343" t="s">
        <v>111</v>
      </c>
      <c r="G117" s="320"/>
      <c r="H117" s="320" t="s">
        <v>1604</v>
      </c>
      <c r="I117" s="320" t="s">
        <v>1605</v>
      </c>
      <c r="J117" s="320"/>
      <c r="K117" s="334"/>
    </row>
    <row r="118" s="1" customFormat="1" ht="15" customHeight="1">
      <c r="B118" s="348"/>
      <c r="C118" s="354"/>
      <c r="D118" s="354"/>
      <c r="E118" s="354"/>
      <c r="F118" s="354"/>
      <c r="G118" s="354"/>
      <c r="H118" s="354"/>
      <c r="I118" s="354"/>
      <c r="J118" s="354"/>
      <c r="K118" s="350"/>
    </row>
    <row r="119" s="1" customFormat="1" ht="18.75" customHeight="1">
      <c r="B119" s="355"/>
      <c r="C119" s="356"/>
      <c r="D119" s="356"/>
      <c r="E119" s="356"/>
      <c r="F119" s="357"/>
      <c r="G119" s="356"/>
      <c r="H119" s="356"/>
      <c r="I119" s="356"/>
      <c r="J119" s="356"/>
      <c r="K119" s="355"/>
    </row>
    <row r="120" s="1" customFormat="1" ht="18.75" customHeight="1">
      <c r="B120" s="328"/>
      <c r="C120" s="328"/>
      <c r="D120" s="328"/>
      <c r="E120" s="328"/>
      <c r="F120" s="328"/>
      <c r="G120" s="328"/>
      <c r="H120" s="328"/>
      <c r="I120" s="328"/>
      <c r="J120" s="328"/>
      <c r="K120" s="328"/>
    </row>
    <row r="121" s="1" customFormat="1" ht="7.5" customHeight="1">
      <c r="B121" s="358"/>
      <c r="C121" s="359"/>
      <c r="D121" s="359"/>
      <c r="E121" s="359"/>
      <c r="F121" s="359"/>
      <c r="G121" s="359"/>
      <c r="H121" s="359"/>
      <c r="I121" s="359"/>
      <c r="J121" s="359"/>
      <c r="K121" s="360"/>
    </row>
    <row r="122" s="1" customFormat="1" ht="45" customHeight="1">
      <c r="B122" s="361"/>
      <c r="C122" s="311" t="s">
        <v>1606</v>
      </c>
      <c r="D122" s="311"/>
      <c r="E122" s="311"/>
      <c r="F122" s="311"/>
      <c r="G122" s="311"/>
      <c r="H122" s="311"/>
      <c r="I122" s="311"/>
      <c r="J122" s="311"/>
      <c r="K122" s="362"/>
    </row>
    <row r="123" s="1" customFormat="1" ht="17.25" customHeight="1">
      <c r="B123" s="363"/>
      <c r="C123" s="335" t="s">
        <v>1553</v>
      </c>
      <c r="D123" s="335"/>
      <c r="E123" s="335"/>
      <c r="F123" s="335" t="s">
        <v>1554</v>
      </c>
      <c r="G123" s="336"/>
      <c r="H123" s="335" t="s">
        <v>55</v>
      </c>
      <c r="I123" s="335" t="s">
        <v>58</v>
      </c>
      <c r="J123" s="335" t="s">
        <v>1555</v>
      </c>
      <c r="K123" s="364"/>
    </row>
    <row r="124" s="1" customFormat="1" ht="17.25" customHeight="1">
      <c r="B124" s="363"/>
      <c r="C124" s="337" t="s">
        <v>1556</v>
      </c>
      <c r="D124" s="337"/>
      <c r="E124" s="337"/>
      <c r="F124" s="338" t="s">
        <v>1557</v>
      </c>
      <c r="G124" s="339"/>
      <c r="H124" s="337"/>
      <c r="I124" s="337"/>
      <c r="J124" s="337" t="s">
        <v>1558</v>
      </c>
      <c r="K124" s="364"/>
    </row>
    <row r="125" s="1" customFormat="1" ht="5.25" customHeight="1">
      <c r="B125" s="365"/>
      <c r="C125" s="340"/>
      <c r="D125" s="340"/>
      <c r="E125" s="340"/>
      <c r="F125" s="340"/>
      <c r="G125" s="366"/>
      <c r="H125" s="340"/>
      <c r="I125" s="340"/>
      <c r="J125" s="340"/>
      <c r="K125" s="367"/>
    </row>
    <row r="126" s="1" customFormat="1" ht="15" customHeight="1">
      <c r="B126" s="365"/>
      <c r="C126" s="320" t="s">
        <v>1561</v>
      </c>
      <c r="D126" s="342"/>
      <c r="E126" s="342"/>
      <c r="F126" s="343" t="s">
        <v>111</v>
      </c>
      <c r="G126" s="320"/>
      <c r="H126" s="320" t="s">
        <v>1598</v>
      </c>
      <c r="I126" s="320" t="s">
        <v>1560</v>
      </c>
      <c r="J126" s="320">
        <v>120</v>
      </c>
      <c r="K126" s="368"/>
    </row>
    <row r="127" s="1" customFormat="1" ht="15" customHeight="1">
      <c r="B127" s="365"/>
      <c r="C127" s="320" t="s">
        <v>1607</v>
      </c>
      <c r="D127" s="320"/>
      <c r="E127" s="320"/>
      <c r="F127" s="343" t="s">
        <v>111</v>
      </c>
      <c r="G127" s="320"/>
      <c r="H127" s="320" t="s">
        <v>1608</v>
      </c>
      <c r="I127" s="320" t="s">
        <v>1560</v>
      </c>
      <c r="J127" s="320" t="s">
        <v>1609</v>
      </c>
      <c r="K127" s="368"/>
    </row>
    <row r="128" s="1" customFormat="1" ht="15" customHeight="1">
      <c r="B128" s="365"/>
      <c r="C128" s="320" t="s">
        <v>88</v>
      </c>
      <c r="D128" s="320"/>
      <c r="E128" s="320"/>
      <c r="F128" s="343" t="s">
        <v>111</v>
      </c>
      <c r="G128" s="320"/>
      <c r="H128" s="320" t="s">
        <v>1610</v>
      </c>
      <c r="I128" s="320" t="s">
        <v>1560</v>
      </c>
      <c r="J128" s="320" t="s">
        <v>1609</v>
      </c>
      <c r="K128" s="368"/>
    </row>
    <row r="129" s="1" customFormat="1" ht="15" customHeight="1">
      <c r="B129" s="365"/>
      <c r="C129" s="320" t="s">
        <v>1569</v>
      </c>
      <c r="D129" s="320"/>
      <c r="E129" s="320"/>
      <c r="F129" s="343" t="s">
        <v>1564</v>
      </c>
      <c r="G129" s="320"/>
      <c r="H129" s="320" t="s">
        <v>1570</v>
      </c>
      <c r="I129" s="320" t="s">
        <v>1560</v>
      </c>
      <c r="J129" s="320">
        <v>15</v>
      </c>
      <c r="K129" s="368"/>
    </row>
    <row r="130" s="1" customFormat="1" ht="15" customHeight="1">
      <c r="B130" s="365"/>
      <c r="C130" s="346" t="s">
        <v>1571</v>
      </c>
      <c r="D130" s="346"/>
      <c r="E130" s="346"/>
      <c r="F130" s="347" t="s">
        <v>1564</v>
      </c>
      <c r="G130" s="346"/>
      <c r="H130" s="346" t="s">
        <v>1572</v>
      </c>
      <c r="I130" s="346" t="s">
        <v>1560</v>
      </c>
      <c r="J130" s="346">
        <v>15</v>
      </c>
      <c r="K130" s="368"/>
    </row>
    <row r="131" s="1" customFormat="1" ht="15" customHeight="1">
      <c r="B131" s="365"/>
      <c r="C131" s="346" t="s">
        <v>1573</v>
      </c>
      <c r="D131" s="346"/>
      <c r="E131" s="346"/>
      <c r="F131" s="347" t="s">
        <v>1564</v>
      </c>
      <c r="G131" s="346"/>
      <c r="H131" s="346" t="s">
        <v>1574</v>
      </c>
      <c r="I131" s="346" t="s">
        <v>1560</v>
      </c>
      <c r="J131" s="346">
        <v>20</v>
      </c>
      <c r="K131" s="368"/>
    </row>
    <row r="132" s="1" customFormat="1" ht="15" customHeight="1">
      <c r="B132" s="365"/>
      <c r="C132" s="346" t="s">
        <v>1575</v>
      </c>
      <c r="D132" s="346"/>
      <c r="E132" s="346"/>
      <c r="F132" s="347" t="s">
        <v>1564</v>
      </c>
      <c r="G132" s="346"/>
      <c r="H132" s="346" t="s">
        <v>1576</v>
      </c>
      <c r="I132" s="346" t="s">
        <v>1560</v>
      </c>
      <c r="J132" s="346">
        <v>20</v>
      </c>
      <c r="K132" s="368"/>
    </row>
    <row r="133" s="1" customFormat="1" ht="15" customHeight="1">
      <c r="B133" s="365"/>
      <c r="C133" s="320" t="s">
        <v>1563</v>
      </c>
      <c r="D133" s="320"/>
      <c r="E133" s="320"/>
      <c r="F133" s="343" t="s">
        <v>1564</v>
      </c>
      <c r="G133" s="320"/>
      <c r="H133" s="320" t="s">
        <v>1598</v>
      </c>
      <c r="I133" s="320" t="s">
        <v>1560</v>
      </c>
      <c r="J133" s="320">
        <v>50</v>
      </c>
      <c r="K133" s="368"/>
    </row>
    <row r="134" s="1" customFormat="1" ht="15" customHeight="1">
      <c r="B134" s="365"/>
      <c r="C134" s="320" t="s">
        <v>1577</v>
      </c>
      <c r="D134" s="320"/>
      <c r="E134" s="320"/>
      <c r="F134" s="343" t="s">
        <v>1564</v>
      </c>
      <c r="G134" s="320"/>
      <c r="H134" s="320" t="s">
        <v>1598</v>
      </c>
      <c r="I134" s="320" t="s">
        <v>1560</v>
      </c>
      <c r="J134" s="320">
        <v>50</v>
      </c>
      <c r="K134" s="368"/>
    </row>
    <row r="135" s="1" customFormat="1" ht="15" customHeight="1">
      <c r="B135" s="365"/>
      <c r="C135" s="320" t="s">
        <v>1583</v>
      </c>
      <c r="D135" s="320"/>
      <c r="E135" s="320"/>
      <c r="F135" s="343" t="s">
        <v>1564</v>
      </c>
      <c r="G135" s="320"/>
      <c r="H135" s="320" t="s">
        <v>1598</v>
      </c>
      <c r="I135" s="320" t="s">
        <v>1560</v>
      </c>
      <c r="J135" s="320">
        <v>50</v>
      </c>
      <c r="K135" s="368"/>
    </row>
    <row r="136" s="1" customFormat="1" ht="15" customHeight="1">
      <c r="B136" s="365"/>
      <c r="C136" s="320" t="s">
        <v>1585</v>
      </c>
      <c r="D136" s="320"/>
      <c r="E136" s="320"/>
      <c r="F136" s="343" t="s">
        <v>1564</v>
      </c>
      <c r="G136" s="320"/>
      <c r="H136" s="320" t="s">
        <v>1598</v>
      </c>
      <c r="I136" s="320" t="s">
        <v>1560</v>
      </c>
      <c r="J136" s="320">
        <v>50</v>
      </c>
      <c r="K136" s="368"/>
    </row>
    <row r="137" s="1" customFormat="1" ht="15" customHeight="1">
      <c r="B137" s="365"/>
      <c r="C137" s="320" t="s">
        <v>1586</v>
      </c>
      <c r="D137" s="320"/>
      <c r="E137" s="320"/>
      <c r="F137" s="343" t="s">
        <v>1564</v>
      </c>
      <c r="G137" s="320"/>
      <c r="H137" s="320" t="s">
        <v>1611</v>
      </c>
      <c r="I137" s="320" t="s">
        <v>1560</v>
      </c>
      <c r="J137" s="320">
        <v>255</v>
      </c>
      <c r="K137" s="368"/>
    </row>
    <row r="138" s="1" customFormat="1" ht="15" customHeight="1">
      <c r="B138" s="365"/>
      <c r="C138" s="320" t="s">
        <v>1588</v>
      </c>
      <c r="D138" s="320"/>
      <c r="E138" s="320"/>
      <c r="F138" s="343" t="s">
        <v>111</v>
      </c>
      <c r="G138" s="320"/>
      <c r="H138" s="320" t="s">
        <v>1612</v>
      </c>
      <c r="I138" s="320" t="s">
        <v>1590</v>
      </c>
      <c r="J138" s="320"/>
      <c r="K138" s="368"/>
    </row>
    <row r="139" s="1" customFormat="1" ht="15" customHeight="1">
      <c r="B139" s="365"/>
      <c r="C139" s="320" t="s">
        <v>1591</v>
      </c>
      <c r="D139" s="320"/>
      <c r="E139" s="320"/>
      <c r="F139" s="343" t="s">
        <v>111</v>
      </c>
      <c r="G139" s="320"/>
      <c r="H139" s="320" t="s">
        <v>1613</v>
      </c>
      <c r="I139" s="320" t="s">
        <v>1593</v>
      </c>
      <c r="J139" s="320"/>
      <c r="K139" s="368"/>
    </row>
    <row r="140" s="1" customFormat="1" ht="15" customHeight="1">
      <c r="B140" s="365"/>
      <c r="C140" s="320" t="s">
        <v>1594</v>
      </c>
      <c r="D140" s="320"/>
      <c r="E140" s="320"/>
      <c r="F140" s="343" t="s">
        <v>111</v>
      </c>
      <c r="G140" s="320"/>
      <c r="H140" s="320" t="s">
        <v>1594</v>
      </c>
      <c r="I140" s="320" t="s">
        <v>1593</v>
      </c>
      <c r="J140" s="320"/>
      <c r="K140" s="368"/>
    </row>
    <row r="141" s="1" customFormat="1" ht="15" customHeight="1">
      <c r="B141" s="365"/>
      <c r="C141" s="320" t="s">
        <v>39</v>
      </c>
      <c r="D141" s="320"/>
      <c r="E141" s="320"/>
      <c r="F141" s="343" t="s">
        <v>111</v>
      </c>
      <c r="G141" s="320"/>
      <c r="H141" s="320" t="s">
        <v>1614</v>
      </c>
      <c r="I141" s="320" t="s">
        <v>1593</v>
      </c>
      <c r="J141" s="320"/>
      <c r="K141" s="368"/>
    </row>
    <row r="142" s="1" customFormat="1" ht="15" customHeight="1">
      <c r="B142" s="365"/>
      <c r="C142" s="320" t="s">
        <v>1615</v>
      </c>
      <c r="D142" s="320"/>
      <c r="E142" s="320"/>
      <c r="F142" s="343" t="s">
        <v>111</v>
      </c>
      <c r="G142" s="320"/>
      <c r="H142" s="320" t="s">
        <v>1616</v>
      </c>
      <c r="I142" s="320" t="s">
        <v>1593</v>
      </c>
      <c r="J142" s="320"/>
      <c r="K142" s="368"/>
    </row>
    <row r="143" s="1" customFormat="1" ht="15" customHeight="1">
      <c r="B143" s="369"/>
      <c r="C143" s="370"/>
      <c r="D143" s="370"/>
      <c r="E143" s="370"/>
      <c r="F143" s="370"/>
      <c r="G143" s="370"/>
      <c r="H143" s="370"/>
      <c r="I143" s="370"/>
      <c r="J143" s="370"/>
      <c r="K143" s="371"/>
    </row>
    <row r="144" s="1" customFormat="1" ht="18.75" customHeight="1">
      <c r="B144" s="356"/>
      <c r="C144" s="356"/>
      <c r="D144" s="356"/>
      <c r="E144" s="356"/>
      <c r="F144" s="357"/>
      <c r="G144" s="356"/>
      <c r="H144" s="356"/>
      <c r="I144" s="356"/>
      <c r="J144" s="356"/>
      <c r="K144" s="356"/>
    </row>
    <row r="145" s="1" customFormat="1" ht="18.75" customHeight="1">
      <c r="B145" s="328"/>
      <c r="C145" s="328"/>
      <c r="D145" s="328"/>
      <c r="E145" s="328"/>
      <c r="F145" s="328"/>
      <c r="G145" s="328"/>
      <c r="H145" s="328"/>
      <c r="I145" s="328"/>
      <c r="J145" s="328"/>
      <c r="K145" s="328"/>
    </row>
    <row r="146" s="1" customFormat="1" ht="7.5" customHeight="1">
      <c r="B146" s="329"/>
      <c r="C146" s="330"/>
      <c r="D146" s="330"/>
      <c r="E146" s="330"/>
      <c r="F146" s="330"/>
      <c r="G146" s="330"/>
      <c r="H146" s="330"/>
      <c r="I146" s="330"/>
      <c r="J146" s="330"/>
      <c r="K146" s="331"/>
    </row>
    <row r="147" s="1" customFormat="1" ht="45" customHeight="1">
      <c r="B147" s="332"/>
      <c r="C147" s="333" t="s">
        <v>1617</v>
      </c>
      <c r="D147" s="333"/>
      <c r="E147" s="333"/>
      <c r="F147" s="333"/>
      <c r="G147" s="333"/>
      <c r="H147" s="333"/>
      <c r="I147" s="333"/>
      <c r="J147" s="333"/>
      <c r="K147" s="334"/>
    </row>
    <row r="148" s="1" customFormat="1" ht="17.25" customHeight="1">
      <c r="B148" s="332"/>
      <c r="C148" s="335" t="s">
        <v>1553</v>
      </c>
      <c r="D148" s="335"/>
      <c r="E148" s="335"/>
      <c r="F148" s="335" t="s">
        <v>1554</v>
      </c>
      <c r="G148" s="336"/>
      <c r="H148" s="335" t="s">
        <v>55</v>
      </c>
      <c r="I148" s="335" t="s">
        <v>58</v>
      </c>
      <c r="J148" s="335" t="s">
        <v>1555</v>
      </c>
      <c r="K148" s="334"/>
    </row>
    <row r="149" s="1" customFormat="1" ht="17.25" customHeight="1">
      <c r="B149" s="332"/>
      <c r="C149" s="337" t="s">
        <v>1556</v>
      </c>
      <c r="D149" s="337"/>
      <c r="E149" s="337"/>
      <c r="F149" s="338" t="s">
        <v>1557</v>
      </c>
      <c r="G149" s="339"/>
      <c r="H149" s="337"/>
      <c r="I149" s="337"/>
      <c r="J149" s="337" t="s">
        <v>1558</v>
      </c>
      <c r="K149" s="334"/>
    </row>
    <row r="150" s="1" customFormat="1" ht="5.25" customHeight="1">
      <c r="B150" s="345"/>
      <c r="C150" s="340"/>
      <c r="D150" s="340"/>
      <c r="E150" s="340"/>
      <c r="F150" s="340"/>
      <c r="G150" s="341"/>
      <c r="H150" s="340"/>
      <c r="I150" s="340"/>
      <c r="J150" s="340"/>
      <c r="K150" s="368"/>
    </row>
    <row r="151" s="1" customFormat="1" ht="15" customHeight="1">
      <c r="B151" s="345"/>
      <c r="C151" s="372" t="s">
        <v>1561</v>
      </c>
      <c r="D151" s="320"/>
      <c r="E151" s="320"/>
      <c r="F151" s="373" t="s">
        <v>111</v>
      </c>
      <c r="G151" s="320"/>
      <c r="H151" s="372" t="s">
        <v>1598</v>
      </c>
      <c r="I151" s="372" t="s">
        <v>1560</v>
      </c>
      <c r="J151" s="372">
        <v>120</v>
      </c>
      <c r="K151" s="368"/>
    </row>
    <row r="152" s="1" customFormat="1" ht="15" customHeight="1">
      <c r="B152" s="345"/>
      <c r="C152" s="372" t="s">
        <v>1607</v>
      </c>
      <c r="D152" s="320"/>
      <c r="E152" s="320"/>
      <c r="F152" s="373" t="s">
        <v>111</v>
      </c>
      <c r="G152" s="320"/>
      <c r="H152" s="372" t="s">
        <v>1618</v>
      </c>
      <c r="I152" s="372" t="s">
        <v>1560</v>
      </c>
      <c r="J152" s="372" t="s">
        <v>1609</v>
      </c>
      <c r="K152" s="368"/>
    </row>
    <row r="153" s="1" customFormat="1" ht="15" customHeight="1">
      <c r="B153" s="345"/>
      <c r="C153" s="372" t="s">
        <v>88</v>
      </c>
      <c r="D153" s="320"/>
      <c r="E153" s="320"/>
      <c r="F153" s="373" t="s">
        <v>111</v>
      </c>
      <c r="G153" s="320"/>
      <c r="H153" s="372" t="s">
        <v>1619</v>
      </c>
      <c r="I153" s="372" t="s">
        <v>1560</v>
      </c>
      <c r="J153" s="372" t="s">
        <v>1609</v>
      </c>
      <c r="K153" s="368"/>
    </row>
    <row r="154" s="1" customFormat="1" ht="15" customHeight="1">
      <c r="B154" s="345"/>
      <c r="C154" s="372" t="s">
        <v>1563</v>
      </c>
      <c r="D154" s="320"/>
      <c r="E154" s="320"/>
      <c r="F154" s="373" t="s">
        <v>1564</v>
      </c>
      <c r="G154" s="320"/>
      <c r="H154" s="372" t="s">
        <v>1598</v>
      </c>
      <c r="I154" s="372" t="s">
        <v>1560</v>
      </c>
      <c r="J154" s="372">
        <v>50</v>
      </c>
      <c r="K154" s="368"/>
    </row>
    <row r="155" s="1" customFormat="1" ht="15" customHeight="1">
      <c r="B155" s="345"/>
      <c r="C155" s="372" t="s">
        <v>1566</v>
      </c>
      <c r="D155" s="320"/>
      <c r="E155" s="320"/>
      <c r="F155" s="373" t="s">
        <v>111</v>
      </c>
      <c r="G155" s="320"/>
      <c r="H155" s="372" t="s">
        <v>1598</v>
      </c>
      <c r="I155" s="372" t="s">
        <v>1568</v>
      </c>
      <c r="J155" s="372"/>
      <c r="K155" s="368"/>
    </row>
    <row r="156" s="1" customFormat="1" ht="15" customHeight="1">
      <c r="B156" s="345"/>
      <c r="C156" s="372" t="s">
        <v>1577</v>
      </c>
      <c r="D156" s="320"/>
      <c r="E156" s="320"/>
      <c r="F156" s="373" t="s">
        <v>1564</v>
      </c>
      <c r="G156" s="320"/>
      <c r="H156" s="372" t="s">
        <v>1598</v>
      </c>
      <c r="I156" s="372" t="s">
        <v>1560</v>
      </c>
      <c r="J156" s="372">
        <v>50</v>
      </c>
      <c r="K156" s="368"/>
    </row>
    <row r="157" s="1" customFormat="1" ht="15" customHeight="1">
      <c r="B157" s="345"/>
      <c r="C157" s="372" t="s">
        <v>1585</v>
      </c>
      <c r="D157" s="320"/>
      <c r="E157" s="320"/>
      <c r="F157" s="373" t="s">
        <v>1564</v>
      </c>
      <c r="G157" s="320"/>
      <c r="H157" s="372" t="s">
        <v>1598</v>
      </c>
      <c r="I157" s="372" t="s">
        <v>1560</v>
      </c>
      <c r="J157" s="372">
        <v>50</v>
      </c>
      <c r="K157" s="368"/>
    </row>
    <row r="158" s="1" customFormat="1" ht="15" customHeight="1">
      <c r="B158" s="345"/>
      <c r="C158" s="372" t="s">
        <v>1583</v>
      </c>
      <c r="D158" s="320"/>
      <c r="E158" s="320"/>
      <c r="F158" s="373" t="s">
        <v>1564</v>
      </c>
      <c r="G158" s="320"/>
      <c r="H158" s="372" t="s">
        <v>1598</v>
      </c>
      <c r="I158" s="372" t="s">
        <v>1560</v>
      </c>
      <c r="J158" s="372">
        <v>50</v>
      </c>
      <c r="K158" s="368"/>
    </row>
    <row r="159" s="1" customFormat="1" ht="15" customHeight="1">
      <c r="B159" s="345"/>
      <c r="C159" s="372" t="s">
        <v>153</v>
      </c>
      <c r="D159" s="320"/>
      <c r="E159" s="320"/>
      <c r="F159" s="373" t="s">
        <v>111</v>
      </c>
      <c r="G159" s="320"/>
      <c r="H159" s="372" t="s">
        <v>1620</v>
      </c>
      <c r="I159" s="372" t="s">
        <v>1560</v>
      </c>
      <c r="J159" s="372" t="s">
        <v>1621</v>
      </c>
      <c r="K159" s="368"/>
    </row>
    <row r="160" s="1" customFormat="1" ht="15" customHeight="1">
      <c r="B160" s="345"/>
      <c r="C160" s="372" t="s">
        <v>1622</v>
      </c>
      <c r="D160" s="320"/>
      <c r="E160" s="320"/>
      <c r="F160" s="373" t="s">
        <v>111</v>
      </c>
      <c r="G160" s="320"/>
      <c r="H160" s="372" t="s">
        <v>1623</v>
      </c>
      <c r="I160" s="372" t="s">
        <v>1593</v>
      </c>
      <c r="J160" s="372"/>
      <c r="K160" s="368"/>
    </row>
    <row r="161" s="1" customFormat="1" ht="15" customHeight="1">
      <c r="B161" s="374"/>
      <c r="C161" s="354"/>
      <c r="D161" s="354"/>
      <c r="E161" s="354"/>
      <c r="F161" s="354"/>
      <c r="G161" s="354"/>
      <c r="H161" s="354"/>
      <c r="I161" s="354"/>
      <c r="J161" s="354"/>
      <c r="K161" s="375"/>
    </row>
    <row r="162" s="1" customFormat="1" ht="18.75" customHeight="1">
      <c r="B162" s="356"/>
      <c r="C162" s="366"/>
      <c r="D162" s="366"/>
      <c r="E162" s="366"/>
      <c r="F162" s="376"/>
      <c r="G162" s="366"/>
      <c r="H162" s="366"/>
      <c r="I162" s="366"/>
      <c r="J162" s="366"/>
      <c r="K162" s="356"/>
    </row>
    <row r="163" s="1" customFormat="1" ht="18.75" customHeight="1"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</row>
    <row r="164" s="1" customFormat="1" ht="7.5" customHeight="1">
      <c r="B164" s="307"/>
      <c r="C164" s="308"/>
      <c r="D164" s="308"/>
      <c r="E164" s="308"/>
      <c r="F164" s="308"/>
      <c r="G164" s="308"/>
      <c r="H164" s="308"/>
      <c r="I164" s="308"/>
      <c r="J164" s="308"/>
      <c r="K164" s="309"/>
    </row>
    <row r="165" s="1" customFormat="1" ht="45" customHeight="1">
      <c r="B165" s="310"/>
      <c r="C165" s="311" t="s">
        <v>1624</v>
      </c>
      <c r="D165" s="311"/>
      <c r="E165" s="311"/>
      <c r="F165" s="311"/>
      <c r="G165" s="311"/>
      <c r="H165" s="311"/>
      <c r="I165" s="311"/>
      <c r="J165" s="311"/>
      <c r="K165" s="312"/>
    </row>
    <row r="166" s="1" customFormat="1" ht="17.25" customHeight="1">
      <c r="B166" s="310"/>
      <c r="C166" s="335" t="s">
        <v>1553</v>
      </c>
      <c r="D166" s="335"/>
      <c r="E166" s="335"/>
      <c r="F166" s="335" t="s">
        <v>1554</v>
      </c>
      <c r="G166" s="377"/>
      <c r="H166" s="378" t="s">
        <v>55</v>
      </c>
      <c r="I166" s="378" t="s">
        <v>58</v>
      </c>
      <c r="J166" s="335" t="s">
        <v>1555</v>
      </c>
      <c r="K166" s="312"/>
    </row>
    <row r="167" s="1" customFormat="1" ht="17.25" customHeight="1">
      <c r="B167" s="313"/>
      <c r="C167" s="337" t="s">
        <v>1556</v>
      </c>
      <c r="D167" s="337"/>
      <c r="E167" s="337"/>
      <c r="F167" s="338" t="s">
        <v>1557</v>
      </c>
      <c r="G167" s="379"/>
      <c r="H167" s="380"/>
      <c r="I167" s="380"/>
      <c r="J167" s="337" t="s">
        <v>1558</v>
      </c>
      <c r="K167" s="315"/>
    </row>
    <row r="168" s="1" customFormat="1" ht="5.25" customHeight="1">
      <c r="B168" s="345"/>
      <c r="C168" s="340"/>
      <c r="D168" s="340"/>
      <c r="E168" s="340"/>
      <c r="F168" s="340"/>
      <c r="G168" s="341"/>
      <c r="H168" s="340"/>
      <c r="I168" s="340"/>
      <c r="J168" s="340"/>
      <c r="K168" s="368"/>
    </row>
    <row r="169" s="1" customFormat="1" ht="15" customHeight="1">
      <c r="B169" s="345"/>
      <c r="C169" s="320" t="s">
        <v>1561</v>
      </c>
      <c r="D169" s="320"/>
      <c r="E169" s="320"/>
      <c r="F169" s="343" t="s">
        <v>111</v>
      </c>
      <c r="G169" s="320"/>
      <c r="H169" s="320" t="s">
        <v>1598</v>
      </c>
      <c r="I169" s="320" t="s">
        <v>1560</v>
      </c>
      <c r="J169" s="320">
        <v>120</v>
      </c>
      <c r="K169" s="368"/>
    </row>
    <row r="170" s="1" customFormat="1" ht="15" customHeight="1">
      <c r="B170" s="345"/>
      <c r="C170" s="320" t="s">
        <v>1607</v>
      </c>
      <c r="D170" s="320"/>
      <c r="E170" s="320"/>
      <c r="F170" s="343" t="s">
        <v>111</v>
      </c>
      <c r="G170" s="320"/>
      <c r="H170" s="320" t="s">
        <v>1608</v>
      </c>
      <c r="I170" s="320" t="s">
        <v>1560</v>
      </c>
      <c r="J170" s="320" t="s">
        <v>1609</v>
      </c>
      <c r="K170" s="368"/>
    </row>
    <row r="171" s="1" customFormat="1" ht="15" customHeight="1">
      <c r="B171" s="345"/>
      <c r="C171" s="320" t="s">
        <v>88</v>
      </c>
      <c r="D171" s="320"/>
      <c r="E171" s="320"/>
      <c r="F171" s="343" t="s">
        <v>111</v>
      </c>
      <c r="G171" s="320"/>
      <c r="H171" s="320" t="s">
        <v>1625</v>
      </c>
      <c r="I171" s="320" t="s">
        <v>1560</v>
      </c>
      <c r="J171" s="320" t="s">
        <v>1609</v>
      </c>
      <c r="K171" s="368"/>
    </row>
    <row r="172" s="1" customFormat="1" ht="15" customHeight="1">
      <c r="B172" s="345"/>
      <c r="C172" s="320" t="s">
        <v>1563</v>
      </c>
      <c r="D172" s="320"/>
      <c r="E172" s="320"/>
      <c r="F172" s="343" t="s">
        <v>1564</v>
      </c>
      <c r="G172" s="320"/>
      <c r="H172" s="320" t="s">
        <v>1625</v>
      </c>
      <c r="I172" s="320" t="s">
        <v>1560</v>
      </c>
      <c r="J172" s="320">
        <v>50</v>
      </c>
      <c r="K172" s="368"/>
    </row>
    <row r="173" s="1" customFormat="1" ht="15" customHeight="1">
      <c r="B173" s="345"/>
      <c r="C173" s="320" t="s">
        <v>1566</v>
      </c>
      <c r="D173" s="320"/>
      <c r="E173" s="320"/>
      <c r="F173" s="343" t="s">
        <v>111</v>
      </c>
      <c r="G173" s="320"/>
      <c r="H173" s="320" t="s">
        <v>1625</v>
      </c>
      <c r="I173" s="320" t="s">
        <v>1568</v>
      </c>
      <c r="J173" s="320"/>
      <c r="K173" s="368"/>
    </row>
    <row r="174" s="1" customFormat="1" ht="15" customHeight="1">
      <c r="B174" s="345"/>
      <c r="C174" s="320" t="s">
        <v>1577</v>
      </c>
      <c r="D174" s="320"/>
      <c r="E174" s="320"/>
      <c r="F174" s="343" t="s">
        <v>1564</v>
      </c>
      <c r="G174" s="320"/>
      <c r="H174" s="320" t="s">
        <v>1625</v>
      </c>
      <c r="I174" s="320" t="s">
        <v>1560</v>
      </c>
      <c r="J174" s="320">
        <v>50</v>
      </c>
      <c r="K174" s="368"/>
    </row>
    <row r="175" s="1" customFormat="1" ht="15" customHeight="1">
      <c r="B175" s="345"/>
      <c r="C175" s="320" t="s">
        <v>1585</v>
      </c>
      <c r="D175" s="320"/>
      <c r="E175" s="320"/>
      <c r="F175" s="343" t="s">
        <v>1564</v>
      </c>
      <c r="G175" s="320"/>
      <c r="H175" s="320" t="s">
        <v>1625</v>
      </c>
      <c r="I175" s="320" t="s">
        <v>1560</v>
      </c>
      <c r="J175" s="320">
        <v>50</v>
      </c>
      <c r="K175" s="368"/>
    </row>
    <row r="176" s="1" customFormat="1" ht="15" customHeight="1">
      <c r="B176" s="345"/>
      <c r="C176" s="320" t="s">
        <v>1583</v>
      </c>
      <c r="D176" s="320"/>
      <c r="E176" s="320"/>
      <c r="F176" s="343" t="s">
        <v>1564</v>
      </c>
      <c r="G176" s="320"/>
      <c r="H176" s="320" t="s">
        <v>1625</v>
      </c>
      <c r="I176" s="320" t="s">
        <v>1560</v>
      </c>
      <c r="J176" s="320">
        <v>50</v>
      </c>
      <c r="K176" s="368"/>
    </row>
    <row r="177" s="1" customFormat="1" ht="15" customHeight="1">
      <c r="B177" s="345"/>
      <c r="C177" s="320" t="s">
        <v>175</v>
      </c>
      <c r="D177" s="320"/>
      <c r="E177" s="320"/>
      <c r="F177" s="343" t="s">
        <v>111</v>
      </c>
      <c r="G177" s="320"/>
      <c r="H177" s="320" t="s">
        <v>1626</v>
      </c>
      <c r="I177" s="320" t="s">
        <v>1627</v>
      </c>
      <c r="J177" s="320"/>
      <c r="K177" s="368"/>
    </row>
    <row r="178" s="1" customFormat="1" ht="15" customHeight="1">
      <c r="B178" s="345"/>
      <c r="C178" s="320" t="s">
        <v>58</v>
      </c>
      <c r="D178" s="320"/>
      <c r="E178" s="320"/>
      <c r="F178" s="343" t="s">
        <v>111</v>
      </c>
      <c r="G178" s="320"/>
      <c r="H178" s="320" t="s">
        <v>1628</v>
      </c>
      <c r="I178" s="320" t="s">
        <v>1629</v>
      </c>
      <c r="J178" s="320">
        <v>1</v>
      </c>
      <c r="K178" s="368"/>
    </row>
    <row r="179" s="1" customFormat="1" ht="15" customHeight="1">
      <c r="B179" s="345"/>
      <c r="C179" s="320" t="s">
        <v>54</v>
      </c>
      <c r="D179" s="320"/>
      <c r="E179" s="320"/>
      <c r="F179" s="343" t="s">
        <v>111</v>
      </c>
      <c r="G179" s="320"/>
      <c r="H179" s="320" t="s">
        <v>1630</v>
      </c>
      <c r="I179" s="320" t="s">
        <v>1560</v>
      </c>
      <c r="J179" s="320">
        <v>20</v>
      </c>
      <c r="K179" s="368"/>
    </row>
    <row r="180" s="1" customFormat="1" ht="15" customHeight="1">
      <c r="B180" s="345"/>
      <c r="C180" s="320" t="s">
        <v>55</v>
      </c>
      <c r="D180" s="320"/>
      <c r="E180" s="320"/>
      <c r="F180" s="343" t="s">
        <v>111</v>
      </c>
      <c r="G180" s="320"/>
      <c r="H180" s="320" t="s">
        <v>1631</v>
      </c>
      <c r="I180" s="320" t="s">
        <v>1560</v>
      </c>
      <c r="J180" s="320">
        <v>255</v>
      </c>
      <c r="K180" s="368"/>
    </row>
    <row r="181" s="1" customFormat="1" ht="15" customHeight="1">
      <c r="B181" s="345"/>
      <c r="C181" s="320" t="s">
        <v>176</v>
      </c>
      <c r="D181" s="320"/>
      <c r="E181" s="320"/>
      <c r="F181" s="343" t="s">
        <v>111</v>
      </c>
      <c r="G181" s="320"/>
      <c r="H181" s="320" t="s">
        <v>1523</v>
      </c>
      <c r="I181" s="320" t="s">
        <v>1560</v>
      </c>
      <c r="J181" s="320">
        <v>10</v>
      </c>
      <c r="K181" s="368"/>
    </row>
    <row r="182" s="1" customFormat="1" ht="15" customHeight="1">
      <c r="B182" s="345"/>
      <c r="C182" s="320" t="s">
        <v>177</v>
      </c>
      <c r="D182" s="320"/>
      <c r="E182" s="320"/>
      <c r="F182" s="343" t="s">
        <v>111</v>
      </c>
      <c r="G182" s="320"/>
      <c r="H182" s="320" t="s">
        <v>1632</v>
      </c>
      <c r="I182" s="320" t="s">
        <v>1593</v>
      </c>
      <c r="J182" s="320"/>
      <c r="K182" s="368"/>
    </row>
    <row r="183" s="1" customFormat="1" ht="15" customHeight="1">
      <c r="B183" s="345"/>
      <c r="C183" s="320" t="s">
        <v>1633</v>
      </c>
      <c r="D183" s="320"/>
      <c r="E183" s="320"/>
      <c r="F183" s="343" t="s">
        <v>111</v>
      </c>
      <c r="G183" s="320"/>
      <c r="H183" s="320" t="s">
        <v>1634</v>
      </c>
      <c r="I183" s="320" t="s">
        <v>1593</v>
      </c>
      <c r="J183" s="320"/>
      <c r="K183" s="368"/>
    </row>
    <row r="184" s="1" customFormat="1" ht="15" customHeight="1">
      <c r="B184" s="345"/>
      <c r="C184" s="320" t="s">
        <v>1622</v>
      </c>
      <c r="D184" s="320"/>
      <c r="E184" s="320"/>
      <c r="F184" s="343" t="s">
        <v>111</v>
      </c>
      <c r="G184" s="320"/>
      <c r="H184" s="320" t="s">
        <v>1635</v>
      </c>
      <c r="I184" s="320" t="s">
        <v>1593</v>
      </c>
      <c r="J184" s="320"/>
      <c r="K184" s="368"/>
    </row>
    <row r="185" s="1" customFormat="1" ht="15" customHeight="1">
      <c r="B185" s="345"/>
      <c r="C185" s="320" t="s">
        <v>179</v>
      </c>
      <c r="D185" s="320"/>
      <c r="E185" s="320"/>
      <c r="F185" s="343" t="s">
        <v>1564</v>
      </c>
      <c r="G185" s="320"/>
      <c r="H185" s="320" t="s">
        <v>1636</v>
      </c>
      <c r="I185" s="320" t="s">
        <v>1560</v>
      </c>
      <c r="J185" s="320">
        <v>50</v>
      </c>
      <c r="K185" s="368"/>
    </row>
    <row r="186" s="1" customFormat="1" ht="15" customHeight="1">
      <c r="B186" s="345"/>
      <c r="C186" s="320" t="s">
        <v>1637</v>
      </c>
      <c r="D186" s="320"/>
      <c r="E186" s="320"/>
      <c r="F186" s="343" t="s">
        <v>1564</v>
      </c>
      <c r="G186" s="320"/>
      <c r="H186" s="320" t="s">
        <v>1638</v>
      </c>
      <c r="I186" s="320" t="s">
        <v>1639</v>
      </c>
      <c r="J186" s="320"/>
      <c r="K186" s="368"/>
    </row>
    <row r="187" s="1" customFormat="1" ht="15" customHeight="1">
      <c r="B187" s="345"/>
      <c r="C187" s="320" t="s">
        <v>1640</v>
      </c>
      <c r="D187" s="320"/>
      <c r="E187" s="320"/>
      <c r="F187" s="343" t="s">
        <v>1564</v>
      </c>
      <c r="G187" s="320"/>
      <c r="H187" s="320" t="s">
        <v>1641</v>
      </c>
      <c r="I187" s="320" t="s">
        <v>1639</v>
      </c>
      <c r="J187" s="320"/>
      <c r="K187" s="368"/>
    </row>
    <row r="188" s="1" customFormat="1" ht="15" customHeight="1">
      <c r="B188" s="345"/>
      <c r="C188" s="320" t="s">
        <v>1642</v>
      </c>
      <c r="D188" s="320"/>
      <c r="E188" s="320"/>
      <c r="F188" s="343" t="s">
        <v>1564</v>
      </c>
      <c r="G188" s="320"/>
      <c r="H188" s="320" t="s">
        <v>1643</v>
      </c>
      <c r="I188" s="320" t="s">
        <v>1639</v>
      </c>
      <c r="J188" s="320"/>
      <c r="K188" s="368"/>
    </row>
    <row r="189" s="1" customFormat="1" ht="15" customHeight="1">
      <c r="B189" s="345"/>
      <c r="C189" s="381" t="s">
        <v>1644</v>
      </c>
      <c r="D189" s="320"/>
      <c r="E189" s="320"/>
      <c r="F189" s="343" t="s">
        <v>1564</v>
      </c>
      <c r="G189" s="320"/>
      <c r="H189" s="320" t="s">
        <v>1645</v>
      </c>
      <c r="I189" s="320" t="s">
        <v>1646</v>
      </c>
      <c r="J189" s="382" t="s">
        <v>1647</v>
      </c>
      <c r="K189" s="368"/>
    </row>
    <row r="190" s="17" customFormat="1" ht="15" customHeight="1">
      <c r="B190" s="383"/>
      <c r="C190" s="384" t="s">
        <v>1648</v>
      </c>
      <c r="D190" s="385"/>
      <c r="E190" s="385"/>
      <c r="F190" s="386" t="s">
        <v>1564</v>
      </c>
      <c r="G190" s="385"/>
      <c r="H190" s="385" t="s">
        <v>1649</v>
      </c>
      <c r="I190" s="385" t="s">
        <v>1646</v>
      </c>
      <c r="J190" s="387" t="s">
        <v>1647</v>
      </c>
      <c r="K190" s="388"/>
    </row>
    <row r="191" s="1" customFormat="1" ht="15" customHeight="1">
      <c r="B191" s="345"/>
      <c r="C191" s="381" t="s">
        <v>43</v>
      </c>
      <c r="D191" s="320"/>
      <c r="E191" s="320"/>
      <c r="F191" s="343" t="s">
        <v>111</v>
      </c>
      <c r="G191" s="320"/>
      <c r="H191" s="317" t="s">
        <v>1650</v>
      </c>
      <c r="I191" s="320" t="s">
        <v>1651</v>
      </c>
      <c r="J191" s="320"/>
      <c r="K191" s="368"/>
    </row>
    <row r="192" s="1" customFormat="1" ht="15" customHeight="1">
      <c r="B192" s="345"/>
      <c r="C192" s="381" t="s">
        <v>1652</v>
      </c>
      <c r="D192" s="320"/>
      <c r="E192" s="320"/>
      <c r="F192" s="343" t="s">
        <v>111</v>
      </c>
      <c r="G192" s="320"/>
      <c r="H192" s="320" t="s">
        <v>1653</v>
      </c>
      <c r="I192" s="320" t="s">
        <v>1593</v>
      </c>
      <c r="J192" s="320"/>
      <c r="K192" s="368"/>
    </row>
    <row r="193" s="1" customFormat="1" ht="15" customHeight="1">
      <c r="B193" s="345"/>
      <c r="C193" s="381" t="s">
        <v>1654</v>
      </c>
      <c r="D193" s="320"/>
      <c r="E193" s="320"/>
      <c r="F193" s="343" t="s">
        <v>111</v>
      </c>
      <c r="G193" s="320"/>
      <c r="H193" s="320" t="s">
        <v>1655</v>
      </c>
      <c r="I193" s="320" t="s">
        <v>1593</v>
      </c>
      <c r="J193" s="320"/>
      <c r="K193" s="368"/>
    </row>
    <row r="194" s="1" customFormat="1" ht="15" customHeight="1">
      <c r="B194" s="345"/>
      <c r="C194" s="381" t="s">
        <v>1656</v>
      </c>
      <c r="D194" s="320"/>
      <c r="E194" s="320"/>
      <c r="F194" s="343" t="s">
        <v>1564</v>
      </c>
      <c r="G194" s="320"/>
      <c r="H194" s="320" t="s">
        <v>1657</v>
      </c>
      <c r="I194" s="320" t="s">
        <v>1593</v>
      </c>
      <c r="J194" s="320"/>
      <c r="K194" s="368"/>
    </row>
    <row r="195" s="1" customFormat="1" ht="15" customHeight="1">
      <c r="B195" s="374"/>
      <c r="C195" s="389"/>
      <c r="D195" s="354"/>
      <c r="E195" s="354"/>
      <c r="F195" s="354"/>
      <c r="G195" s="354"/>
      <c r="H195" s="354"/>
      <c r="I195" s="354"/>
      <c r="J195" s="354"/>
      <c r="K195" s="375"/>
    </row>
    <row r="196" s="1" customFormat="1" ht="18.75" customHeight="1">
      <c r="B196" s="356"/>
      <c r="C196" s="366"/>
      <c r="D196" s="366"/>
      <c r="E196" s="366"/>
      <c r="F196" s="376"/>
      <c r="G196" s="366"/>
      <c r="H196" s="366"/>
      <c r="I196" s="366"/>
      <c r="J196" s="366"/>
      <c r="K196" s="356"/>
    </row>
    <row r="197" s="1" customFormat="1" ht="18.75" customHeight="1">
      <c r="B197" s="356"/>
      <c r="C197" s="366"/>
      <c r="D197" s="366"/>
      <c r="E197" s="366"/>
      <c r="F197" s="376"/>
      <c r="G197" s="366"/>
      <c r="H197" s="366"/>
      <c r="I197" s="366"/>
      <c r="J197" s="366"/>
      <c r="K197" s="356"/>
    </row>
    <row r="198" s="1" customFormat="1" ht="18.75" customHeight="1">
      <c r="B198" s="328"/>
      <c r="C198" s="328"/>
      <c r="D198" s="328"/>
      <c r="E198" s="328"/>
      <c r="F198" s="328"/>
      <c r="G198" s="328"/>
      <c r="H198" s="328"/>
      <c r="I198" s="328"/>
      <c r="J198" s="328"/>
      <c r="K198" s="328"/>
    </row>
    <row r="199" s="1" customFormat="1" ht="13.5">
      <c r="B199" s="307"/>
      <c r="C199" s="308"/>
      <c r="D199" s="308"/>
      <c r="E199" s="308"/>
      <c r="F199" s="308"/>
      <c r="G199" s="308"/>
      <c r="H199" s="308"/>
      <c r="I199" s="308"/>
      <c r="J199" s="308"/>
      <c r="K199" s="309"/>
    </row>
    <row r="200" s="1" customFormat="1" ht="21">
      <c r="B200" s="310"/>
      <c r="C200" s="311" t="s">
        <v>1658</v>
      </c>
      <c r="D200" s="311"/>
      <c r="E200" s="311"/>
      <c r="F200" s="311"/>
      <c r="G200" s="311"/>
      <c r="H200" s="311"/>
      <c r="I200" s="311"/>
      <c r="J200" s="311"/>
      <c r="K200" s="312"/>
    </row>
    <row r="201" s="1" customFormat="1" ht="25.5" customHeight="1">
      <c r="B201" s="310"/>
      <c r="C201" s="390" t="s">
        <v>1659</v>
      </c>
      <c r="D201" s="390"/>
      <c r="E201" s="390"/>
      <c r="F201" s="390" t="s">
        <v>1660</v>
      </c>
      <c r="G201" s="391"/>
      <c r="H201" s="390" t="s">
        <v>1661</v>
      </c>
      <c r="I201" s="390"/>
      <c r="J201" s="390"/>
      <c r="K201" s="312"/>
    </row>
    <row r="202" s="1" customFormat="1" ht="5.25" customHeight="1">
      <c r="B202" s="345"/>
      <c r="C202" s="340"/>
      <c r="D202" s="340"/>
      <c r="E202" s="340"/>
      <c r="F202" s="340"/>
      <c r="G202" s="366"/>
      <c r="H202" s="340"/>
      <c r="I202" s="340"/>
      <c r="J202" s="340"/>
      <c r="K202" s="368"/>
    </row>
    <row r="203" s="1" customFormat="1" ht="15" customHeight="1">
      <c r="B203" s="345"/>
      <c r="C203" s="320" t="s">
        <v>1651</v>
      </c>
      <c r="D203" s="320"/>
      <c r="E203" s="320"/>
      <c r="F203" s="343" t="s">
        <v>44</v>
      </c>
      <c r="G203" s="320"/>
      <c r="H203" s="320" t="s">
        <v>1662</v>
      </c>
      <c r="I203" s="320"/>
      <c r="J203" s="320"/>
      <c r="K203" s="368"/>
    </row>
    <row r="204" s="1" customFormat="1" ht="15" customHeight="1">
      <c r="B204" s="345"/>
      <c r="C204" s="320"/>
      <c r="D204" s="320"/>
      <c r="E204" s="320"/>
      <c r="F204" s="343" t="s">
        <v>45</v>
      </c>
      <c r="G204" s="320"/>
      <c r="H204" s="320" t="s">
        <v>1663</v>
      </c>
      <c r="I204" s="320"/>
      <c r="J204" s="320"/>
      <c r="K204" s="368"/>
    </row>
    <row r="205" s="1" customFormat="1" ht="15" customHeight="1">
      <c r="B205" s="345"/>
      <c r="C205" s="320"/>
      <c r="D205" s="320"/>
      <c r="E205" s="320"/>
      <c r="F205" s="343" t="s">
        <v>48</v>
      </c>
      <c r="G205" s="320"/>
      <c r="H205" s="320" t="s">
        <v>1664</v>
      </c>
      <c r="I205" s="320"/>
      <c r="J205" s="320"/>
      <c r="K205" s="368"/>
    </row>
    <row r="206" s="1" customFormat="1" ht="15" customHeight="1">
      <c r="B206" s="345"/>
      <c r="C206" s="320"/>
      <c r="D206" s="320"/>
      <c r="E206" s="320"/>
      <c r="F206" s="343" t="s">
        <v>46</v>
      </c>
      <c r="G206" s="320"/>
      <c r="H206" s="320" t="s">
        <v>1665</v>
      </c>
      <c r="I206" s="320"/>
      <c r="J206" s="320"/>
      <c r="K206" s="368"/>
    </row>
    <row r="207" s="1" customFormat="1" ht="15" customHeight="1">
      <c r="B207" s="345"/>
      <c r="C207" s="320"/>
      <c r="D207" s="320"/>
      <c r="E207" s="320"/>
      <c r="F207" s="343" t="s">
        <v>47</v>
      </c>
      <c r="G207" s="320"/>
      <c r="H207" s="320" t="s">
        <v>1666</v>
      </c>
      <c r="I207" s="320"/>
      <c r="J207" s="320"/>
      <c r="K207" s="368"/>
    </row>
    <row r="208" s="1" customFormat="1" ht="15" customHeight="1">
      <c r="B208" s="345"/>
      <c r="C208" s="320"/>
      <c r="D208" s="320"/>
      <c r="E208" s="320"/>
      <c r="F208" s="343"/>
      <c r="G208" s="320"/>
      <c r="H208" s="320"/>
      <c r="I208" s="320"/>
      <c r="J208" s="320"/>
      <c r="K208" s="368"/>
    </row>
    <row r="209" s="1" customFormat="1" ht="15" customHeight="1">
      <c r="B209" s="345"/>
      <c r="C209" s="320" t="s">
        <v>1605</v>
      </c>
      <c r="D209" s="320"/>
      <c r="E209" s="320"/>
      <c r="F209" s="343" t="s">
        <v>80</v>
      </c>
      <c r="G209" s="320"/>
      <c r="H209" s="320" t="s">
        <v>1667</v>
      </c>
      <c r="I209" s="320"/>
      <c r="J209" s="320"/>
      <c r="K209" s="368"/>
    </row>
    <row r="210" s="1" customFormat="1" ht="15" customHeight="1">
      <c r="B210" s="345"/>
      <c r="C210" s="320"/>
      <c r="D210" s="320"/>
      <c r="E210" s="320"/>
      <c r="F210" s="343" t="s">
        <v>1502</v>
      </c>
      <c r="G210" s="320"/>
      <c r="H210" s="320" t="s">
        <v>1503</v>
      </c>
      <c r="I210" s="320"/>
      <c r="J210" s="320"/>
      <c r="K210" s="368"/>
    </row>
    <row r="211" s="1" customFormat="1" ht="15" customHeight="1">
      <c r="B211" s="345"/>
      <c r="C211" s="320"/>
      <c r="D211" s="320"/>
      <c r="E211" s="320"/>
      <c r="F211" s="343" t="s">
        <v>1500</v>
      </c>
      <c r="G211" s="320"/>
      <c r="H211" s="320" t="s">
        <v>1668</v>
      </c>
      <c r="I211" s="320"/>
      <c r="J211" s="320"/>
      <c r="K211" s="368"/>
    </row>
    <row r="212" s="1" customFormat="1" ht="15" customHeight="1">
      <c r="B212" s="392"/>
      <c r="C212" s="320"/>
      <c r="D212" s="320"/>
      <c r="E212" s="320"/>
      <c r="F212" s="343" t="s">
        <v>1504</v>
      </c>
      <c r="G212" s="381"/>
      <c r="H212" s="372" t="s">
        <v>1505</v>
      </c>
      <c r="I212" s="372"/>
      <c r="J212" s="372"/>
      <c r="K212" s="393"/>
    </row>
    <row r="213" s="1" customFormat="1" ht="15" customHeight="1">
      <c r="B213" s="392"/>
      <c r="C213" s="320"/>
      <c r="D213" s="320"/>
      <c r="E213" s="320"/>
      <c r="F213" s="343" t="s">
        <v>1506</v>
      </c>
      <c r="G213" s="381"/>
      <c r="H213" s="372" t="s">
        <v>1352</v>
      </c>
      <c r="I213" s="372"/>
      <c r="J213" s="372"/>
      <c r="K213" s="393"/>
    </row>
    <row r="214" s="1" customFormat="1" ht="15" customHeight="1">
      <c r="B214" s="392"/>
      <c r="C214" s="320"/>
      <c r="D214" s="320"/>
      <c r="E214" s="320"/>
      <c r="F214" s="343"/>
      <c r="G214" s="381"/>
      <c r="H214" s="372"/>
      <c r="I214" s="372"/>
      <c r="J214" s="372"/>
      <c r="K214" s="393"/>
    </row>
    <row r="215" s="1" customFormat="1" ht="15" customHeight="1">
      <c r="B215" s="392"/>
      <c r="C215" s="320" t="s">
        <v>1629</v>
      </c>
      <c r="D215" s="320"/>
      <c r="E215" s="320"/>
      <c r="F215" s="343">
        <v>1</v>
      </c>
      <c r="G215" s="381"/>
      <c r="H215" s="372" t="s">
        <v>1669</v>
      </c>
      <c r="I215" s="372"/>
      <c r="J215" s="372"/>
      <c r="K215" s="393"/>
    </row>
    <row r="216" s="1" customFormat="1" ht="15" customHeight="1">
      <c r="B216" s="392"/>
      <c r="C216" s="320"/>
      <c r="D216" s="320"/>
      <c r="E216" s="320"/>
      <c r="F216" s="343">
        <v>2</v>
      </c>
      <c r="G216" s="381"/>
      <c r="H216" s="372" t="s">
        <v>1670</v>
      </c>
      <c r="I216" s="372"/>
      <c r="J216" s="372"/>
      <c r="K216" s="393"/>
    </row>
    <row r="217" s="1" customFormat="1" ht="15" customHeight="1">
      <c r="B217" s="392"/>
      <c r="C217" s="320"/>
      <c r="D217" s="320"/>
      <c r="E217" s="320"/>
      <c r="F217" s="343">
        <v>3</v>
      </c>
      <c r="G217" s="381"/>
      <c r="H217" s="372" t="s">
        <v>1671</v>
      </c>
      <c r="I217" s="372"/>
      <c r="J217" s="372"/>
      <c r="K217" s="393"/>
    </row>
    <row r="218" s="1" customFormat="1" ht="15" customHeight="1">
      <c r="B218" s="392"/>
      <c r="C218" s="320"/>
      <c r="D218" s="320"/>
      <c r="E218" s="320"/>
      <c r="F218" s="343">
        <v>4</v>
      </c>
      <c r="G218" s="381"/>
      <c r="H218" s="372" t="s">
        <v>1672</v>
      </c>
      <c r="I218" s="372"/>
      <c r="J218" s="372"/>
      <c r="K218" s="393"/>
    </row>
    <row r="219" s="1" customFormat="1" ht="12.75" customHeight="1">
      <c r="B219" s="394"/>
      <c r="C219" s="395"/>
      <c r="D219" s="395"/>
      <c r="E219" s="395"/>
      <c r="F219" s="395"/>
      <c r="G219" s="395"/>
      <c r="H219" s="395"/>
      <c r="I219" s="395"/>
      <c r="J219" s="395"/>
      <c r="K219" s="39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Přehnal</dc:creator>
  <cp:lastModifiedBy>Petr Přehnal</cp:lastModifiedBy>
  <dcterms:created xsi:type="dcterms:W3CDTF">2026-03-18T16:57:24Z</dcterms:created>
  <dcterms:modified xsi:type="dcterms:W3CDTF">2026-03-18T16:57:32Z</dcterms:modified>
</cp:coreProperties>
</file>