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7-10 2020221-01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'27-10 2020221-011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'27-10 2020221-011 Pol'!$A$1:$X$28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19" i="1" s="1"/>
  <c r="I50" i="1"/>
  <c r="G42" i="1"/>
  <c r="F42" i="1"/>
  <c r="G41" i="1"/>
  <c r="F41" i="1"/>
  <c r="G39" i="1"/>
  <c r="G43" i="1" s="1"/>
  <c r="G25" i="1" s="1"/>
  <c r="A25" i="1" s="1"/>
  <c r="A26" i="1" s="1"/>
  <c r="G26" i="1" s="1"/>
  <c r="F39" i="1"/>
  <c r="G27" i="12"/>
  <c r="I8" i="12"/>
  <c r="K8" i="12"/>
  <c r="G9" i="12"/>
  <c r="AF27" i="12" s="1"/>
  <c r="I9" i="12"/>
  <c r="K9" i="12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Q18" i="12"/>
  <c r="G19" i="12"/>
  <c r="I19" i="12"/>
  <c r="K19" i="12"/>
  <c r="K18" i="12" s="1"/>
  <c r="M19" i="12"/>
  <c r="O19" i="12"/>
  <c r="Q19" i="12"/>
  <c r="V19" i="12"/>
  <c r="V18" i="12" s="1"/>
  <c r="G20" i="12"/>
  <c r="I20" i="12"/>
  <c r="I18" i="12" s="1"/>
  <c r="K20" i="12"/>
  <c r="M20" i="12"/>
  <c r="M18" i="12" s="1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O18" i="12" s="1"/>
  <c r="Q25" i="12"/>
  <c r="V25" i="12"/>
  <c r="AE27" i="12"/>
  <c r="I20" i="1"/>
  <c r="I18" i="1"/>
  <c r="I17" i="1"/>
  <c r="I16" i="1"/>
  <c r="F43" i="1"/>
  <c r="G23" i="1" s="1"/>
  <c r="H40" i="1"/>
  <c r="I52" i="1" l="1"/>
  <c r="J50" i="1" s="1"/>
  <c r="J51" i="1"/>
  <c r="H42" i="1"/>
  <c r="I42" i="1" s="1"/>
  <c r="H41" i="1"/>
  <c r="I41" i="1" s="1"/>
  <c r="H39" i="1"/>
  <c r="H43" i="1" s="1"/>
  <c r="A23" i="1"/>
  <c r="A24" i="1" s="1"/>
  <c r="G24" i="1" s="1"/>
  <c r="A27" i="1" s="1"/>
  <c r="A29" i="1" s="1"/>
  <c r="G29" i="1" s="1"/>
  <c r="G27" i="1" s="1"/>
  <c r="G28" i="1"/>
  <c r="M8" i="12"/>
  <c r="G8" i="12"/>
  <c r="G18" i="12"/>
  <c r="I21" i="1"/>
  <c r="J28" i="1"/>
  <c r="J26" i="1"/>
  <c r="G38" i="1"/>
  <c r="F38" i="1"/>
  <c r="J23" i="1"/>
  <c r="J24" i="1"/>
  <c r="J25" i="1"/>
  <c r="J27" i="1"/>
  <c r="E24" i="1"/>
  <c r="E26" i="1"/>
  <c r="J52" i="1" l="1"/>
  <c r="I39" i="1"/>
  <c r="I43" i="1" s="1"/>
  <c r="J42" i="1" s="1"/>
  <c r="J39" i="1" l="1"/>
  <c r="J43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<sst xmlns="http://schemas.openxmlformats.org/spreadsheetml/2006/main" count="215" uniqueCount="128">
  <si>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</si>
  <si>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</si>
  <si>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</si>
  <si>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</si>
  <si>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</si>
  <si>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</si>
  <si>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</si>
  <si>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</si>
  <si>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</si>
  <si>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</si>
  <si>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</si>
  <si>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</si>
  <si>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</si>
  <si>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</si>
  <si>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</si>
  <si>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</si>
  <si>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</si>
  <si>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</si>
  <si>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</si>
  <si>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</si>
  <si>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</si>
  <si>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</si>
  <si>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</si>
  <si>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</si>
  <si>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</si>
  <si>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</si>
  <si>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</si>
  <si>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</si>
  <si>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</si>
  <si>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</si>
  <si>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</si>
  <si>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</si>
  <si>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</si>
  <si>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</si>
  <si>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</si>
  <si>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</si>
  <si>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</si>
  <si>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</si>
  <si>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</si>
  <si>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</si>
  <si>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</si>
  <si>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</si>
  <si>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</si>
  <si>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2020221-011</t>
  </si>
  <si>
    <t>NEUZNATELNÉ - Sanační úpravy sklepních omítek</t>
  </si>
  <si>
    <t>27-10</t>
  </si>
  <si>
    <t>Chlapecký zpěvácký seminář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</si>
  <si>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</si>
  <si>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</si>
  <si>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</si>
  <si>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</si>
  <si>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</si>
  <si>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</si>
  <si>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</si>
  <si>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</si>
  <si>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</si>
  <si>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</si>
  <si>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</si>
  <si>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</si>
  <si>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</si>
  <si>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</si>
  <si>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</si>
  <si>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</si>
  <si>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</si>
  <si>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</si>
  <si>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</si>
  <si>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</si>
  <si>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</si>
  <si>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</si>
  <si>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</si>
  <si>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</si>
  <si>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</si>
  <si>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</si>
  <si>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</si>
  <si>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</si>
  <si>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</si>
  <si>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</si>
  <si>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</si>
  <si>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</si>
  <si>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</si>
  <si>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</si>
  <si>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</si>
  <si>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</si>
  <si>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</si>
  <si>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</si>
  <si>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</si>
  <si>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</si>
  <si>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</si>
  <si>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</si>
  <si>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</si>
  <si>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</si>
  <si>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</si>
  <si>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m2</t>
  </si>
  <si>
    <t>801-1</t>
  </si>
  <si>
    <t>RTS 21/ I</t>
  </si>
  <si>
    <t>Indiv</t>
  </si>
  <si>
    <t>Práce</t>
  </si>
  <si>
    <t>POL1_1</t>
  </si>
  <si>
    <t>;vyčíštění vnitřních podlahových ploch sklepů</t>
  </si>
  <si>
    <t>VV</t>
  </si>
  <si>
    <t xml:space="preserve">;domu a vnitřních komunikačních ploch (chodeb) </t>
  </si>
  <si>
    <t>(41,50+21,0+11,5)+(17,50*2,0)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</si>
  <si>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</si>
  <si>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Vyčištění ostatních objektů a ploch</t>
  </si>
  <si>
    <t xml:space="preserve">;vyčištění venkovních komunikačních ploch </t>
  </si>
  <si>
    <t>;po přemístění sutí a po dokončení stavebních</t>
  </si>
  <si>
    <t xml:space="preserve">;prací </t>
  </si>
  <si>
    <t>110,00*3,50</t>
  </si>
  <si>
    <t>VRN0</t>
  </si>
  <si>
    <t>Ztížené výrobní podmínky</t>
  </si>
  <si>
    <t>Soubor</t>
  </si>
  <si>
    <t>Vlastní</t>
  </si>
  <si>
    <t>VRN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</si>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</sst>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8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4166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SUMIF(F50:F51,A16,I50:I51)+SUMIF(F50:F51,"PSU",I50:I51)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SUMIF(F50:F51,A17,I50:I51)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SUMIF(F50:F51,A18,I50:I51)</f>
        <v>0</v>
      </c>
      <c r="J18" s="85"/>
    </row>
    <row r="19" spans="1:10" ht="23.25" customHeight="1" x14ac:dyDescent="0.2">
      <c r="A19" s="196" t="s">
        <v>60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SUMIF(F50:F51,A19,I50:I51)</f>
        <v>0</v>
      </c>
      <c r="J19" s="85"/>
    </row>
    <row r="20" spans="1:10" ht="23.25" customHeight="1" x14ac:dyDescent="0.2">
      <c r="A20" s="196" t="s">
        <v>61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SUMIF(F50:F51,A20,I50:I51)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'27-10 2020221-011 Pol'!AE27</f>
        <v>0</v>
      </c>
      <c r="G39" s="150">
        <f>'27-10 2020221-011 Pol'!AF27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'27-10 2020221-011 Pol'!AE27</f>
        <v>0</v>
      </c>
      <c r="G41" s="156">
        <f>'27-10 2020221-011 Pol'!AF27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'27-10 2020221-011 Pol'!AE27</f>
        <v>0</v>
      </c>
      <c r="G42" s="151">
        <f>'27-10 2020221-011 Pol'!AF27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'27-10 2020221-011 Pol'!G8</f>
        <v>0</v>
      </c>
      <c r="J50" s="190" t="str">
        <f>IF(I52=0,"",I50/I52*100)</f>
        <v/>
      </c>
    </row>
    <row r="51" spans="1:10" ht="36.75" customHeight="1" x14ac:dyDescent="0.2">
      <c r="A51" s="179"/>
      <c r="B51" s="184" t="s">
        <v>60</v>
      </c>
      <c r="C51" s="185" t="s">
        <v>27</v>
      </c>
      <c r="D51" s="186"/>
      <c r="E51" s="186"/>
      <c r="F51" s="192" t="s">
        <v>60</v>
      </c>
      <c r="G51" s="193"/>
      <c r="H51" s="193"/>
      <c r="I51" s="193">
        <f>'27-10 2020221-011 Pol'!G18</f>
        <v>0</v>
      </c>
      <c r="J51" s="190" t="str">
        <f>IF(I52=0,"",I51/I52*100)</f>
        <v/>
      </c>
    </row>
    <row r="52" spans="1:10" ht="25.5" customHeight="1" x14ac:dyDescent="0.2">
      <c r="A52" s="180"/>
      <c r="B52" s="187" t="s">
        <v>1</v>
      </c>
      <c r="C52" s="188"/>
      <c r="D52" s="189"/>
      <c r="E52" s="189"/>
      <c r="F52" s="194"/>
      <c r="G52" s="195"/>
      <c r="H52" s="195"/>
      <c r="I52" s="195">
        <f>SUM(I50:I51)</f>
        <v>0</v>
      </c>
      <c r="J52" s="191">
        <f>SUM(J50:J51)</f>
        <v>0</v>
      </c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  <row r="55" spans="1:10" x14ac:dyDescent="0.2">
      <c r="F55" s="135"/>
      <c r="G55" s="135"/>
      <c r="H55" s="135"/>
      <c r="I55" s="135"/>
      <c r="J55" s="136"/>
    </row>
  </sheetData>
  <sheetProtection password="C8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8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62</v>
      </c>
      <c r="B1" s="197"/>
      <c r="C1" s="197"/>
      <c r="D1" s="197"/>
      <c r="E1" s="197"/>
      <c r="F1" s="197"/>
      <c r="G1" s="197"/>
      <c r="AG1" t="s">
        <v>63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64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64</v>
      </c>
      <c r="AG3" t="s">
        <v>65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66</v>
      </c>
    </row>
    <row r="5" spans="1:60" x14ac:dyDescent="0.2">
      <c r="D5" s="10"/>
    </row>
    <row r="6" spans="1:60" ht="38.25" x14ac:dyDescent="0.2">
      <c r="A6" s="208" t="s">
        <v>67</v>
      </c>
      <c r="B6" s="210" t="s">
        <v>68</v>
      </c>
      <c r="C6" s="210" t="s">
        <v>69</v>
      </c>
      <c r="D6" s="209" t="s">
        <v>70</v>
      </c>
      <c r="E6" s="208" t="s">
        <v>71</v>
      </c>
      <c r="F6" s="207" t="s">
        <v>72</v>
      </c>
      <c r="G6" s="208" t="s">
        <v>29</v>
      </c>
      <c r="H6" s="211" t="s">
        <v>30</v>
      </c>
      <c r="I6" s="211" t="s">
        <v>73</v>
      </c>
      <c r="J6" s="211" t="s">
        <v>31</v>
      </c>
      <c r="K6" s="211" t="s">
        <v>74</v>
      </c>
      <c r="L6" s="211" t="s">
        <v>75</v>
      </c>
      <c r="M6" s="211" t="s">
        <v>76</v>
      </c>
      <c r="N6" s="211" t="s">
        <v>77</v>
      </c>
      <c r="O6" s="211" t="s">
        <v>78</v>
      </c>
      <c r="P6" s="211" t="s">
        <v>79</v>
      </c>
      <c r="Q6" s="211" t="s">
        <v>80</v>
      </c>
      <c r="R6" s="211" t="s">
        <v>81</v>
      </c>
      <c r="S6" s="211" t="s">
        <v>82</v>
      </c>
      <c r="T6" s="211" t="s">
        <v>83</v>
      </c>
      <c r="U6" s="211" t="s">
        <v>84</v>
      </c>
      <c r="V6" s="211" t="s">
        <v>85</v>
      </c>
      <c r="W6" s="211" t="s">
        <v>86</v>
      </c>
      <c r="X6" s="211" t="s">
        <v>87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88</v>
      </c>
      <c r="B8" s="226" t="s">
        <v>58</v>
      </c>
      <c r="C8" s="246" t="s">
        <v>59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87.09</v>
      </c>
      <c r="W8" s="224"/>
      <c r="X8" s="224"/>
      <c r="AG8" t="s">
        <v>89</v>
      </c>
    </row>
    <row r="9" spans="1:60" ht="56.25" outlineLevel="1" x14ac:dyDescent="0.2">
      <c r="A9" s="231">
        <v>1</v>
      </c>
      <c r="B9" s="232" t="s">
        <v>90</v>
      </c>
      <c r="C9" s="247" t="s">
        <v>91</v>
      </c>
      <c r="D9" s="233" t="s">
        <v>92</v>
      </c>
      <c r="E9" s="234">
        <v>109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93</v>
      </c>
      <c r="S9" s="236" t="s">
        <v>94</v>
      </c>
      <c r="T9" s="237" t="s">
        <v>95</v>
      </c>
      <c r="U9" s="221">
        <v>0.308</v>
      </c>
      <c r="V9" s="221">
        <f>ROUND(E9*U9,2)</f>
        <v>33.57</v>
      </c>
      <c r="W9" s="221"/>
      <c r="X9" s="221" t="s">
        <v>96</v>
      </c>
      <c r="Y9" s="212"/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 t="s">
        <v>98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8" t="s">
        <v>100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8" t="s">
        <v>101</v>
      </c>
      <c r="D12" s="222"/>
      <c r="E12" s="223">
        <v>109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31">
        <v>2</v>
      </c>
      <c r="B13" s="232" t="s">
        <v>102</v>
      </c>
      <c r="C13" s="247" t="s">
        <v>103</v>
      </c>
      <c r="D13" s="233" t="s">
        <v>92</v>
      </c>
      <c r="E13" s="234">
        <v>385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 t="s">
        <v>93</v>
      </c>
      <c r="S13" s="236" t="s">
        <v>94</v>
      </c>
      <c r="T13" s="237" t="s">
        <v>95</v>
      </c>
      <c r="U13" s="221">
        <v>0.13900000000000001</v>
      </c>
      <c r="V13" s="221">
        <f>ROUND(E13*U13,2)</f>
        <v>53.52</v>
      </c>
      <c r="W13" s="221"/>
      <c r="X13" s="221" t="s">
        <v>96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 t="s">
        <v>104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8" t="s">
        <v>105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99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 t="s">
        <v>106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99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8" t="s">
        <v>107</v>
      </c>
      <c r="D17" s="222"/>
      <c r="E17" s="223">
        <v>385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99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5" t="s">
        <v>88</v>
      </c>
      <c r="B18" s="226" t="s">
        <v>60</v>
      </c>
      <c r="C18" s="246" t="s">
        <v>27</v>
      </c>
      <c r="D18" s="227"/>
      <c r="E18" s="228"/>
      <c r="F18" s="229"/>
      <c r="G18" s="229">
        <f>SUMIF(AG19:AG25,"&lt;&gt;NOR",G19:G25)</f>
        <v>0</v>
      </c>
      <c r="H18" s="229"/>
      <c r="I18" s="229">
        <f>SUM(I19:I25)</f>
        <v>0</v>
      </c>
      <c r="J18" s="229"/>
      <c r="K18" s="229">
        <f>SUM(K19:K25)</f>
        <v>0</v>
      </c>
      <c r="L18" s="229"/>
      <c r="M18" s="229">
        <f>SUM(M19:M25)</f>
        <v>0</v>
      </c>
      <c r="N18" s="229"/>
      <c r="O18" s="229">
        <f>SUM(O19:O25)</f>
        <v>0</v>
      </c>
      <c r="P18" s="229"/>
      <c r="Q18" s="229">
        <f>SUM(Q19:Q25)</f>
        <v>0</v>
      </c>
      <c r="R18" s="229"/>
      <c r="S18" s="229"/>
      <c r="T18" s="230"/>
      <c r="U18" s="224"/>
      <c r="V18" s="224">
        <f>SUM(V19:V25)</f>
        <v>0</v>
      </c>
      <c r="W18" s="224"/>
      <c r="X18" s="224"/>
      <c r="AG18" t="s">
        <v>89</v>
      </c>
    </row>
    <row r="19" spans="1:60" outlineLevel="1" x14ac:dyDescent="0.2">
      <c r="A19" s="238">
        <v>3</v>
      </c>
      <c r="B19" s="239" t="s">
        <v>108</v>
      </c>
      <c r="C19" s="249" t="s">
        <v>109</v>
      </c>
      <c r="D19" s="240" t="s">
        <v>110</v>
      </c>
      <c r="E19" s="241">
        <v>1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/>
      <c r="S19" s="243" t="s">
        <v>111</v>
      </c>
      <c r="T19" s="244" t="s">
        <v>95</v>
      </c>
      <c r="U19" s="221">
        <v>0</v>
      </c>
      <c r="V19" s="221">
        <f>ROUND(E19*U19,2)</f>
        <v>0</v>
      </c>
      <c r="W19" s="221"/>
      <c r="X19" s="221" t="s">
        <v>112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4</v>
      </c>
      <c r="B20" s="239" t="s">
        <v>114</v>
      </c>
      <c r="C20" s="249" t="s">
        <v>115</v>
      </c>
      <c r="D20" s="240" t="s">
        <v>110</v>
      </c>
      <c r="E20" s="241">
        <v>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/>
      <c r="S20" s="243" t="s">
        <v>111</v>
      </c>
      <c r="T20" s="244" t="s">
        <v>95</v>
      </c>
      <c r="U20" s="221">
        <v>0</v>
      </c>
      <c r="V20" s="221">
        <f>ROUND(E20*U20,2)</f>
        <v>0</v>
      </c>
      <c r="W20" s="221"/>
      <c r="X20" s="221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5</v>
      </c>
      <c r="B21" s="239" t="s">
        <v>116</v>
      </c>
      <c r="C21" s="249" t="s">
        <v>117</v>
      </c>
      <c r="D21" s="240" t="s">
        <v>110</v>
      </c>
      <c r="E21" s="241">
        <v>1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/>
      <c r="S21" s="243" t="s">
        <v>111</v>
      </c>
      <c r="T21" s="244" t="s">
        <v>95</v>
      </c>
      <c r="U21" s="221">
        <v>0</v>
      </c>
      <c r="V21" s="221">
        <f>ROUND(E21*U21,2)</f>
        <v>0</v>
      </c>
      <c r="W21" s="221"/>
      <c r="X21" s="221" t="s">
        <v>112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8">
        <v>6</v>
      </c>
      <c r="B22" s="239" t="s">
        <v>118</v>
      </c>
      <c r="C22" s="249" t="s">
        <v>119</v>
      </c>
      <c r="D22" s="240" t="s">
        <v>110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3"/>
      <c r="S22" s="243" t="s">
        <v>111</v>
      </c>
      <c r="T22" s="244" t="s">
        <v>95</v>
      </c>
      <c r="U22" s="221">
        <v>0</v>
      </c>
      <c r="V22" s="221">
        <f>ROUND(E22*U22,2)</f>
        <v>0</v>
      </c>
      <c r="W22" s="221"/>
      <c r="X22" s="221" t="s">
        <v>112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8">
        <v>7</v>
      </c>
      <c r="B23" s="239" t="s">
        <v>120</v>
      </c>
      <c r="C23" s="249" t="s">
        <v>121</v>
      </c>
      <c r="D23" s="240" t="s">
        <v>110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3"/>
      <c r="S23" s="243" t="s">
        <v>111</v>
      </c>
      <c r="T23" s="244" t="s">
        <v>95</v>
      </c>
      <c r="U23" s="221">
        <v>0</v>
      </c>
      <c r="V23" s="221">
        <f>ROUND(E23*U23,2)</f>
        <v>0</v>
      </c>
      <c r="W23" s="221"/>
      <c r="X23" s="221" t="s">
        <v>112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8">
        <v>8</v>
      </c>
      <c r="B24" s="239" t="s">
        <v>122</v>
      </c>
      <c r="C24" s="249" t="s">
        <v>123</v>
      </c>
      <c r="D24" s="240" t="s">
        <v>110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3"/>
      <c r="S24" s="243" t="s">
        <v>111</v>
      </c>
      <c r="T24" s="244" t="s">
        <v>95</v>
      </c>
      <c r="U24" s="221">
        <v>0</v>
      </c>
      <c r="V24" s="221">
        <f>ROUND(E24*U24,2)</f>
        <v>0</v>
      </c>
      <c r="W24" s="221"/>
      <c r="X24" s="221" t="s">
        <v>112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1">
        <v>9</v>
      </c>
      <c r="B25" s="232" t="s">
        <v>124</v>
      </c>
      <c r="C25" s="247" t="s">
        <v>125</v>
      </c>
      <c r="D25" s="233" t="s">
        <v>110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111</v>
      </c>
      <c r="T25" s="237" t="s">
        <v>95</v>
      </c>
      <c r="U25" s="221">
        <v>0</v>
      </c>
      <c r="V25" s="221">
        <f>ROUND(E25*U25,2)</f>
        <v>0</v>
      </c>
      <c r="W25" s="221"/>
      <c r="X25" s="221" t="s">
        <v>112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3"/>
      <c r="B26" s="4"/>
      <c r="C26" s="25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75</v>
      </c>
    </row>
    <row r="27" spans="1:60" x14ac:dyDescent="0.2">
      <c r="A27" s="215"/>
      <c r="B27" s="216" t="s">
        <v>29</v>
      </c>
      <c r="C27" s="251"/>
      <c r="D27" s="217"/>
      <c r="E27" s="218"/>
      <c r="F27" s="218"/>
      <c r="G27" s="245">
        <f>G8+G18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126</v>
      </c>
    </row>
    <row r="28" spans="1:60" x14ac:dyDescent="0.2">
      <c r="C28" s="252"/>
      <c r="D28" s="10"/>
      <c r="AG28" t="s">
        <v>127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834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27-10 2020221-011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'27-10 2020221-011 Pol'!Názvy_tisku</vt:lpstr>
      <vt:lpstr>oadresa</vt:lpstr>
      <vt:lpstr>Stavba!Objednatel</vt:lpstr>
      <vt:lpstr>Stavba!Objekt</vt:lpstr>
      <vt:lpstr>'27-10 2020221-011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2021-02-16T16:21:48Z</dcterms:modified>
</cp:coreProperties>
</file>