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7955" windowHeight="6960"/>
  </bookViews>
  <sheets>
    <sheet name="Stavba" sheetId="1" r:id="rId1"/>
    <sheet name="SO 00 39-2019 KL" sheetId="2" r:id="rId2"/>
    <sheet name="SO 00 39-2019 Rek" sheetId="3" r:id="rId3"/>
    <sheet name="SO 00 39-2019 Pol" sheetId="4" r:id="rId4"/>
    <sheet name="SO 01 39-2019 KL" sheetId="5" r:id="rId5"/>
    <sheet name="SO 01 39-2019 Rek" sheetId="6" r:id="rId6"/>
    <sheet name="SO 01 39-2019 Pol" sheetId="7" r:id="rId7"/>
    <sheet name="SO 02 39-2019 KL" sheetId="8" r:id="rId8"/>
    <sheet name="SO 02 39-2019 Rek" sheetId="9" r:id="rId9"/>
    <sheet name="SO 02 39-2019 Pol" sheetId="10" r:id="rId10"/>
    <sheet name="SO 03 39-2019 KL" sheetId="11" r:id="rId11"/>
    <sheet name="SO 03 39-2019 Rek" sheetId="12" r:id="rId12"/>
    <sheet name="SO 03 39-2019 Pol" sheetId="13" r:id="rId13"/>
    <sheet name="SO 04 39-2019 KL" sheetId="14" r:id="rId14"/>
    <sheet name="SO 04 39-2019 Rek" sheetId="15" r:id="rId15"/>
    <sheet name="SO 04 39-2019 Pol" sheetId="16" r:id="rId16"/>
    <sheet name="SO 05 39-2019 KL" sheetId="17" r:id="rId17"/>
    <sheet name="SO 05 39-2019 Rek" sheetId="18" r:id="rId18"/>
    <sheet name="SO 05 39-2019 Pol" sheetId="19" r:id="rId19"/>
    <sheet name="SO 06 39-2019 KL" sheetId="20" r:id="rId20"/>
    <sheet name="SO 06 39-2019 Rek" sheetId="21" r:id="rId21"/>
    <sheet name="SO 06 39-2019 Pol" sheetId="22" r:id="rId22"/>
    <sheet name="SO 07 39-2019 KL" sheetId="23" r:id="rId23"/>
    <sheet name="SO 07 39-2019 Rek" sheetId="24" r:id="rId24"/>
    <sheet name="SO 07 39-2019 Pol" sheetId="25" r:id="rId25"/>
    <sheet name="SO 08 39-2019 KL" sheetId="26" r:id="rId26"/>
    <sheet name="SO 08 39-2019 Rek" sheetId="27" r:id="rId27"/>
    <sheet name="SO 08 39-2019 Pol" sheetId="28" r:id="rId28"/>
    <sheet name="SO 09 39-2019 KL" sheetId="29" r:id="rId29"/>
    <sheet name="SO 09 39-2019 Rek" sheetId="30" r:id="rId30"/>
    <sheet name="SO 09 39-2019 Pol" sheetId="31" r:id="rId31"/>
  </sheets>
  <definedNames>
    <definedName name="CelkemObjekty" localSheetId="0">Stavba!$F$40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39-2019 Pol'!$1:$6</definedName>
    <definedName name="_xlnm.Print_Titles" localSheetId="2">'SO 00 39-2019 Rek'!$1:$6</definedName>
    <definedName name="_xlnm.Print_Titles" localSheetId="6">'SO 01 39-2019 Pol'!$1:$6</definedName>
    <definedName name="_xlnm.Print_Titles" localSheetId="5">'SO 01 39-2019 Rek'!$1:$6</definedName>
    <definedName name="_xlnm.Print_Titles" localSheetId="9">'SO 02 39-2019 Pol'!$1:$6</definedName>
    <definedName name="_xlnm.Print_Titles" localSheetId="8">'SO 02 39-2019 Rek'!$1:$6</definedName>
    <definedName name="_xlnm.Print_Titles" localSheetId="12">'SO 03 39-2019 Pol'!$1:$6</definedName>
    <definedName name="_xlnm.Print_Titles" localSheetId="11">'SO 03 39-2019 Rek'!$1:$6</definedName>
    <definedName name="_xlnm.Print_Titles" localSheetId="15">'SO 04 39-2019 Pol'!$1:$6</definedName>
    <definedName name="_xlnm.Print_Titles" localSheetId="14">'SO 04 39-2019 Rek'!$1:$6</definedName>
    <definedName name="_xlnm.Print_Titles" localSheetId="18">'SO 05 39-2019 Pol'!$1:$6</definedName>
    <definedName name="_xlnm.Print_Titles" localSheetId="17">'SO 05 39-2019 Rek'!$1:$6</definedName>
    <definedName name="_xlnm.Print_Titles" localSheetId="21">'SO 06 39-2019 Pol'!$1:$6</definedName>
    <definedName name="_xlnm.Print_Titles" localSheetId="20">'SO 06 39-2019 Rek'!$1:$6</definedName>
    <definedName name="_xlnm.Print_Titles" localSheetId="24">'SO 07 39-2019 Pol'!$1:$6</definedName>
    <definedName name="_xlnm.Print_Titles" localSheetId="23">'SO 07 39-2019 Rek'!$1:$6</definedName>
    <definedName name="_xlnm.Print_Titles" localSheetId="27">'SO 08 39-2019 Pol'!$1:$6</definedName>
    <definedName name="_xlnm.Print_Titles" localSheetId="26">'SO 08 39-2019 Rek'!$1:$6</definedName>
    <definedName name="_xlnm.Print_Titles" localSheetId="30">'SO 09 39-2019 Pol'!$1:$6</definedName>
    <definedName name="_xlnm.Print_Titles" localSheetId="29">'SO 09 39-2019 Rek'!$1:$6</definedName>
    <definedName name="Objednatel" localSheetId="0">Stavba!$D$11</definedName>
    <definedName name="Objekt" localSheetId="0">Stavba!$B$29</definedName>
    <definedName name="_xlnm.Print_Area" localSheetId="1">'SO 00 39-2019 KL'!$A$1:$G$45</definedName>
    <definedName name="_xlnm.Print_Area" localSheetId="3">'SO 00 39-2019 Pol'!$A$1:$K$38</definedName>
    <definedName name="_xlnm.Print_Area" localSheetId="2">'SO 00 39-2019 Rek'!$A$1:$I$23</definedName>
    <definedName name="_xlnm.Print_Area" localSheetId="4">'SO 01 39-2019 KL'!$A$1:$G$45</definedName>
    <definedName name="_xlnm.Print_Area" localSheetId="6">'SO 01 39-2019 Pol'!$A$1:$K$233</definedName>
    <definedName name="_xlnm.Print_Area" localSheetId="5">'SO 01 39-2019 Rek'!$A$1:$I$47</definedName>
    <definedName name="_xlnm.Print_Area" localSheetId="7">'SO 02 39-2019 KL'!$A$1:$G$45</definedName>
    <definedName name="_xlnm.Print_Area" localSheetId="9">'SO 02 39-2019 Pol'!$A$1:$K$237</definedName>
    <definedName name="_xlnm.Print_Area" localSheetId="8">'SO 02 39-2019 Rek'!$A$1:$I$47</definedName>
    <definedName name="_xlnm.Print_Area" localSheetId="10">'SO 03 39-2019 KL'!$A$1:$G$45</definedName>
    <definedName name="_xlnm.Print_Area" localSheetId="12">'SO 03 39-2019 Pol'!$A$1:$K$230</definedName>
    <definedName name="_xlnm.Print_Area" localSheetId="11">'SO 03 39-2019 Rek'!$A$1:$I$47</definedName>
    <definedName name="_xlnm.Print_Area" localSheetId="13">'SO 04 39-2019 KL'!$A$1:$G$45</definedName>
    <definedName name="_xlnm.Print_Area" localSheetId="15">'SO 04 39-2019 Pol'!$A$1:$K$237</definedName>
    <definedName name="_xlnm.Print_Area" localSheetId="14">'SO 04 39-2019 Rek'!$A$1:$I$47</definedName>
    <definedName name="_xlnm.Print_Area" localSheetId="16">'SO 05 39-2019 KL'!$A$1:$G$45</definedName>
    <definedName name="_xlnm.Print_Area" localSheetId="18">'SO 05 39-2019 Pol'!$A$1:$K$237</definedName>
    <definedName name="_xlnm.Print_Area" localSheetId="17">'SO 05 39-2019 Rek'!$A$1:$I$47</definedName>
    <definedName name="_xlnm.Print_Area" localSheetId="19">'SO 06 39-2019 KL'!$A$1:$G$45</definedName>
    <definedName name="_xlnm.Print_Area" localSheetId="21">'SO 06 39-2019 Pol'!$A$1:$K$231</definedName>
    <definedName name="_xlnm.Print_Area" localSheetId="20">'SO 06 39-2019 Rek'!$A$1:$I$45</definedName>
    <definedName name="_xlnm.Print_Area" localSheetId="22">'SO 07 39-2019 KL'!$A$1:$G$45</definedName>
    <definedName name="_xlnm.Print_Area" localSheetId="24">'SO 07 39-2019 Pol'!$A$1:$K$231</definedName>
    <definedName name="_xlnm.Print_Area" localSheetId="23">'SO 07 39-2019 Rek'!$A$1:$I$43</definedName>
    <definedName name="_xlnm.Print_Area" localSheetId="25">'SO 08 39-2019 KL'!$A$1:$G$45</definedName>
    <definedName name="_xlnm.Print_Area" localSheetId="27">'SO 08 39-2019 Pol'!$A$1:$K$278</definedName>
    <definedName name="_xlnm.Print_Area" localSheetId="26">'SO 08 39-2019 Rek'!$A$1:$I$48</definedName>
    <definedName name="_xlnm.Print_Area" localSheetId="28">'SO 09 39-2019 KL'!$A$1:$G$45</definedName>
    <definedName name="_xlnm.Print_Area" localSheetId="30">'SO 09 39-2019 Pol'!$A$1:$K$230</definedName>
    <definedName name="_xlnm.Print_Area" localSheetId="29">'SO 09 39-2019 Rek'!$A$1:$I$44</definedName>
    <definedName name="_xlnm.Print_Area" localSheetId="0">Stavba!$B$1:$J$115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lin" localSheetId="24" hidden="1">0</definedName>
    <definedName name="solver_lin" localSheetId="27" hidden="1">0</definedName>
    <definedName name="solver_lin" localSheetId="30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num" localSheetId="24" hidden="1">0</definedName>
    <definedName name="solver_num" localSheetId="27" hidden="1">0</definedName>
    <definedName name="solver_num" localSheetId="30" hidden="1">0</definedName>
    <definedName name="solver_opt" localSheetId="3" hidden="1">'SO 00 39-2019 Pol'!#REF!</definedName>
    <definedName name="solver_opt" localSheetId="6" hidden="1">'SO 01 39-2019 Pol'!#REF!</definedName>
    <definedName name="solver_opt" localSheetId="9" hidden="1">'SO 02 39-2019 Pol'!#REF!</definedName>
    <definedName name="solver_opt" localSheetId="12" hidden="1">'SO 03 39-2019 Pol'!#REF!</definedName>
    <definedName name="solver_opt" localSheetId="15" hidden="1">'SO 04 39-2019 Pol'!#REF!</definedName>
    <definedName name="solver_opt" localSheetId="18" hidden="1">'SO 05 39-2019 Pol'!#REF!</definedName>
    <definedName name="solver_opt" localSheetId="21" hidden="1">'SO 06 39-2019 Pol'!#REF!</definedName>
    <definedName name="solver_opt" localSheetId="24" hidden="1">'SO 07 39-2019 Pol'!#REF!</definedName>
    <definedName name="solver_opt" localSheetId="27" hidden="1">'SO 08 39-2019 Pol'!#REF!</definedName>
    <definedName name="solver_opt" localSheetId="30" hidden="1">'SO 09 39-2019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typ" localSheetId="24" hidden="1">1</definedName>
    <definedName name="solver_typ" localSheetId="27" hidden="1">1</definedName>
    <definedName name="solver_typ" localSheetId="30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lver_val" localSheetId="24" hidden="1">0</definedName>
    <definedName name="solver_val" localSheetId="27" hidden="1">0</definedName>
    <definedName name="solver_val" localSheetId="30" hidden="1">0</definedName>
    <definedName name="SoucetDilu" localSheetId="0">Stavba!$F$96:$J$96</definedName>
    <definedName name="StavbaCelkem" localSheetId="0">Stavba!$H$40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3" i="30"/>
  <c r="I42"/>
  <c r="G21" i="29"/>
  <c r="D21"/>
  <c r="I41" i="30"/>
  <c r="G20" i="29"/>
  <c r="D20"/>
  <c r="I40" i="30"/>
  <c r="D19" i="29"/>
  <c r="I39" i="30"/>
  <c r="G19" i="29" s="1"/>
  <c r="G18"/>
  <c r="D18"/>
  <c r="I38" i="30"/>
  <c r="G17" i="29"/>
  <c r="D17"/>
  <c r="I37" i="30"/>
  <c r="D16" i="29"/>
  <c r="I36" i="30"/>
  <c r="G16" i="29" s="1"/>
  <c r="G15"/>
  <c r="D15"/>
  <c r="I35" i="30"/>
  <c r="BE229" i="31"/>
  <c r="BD229"/>
  <c r="BC229"/>
  <c r="BB229"/>
  <c r="BA229"/>
  <c r="K229"/>
  <c r="I229"/>
  <c r="G229"/>
  <c r="BE227"/>
  <c r="BD227"/>
  <c r="BC227"/>
  <c r="BB227"/>
  <c r="BA227"/>
  <c r="K227"/>
  <c r="I227"/>
  <c r="G227"/>
  <c r="BE226"/>
  <c r="BE230" s="1"/>
  <c r="I29" i="30" s="1"/>
  <c r="BD226" i="31"/>
  <c r="BC226"/>
  <c r="BC230" s="1"/>
  <c r="G29" i="30" s="1"/>
  <c r="BB226" i="31"/>
  <c r="BB230" s="1"/>
  <c r="F29" i="30" s="1"/>
  <c r="BA226" i="31"/>
  <c r="K226"/>
  <c r="I226"/>
  <c r="G226"/>
  <c r="B29" i="30"/>
  <c r="A29"/>
  <c r="BD230" i="31"/>
  <c r="H29" i="30" s="1"/>
  <c r="BA230" i="31"/>
  <c r="E29" i="30" s="1"/>
  <c r="K230" i="31"/>
  <c r="I230"/>
  <c r="G230"/>
  <c r="BE223"/>
  <c r="BC223"/>
  <c r="BB223"/>
  <c r="BB224" s="1"/>
  <c r="F28" i="30" s="1"/>
  <c r="BA223" i="31"/>
  <c r="BA224" s="1"/>
  <c r="E28" i="30" s="1"/>
  <c r="K223" i="31"/>
  <c r="I223"/>
  <c r="G223"/>
  <c r="BD223" s="1"/>
  <c r="BD224" s="1"/>
  <c r="H28" i="30" s="1"/>
  <c r="B28"/>
  <c r="A28"/>
  <c r="BE224" i="31"/>
  <c r="I28" i="30" s="1"/>
  <c r="BC224" i="31"/>
  <c r="G28" i="30" s="1"/>
  <c r="K224" i="31"/>
  <c r="I224"/>
  <c r="G224"/>
  <c r="BE220"/>
  <c r="BD220"/>
  <c r="BC220"/>
  <c r="BA220"/>
  <c r="K220"/>
  <c r="I220"/>
  <c r="G220"/>
  <c r="BB220" s="1"/>
  <c r="BE219"/>
  <c r="BD219"/>
  <c r="BC219"/>
  <c r="BC221" s="1"/>
  <c r="G27" i="30" s="1"/>
  <c r="BA219" i="31"/>
  <c r="BA221" s="1"/>
  <c r="E27" i="30" s="1"/>
  <c r="K219" i="31"/>
  <c r="K221" s="1"/>
  <c r="I219"/>
  <c r="G219"/>
  <c r="BB219" s="1"/>
  <c r="BB221" s="1"/>
  <c r="F27" i="30" s="1"/>
  <c r="B27"/>
  <c r="A27"/>
  <c r="BE221" i="31"/>
  <c r="I27" i="30" s="1"/>
  <c r="BD221" i="31"/>
  <c r="H27" i="30" s="1"/>
  <c r="I221" i="31"/>
  <c r="G221"/>
  <c r="BE216"/>
  <c r="BD216"/>
  <c r="BC216"/>
  <c r="BB216"/>
  <c r="BB217" s="1"/>
  <c r="F26" i="30" s="1"/>
  <c r="K216" i="31"/>
  <c r="K217" s="1"/>
  <c r="I216"/>
  <c r="I217" s="1"/>
  <c r="G216"/>
  <c r="BA216" s="1"/>
  <c r="BA217" s="1"/>
  <c r="E26" i="30" s="1"/>
  <c r="B26"/>
  <c r="A26"/>
  <c r="BE217" i="31"/>
  <c r="I26" i="30" s="1"/>
  <c r="BD217" i="31"/>
  <c r="H26" i="30" s="1"/>
  <c r="BC217" i="31"/>
  <c r="G26" i="30" s="1"/>
  <c r="G217" i="31"/>
  <c r="BE212"/>
  <c r="BD212"/>
  <c r="BC212"/>
  <c r="BB212"/>
  <c r="K212"/>
  <c r="I212"/>
  <c r="G212"/>
  <c r="BA212" s="1"/>
  <c r="BE211"/>
  <c r="BD211"/>
  <c r="BC211"/>
  <c r="BB211"/>
  <c r="K211"/>
  <c r="I211"/>
  <c r="G211"/>
  <c r="BA211" s="1"/>
  <c r="BE210"/>
  <c r="BD210"/>
  <c r="BC210"/>
  <c r="BB210"/>
  <c r="K210"/>
  <c r="I210"/>
  <c r="I214" s="1"/>
  <c r="G210"/>
  <c r="G214" s="1"/>
  <c r="B25" i="30"/>
  <c r="A25"/>
  <c r="BE214" i="31"/>
  <c r="I25" i="30" s="1"/>
  <c r="BD214" i="31"/>
  <c r="H25" i="30" s="1"/>
  <c r="BC214" i="31"/>
  <c r="G25" i="30" s="1"/>
  <c r="BB214" i="31"/>
  <c r="F25" i="30" s="1"/>
  <c r="K214" i="31"/>
  <c r="BE207"/>
  <c r="BE208" s="1"/>
  <c r="I24" i="30" s="1"/>
  <c r="BD207" i="31"/>
  <c r="BC207"/>
  <c r="BB207"/>
  <c r="K207"/>
  <c r="K208" s="1"/>
  <c r="I207"/>
  <c r="G207"/>
  <c r="G208" s="1"/>
  <c r="B24" i="30"/>
  <c r="A24"/>
  <c r="BD208" i="31"/>
  <c r="H24" i="30" s="1"/>
  <c r="BC208" i="31"/>
  <c r="G24" i="30" s="1"/>
  <c r="BB208" i="31"/>
  <c r="F24" i="30" s="1"/>
  <c r="I208" i="31"/>
  <c r="BE204"/>
  <c r="BE205" s="1"/>
  <c r="I23" i="30" s="1"/>
  <c r="BD204" i="31"/>
  <c r="BD205" s="1"/>
  <c r="H23" i="30" s="1"/>
  <c r="BC204" i="31"/>
  <c r="BB204"/>
  <c r="BA204"/>
  <c r="K204"/>
  <c r="I204"/>
  <c r="I205" s="1"/>
  <c r="G204"/>
  <c r="B23" i="30"/>
  <c r="A23"/>
  <c r="BC205" i="31"/>
  <c r="G23" i="30" s="1"/>
  <c r="BB205" i="31"/>
  <c r="F23" i="30" s="1"/>
  <c r="BA205" i="31"/>
  <c r="E23" i="30" s="1"/>
  <c r="K205" i="31"/>
  <c r="G205"/>
  <c r="BE200"/>
  <c r="BD200"/>
  <c r="BD202" s="1"/>
  <c r="H22" i="30" s="1"/>
  <c r="BC200" i="31"/>
  <c r="BC202" s="1"/>
  <c r="G22" i="30" s="1"/>
  <c r="BB200" i="31"/>
  <c r="BA200"/>
  <c r="K200"/>
  <c r="I200"/>
  <c r="G200"/>
  <c r="G202" s="1"/>
  <c r="B22" i="30"/>
  <c r="A22"/>
  <c r="BE202" i="31"/>
  <c r="I22" i="30" s="1"/>
  <c r="BB202" i="31"/>
  <c r="F22" i="30" s="1"/>
  <c r="BA202" i="31"/>
  <c r="E22" i="30" s="1"/>
  <c r="K202" i="31"/>
  <c r="I202"/>
  <c r="BE195"/>
  <c r="BD195"/>
  <c r="BC195"/>
  <c r="BB195"/>
  <c r="BA195"/>
  <c r="K195"/>
  <c r="I195"/>
  <c r="G195"/>
  <c r="BE194"/>
  <c r="BD194"/>
  <c r="BC194"/>
  <c r="BB194"/>
  <c r="BA194"/>
  <c r="K194"/>
  <c r="I194"/>
  <c r="G194"/>
  <c r="BE192"/>
  <c r="BD192"/>
  <c r="BC192"/>
  <c r="BB192"/>
  <c r="BA192"/>
  <c r="K192"/>
  <c r="I192"/>
  <c r="G192"/>
  <c r="BE190"/>
  <c r="BD190"/>
  <c r="BC190"/>
  <c r="BB190"/>
  <c r="BA190"/>
  <c r="K190"/>
  <c r="I190"/>
  <c r="G190"/>
  <c r="BE187"/>
  <c r="BD187"/>
  <c r="BC187"/>
  <c r="BB187"/>
  <c r="BA187"/>
  <c r="K187"/>
  <c r="I187"/>
  <c r="G187"/>
  <c r="BE184"/>
  <c r="BD184"/>
  <c r="BC184"/>
  <c r="BB184"/>
  <c r="BA184"/>
  <c r="K184"/>
  <c r="I184"/>
  <c r="G184"/>
  <c r="BE182"/>
  <c r="BD182"/>
  <c r="BC182"/>
  <c r="BB182"/>
  <c r="BA182"/>
  <c r="K182"/>
  <c r="I182"/>
  <c r="G182"/>
  <c r="BE179"/>
  <c r="BD179"/>
  <c r="BC179"/>
  <c r="BB179"/>
  <c r="BA179"/>
  <c r="K179"/>
  <c r="I179"/>
  <c r="G179"/>
  <c r="BE177"/>
  <c r="BE198" s="1"/>
  <c r="I21" i="30" s="1"/>
  <c r="BD177" i="31"/>
  <c r="BC177"/>
  <c r="BC198" s="1"/>
  <c r="G21" i="30" s="1"/>
  <c r="BB177" i="31"/>
  <c r="BB198" s="1"/>
  <c r="F21" i="30" s="1"/>
  <c r="BA177" i="31"/>
  <c r="K177"/>
  <c r="I177"/>
  <c r="G177"/>
  <c r="B21" i="30"/>
  <c r="A21"/>
  <c r="BD198" i="31"/>
  <c r="H21" i="30" s="1"/>
  <c r="BA198" i="31"/>
  <c r="E21" i="30" s="1"/>
  <c r="K198" i="31"/>
  <c r="I198"/>
  <c r="G198"/>
  <c r="BE172"/>
  <c r="BD172"/>
  <c r="BD175" s="1"/>
  <c r="H20" i="30" s="1"/>
  <c r="BC172" i="31"/>
  <c r="BB172"/>
  <c r="BB175" s="1"/>
  <c r="F20" i="30" s="1"/>
  <c r="BA172" i="31"/>
  <c r="BA175" s="1"/>
  <c r="E20" i="30" s="1"/>
  <c r="K172" i="31"/>
  <c r="I172"/>
  <c r="G172"/>
  <c r="B20" i="30"/>
  <c r="A20"/>
  <c r="BE175" i="31"/>
  <c r="I20" i="30" s="1"/>
  <c r="BC175" i="31"/>
  <c r="G20" i="30" s="1"/>
  <c r="K175" i="31"/>
  <c r="I175"/>
  <c r="G175"/>
  <c r="BE160"/>
  <c r="BD160"/>
  <c r="BC160"/>
  <c r="BB160"/>
  <c r="K160"/>
  <c r="I160"/>
  <c r="G160"/>
  <c r="BA160" s="1"/>
  <c r="BE158"/>
  <c r="BD158"/>
  <c r="BC158"/>
  <c r="BB158"/>
  <c r="K158"/>
  <c r="I158"/>
  <c r="G158"/>
  <c r="BA158" s="1"/>
  <c r="BE155"/>
  <c r="BD155"/>
  <c r="BC155"/>
  <c r="BB155"/>
  <c r="K155"/>
  <c r="I155"/>
  <c r="G155"/>
  <c r="BA155" s="1"/>
  <c r="BE154"/>
  <c r="BD154"/>
  <c r="BC154"/>
  <c r="BB154"/>
  <c r="K154"/>
  <c r="I154"/>
  <c r="G154"/>
  <c r="BA154" s="1"/>
  <c r="BE153"/>
  <c r="BD153"/>
  <c r="BC153"/>
  <c r="BC170" s="1"/>
  <c r="G19" i="30" s="1"/>
  <c r="BB153" i="31"/>
  <c r="K153"/>
  <c r="K170" s="1"/>
  <c r="I153"/>
  <c r="G153"/>
  <c r="BA153" s="1"/>
  <c r="B19" i="30"/>
  <c r="A19"/>
  <c r="BE170" i="31"/>
  <c r="I19" i="30" s="1"/>
  <c r="BD170" i="31"/>
  <c r="H19" i="30" s="1"/>
  <c r="BB170" i="31"/>
  <c r="F19" i="30" s="1"/>
  <c r="I170" i="31"/>
  <c r="G170"/>
  <c r="BE149"/>
  <c r="BD149"/>
  <c r="BC149"/>
  <c r="BB149"/>
  <c r="K149"/>
  <c r="I149"/>
  <c r="G149"/>
  <c r="BA149" s="1"/>
  <c r="BE148"/>
  <c r="BD148"/>
  <c r="BC148"/>
  <c r="BB148"/>
  <c r="K148"/>
  <c r="I148"/>
  <c r="G148"/>
  <c r="BA148" s="1"/>
  <c r="BE147"/>
  <c r="BD147"/>
  <c r="BC147"/>
  <c r="BB147"/>
  <c r="BB151" s="1"/>
  <c r="F18" i="30" s="1"/>
  <c r="K147" i="31"/>
  <c r="K151" s="1"/>
  <c r="I147"/>
  <c r="I151" s="1"/>
  <c r="G147"/>
  <c r="BA147" s="1"/>
  <c r="BA151" s="1"/>
  <c r="E18" i="30" s="1"/>
  <c r="B18"/>
  <c r="A18"/>
  <c r="BE151" i="31"/>
  <c r="I18" i="30" s="1"/>
  <c r="BD151" i="31"/>
  <c r="H18" i="30" s="1"/>
  <c r="BC151" i="31"/>
  <c r="G18" i="30" s="1"/>
  <c r="G151" i="31"/>
  <c r="BE143"/>
  <c r="BD143"/>
  <c r="BC143"/>
  <c r="BB143"/>
  <c r="K143"/>
  <c r="I143"/>
  <c r="G143"/>
  <c r="BA143" s="1"/>
  <c r="BE141"/>
  <c r="BD141"/>
  <c r="BC141"/>
  <c r="BB141"/>
  <c r="K141"/>
  <c r="I141"/>
  <c r="G141"/>
  <c r="BA141" s="1"/>
  <c r="BE139"/>
  <c r="BD139"/>
  <c r="BC139"/>
  <c r="BB139"/>
  <c r="K139"/>
  <c r="I139"/>
  <c r="G139"/>
  <c r="BA139" s="1"/>
  <c r="BE134"/>
  <c r="BD134"/>
  <c r="BC134"/>
  <c r="BB134"/>
  <c r="K134"/>
  <c r="I134"/>
  <c r="I145" s="1"/>
  <c r="G134"/>
  <c r="G145" s="1"/>
  <c r="B17" i="30"/>
  <c r="A17"/>
  <c r="BE145" i="31"/>
  <c r="I17" i="30" s="1"/>
  <c r="BD145" i="31"/>
  <c r="H17" i="30" s="1"/>
  <c r="BC145" i="31"/>
  <c r="G17" i="30" s="1"/>
  <c r="BB145" i="31"/>
  <c r="F17" i="30" s="1"/>
  <c r="K145" i="31"/>
  <c r="BE130"/>
  <c r="BE132" s="1"/>
  <c r="I16" i="30" s="1"/>
  <c r="BD130" i="31"/>
  <c r="BC130"/>
  <c r="BB130"/>
  <c r="K130"/>
  <c r="K132" s="1"/>
  <c r="I130"/>
  <c r="G130"/>
  <c r="G132" s="1"/>
  <c r="B16" i="30"/>
  <c r="A16"/>
  <c r="BD132" i="31"/>
  <c r="H16" i="30" s="1"/>
  <c r="BC132" i="31"/>
  <c r="G16" i="30" s="1"/>
  <c r="BB132" i="31"/>
  <c r="F16" i="30" s="1"/>
  <c r="I132" i="31"/>
  <c r="BE125"/>
  <c r="BD125"/>
  <c r="BC125"/>
  <c r="BB125"/>
  <c r="BA125"/>
  <c r="K125"/>
  <c r="I125"/>
  <c r="G125"/>
  <c r="BE122"/>
  <c r="BD122"/>
  <c r="BC122"/>
  <c r="BB122"/>
  <c r="BA122"/>
  <c r="K122"/>
  <c r="I122"/>
  <c r="G122"/>
  <c r="BE120"/>
  <c r="BD120"/>
  <c r="BC120"/>
  <c r="BB120"/>
  <c r="BA120"/>
  <c r="K120"/>
  <c r="I120"/>
  <c r="G120"/>
  <c r="BE117"/>
  <c r="BE128" s="1"/>
  <c r="I15" i="30" s="1"/>
  <c r="BD117" i="31"/>
  <c r="BD128" s="1"/>
  <c r="H15" i="30" s="1"/>
  <c r="BC117" i="31"/>
  <c r="BB117"/>
  <c r="BA117"/>
  <c r="K117"/>
  <c r="I117"/>
  <c r="I128" s="1"/>
  <c r="G117"/>
  <c r="B15" i="30"/>
  <c r="A15"/>
  <c r="BC128" i="31"/>
  <c r="G15" i="30" s="1"/>
  <c r="BB128" i="31"/>
  <c r="F15" i="30" s="1"/>
  <c r="BA128" i="31"/>
  <c r="E15" i="30" s="1"/>
  <c r="K128" i="31"/>
  <c r="G128"/>
  <c r="BE113"/>
  <c r="BD113"/>
  <c r="BD115" s="1"/>
  <c r="H14" i="30" s="1"/>
  <c r="BC113" i="31"/>
  <c r="BC115" s="1"/>
  <c r="G14" i="30" s="1"/>
  <c r="BB113" i="31"/>
  <c r="BA113"/>
  <c r="K113"/>
  <c r="I113"/>
  <c r="G113"/>
  <c r="G115" s="1"/>
  <c r="B14" i="30"/>
  <c r="A14"/>
  <c r="BE115" i="31"/>
  <c r="I14" i="30" s="1"/>
  <c r="BB115" i="31"/>
  <c r="F14" i="30" s="1"/>
  <c r="BA115" i="31"/>
  <c r="E14" i="30" s="1"/>
  <c r="K115" i="31"/>
  <c r="I115"/>
  <c r="BE110"/>
  <c r="BE111" s="1"/>
  <c r="I13" i="30" s="1"/>
  <c r="BD110" i="31"/>
  <c r="BC110"/>
  <c r="BC111" s="1"/>
  <c r="G13" i="30" s="1"/>
  <c r="BB110" i="31"/>
  <c r="BB111" s="1"/>
  <c r="F13" i="30" s="1"/>
  <c r="BA110" i="31"/>
  <c r="K110"/>
  <c r="I110"/>
  <c r="G110"/>
  <c r="B13" i="30"/>
  <c r="A13"/>
  <c r="BD111" i="31"/>
  <c r="H13" i="30" s="1"/>
  <c r="BA111" i="31"/>
  <c r="E13" i="30" s="1"/>
  <c r="K111" i="31"/>
  <c r="I111"/>
  <c r="G111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3"/>
  <c r="BD103"/>
  <c r="BC103"/>
  <c r="BB103"/>
  <c r="BA103"/>
  <c r="K103"/>
  <c r="I103"/>
  <c r="G103"/>
  <c r="BE101"/>
  <c r="BD101"/>
  <c r="BC101"/>
  <c r="BB101"/>
  <c r="BA101"/>
  <c r="K101"/>
  <c r="I101"/>
  <c r="G101"/>
  <c r="BE99"/>
  <c r="BD99"/>
  <c r="BD108" s="1"/>
  <c r="H12" i="30" s="1"/>
  <c r="BC99" i="31"/>
  <c r="BB99"/>
  <c r="BB108" s="1"/>
  <c r="F12" i="30" s="1"/>
  <c r="BA99" i="31"/>
  <c r="BA108" s="1"/>
  <c r="E12" i="30" s="1"/>
  <c r="K99" i="31"/>
  <c r="I99"/>
  <c r="G99"/>
  <c r="B12" i="30"/>
  <c r="A12"/>
  <c r="BE108" i="31"/>
  <c r="I12" i="30" s="1"/>
  <c r="BC108" i="31"/>
  <c r="G12" i="30" s="1"/>
  <c r="K108" i="31"/>
  <c r="I108"/>
  <c r="G108"/>
  <c r="BE87"/>
  <c r="BD87"/>
  <c r="BC87"/>
  <c r="BB87"/>
  <c r="K87"/>
  <c r="I87"/>
  <c r="G87"/>
  <c r="BA87" s="1"/>
  <c r="BE86"/>
  <c r="BD86"/>
  <c r="BC86"/>
  <c r="BC97" s="1"/>
  <c r="G11" i="30" s="1"/>
  <c r="BB86" i="31"/>
  <c r="K86"/>
  <c r="K97" s="1"/>
  <c r="I86"/>
  <c r="G86"/>
  <c r="BA86" s="1"/>
  <c r="BA97" s="1"/>
  <c r="E11" i="30" s="1"/>
  <c r="B11"/>
  <c r="A11"/>
  <c r="BE97" i="31"/>
  <c r="I11" i="30" s="1"/>
  <c r="BD97" i="31"/>
  <c r="H11" i="30" s="1"/>
  <c r="BB97" i="31"/>
  <c r="F11" i="30" s="1"/>
  <c r="I97" i="31"/>
  <c r="G97"/>
  <c r="BE80"/>
  <c r="BD80"/>
  <c r="BC80"/>
  <c r="BB80"/>
  <c r="K80"/>
  <c r="I80"/>
  <c r="G80"/>
  <c r="BA80" s="1"/>
  <c r="BE78"/>
  <c r="BD78"/>
  <c r="BC78"/>
  <c r="BB78"/>
  <c r="BB84" s="1"/>
  <c r="F10" i="30" s="1"/>
  <c r="K78" i="31"/>
  <c r="K84" s="1"/>
  <c r="I78"/>
  <c r="I84" s="1"/>
  <c r="G78"/>
  <c r="BA78" s="1"/>
  <c r="B10" i="30"/>
  <c r="A10"/>
  <c r="BE84" i="31"/>
  <c r="I10" i="30" s="1"/>
  <c r="BD84" i="31"/>
  <c r="H10" i="30" s="1"/>
  <c r="BC84" i="31"/>
  <c r="G10" i="30" s="1"/>
  <c r="G84" i="31"/>
  <c r="BE75"/>
  <c r="BD75"/>
  <c r="BC75"/>
  <c r="BB75"/>
  <c r="K75"/>
  <c r="I75"/>
  <c r="G75"/>
  <c r="BA75" s="1"/>
  <c r="BE66"/>
  <c r="BD66"/>
  <c r="BC66"/>
  <c r="BB66"/>
  <c r="K66"/>
  <c r="I66"/>
  <c r="G66"/>
  <c r="BA66" s="1"/>
  <c r="BE65"/>
  <c r="BD65"/>
  <c r="BC65"/>
  <c r="BB65"/>
  <c r="K65"/>
  <c r="I65"/>
  <c r="G65"/>
  <c r="BA65" s="1"/>
  <c r="BE52"/>
  <c r="BD52"/>
  <c r="BC52"/>
  <c r="BB52"/>
  <c r="K52"/>
  <c r="I52"/>
  <c r="G52"/>
  <c r="BA52" s="1"/>
  <c r="BE42"/>
  <c r="BD42"/>
  <c r="BC42"/>
  <c r="BB42"/>
  <c r="K42"/>
  <c r="I42"/>
  <c r="I76" s="1"/>
  <c r="G42"/>
  <c r="G76" s="1"/>
  <c r="B9" i="30"/>
  <c r="A9"/>
  <c r="BE76" i="31"/>
  <c r="I9" i="30" s="1"/>
  <c r="BD76" i="31"/>
  <c r="H9" i="30" s="1"/>
  <c r="BC76" i="31"/>
  <c r="G9" i="30" s="1"/>
  <c r="BB76" i="31"/>
  <c r="F9" i="30" s="1"/>
  <c r="K76" i="31"/>
  <c r="BE38"/>
  <c r="BE40" s="1"/>
  <c r="I8" i="30" s="1"/>
  <c r="BD38" i="31"/>
  <c r="BC38"/>
  <c r="BB38"/>
  <c r="K38"/>
  <c r="K40" s="1"/>
  <c r="I38"/>
  <c r="G38"/>
  <c r="G40" s="1"/>
  <c r="B8" i="30"/>
  <c r="A8"/>
  <c r="BD40" i="31"/>
  <c r="H8" i="30" s="1"/>
  <c r="BC40" i="31"/>
  <c r="G8" i="30" s="1"/>
  <c r="BB40" i="31"/>
  <c r="F8" i="30" s="1"/>
  <c r="I40" i="31"/>
  <c r="BE35"/>
  <c r="BD35"/>
  <c r="BC35"/>
  <c r="BB35"/>
  <c r="BA35"/>
  <c r="K35"/>
  <c r="I35"/>
  <c r="G35"/>
  <c r="BE34"/>
  <c r="BD34"/>
  <c r="BC34"/>
  <c r="BB34"/>
  <c r="BA34"/>
  <c r="K34"/>
  <c r="I34"/>
  <c r="G34"/>
  <c r="BE32"/>
  <c r="BD32"/>
  <c r="BC32"/>
  <c r="BB32"/>
  <c r="BA32"/>
  <c r="K32"/>
  <c r="I32"/>
  <c r="G32"/>
  <c r="BE31"/>
  <c r="BD31"/>
  <c r="BC31"/>
  <c r="BB31"/>
  <c r="BA31"/>
  <c r="K31"/>
  <c r="I31"/>
  <c r="G31"/>
  <c r="BE30"/>
  <c r="BD30"/>
  <c r="BC30"/>
  <c r="BB30"/>
  <c r="BA30"/>
  <c r="K30"/>
  <c r="I30"/>
  <c r="G30"/>
  <c r="BE26"/>
  <c r="BD26"/>
  <c r="BC26"/>
  <c r="BB26"/>
  <c r="BA26"/>
  <c r="K26"/>
  <c r="I26"/>
  <c r="G26"/>
  <c r="BE22"/>
  <c r="BD22"/>
  <c r="BC22"/>
  <c r="BB22"/>
  <c r="BA22"/>
  <c r="K22"/>
  <c r="I22"/>
  <c r="G22"/>
  <c r="BE21"/>
  <c r="BD21"/>
  <c r="BC21"/>
  <c r="BB21"/>
  <c r="BA21"/>
  <c r="K21"/>
  <c r="I21"/>
  <c r="G21"/>
  <c r="BE17"/>
  <c r="BD17"/>
  <c r="BC17"/>
  <c r="BB17"/>
  <c r="BA17"/>
  <c r="K17"/>
  <c r="I17"/>
  <c r="G17"/>
  <c r="BE15"/>
  <c r="BD15"/>
  <c r="BC15"/>
  <c r="BB15"/>
  <c r="BA15"/>
  <c r="K15"/>
  <c r="I15"/>
  <c r="G15"/>
  <c r="BE13"/>
  <c r="BD13"/>
  <c r="BC13"/>
  <c r="BB13"/>
  <c r="BA13"/>
  <c r="K13"/>
  <c r="I13"/>
  <c r="G13"/>
  <c r="BE11"/>
  <c r="BD11"/>
  <c r="BC11"/>
  <c r="BB11"/>
  <c r="BA11"/>
  <c r="K11"/>
  <c r="I11"/>
  <c r="G11"/>
  <c r="BE10"/>
  <c r="BD10"/>
  <c r="BC10"/>
  <c r="BB10"/>
  <c r="BA10"/>
  <c r="K10"/>
  <c r="I10"/>
  <c r="G10"/>
  <c r="BE8"/>
  <c r="BE36" s="1"/>
  <c r="I7" i="30" s="1"/>
  <c r="BD8" i="31"/>
  <c r="BD36" s="1"/>
  <c r="H7" i="30" s="1"/>
  <c r="BC8" i="31"/>
  <c r="BB8"/>
  <c r="BA8"/>
  <c r="K8"/>
  <c r="I8"/>
  <c r="I36" s="1"/>
  <c r="G8"/>
  <c r="B7" i="30"/>
  <c r="A7"/>
  <c r="BC36" i="31"/>
  <c r="G7" i="30" s="1"/>
  <c r="BB36" i="31"/>
  <c r="F7" i="30" s="1"/>
  <c r="BA36" i="31"/>
  <c r="E7" i="30" s="1"/>
  <c r="K36" i="31"/>
  <c r="G36"/>
  <c r="E4"/>
  <c r="F3"/>
  <c r="G23" i="29"/>
  <c r="C33"/>
  <c r="F33" s="1"/>
  <c r="C31"/>
  <c r="G7"/>
  <c r="H47" i="27"/>
  <c r="I46"/>
  <c r="G21" i="26"/>
  <c r="D21"/>
  <c r="I45" i="27"/>
  <c r="G20" i="26"/>
  <c r="D20"/>
  <c r="I44" i="27"/>
  <c r="D19" i="26"/>
  <c r="I43" i="27"/>
  <c r="G19" i="26" s="1"/>
  <c r="G18"/>
  <c r="D18"/>
  <c r="I42" i="27"/>
  <c r="D17" i="26"/>
  <c r="I41" i="27"/>
  <c r="G17" i="26" s="1"/>
  <c r="G16"/>
  <c r="D16"/>
  <c r="I40" i="27"/>
  <c r="D15" i="26"/>
  <c r="I39" i="27"/>
  <c r="G15" i="26" s="1"/>
  <c r="BE277" i="28"/>
  <c r="BD277"/>
  <c r="BC277"/>
  <c r="BB277"/>
  <c r="BA277"/>
  <c r="K277"/>
  <c r="I277"/>
  <c r="G277"/>
  <c r="BE275"/>
  <c r="BD275"/>
  <c r="BC275"/>
  <c r="BB275"/>
  <c r="BA275"/>
  <c r="K275"/>
  <c r="I275"/>
  <c r="G275"/>
  <c r="BE274"/>
  <c r="BD274"/>
  <c r="BC274"/>
  <c r="BB274"/>
  <c r="BB278" s="1"/>
  <c r="F33" i="27" s="1"/>
  <c r="BA274" i="28"/>
  <c r="K274"/>
  <c r="I274"/>
  <c r="G274"/>
  <c r="B33" i="27"/>
  <c r="A33"/>
  <c r="BE278" i="28"/>
  <c r="I33" i="27" s="1"/>
  <c r="BD278" i="28"/>
  <c r="H33" i="27" s="1"/>
  <c r="BC278" i="28"/>
  <c r="G33" i="27" s="1"/>
  <c r="BA278" i="28"/>
  <c r="E33" i="27" s="1"/>
  <c r="K278" i="28"/>
  <c r="I278"/>
  <c r="G278"/>
  <c r="BE270"/>
  <c r="BC270"/>
  <c r="BB270"/>
  <c r="BA270"/>
  <c r="BA272" s="1"/>
  <c r="E32" i="27" s="1"/>
  <c r="K270" i="28"/>
  <c r="I270"/>
  <c r="G270"/>
  <c r="BD270" s="1"/>
  <c r="BD272" s="1"/>
  <c r="H32" i="27" s="1"/>
  <c r="B32"/>
  <c r="A32"/>
  <c r="BE272" i="28"/>
  <c r="I32" i="27" s="1"/>
  <c r="BC272" i="28"/>
  <c r="G32" i="27" s="1"/>
  <c r="BB272" i="28"/>
  <c r="F32" i="27" s="1"/>
  <c r="K272" i="28"/>
  <c r="I272"/>
  <c r="G272"/>
  <c r="BE267"/>
  <c r="BD267"/>
  <c r="BC267"/>
  <c r="BA267"/>
  <c r="K267"/>
  <c r="I267"/>
  <c r="G267"/>
  <c r="BB267" s="1"/>
  <c r="BE266"/>
  <c r="BD266"/>
  <c r="BC266"/>
  <c r="BA266"/>
  <c r="K266"/>
  <c r="K268" s="1"/>
  <c r="I266"/>
  <c r="G266"/>
  <c r="BB266" s="1"/>
  <c r="B31" i="27"/>
  <c r="A31"/>
  <c r="BE268" i="28"/>
  <c r="I31" i="27" s="1"/>
  <c r="BD268" i="28"/>
  <c r="H31" i="27" s="1"/>
  <c r="BC268" i="28"/>
  <c r="G31" i="27" s="1"/>
  <c r="BA268" i="28"/>
  <c r="E31" i="27" s="1"/>
  <c r="I268" i="28"/>
  <c r="G268"/>
  <c r="BE263"/>
  <c r="BD263"/>
  <c r="BC263"/>
  <c r="BB263"/>
  <c r="K263"/>
  <c r="I263"/>
  <c r="I264" s="1"/>
  <c r="G263"/>
  <c r="BA263" s="1"/>
  <c r="BA264" s="1"/>
  <c r="E30" i="27" s="1"/>
  <c r="B30"/>
  <c r="A30"/>
  <c r="BE264" i="28"/>
  <c r="I30" i="27" s="1"/>
  <c r="BD264" i="28"/>
  <c r="H30" i="27" s="1"/>
  <c r="BC264" i="28"/>
  <c r="G30" i="27" s="1"/>
  <c r="BB264" i="28"/>
  <c r="F30" i="27" s="1"/>
  <c r="K264" i="28"/>
  <c r="G264"/>
  <c r="BE259"/>
  <c r="BD259"/>
  <c r="BC259"/>
  <c r="BB259"/>
  <c r="K259"/>
  <c r="I259"/>
  <c r="G259"/>
  <c r="BA259" s="1"/>
  <c r="BE258"/>
  <c r="BD258"/>
  <c r="BC258"/>
  <c r="BB258"/>
  <c r="K258"/>
  <c r="I258"/>
  <c r="G258"/>
  <c r="BA258" s="1"/>
  <c r="BE257"/>
  <c r="BD257"/>
  <c r="BC257"/>
  <c r="BB257"/>
  <c r="K257"/>
  <c r="I257"/>
  <c r="G257"/>
  <c r="G261" s="1"/>
  <c r="B29" i="27"/>
  <c r="A29"/>
  <c r="BE261" i="28"/>
  <c r="I29" i="27" s="1"/>
  <c r="BD261" i="28"/>
  <c r="H29" i="27" s="1"/>
  <c r="BC261" i="28"/>
  <c r="G29" i="27" s="1"/>
  <c r="BB261" i="28"/>
  <c r="F29" i="27" s="1"/>
  <c r="K261" i="28"/>
  <c r="I261"/>
  <c r="BE251"/>
  <c r="BD251"/>
  <c r="BC251"/>
  <c r="BB251"/>
  <c r="BA251"/>
  <c r="K251"/>
  <c r="I251"/>
  <c r="G251"/>
  <c r="BE250"/>
  <c r="BD250"/>
  <c r="BC250"/>
  <c r="BB250"/>
  <c r="BA250"/>
  <c r="K250"/>
  <c r="I250"/>
  <c r="G250"/>
  <c r="BE249"/>
  <c r="BE255" s="1"/>
  <c r="I28" i="27" s="1"/>
  <c r="BD249" i="28"/>
  <c r="BC249"/>
  <c r="BB249"/>
  <c r="BA249"/>
  <c r="K249"/>
  <c r="I249"/>
  <c r="G249"/>
  <c r="B28" i="27"/>
  <c r="A28"/>
  <c r="BD255" i="28"/>
  <c r="H28" i="27" s="1"/>
  <c r="BC255" i="28"/>
  <c r="G28" i="27" s="1"/>
  <c r="BB255" i="28"/>
  <c r="F28" i="27" s="1"/>
  <c r="BA255" i="28"/>
  <c r="E28" i="27" s="1"/>
  <c r="K255" i="28"/>
  <c r="I255"/>
  <c r="G255"/>
  <c r="BE246"/>
  <c r="BD246"/>
  <c r="BD247" s="1"/>
  <c r="H27" i="27" s="1"/>
  <c r="BC246" i="28"/>
  <c r="BB246"/>
  <c r="BA246"/>
  <c r="K246"/>
  <c r="I246"/>
  <c r="G246"/>
  <c r="B27" i="27"/>
  <c r="A27"/>
  <c r="BE247" i="28"/>
  <c r="I27" i="27" s="1"/>
  <c r="BC247" i="28"/>
  <c r="G27" i="27" s="1"/>
  <c r="BB247" i="28"/>
  <c r="F27" i="27" s="1"/>
  <c r="BA247" i="28"/>
  <c r="E27" i="27" s="1"/>
  <c r="K247" i="28"/>
  <c r="I247"/>
  <c r="G247"/>
  <c r="BE242"/>
  <c r="BD242"/>
  <c r="BC242"/>
  <c r="BC244" s="1"/>
  <c r="G26" i="27" s="1"/>
  <c r="BB242" i="28"/>
  <c r="BA242"/>
  <c r="K242"/>
  <c r="I242"/>
  <c r="G242"/>
  <c r="B26" i="27"/>
  <c r="A26"/>
  <c r="BE244" i="28"/>
  <c r="I26" i="27" s="1"/>
  <c r="BD244" i="28"/>
  <c r="H26" i="27" s="1"/>
  <c r="BB244" i="28"/>
  <c r="F26" i="27" s="1"/>
  <c r="BA244" i="28"/>
  <c r="E26" i="27" s="1"/>
  <c r="K244" i="28"/>
  <c r="I244"/>
  <c r="G244"/>
  <c r="BE237"/>
  <c r="BD237"/>
  <c r="BC237"/>
  <c r="BB237"/>
  <c r="BA237"/>
  <c r="K237"/>
  <c r="I237"/>
  <c r="G237"/>
  <c r="BE236"/>
  <c r="BD236"/>
  <c r="BC236"/>
  <c r="BB236"/>
  <c r="BA236"/>
  <c r="K236"/>
  <c r="I236"/>
  <c r="G236"/>
  <c r="BE234"/>
  <c r="BD234"/>
  <c r="BC234"/>
  <c r="BB234"/>
  <c r="BA234"/>
  <c r="K234"/>
  <c r="I234"/>
  <c r="G234"/>
  <c r="BE232"/>
  <c r="BD232"/>
  <c r="BC232"/>
  <c r="BB232"/>
  <c r="BA232"/>
  <c r="K232"/>
  <c r="I232"/>
  <c r="G232"/>
  <c r="BE229"/>
  <c r="BD229"/>
  <c r="BC229"/>
  <c r="BB229"/>
  <c r="BA229"/>
  <c r="K229"/>
  <c r="I229"/>
  <c r="G229"/>
  <c r="BE226"/>
  <c r="BD226"/>
  <c r="BC226"/>
  <c r="BB226"/>
  <c r="BA226"/>
  <c r="K226"/>
  <c r="I226"/>
  <c r="G226"/>
  <c r="BE224"/>
  <c r="BD224"/>
  <c r="BC224"/>
  <c r="BB224"/>
  <c r="BA224"/>
  <c r="K224"/>
  <c r="I224"/>
  <c r="G224"/>
  <c r="BE221"/>
  <c r="BD221"/>
  <c r="BC221"/>
  <c r="BB221"/>
  <c r="BA221"/>
  <c r="K221"/>
  <c r="I221"/>
  <c r="G221"/>
  <c r="BE219"/>
  <c r="BD219"/>
  <c r="BC219"/>
  <c r="BB219"/>
  <c r="BB240" s="1"/>
  <c r="F25" i="27" s="1"/>
  <c r="BA219" i="28"/>
  <c r="K219"/>
  <c r="I219"/>
  <c r="G219"/>
  <c r="B25" i="27"/>
  <c r="A25"/>
  <c r="BE240" i="28"/>
  <c r="I25" i="27" s="1"/>
  <c r="BD240" i="28"/>
  <c r="H25" i="27" s="1"/>
  <c r="BC240" i="28"/>
  <c r="G25" i="27" s="1"/>
  <c r="BA240" i="28"/>
  <c r="E25" i="27" s="1"/>
  <c r="K240" i="28"/>
  <c r="I240"/>
  <c r="G240"/>
  <c r="BE215"/>
  <c r="BD215"/>
  <c r="BC215"/>
  <c r="BB215"/>
  <c r="BA215"/>
  <c r="BA217" s="1"/>
  <c r="E24" i="27" s="1"/>
  <c r="K215" i="28"/>
  <c r="I215"/>
  <c r="G215"/>
  <c r="B24" i="27"/>
  <c r="A24"/>
  <c r="BE217" i="28"/>
  <c r="I24" i="27" s="1"/>
  <c r="BD217" i="28"/>
  <c r="H24" i="27" s="1"/>
  <c r="BC217" i="28"/>
  <c r="G24" i="27" s="1"/>
  <c r="BB217" i="28"/>
  <c r="F24" i="27" s="1"/>
  <c r="K217" i="28"/>
  <c r="I217"/>
  <c r="G217"/>
  <c r="BE210"/>
  <c r="BD210"/>
  <c r="BC210"/>
  <c r="BB210"/>
  <c r="K210"/>
  <c r="K213" s="1"/>
  <c r="I210"/>
  <c r="G210"/>
  <c r="BA210" s="1"/>
  <c r="BA213" s="1"/>
  <c r="E23" i="27" s="1"/>
  <c r="B23"/>
  <c r="A23"/>
  <c r="BE213" i="28"/>
  <c r="I23" i="27" s="1"/>
  <c r="BD213" i="28"/>
  <c r="H23" i="27" s="1"/>
  <c r="BC213" i="28"/>
  <c r="G23" i="27" s="1"/>
  <c r="BB213" i="28"/>
  <c r="F23" i="27" s="1"/>
  <c r="I213" i="28"/>
  <c r="G213"/>
  <c r="BE206"/>
  <c r="BD206"/>
  <c r="BC206"/>
  <c r="BB206"/>
  <c r="K206"/>
  <c r="I206"/>
  <c r="I208" s="1"/>
  <c r="G206"/>
  <c r="BA206" s="1"/>
  <c r="BA208" s="1"/>
  <c r="E22" i="27" s="1"/>
  <c r="B22"/>
  <c r="A22"/>
  <c r="BE208" i="28"/>
  <c r="I22" i="27" s="1"/>
  <c r="BD208" i="28"/>
  <c r="H22" i="27" s="1"/>
  <c r="BC208" i="28"/>
  <c r="G22" i="27" s="1"/>
  <c r="BB208" i="28"/>
  <c r="F22" i="27" s="1"/>
  <c r="K208" i="28"/>
  <c r="G208"/>
  <c r="BE194"/>
  <c r="BD194"/>
  <c r="BC194"/>
  <c r="BB194"/>
  <c r="K194"/>
  <c r="I194"/>
  <c r="G194"/>
  <c r="BA194" s="1"/>
  <c r="BE192"/>
  <c r="BD192"/>
  <c r="BC192"/>
  <c r="BB192"/>
  <c r="K192"/>
  <c r="I192"/>
  <c r="G192"/>
  <c r="BA192" s="1"/>
  <c r="BE189"/>
  <c r="BD189"/>
  <c r="BC189"/>
  <c r="BB189"/>
  <c r="K189"/>
  <c r="I189"/>
  <c r="G189"/>
  <c r="BA189" s="1"/>
  <c r="BE188"/>
  <c r="BD188"/>
  <c r="BC188"/>
  <c r="BB188"/>
  <c r="K188"/>
  <c r="I188"/>
  <c r="G188"/>
  <c r="BA188" s="1"/>
  <c r="BE187"/>
  <c r="BD187"/>
  <c r="BC187"/>
  <c r="BB187"/>
  <c r="K187"/>
  <c r="I187"/>
  <c r="G187"/>
  <c r="G204" s="1"/>
  <c r="B21" i="27"/>
  <c r="A21"/>
  <c r="BE204" i="28"/>
  <c r="I21" i="27" s="1"/>
  <c r="BD204" i="28"/>
  <c r="H21" i="27" s="1"/>
  <c r="BC204" i="28"/>
  <c r="G21" i="27" s="1"/>
  <c r="BB204" i="28"/>
  <c r="F21" i="27" s="1"/>
  <c r="K204" i="28"/>
  <c r="I204"/>
  <c r="BE183"/>
  <c r="BD183"/>
  <c r="BC183"/>
  <c r="BB183"/>
  <c r="BA183"/>
  <c r="K183"/>
  <c r="I183"/>
  <c r="G183"/>
  <c r="BE182"/>
  <c r="BD182"/>
  <c r="BC182"/>
  <c r="BB182"/>
  <c r="BA182"/>
  <c r="K182"/>
  <c r="I182"/>
  <c r="G182"/>
  <c r="BE181"/>
  <c r="BE185" s="1"/>
  <c r="I20" i="27" s="1"/>
  <c r="BD181" i="28"/>
  <c r="BC181"/>
  <c r="BB181"/>
  <c r="BA181"/>
  <c r="K181"/>
  <c r="I181"/>
  <c r="G181"/>
  <c r="B20" i="27"/>
  <c r="A20"/>
  <c r="BD185" i="28"/>
  <c r="H20" i="27" s="1"/>
  <c r="BC185" i="28"/>
  <c r="G20" i="27" s="1"/>
  <c r="BB185" i="28"/>
  <c r="F20" i="27" s="1"/>
  <c r="BA185" i="28"/>
  <c r="E20" i="27" s="1"/>
  <c r="K185" i="28"/>
  <c r="I185"/>
  <c r="G185"/>
  <c r="BE177"/>
  <c r="BD177"/>
  <c r="BC177"/>
  <c r="BB177"/>
  <c r="BA177"/>
  <c r="K177"/>
  <c r="I177"/>
  <c r="G177"/>
  <c r="BE175"/>
  <c r="BD175"/>
  <c r="BC175"/>
  <c r="BB175"/>
  <c r="BA175"/>
  <c r="K175"/>
  <c r="I175"/>
  <c r="G175"/>
  <c r="BE173"/>
  <c r="BD173"/>
  <c r="BC173"/>
  <c r="BB173"/>
  <c r="BA173"/>
  <c r="K173"/>
  <c r="I173"/>
  <c r="G173"/>
  <c r="BE168"/>
  <c r="BD168"/>
  <c r="BD179" s="1"/>
  <c r="H19" i="27" s="1"/>
  <c r="BC168" i="28"/>
  <c r="BB168"/>
  <c r="BA168"/>
  <c r="K168"/>
  <c r="I168"/>
  <c r="G168"/>
  <c r="B19" i="27"/>
  <c r="A19"/>
  <c r="BE179" i="28"/>
  <c r="I19" i="27" s="1"/>
  <c r="BC179" i="28"/>
  <c r="G19" i="27" s="1"/>
  <c r="BB179" i="28"/>
  <c r="F19" i="27" s="1"/>
  <c r="BA179" i="28"/>
  <c r="E19" i="27" s="1"/>
  <c r="K179" i="28"/>
  <c r="I179"/>
  <c r="G179"/>
  <c r="BE164"/>
  <c r="BD164"/>
  <c r="BC164"/>
  <c r="BC166" s="1"/>
  <c r="G18" i="27" s="1"/>
  <c r="BB164" i="28"/>
  <c r="BA164"/>
  <c r="K164"/>
  <c r="I164"/>
  <c r="G164"/>
  <c r="B18" i="27"/>
  <c r="A18"/>
  <c r="BE166" i="28"/>
  <c r="I18" i="27" s="1"/>
  <c r="BD166" i="28"/>
  <c r="H18" i="27" s="1"/>
  <c r="BB166" i="28"/>
  <c r="F18" i="27" s="1"/>
  <c r="BA166" i="28"/>
  <c r="E18" i="27" s="1"/>
  <c r="K166" i="28"/>
  <c r="I166"/>
  <c r="G166"/>
  <c r="BE158"/>
  <c r="BD158"/>
  <c r="BC158"/>
  <c r="BB158"/>
  <c r="BB162" s="1"/>
  <c r="F17" i="27" s="1"/>
  <c r="BA158" i="28"/>
  <c r="K158"/>
  <c r="I158"/>
  <c r="G158"/>
  <c r="B17" i="27"/>
  <c r="A17"/>
  <c r="BE162" i="28"/>
  <c r="I17" i="27" s="1"/>
  <c r="BD162" i="28"/>
  <c r="H17" i="27" s="1"/>
  <c r="BC162" i="28"/>
  <c r="G17" i="27" s="1"/>
  <c r="BA162" i="28"/>
  <c r="E17" i="27" s="1"/>
  <c r="K162" i="28"/>
  <c r="I162"/>
  <c r="G162"/>
  <c r="BE153"/>
  <c r="BD153"/>
  <c r="BC153"/>
  <c r="BB153"/>
  <c r="BA153"/>
  <c r="BA156" s="1"/>
  <c r="E16" i="27" s="1"/>
  <c r="K153" i="28"/>
  <c r="I153"/>
  <c r="G153"/>
  <c r="B16" i="27"/>
  <c r="A16"/>
  <c r="BE156" i="28"/>
  <c r="I16" i="27" s="1"/>
  <c r="BD156" i="28"/>
  <c r="H16" i="27" s="1"/>
  <c r="BC156" i="28"/>
  <c r="G16" i="27" s="1"/>
  <c r="BB156" i="28"/>
  <c r="F16" i="27" s="1"/>
  <c r="K156" i="28"/>
  <c r="I156"/>
  <c r="G156"/>
  <c r="BE148"/>
  <c r="BD148"/>
  <c r="BC148"/>
  <c r="BB148"/>
  <c r="K148"/>
  <c r="I148"/>
  <c r="G148"/>
  <c r="BA148" s="1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40"/>
  <c r="BD140"/>
  <c r="BC140"/>
  <c r="BB140"/>
  <c r="K140"/>
  <c r="K151" s="1"/>
  <c r="I140"/>
  <c r="G140"/>
  <c r="BA140" s="1"/>
  <c r="B15" i="27"/>
  <c r="A15"/>
  <c r="BE151" i="28"/>
  <c r="I15" i="27" s="1"/>
  <c r="BD151" i="28"/>
  <c r="H15" i="27" s="1"/>
  <c r="BC151" i="28"/>
  <c r="G15" i="27" s="1"/>
  <c r="BB151" i="28"/>
  <c r="F15" i="27" s="1"/>
  <c r="I151" i="28"/>
  <c r="G151"/>
  <c r="BE136"/>
  <c r="BD136"/>
  <c r="BC136"/>
  <c r="BB136"/>
  <c r="K136"/>
  <c r="I136"/>
  <c r="I138" s="1"/>
  <c r="G136"/>
  <c r="BA136" s="1"/>
  <c r="BA138" s="1"/>
  <c r="E14" i="27" s="1"/>
  <c r="B14"/>
  <c r="A14"/>
  <c r="BE138" i="28"/>
  <c r="I14" i="27" s="1"/>
  <c r="BD138" i="28"/>
  <c r="H14" i="27" s="1"/>
  <c r="BC138" i="28"/>
  <c r="G14" i="27" s="1"/>
  <c r="BB138" i="28"/>
  <c r="F14" i="27" s="1"/>
  <c r="K138" i="28"/>
  <c r="G138"/>
  <c r="BE133"/>
  <c r="BD133"/>
  <c r="BC133"/>
  <c r="BB133"/>
  <c r="K133"/>
  <c r="I133"/>
  <c r="G133"/>
  <c r="G134" s="1"/>
  <c r="B13" i="27"/>
  <c r="A13"/>
  <c r="BE134" i="28"/>
  <c r="I13" i="27" s="1"/>
  <c r="BD134" i="28"/>
  <c r="H13" i="27" s="1"/>
  <c r="BC134" i="28"/>
  <c r="G13" i="27" s="1"/>
  <c r="BB134" i="28"/>
  <c r="F13" i="27" s="1"/>
  <c r="K134" i="28"/>
  <c r="I134"/>
  <c r="BE129"/>
  <c r="BD129"/>
  <c r="BC129"/>
  <c r="BB129"/>
  <c r="BA129"/>
  <c r="K129"/>
  <c r="I129"/>
  <c r="G129"/>
  <c r="BE128"/>
  <c r="BD128"/>
  <c r="BC128"/>
  <c r="BB128"/>
  <c r="BA128"/>
  <c r="K128"/>
  <c r="I128"/>
  <c r="G128"/>
  <c r="BE126"/>
  <c r="BD126"/>
  <c r="BC126"/>
  <c r="BB126"/>
  <c r="BA126"/>
  <c r="K126"/>
  <c r="I126"/>
  <c r="G126"/>
  <c r="BE124"/>
  <c r="BD124"/>
  <c r="BC124"/>
  <c r="BB124"/>
  <c r="BA124"/>
  <c r="K124"/>
  <c r="I124"/>
  <c r="G124"/>
  <c r="BE122"/>
  <c r="BE131" s="1"/>
  <c r="I12" i="27" s="1"/>
  <c r="BD122" i="28"/>
  <c r="BC122"/>
  <c r="BB122"/>
  <c r="BA122"/>
  <c r="K122"/>
  <c r="I122"/>
  <c r="G122"/>
  <c r="B12" i="27"/>
  <c r="A12"/>
  <c r="BD131" i="28"/>
  <c r="H12" i="27" s="1"/>
  <c r="BC131" i="28"/>
  <c r="G12" i="27" s="1"/>
  <c r="BB131" i="28"/>
  <c r="F12" i="27" s="1"/>
  <c r="BA131" i="28"/>
  <c r="E12" i="27" s="1"/>
  <c r="K131" i="28"/>
  <c r="I131"/>
  <c r="G131"/>
  <c r="BE110"/>
  <c r="BD110"/>
  <c r="BC110"/>
  <c r="BB110"/>
  <c r="BA110"/>
  <c r="K110"/>
  <c r="I110"/>
  <c r="G110"/>
  <c r="BE109"/>
  <c r="BD109"/>
  <c r="BD120" s="1"/>
  <c r="H11" i="27" s="1"/>
  <c r="BC109" i="28"/>
  <c r="BB109"/>
  <c r="BA109"/>
  <c r="K109"/>
  <c r="I109"/>
  <c r="G109"/>
  <c r="B11" i="27"/>
  <c r="A11"/>
  <c r="BE120" i="28"/>
  <c r="I11" i="27" s="1"/>
  <c r="BC120" i="28"/>
  <c r="G11" i="27" s="1"/>
  <c r="BB120" i="28"/>
  <c r="F11" i="27" s="1"/>
  <c r="BA120" i="28"/>
  <c r="E11" i="27" s="1"/>
  <c r="K120" i="28"/>
  <c r="I120"/>
  <c r="G120"/>
  <c r="BE102"/>
  <c r="BD102"/>
  <c r="BC102"/>
  <c r="BB102"/>
  <c r="BA102"/>
  <c r="K102"/>
  <c r="I102"/>
  <c r="G102"/>
  <c r="BE100"/>
  <c r="BD100"/>
  <c r="BC100"/>
  <c r="BC107" s="1"/>
  <c r="G10" i="27" s="1"/>
  <c r="BB100" i="28"/>
  <c r="BA100"/>
  <c r="K100"/>
  <c r="I100"/>
  <c r="G100"/>
  <c r="B10" i="27"/>
  <c r="A10"/>
  <c r="BE107" i="28"/>
  <c r="I10" i="27" s="1"/>
  <c r="BD107" i="28"/>
  <c r="H10" i="27" s="1"/>
  <c r="BB107" i="28"/>
  <c r="F10" i="27" s="1"/>
  <c r="BA107" i="28"/>
  <c r="E10" i="27" s="1"/>
  <c r="K107" i="28"/>
  <c r="I107"/>
  <c r="G107"/>
  <c r="BE94"/>
  <c r="BD94"/>
  <c r="BC94"/>
  <c r="BB94"/>
  <c r="BA94"/>
  <c r="K94"/>
  <c r="I94"/>
  <c r="G94"/>
  <c r="BE93"/>
  <c r="BD93"/>
  <c r="BC93"/>
  <c r="BB93"/>
  <c r="BA93"/>
  <c r="K93"/>
  <c r="I93"/>
  <c r="G93"/>
  <c r="BE81"/>
  <c r="BD81"/>
  <c r="BC81"/>
  <c r="BB81"/>
  <c r="BA81"/>
  <c r="K81"/>
  <c r="I81"/>
  <c r="G81"/>
  <c r="BE80"/>
  <c r="BD80"/>
  <c r="BC80"/>
  <c r="BB80"/>
  <c r="BA80"/>
  <c r="K80"/>
  <c r="I80"/>
  <c r="G80"/>
  <c r="BE64"/>
  <c r="BD64"/>
  <c r="BC64"/>
  <c r="BB64"/>
  <c r="BA64"/>
  <c r="K64"/>
  <c r="I64"/>
  <c r="G64"/>
  <c r="BE51"/>
  <c r="BD51"/>
  <c r="BC51"/>
  <c r="BB51"/>
  <c r="BA51"/>
  <c r="K51"/>
  <c r="I51"/>
  <c r="G51"/>
  <c r="BE48"/>
  <c r="BD48"/>
  <c r="BC48"/>
  <c r="BB48"/>
  <c r="BA48"/>
  <c r="K48"/>
  <c r="I48"/>
  <c r="G48"/>
  <c r="BE44"/>
  <c r="BD44"/>
  <c r="BC44"/>
  <c r="BB44"/>
  <c r="BB98" s="1"/>
  <c r="F9" i="27" s="1"/>
  <c r="BA44" i="28"/>
  <c r="K44"/>
  <c r="I44"/>
  <c r="G44"/>
  <c r="B9" i="27"/>
  <c r="A9"/>
  <c r="BE98" i="28"/>
  <c r="I9" i="27" s="1"/>
  <c r="BD98" i="28"/>
  <c r="H9" i="27" s="1"/>
  <c r="BC98" i="28"/>
  <c r="G9" i="27" s="1"/>
  <c r="BA98" i="28"/>
  <c r="E9" i="27" s="1"/>
  <c r="K98" i="28"/>
  <c r="I98"/>
  <c r="G98"/>
  <c r="BE40"/>
  <c r="BD40"/>
  <c r="BC40"/>
  <c r="BB40"/>
  <c r="BA40"/>
  <c r="BA42" s="1"/>
  <c r="E8" i="27" s="1"/>
  <c r="K40" i="28"/>
  <c r="I40"/>
  <c r="G40"/>
  <c r="B8" i="27"/>
  <c r="A8"/>
  <c r="BE42" i="28"/>
  <c r="I8" i="27" s="1"/>
  <c r="BD42" i="28"/>
  <c r="H8" i="27" s="1"/>
  <c r="BC42" i="28"/>
  <c r="G8" i="27" s="1"/>
  <c r="BB42" i="28"/>
  <c r="F8" i="27" s="1"/>
  <c r="K42" i="28"/>
  <c r="I42"/>
  <c r="G42"/>
  <c r="BE36"/>
  <c r="BD36"/>
  <c r="BC36"/>
  <c r="BB36"/>
  <c r="K36"/>
  <c r="I36"/>
  <c r="G36"/>
  <c r="BA36" s="1"/>
  <c r="BE35"/>
  <c r="BD35"/>
  <c r="BC35"/>
  <c r="BB35"/>
  <c r="K35"/>
  <c r="I35"/>
  <c r="G35"/>
  <c r="BA35" s="1"/>
  <c r="BE34"/>
  <c r="BD34"/>
  <c r="BC34"/>
  <c r="BB34"/>
  <c r="K34"/>
  <c r="I34"/>
  <c r="G34"/>
  <c r="BA34" s="1"/>
  <c r="BE32"/>
  <c r="BD32"/>
  <c r="BC32"/>
  <c r="BB32"/>
  <c r="K32"/>
  <c r="I32"/>
  <c r="G32"/>
  <c r="BA32" s="1"/>
  <c r="BE31"/>
  <c r="BD31"/>
  <c r="BC31"/>
  <c r="BB31"/>
  <c r="K31"/>
  <c r="I31"/>
  <c r="G31"/>
  <c r="BA31" s="1"/>
  <c r="BE30"/>
  <c r="BD30"/>
  <c r="BC30"/>
  <c r="BB30"/>
  <c r="K30"/>
  <c r="I30"/>
  <c r="G30"/>
  <c r="BA30" s="1"/>
  <c r="BE26"/>
  <c r="BD26"/>
  <c r="BC26"/>
  <c r="BB26"/>
  <c r="K26"/>
  <c r="I26"/>
  <c r="G26"/>
  <c r="BA26" s="1"/>
  <c r="BE22"/>
  <c r="BD22"/>
  <c r="BC22"/>
  <c r="BB22"/>
  <c r="K22"/>
  <c r="I22"/>
  <c r="G22"/>
  <c r="BA22" s="1"/>
  <c r="BE21"/>
  <c r="BD21"/>
  <c r="BC21"/>
  <c r="BB21"/>
  <c r="K21"/>
  <c r="I21"/>
  <c r="G21"/>
  <c r="BA21" s="1"/>
  <c r="BE17"/>
  <c r="BD17"/>
  <c r="BC17"/>
  <c r="BB17"/>
  <c r="K17"/>
  <c r="I17"/>
  <c r="G17"/>
  <c r="BA17" s="1"/>
  <c r="BE15"/>
  <c r="BD15"/>
  <c r="BC15"/>
  <c r="BB15"/>
  <c r="K15"/>
  <c r="I15"/>
  <c r="G15"/>
  <c r="BA15" s="1"/>
  <c r="BE13"/>
  <c r="BD13"/>
  <c r="BC13"/>
  <c r="BB13"/>
  <c r="K13"/>
  <c r="I13"/>
  <c r="G13"/>
  <c r="BA13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K8"/>
  <c r="K38" s="1"/>
  <c r="I8"/>
  <c r="G8"/>
  <c r="BA8" s="1"/>
  <c r="B7" i="27"/>
  <c r="A7"/>
  <c r="BE38" i="28"/>
  <c r="I7" i="27" s="1"/>
  <c r="BD38" i="28"/>
  <c r="H7" i="27" s="1"/>
  <c r="BC38" i="28"/>
  <c r="G7" i="27" s="1"/>
  <c r="BB38" i="28"/>
  <c r="F7" i="27" s="1"/>
  <c r="I38" i="28"/>
  <c r="G38"/>
  <c r="E4"/>
  <c r="F3"/>
  <c r="G23" i="26"/>
  <c r="F33"/>
  <c r="C33"/>
  <c r="C31"/>
  <c r="G7"/>
  <c r="H42" i="24"/>
  <c r="G23" i="23" s="1"/>
  <c r="I41" i="24"/>
  <c r="G21" i="23"/>
  <c r="D21"/>
  <c r="I40" i="24"/>
  <c r="G20" i="23"/>
  <c r="D20"/>
  <c r="I39" i="24"/>
  <c r="D19" i="23"/>
  <c r="I38" i="24"/>
  <c r="G19" i="23" s="1"/>
  <c r="G18"/>
  <c r="D18"/>
  <c r="I37" i="24"/>
  <c r="G17" i="23"/>
  <c r="D17"/>
  <c r="I36" i="24"/>
  <c r="G16" i="23"/>
  <c r="D16"/>
  <c r="I35" i="24"/>
  <c r="G15" i="23"/>
  <c r="D15"/>
  <c r="I34" i="24"/>
  <c r="BE230" i="25"/>
  <c r="BD230"/>
  <c r="BC230"/>
  <c r="BB230"/>
  <c r="BA230"/>
  <c r="K230"/>
  <c r="I230"/>
  <c r="G230"/>
  <c r="BE228"/>
  <c r="BD228"/>
  <c r="BC228"/>
  <c r="BB228"/>
  <c r="BA228"/>
  <c r="K228"/>
  <c r="I228"/>
  <c r="G228"/>
  <c r="BE227"/>
  <c r="BD227"/>
  <c r="BC227"/>
  <c r="BB227"/>
  <c r="BB231" s="1"/>
  <c r="F28" i="24" s="1"/>
  <c r="BA227" i="25"/>
  <c r="K227"/>
  <c r="I227"/>
  <c r="G227"/>
  <c r="B28" i="24"/>
  <c r="A28"/>
  <c r="BE231" i="25"/>
  <c r="I28" i="24" s="1"/>
  <c r="BD231" i="25"/>
  <c r="H28" i="24" s="1"/>
  <c r="BC231" i="25"/>
  <c r="G28" i="24" s="1"/>
  <c r="BA231" i="25"/>
  <c r="E28" i="24" s="1"/>
  <c r="K231" i="25"/>
  <c r="I231"/>
  <c r="G231"/>
  <c r="BE224"/>
  <c r="BD224"/>
  <c r="BC224"/>
  <c r="BA224"/>
  <c r="K224"/>
  <c r="I224"/>
  <c r="G224"/>
  <c r="BB224" s="1"/>
  <c r="BE223"/>
  <c r="BD223"/>
  <c r="BC223"/>
  <c r="BA223"/>
  <c r="BA225" s="1"/>
  <c r="E27" i="24" s="1"/>
  <c r="K223" i="25"/>
  <c r="I223"/>
  <c r="G223"/>
  <c r="BB223" s="1"/>
  <c r="BB225" s="1"/>
  <c r="F27" i="24" s="1"/>
  <c r="B27"/>
  <c r="A27"/>
  <c r="BE225" i="25"/>
  <c r="I27" i="24" s="1"/>
  <c r="BD225" i="25"/>
  <c r="H27" i="24" s="1"/>
  <c r="BC225" i="25"/>
  <c r="G27" i="24" s="1"/>
  <c r="K225" i="25"/>
  <c r="I225"/>
  <c r="G225"/>
  <c r="BE220"/>
  <c r="BD220"/>
  <c r="BC220"/>
  <c r="BB220"/>
  <c r="K220"/>
  <c r="K221" s="1"/>
  <c r="I220"/>
  <c r="G220"/>
  <c r="BA220" s="1"/>
  <c r="BA221" s="1"/>
  <c r="E26" i="24" s="1"/>
  <c r="B26"/>
  <c r="A26"/>
  <c r="BE221" i="25"/>
  <c r="I26" i="24" s="1"/>
  <c r="BD221" i="25"/>
  <c r="H26" i="24" s="1"/>
  <c r="BC221" i="25"/>
  <c r="G26" i="24" s="1"/>
  <c r="BB221" i="25"/>
  <c r="F26" i="24" s="1"/>
  <c r="I221" i="25"/>
  <c r="G221"/>
  <c r="BE216"/>
  <c r="BD216"/>
  <c r="BC216"/>
  <c r="BB216"/>
  <c r="K216"/>
  <c r="I216"/>
  <c r="G216"/>
  <c r="BA216" s="1"/>
  <c r="BE215"/>
  <c r="BD215"/>
  <c r="BC215"/>
  <c r="BB215"/>
  <c r="K215"/>
  <c r="I215"/>
  <c r="G215"/>
  <c r="BA215" s="1"/>
  <c r="BE213"/>
  <c r="BD213"/>
  <c r="BC213"/>
  <c r="BB213"/>
  <c r="K213"/>
  <c r="I213"/>
  <c r="I218" s="1"/>
  <c r="G213"/>
  <c r="BA213" s="1"/>
  <c r="BA218" s="1"/>
  <c r="E25" i="24" s="1"/>
  <c r="B25"/>
  <c r="A25"/>
  <c r="BE218" i="25"/>
  <c r="I25" i="24" s="1"/>
  <c r="BD218" i="25"/>
  <c r="H25" i="24" s="1"/>
  <c r="BC218" i="25"/>
  <c r="G25" i="24" s="1"/>
  <c r="BB218" i="25"/>
  <c r="F25" i="24" s="1"/>
  <c r="K218" i="25"/>
  <c r="G218"/>
  <c r="BE210"/>
  <c r="BD210"/>
  <c r="BC210"/>
  <c r="BB210"/>
  <c r="K210"/>
  <c r="I210"/>
  <c r="G210"/>
  <c r="G211" s="1"/>
  <c r="B24" i="24"/>
  <c r="A24"/>
  <c r="BE211" i="25"/>
  <c r="I24" i="24" s="1"/>
  <c r="BD211" i="25"/>
  <c r="H24" i="24" s="1"/>
  <c r="BC211" i="25"/>
  <c r="G24" i="24" s="1"/>
  <c r="BB211" i="25"/>
  <c r="F24" i="24" s="1"/>
  <c r="K211" i="25"/>
  <c r="I211"/>
  <c r="BE206"/>
  <c r="BE208" s="1"/>
  <c r="I23" i="24" s="1"/>
  <c r="BD206" i="25"/>
  <c r="BC206"/>
  <c r="BB206"/>
  <c r="K206"/>
  <c r="I206"/>
  <c r="G206"/>
  <c r="BA206" s="1"/>
  <c r="BA208" s="1"/>
  <c r="E23" i="24" s="1"/>
  <c r="B23"/>
  <c r="A23"/>
  <c r="BD208" i="25"/>
  <c r="H23" i="24" s="1"/>
  <c r="BC208" i="25"/>
  <c r="G23" i="24" s="1"/>
  <c r="BB208" i="25"/>
  <c r="F23" i="24" s="1"/>
  <c r="K208" i="25"/>
  <c r="I208"/>
  <c r="G208"/>
  <c r="BE202"/>
  <c r="BE204" s="1"/>
  <c r="I22" i="24" s="1"/>
  <c r="BD202" i="25"/>
  <c r="BD204" s="1"/>
  <c r="H22" i="24" s="1"/>
  <c r="BC202" i="25"/>
  <c r="BB202"/>
  <c r="BA202"/>
  <c r="K202"/>
  <c r="I202"/>
  <c r="G202"/>
  <c r="B22" i="24"/>
  <c r="A22"/>
  <c r="BC204" i="25"/>
  <c r="G22" i="24" s="1"/>
  <c r="BB204" i="25"/>
  <c r="F22" i="24" s="1"/>
  <c r="BA204" i="25"/>
  <c r="E22" i="24" s="1"/>
  <c r="K204" i="25"/>
  <c r="I204"/>
  <c r="G204"/>
  <c r="BE197"/>
  <c r="BD197"/>
  <c r="BC197"/>
  <c r="BB197"/>
  <c r="BA197"/>
  <c r="K197"/>
  <c r="I197"/>
  <c r="G197"/>
  <c r="BE196"/>
  <c r="BD196"/>
  <c r="BC196"/>
  <c r="BB196"/>
  <c r="BA196"/>
  <c r="K196"/>
  <c r="I196"/>
  <c r="G196"/>
  <c r="BE194"/>
  <c r="BD194"/>
  <c r="BC194"/>
  <c r="BB194"/>
  <c r="BA194"/>
  <c r="K194"/>
  <c r="I194"/>
  <c r="G194"/>
  <c r="BE192"/>
  <c r="BD192"/>
  <c r="BC192"/>
  <c r="BB192"/>
  <c r="BA192"/>
  <c r="K192"/>
  <c r="I192"/>
  <c r="G192"/>
  <c r="BE189"/>
  <c r="BD189"/>
  <c r="BC189"/>
  <c r="BB189"/>
  <c r="BA189"/>
  <c r="K189"/>
  <c r="I189"/>
  <c r="G189"/>
  <c r="BE186"/>
  <c r="BD186"/>
  <c r="BC186"/>
  <c r="BB186"/>
  <c r="BA186"/>
  <c r="K186"/>
  <c r="I186"/>
  <c r="G186"/>
  <c r="BE184"/>
  <c r="BD184"/>
  <c r="BC184"/>
  <c r="BB184"/>
  <c r="BA184"/>
  <c r="K184"/>
  <c r="I184"/>
  <c r="G184"/>
  <c r="BE181"/>
  <c r="BD181"/>
  <c r="BC181"/>
  <c r="BB181"/>
  <c r="BA181"/>
  <c r="K181"/>
  <c r="I181"/>
  <c r="G181"/>
  <c r="BE179"/>
  <c r="BE200" s="1"/>
  <c r="I21" i="24" s="1"/>
  <c r="BD179" i="25"/>
  <c r="BC179"/>
  <c r="BC200" s="1"/>
  <c r="G21" i="24" s="1"/>
  <c r="BB179" i="25"/>
  <c r="BA179"/>
  <c r="K179"/>
  <c r="I179"/>
  <c r="G179"/>
  <c r="B21" i="24"/>
  <c r="A21"/>
  <c r="BD200" i="25"/>
  <c r="H21" i="24" s="1"/>
  <c r="BB200" i="25"/>
  <c r="F21" i="24" s="1"/>
  <c r="BA200" i="25"/>
  <c r="E21" i="24" s="1"/>
  <c r="K200" i="25"/>
  <c r="I200"/>
  <c r="G200"/>
  <c r="BE174"/>
  <c r="BD174"/>
  <c r="BD177" s="1"/>
  <c r="H20" i="24" s="1"/>
  <c r="BC174" i="25"/>
  <c r="BB174"/>
  <c r="BB177" s="1"/>
  <c r="F20" i="24" s="1"/>
  <c r="BA174" i="25"/>
  <c r="K174"/>
  <c r="I174"/>
  <c r="G174"/>
  <c r="B20" i="24"/>
  <c r="A20"/>
  <c r="BE177" i="25"/>
  <c r="I20" i="24" s="1"/>
  <c r="BC177" i="25"/>
  <c r="G20" i="24" s="1"/>
  <c r="BA177" i="25"/>
  <c r="E20" i="24" s="1"/>
  <c r="K177" i="25"/>
  <c r="I177"/>
  <c r="G177"/>
  <c r="BE162"/>
  <c r="BD162"/>
  <c r="BC162"/>
  <c r="BB162"/>
  <c r="BA162"/>
  <c r="K162"/>
  <c r="I162"/>
  <c r="G162"/>
  <c r="BE161"/>
  <c r="BD161"/>
  <c r="BC161"/>
  <c r="BB161"/>
  <c r="BA161"/>
  <c r="K161"/>
  <c r="I161"/>
  <c r="G161"/>
  <c r="BE158"/>
  <c r="BD158"/>
  <c r="BC158"/>
  <c r="BB158"/>
  <c r="BA158"/>
  <c r="K158"/>
  <c r="I158"/>
  <c r="G158"/>
  <c r="BE157"/>
  <c r="BD157"/>
  <c r="BC157"/>
  <c r="BB157"/>
  <c r="BA157"/>
  <c r="K157"/>
  <c r="I157"/>
  <c r="G157"/>
  <c r="BE156"/>
  <c r="BD156"/>
  <c r="BC156"/>
  <c r="BC172" s="1"/>
  <c r="G19" i="24" s="1"/>
  <c r="BB156" i="25"/>
  <c r="BA156"/>
  <c r="BA172" s="1"/>
  <c r="E19" i="24" s="1"/>
  <c r="K156" i="25"/>
  <c r="I156"/>
  <c r="G156"/>
  <c r="B19" i="24"/>
  <c r="A19"/>
  <c r="BE172" i="25"/>
  <c r="I19" i="24" s="1"/>
  <c r="BD172" i="25"/>
  <c r="H19" i="24" s="1"/>
  <c r="BB172" i="25"/>
  <c r="F19" i="24" s="1"/>
  <c r="K172" i="25"/>
  <c r="I172"/>
  <c r="G172"/>
  <c r="BE152"/>
  <c r="BD152"/>
  <c r="BC152"/>
  <c r="BB152"/>
  <c r="K152"/>
  <c r="I152"/>
  <c r="G152"/>
  <c r="BA152" s="1"/>
  <c r="BE151"/>
  <c r="BD151"/>
  <c r="BC151"/>
  <c r="BB151"/>
  <c r="K151"/>
  <c r="I151"/>
  <c r="G151"/>
  <c r="BA151" s="1"/>
  <c r="BE150"/>
  <c r="BD150"/>
  <c r="BC150"/>
  <c r="BB150"/>
  <c r="BB154" s="1"/>
  <c r="F18" i="24" s="1"/>
  <c r="K150" i="25"/>
  <c r="K154" s="1"/>
  <c r="I150"/>
  <c r="G150"/>
  <c r="BA150" s="1"/>
  <c r="BA154" s="1"/>
  <c r="E18" i="24" s="1"/>
  <c r="B18"/>
  <c r="A18"/>
  <c r="BE154" i="25"/>
  <c r="I18" i="24" s="1"/>
  <c r="BD154" i="25"/>
  <c r="H18" i="24" s="1"/>
  <c r="BC154" i="25"/>
  <c r="G18" i="24" s="1"/>
  <c r="I154" i="25"/>
  <c r="G154"/>
  <c r="BE146"/>
  <c r="BD146"/>
  <c r="BC146"/>
  <c r="BB146"/>
  <c r="K146"/>
  <c r="I146"/>
  <c r="G146"/>
  <c r="BA146" s="1"/>
  <c r="BE144"/>
  <c r="BD144"/>
  <c r="BC144"/>
  <c r="BB144"/>
  <c r="K144"/>
  <c r="I144"/>
  <c r="G144"/>
  <c r="BA144" s="1"/>
  <c r="BE142"/>
  <c r="BD142"/>
  <c r="BC142"/>
  <c r="BB142"/>
  <c r="K142"/>
  <c r="I142"/>
  <c r="G142"/>
  <c r="BA142" s="1"/>
  <c r="BE137"/>
  <c r="BD137"/>
  <c r="BC137"/>
  <c r="BB137"/>
  <c r="K137"/>
  <c r="I137"/>
  <c r="I148" s="1"/>
  <c r="G137"/>
  <c r="BA137" s="1"/>
  <c r="BA148" s="1"/>
  <c r="E17" i="24" s="1"/>
  <c r="B17"/>
  <c r="A17"/>
  <c r="BE148" i="25"/>
  <c r="I17" i="24" s="1"/>
  <c r="BD148" i="25"/>
  <c r="H17" i="24" s="1"/>
  <c r="BC148" i="25"/>
  <c r="G17" i="24" s="1"/>
  <c r="BB148" i="25"/>
  <c r="F17" i="24" s="1"/>
  <c r="K148" i="25"/>
  <c r="G148"/>
  <c r="BE132"/>
  <c r="BD132"/>
  <c r="BC132"/>
  <c r="BB132"/>
  <c r="K132"/>
  <c r="K135" s="1"/>
  <c r="I132"/>
  <c r="G132"/>
  <c r="G135" s="1"/>
  <c r="B16" i="24"/>
  <c r="A16"/>
  <c r="BE135" i="25"/>
  <c r="I16" i="24" s="1"/>
  <c r="BD135" i="25"/>
  <c r="H16" i="24" s="1"/>
  <c r="BC135" i="25"/>
  <c r="G16" i="24" s="1"/>
  <c r="BB135" i="25"/>
  <c r="F16" i="24" s="1"/>
  <c r="I135" i="25"/>
  <c r="BE127"/>
  <c r="BD127"/>
  <c r="BC127"/>
  <c r="BB127"/>
  <c r="BA127"/>
  <c r="K127"/>
  <c r="I127"/>
  <c r="G127"/>
  <c r="BE124"/>
  <c r="BD124"/>
  <c r="BC124"/>
  <c r="BB124"/>
  <c r="BA124"/>
  <c r="K124"/>
  <c r="I124"/>
  <c r="G124"/>
  <c r="BE122"/>
  <c r="BD122"/>
  <c r="BC122"/>
  <c r="BB122"/>
  <c r="BA122"/>
  <c r="K122"/>
  <c r="I122"/>
  <c r="G122"/>
  <c r="BE119"/>
  <c r="BE130" s="1"/>
  <c r="I15" i="24" s="1"/>
  <c r="BD119" i="25"/>
  <c r="BC119"/>
  <c r="BB119"/>
  <c r="BA119"/>
  <c r="K119"/>
  <c r="I119"/>
  <c r="I130" s="1"/>
  <c r="G119"/>
  <c r="B15" i="24"/>
  <c r="A15"/>
  <c r="BD130" i="25"/>
  <c r="H15" i="24" s="1"/>
  <c r="BC130" i="25"/>
  <c r="G15" i="24" s="1"/>
  <c r="BB130" i="25"/>
  <c r="F15" i="24" s="1"/>
  <c r="BA130" i="25"/>
  <c r="E15" i="24" s="1"/>
  <c r="K130" i="25"/>
  <c r="G130"/>
  <c r="BE114"/>
  <c r="BD114"/>
  <c r="BD117" s="1"/>
  <c r="H14" i="24" s="1"/>
  <c r="BC114" i="25"/>
  <c r="BB114"/>
  <c r="BA114"/>
  <c r="K114"/>
  <c r="I114"/>
  <c r="G114"/>
  <c r="G117" s="1"/>
  <c r="B14" i="24"/>
  <c r="A14"/>
  <c r="BE117" i="25"/>
  <c r="I14" i="24" s="1"/>
  <c r="BC117" i="25"/>
  <c r="G14" i="24" s="1"/>
  <c r="BB117" i="25"/>
  <c r="F14" i="24" s="1"/>
  <c r="BA117" i="25"/>
  <c r="E14" i="24" s="1"/>
  <c r="K117" i="25"/>
  <c r="I117"/>
  <c r="BE111"/>
  <c r="BE112" s="1"/>
  <c r="I13" i="24" s="1"/>
  <c r="BD111" i="25"/>
  <c r="BC111"/>
  <c r="BC112" s="1"/>
  <c r="G13" i="24" s="1"/>
  <c r="BB111" i="25"/>
  <c r="BA111"/>
  <c r="K111"/>
  <c r="I111"/>
  <c r="G111"/>
  <c r="B13" i="24"/>
  <c r="A13"/>
  <c r="BD112" i="25"/>
  <c r="H13" i="24" s="1"/>
  <c r="BB112" i="25"/>
  <c r="F13" i="24" s="1"/>
  <c r="BA112" i="25"/>
  <c r="E13" i="24" s="1"/>
  <c r="K112" i="25"/>
  <c r="I112"/>
  <c r="G112"/>
  <c r="BE107"/>
  <c r="BD107"/>
  <c r="BC107"/>
  <c r="BB107"/>
  <c r="BA107"/>
  <c r="K107"/>
  <c r="I107"/>
  <c r="G107"/>
  <c r="BE106"/>
  <c r="BD106"/>
  <c r="BC106"/>
  <c r="BB106"/>
  <c r="BA106"/>
  <c r="K106"/>
  <c r="I106"/>
  <c r="G106"/>
  <c r="BE104"/>
  <c r="BD104"/>
  <c r="BC104"/>
  <c r="BB104"/>
  <c r="BA104"/>
  <c r="K104"/>
  <c r="I104"/>
  <c r="G104"/>
  <c r="BE102"/>
  <c r="BD102"/>
  <c r="BC102"/>
  <c r="BB102"/>
  <c r="BA102"/>
  <c r="K102"/>
  <c r="I102"/>
  <c r="G102"/>
  <c r="BE100"/>
  <c r="BD100"/>
  <c r="BD109" s="1"/>
  <c r="H12" i="24" s="1"/>
  <c r="BC100" i="25"/>
  <c r="BB100"/>
  <c r="BB109" s="1"/>
  <c r="F12" i="24" s="1"/>
  <c r="BA100" i="25"/>
  <c r="K100"/>
  <c r="I100"/>
  <c r="G100"/>
  <c r="B12" i="24"/>
  <c r="A12"/>
  <c r="BE109" i="25"/>
  <c r="I12" i="24" s="1"/>
  <c r="BC109" i="25"/>
  <c r="G12" i="24" s="1"/>
  <c r="BA109" i="25"/>
  <c r="E12" i="24" s="1"/>
  <c r="K109" i="25"/>
  <c r="I109"/>
  <c r="G109"/>
  <c r="BE88"/>
  <c r="BD88"/>
  <c r="BC88"/>
  <c r="BB88"/>
  <c r="BA88"/>
  <c r="K88"/>
  <c r="I88"/>
  <c r="G88"/>
  <c r="BE87"/>
  <c r="BD87"/>
  <c r="BC87"/>
  <c r="BC98" s="1"/>
  <c r="G11" i="24" s="1"/>
  <c r="BB87" i="25"/>
  <c r="BA87"/>
  <c r="BA98" s="1"/>
  <c r="E11" i="24" s="1"/>
  <c r="K87" i="25"/>
  <c r="I87"/>
  <c r="G87"/>
  <c r="B11" i="24"/>
  <c r="A11"/>
  <c r="BE98" i="25"/>
  <c r="I11" i="24" s="1"/>
  <c r="BD98" i="25"/>
  <c r="H11" i="24" s="1"/>
  <c r="BB98" i="25"/>
  <c r="F11" i="24" s="1"/>
  <c r="K98" i="25"/>
  <c r="I98"/>
  <c r="G98"/>
  <c r="BE81"/>
  <c r="BD81"/>
  <c r="BC81"/>
  <c r="BB81"/>
  <c r="K81"/>
  <c r="I81"/>
  <c r="G81"/>
  <c r="BA81" s="1"/>
  <c r="BE79"/>
  <c r="BD79"/>
  <c r="BC79"/>
  <c r="BB79"/>
  <c r="BB85" s="1"/>
  <c r="F10" i="24" s="1"/>
  <c r="K79" i="25"/>
  <c r="K85" s="1"/>
  <c r="I79"/>
  <c r="G79"/>
  <c r="BA79" s="1"/>
  <c r="BA85" s="1"/>
  <c r="E10" i="24" s="1"/>
  <c r="B10"/>
  <c r="A10"/>
  <c r="BE85" i="25"/>
  <c r="I10" i="24" s="1"/>
  <c r="BD85" i="25"/>
  <c r="H10" i="24" s="1"/>
  <c r="BC85" i="25"/>
  <c r="G10" i="24" s="1"/>
  <c r="I85" i="25"/>
  <c r="G85"/>
  <c r="BE76"/>
  <c r="BD76"/>
  <c r="BC76"/>
  <c r="BB76"/>
  <c r="K76"/>
  <c r="I76"/>
  <c r="G76"/>
  <c r="BA76" s="1"/>
  <c r="BE67"/>
  <c r="BD67"/>
  <c r="BC67"/>
  <c r="BB67"/>
  <c r="K67"/>
  <c r="I67"/>
  <c r="G67"/>
  <c r="BA67" s="1"/>
  <c r="BE66"/>
  <c r="BD66"/>
  <c r="BC66"/>
  <c r="BB66"/>
  <c r="K66"/>
  <c r="I66"/>
  <c r="G66"/>
  <c r="BA66" s="1"/>
  <c r="BE53"/>
  <c r="BD53"/>
  <c r="BC53"/>
  <c r="BB53"/>
  <c r="K53"/>
  <c r="I53"/>
  <c r="G53"/>
  <c r="BA53" s="1"/>
  <c r="BE43"/>
  <c r="BD43"/>
  <c r="BC43"/>
  <c r="BB43"/>
  <c r="K43"/>
  <c r="I43"/>
  <c r="I77" s="1"/>
  <c r="G43"/>
  <c r="BA43" s="1"/>
  <c r="B9" i="24"/>
  <c r="A9"/>
  <c r="BE77" i="25"/>
  <c r="I9" i="24" s="1"/>
  <c r="BD77" i="25"/>
  <c r="H9" i="24" s="1"/>
  <c r="BC77" i="25"/>
  <c r="G9" i="24" s="1"/>
  <c r="BB77" i="25"/>
  <c r="F9" i="24" s="1"/>
  <c r="K77" i="25"/>
  <c r="G77"/>
  <c r="BE39"/>
  <c r="BD39"/>
  <c r="BC39"/>
  <c r="BB39"/>
  <c r="K39"/>
  <c r="K41" s="1"/>
  <c r="I39"/>
  <c r="G39"/>
  <c r="G41" s="1"/>
  <c r="B8" i="24"/>
  <c r="A8"/>
  <c r="BE41" i="25"/>
  <c r="I8" i="24" s="1"/>
  <c r="BD41" i="25"/>
  <c r="H8" i="24" s="1"/>
  <c r="BC41" i="25"/>
  <c r="G8" i="24" s="1"/>
  <c r="BB41" i="25"/>
  <c r="F8" i="24" s="1"/>
  <c r="I41" i="25"/>
  <c r="BE36"/>
  <c r="BD36"/>
  <c r="BC36"/>
  <c r="BB36"/>
  <c r="BA36"/>
  <c r="K36"/>
  <c r="I36"/>
  <c r="G36"/>
  <c r="BE35"/>
  <c r="BD35"/>
  <c r="BC35"/>
  <c r="BB35"/>
  <c r="BA35"/>
  <c r="K35"/>
  <c r="I35"/>
  <c r="G35"/>
  <c r="BE33"/>
  <c r="BD33"/>
  <c r="BC33"/>
  <c r="BB33"/>
  <c r="BA33"/>
  <c r="K33"/>
  <c r="I33"/>
  <c r="G33"/>
  <c r="BE31"/>
  <c r="BD31"/>
  <c r="BC31"/>
  <c r="BB31"/>
  <c r="BA31"/>
  <c r="K31"/>
  <c r="I31"/>
  <c r="G31"/>
  <c r="BE30"/>
  <c r="BD30"/>
  <c r="BC30"/>
  <c r="BB30"/>
  <c r="BA30"/>
  <c r="K30"/>
  <c r="I30"/>
  <c r="G30"/>
  <c r="BE26"/>
  <c r="BD26"/>
  <c r="BC26"/>
  <c r="BB26"/>
  <c r="BA26"/>
  <c r="K26"/>
  <c r="I26"/>
  <c r="G26"/>
  <c r="BE22"/>
  <c r="BD22"/>
  <c r="BC22"/>
  <c r="BB22"/>
  <c r="BA22"/>
  <c r="K22"/>
  <c r="I22"/>
  <c r="G22"/>
  <c r="BE21"/>
  <c r="BD21"/>
  <c r="BC21"/>
  <c r="BB21"/>
  <c r="BA21"/>
  <c r="K21"/>
  <c r="I21"/>
  <c r="G21"/>
  <c r="BE17"/>
  <c r="BD17"/>
  <c r="BC17"/>
  <c r="BB17"/>
  <c r="BA17"/>
  <c r="K17"/>
  <c r="I17"/>
  <c r="G17"/>
  <c r="BE15"/>
  <c r="BD15"/>
  <c r="BC15"/>
  <c r="BB15"/>
  <c r="BA15"/>
  <c r="K15"/>
  <c r="I15"/>
  <c r="G15"/>
  <c r="BE13"/>
  <c r="BD13"/>
  <c r="BC13"/>
  <c r="BB13"/>
  <c r="BA13"/>
  <c r="K13"/>
  <c r="I13"/>
  <c r="G13"/>
  <c r="BE11"/>
  <c r="BD11"/>
  <c r="BC11"/>
  <c r="BB11"/>
  <c r="BA11"/>
  <c r="K11"/>
  <c r="I11"/>
  <c r="G11"/>
  <c r="BE10"/>
  <c r="BD10"/>
  <c r="BC10"/>
  <c r="BB10"/>
  <c r="BA10"/>
  <c r="K10"/>
  <c r="I10"/>
  <c r="G10"/>
  <c r="BE8"/>
  <c r="BE37" s="1"/>
  <c r="I7" i="24" s="1"/>
  <c r="BD8" i="25"/>
  <c r="BC8"/>
  <c r="BB8"/>
  <c r="BA8"/>
  <c r="K8"/>
  <c r="I8"/>
  <c r="G8"/>
  <c r="B7" i="24"/>
  <c r="A7"/>
  <c r="BD37" i="25"/>
  <c r="H7" i="24" s="1"/>
  <c r="BC37" i="25"/>
  <c r="G7" i="24" s="1"/>
  <c r="BB37" i="25"/>
  <c r="F7" i="24" s="1"/>
  <c r="BA37" i="25"/>
  <c r="E7" i="24" s="1"/>
  <c r="K37" i="25"/>
  <c r="I37"/>
  <c r="G37"/>
  <c r="E4"/>
  <c r="F3"/>
  <c r="C33" i="23"/>
  <c r="F33" s="1"/>
  <c r="C31"/>
  <c r="G7"/>
  <c r="H44" i="21"/>
  <c r="G23" i="20" s="1"/>
  <c r="I43" i="21"/>
  <c r="G21" i="20"/>
  <c r="D21"/>
  <c r="I42" i="21"/>
  <c r="G20" i="20"/>
  <c r="D20"/>
  <c r="I41" i="21"/>
  <c r="D19" i="20"/>
  <c r="I40" i="21"/>
  <c r="G19" i="20" s="1"/>
  <c r="G18"/>
  <c r="D18"/>
  <c r="I39" i="21"/>
  <c r="G17" i="20"/>
  <c r="D17"/>
  <c r="I38" i="21"/>
  <c r="G16" i="20"/>
  <c r="D16"/>
  <c r="I37" i="21"/>
  <c r="D15" i="20"/>
  <c r="I36" i="21"/>
  <c r="G15" i="20" s="1"/>
  <c r="BE230" i="22"/>
  <c r="BD230"/>
  <c r="BC230"/>
  <c r="BB230"/>
  <c r="BA230"/>
  <c r="K230"/>
  <c r="I230"/>
  <c r="G230"/>
  <c r="BE228"/>
  <c r="BD228"/>
  <c r="BC228"/>
  <c r="BB228"/>
  <c r="BA228"/>
  <c r="K228"/>
  <c r="I228"/>
  <c r="G228"/>
  <c r="BE227"/>
  <c r="BE231" s="1"/>
  <c r="I30" i="21" s="1"/>
  <c r="BD227" i="22"/>
  <c r="BC227"/>
  <c r="BC231" s="1"/>
  <c r="G30" i="21" s="1"/>
  <c r="BB227" i="22"/>
  <c r="BB231" s="1"/>
  <c r="F30" i="21" s="1"/>
  <c r="BA227" i="22"/>
  <c r="K227"/>
  <c r="I227"/>
  <c r="G227"/>
  <c r="B30" i="21"/>
  <c r="A30"/>
  <c r="BD231" i="22"/>
  <c r="H30" i="21" s="1"/>
  <c r="BA231" i="22"/>
  <c r="E30" i="21" s="1"/>
  <c r="K231" i="22"/>
  <c r="I231"/>
  <c r="G231"/>
  <c r="BE224"/>
  <c r="BD224"/>
  <c r="BC224"/>
  <c r="BA224"/>
  <c r="K224"/>
  <c r="I224"/>
  <c r="G224"/>
  <c r="BB224" s="1"/>
  <c r="BE223"/>
  <c r="BD223"/>
  <c r="BD225" s="1"/>
  <c r="H29" i="21" s="1"/>
  <c r="BC223" i="22"/>
  <c r="BA223"/>
  <c r="BA225" s="1"/>
  <c r="E29" i="21" s="1"/>
  <c r="K223" i="22"/>
  <c r="I223"/>
  <c r="G223"/>
  <c r="BB223" s="1"/>
  <c r="B29" i="21"/>
  <c r="A29"/>
  <c r="BE225" i="22"/>
  <c r="I29" i="21" s="1"/>
  <c r="BC225" i="22"/>
  <c r="G29" i="21" s="1"/>
  <c r="K225" i="22"/>
  <c r="I225"/>
  <c r="G225"/>
  <c r="BE220"/>
  <c r="BD220"/>
  <c r="BC220"/>
  <c r="BC221" s="1"/>
  <c r="G28" i="21" s="1"/>
  <c r="BA220" i="22"/>
  <c r="BA221" s="1"/>
  <c r="E28" i="21" s="1"/>
  <c r="K220" i="22"/>
  <c r="K221" s="1"/>
  <c r="I220"/>
  <c r="G220"/>
  <c r="BB220" s="1"/>
  <c r="BB221" s="1"/>
  <c r="F28" i="21" s="1"/>
  <c r="B28"/>
  <c r="A28"/>
  <c r="BE221" i="22"/>
  <c r="I28" i="21" s="1"/>
  <c r="BD221" i="22"/>
  <c r="H28" i="21" s="1"/>
  <c r="I221" i="22"/>
  <c r="G221"/>
  <c r="BE217"/>
  <c r="BD217"/>
  <c r="BC217"/>
  <c r="BB217"/>
  <c r="BB218" s="1"/>
  <c r="F27" i="21" s="1"/>
  <c r="K217" i="22"/>
  <c r="K218" s="1"/>
  <c r="I217"/>
  <c r="I218" s="1"/>
  <c r="G217"/>
  <c r="BA217" s="1"/>
  <c r="BA218" s="1"/>
  <c r="E27" i="21" s="1"/>
  <c r="B27"/>
  <c r="A27"/>
  <c r="BE218" i="22"/>
  <c r="I27" i="21" s="1"/>
  <c r="BD218" i="22"/>
  <c r="H27" i="21" s="1"/>
  <c r="BC218" i="22"/>
  <c r="G27" i="21" s="1"/>
  <c r="G218" i="22"/>
  <c r="BE212"/>
  <c r="BD212"/>
  <c r="BC212"/>
  <c r="BB212"/>
  <c r="K212"/>
  <c r="I212"/>
  <c r="I215" s="1"/>
  <c r="G212"/>
  <c r="G215" s="1"/>
  <c r="B26" i="21"/>
  <c r="A26"/>
  <c r="BE215" i="22"/>
  <c r="I26" i="21" s="1"/>
  <c r="BD215" i="22"/>
  <c r="H26" i="21" s="1"/>
  <c r="BC215" i="22"/>
  <c r="G26" i="21" s="1"/>
  <c r="BB215" i="22"/>
  <c r="F26" i="21" s="1"/>
  <c r="K215" i="22"/>
  <c r="BE208"/>
  <c r="BD208"/>
  <c r="BC208"/>
  <c r="BB208"/>
  <c r="K208"/>
  <c r="I208"/>
  <c r="G208"/>
  <c r="BA208" s="1"/>
  <c r="BE207"/>
  <c r="BE210" s="1"/>
  <c r="I25" i="21" s="1"/>
  <c r="BD207" i="22"/>
  <c r="BC207"/>
  <c r="BB207"/>
  <c r="K207"/>
  <c r="K210" s="1"/>
  <c r="I207"/>
  <c r="G207"/>
  <c r="G210" s="1"/>
  <c r="B25" i="21"/>
  <c r="A25"/>
  <c r="BD210" i="22"/>
  <c r="H25" i="21" s="1"/>
  <c r="BC210" i="22"/>
  <c r="G25" i="21" s="1"/>
  <c r="BB210" i="22"/>
  <c r="F25" i="21" s="1"/>
  <c r="I210" i="22"/>
  <c r="BE204"/>
  <c r="BE205" s="1"/>
  <c r="I24" i="21" s="1"/>
  <c r="BD204" i="22"/>
  <c r="BD205" s="1"/>
  <c r="H24" i="21" s="1"/>
  <c r="BC204" i="22"/>
  <c r="BB204"/>
  <c r="BA204"/>
  <c r="K204"/>
  <c r="I204"/>
  <c r="I205" s="1"/>
  <c r="G204"/>
  <c r="B24" i="21"/>
  <c r="A24"/>
  <c r="BC205" i="22"/>
  <c r="G24" i="21" s="1"/>
  <c r="BB205" i="22"/>
  <c r="F24" i="21" s="1"/>
  <c r="BA205" i="22"/>
  <c r="E24" i="21" s="1"/>
  <c r="K205" i="22"/>
  <c r="G205"/>
  <c r="BE200"/>
  <c r="BD200"/>
  <c r="BD202" s="1"/>
  <c r="H23" i="21" s="1"/>
  <c r="BC200" i="22"/>
  <c r="BC202" s="1"/>
  <c r="G23" i="21" s="1"/>
  <c r="BB200" i="22"/>
  <c r="BA200"/>
  <c r="K200"/>
  <c r="I200"/>
  <c r="G200"/>
  <c r="G202" s="1"/>
  <c r="B23" i="21"/>
  <c r="A23"/>
  <c r="BE202" i="22"/>
  <c r="I23" i="21" s="1"/>
  <c r="BB202" i="22"/>
  <c r="F23" i="21" s="1"/>
  <c r="BA202" i="22"/>
  <c r="E23" i="21" s="1"/>
  <c r="K202" i="22"/>
  <c r="I202"/>
  <c r="BE197"/>
  <c r="BD197"/>
  <c r="BC197"/>
  <c r="BB197"/>
  <c r="BA197"/>
  <c r="K197"/>
  <c r="I197"/>
  <c r="G197"/>
  <c r="BE195"/>
  <c r="BD195"/>
  <c r="BC195"/>
  <c r="BB195"/>
  <c r="BA195"/>
  <c r="K195"/>
  <c r="I195"/>
  <c r="G195"/>
  <c r="BE193"/>
  <c r="BD193"/>
  <c r="BC193"/>
  <c r="BB193"/>
  <c r="BA193"/>
  <c r="K193"/>
  <c r="I193"/>
  <c r="G193"/>
  <c r="BE190"/>
  <c r="BD190"/>
  <c r="BC190"/>
  <c r="BB190"/>
  <c r="BA190"/>
  <c r="K190"/>
  <c r="I190"/>
  <c r="G190"/>
  <c r="BE188"/>
  <c r="BD188"/>
  <c r="BC188"/>
  <c r="BB188"/>
  <c r="BA188"/>
  <c r="K188"/>
  <c r="I188"/>
  <c r="G188"/>
  <c r="BE186"/>
  <c r="BD186"/>
  <c r="BC186"/>
  <c r="BB186"/>
  <c r="BA186"/>
  <c r="K186"/>
  <c r="I186"/>
  <c r="G186"/>
  <c r="BE183"/>
  <c r="BD183"/>
  <c r="BC183"/>
  <c r="BB183"/>
  <c r="BA183"/>
  <c r="K183"/>
  <c r="I183"/>
  <c r="G183"/>
  <c r="BE178"/>
  <c r="BD178"/>
  <c r="BC178"/>
  <c r="BB178"/>
  <c r="BA178"/>
  <c r="K178"/>
  <c r="I178"/>
  <c r="G178"/>
  <c r="BE176"/>
  <c r="BD176"/>
  <c r="BC176"/>
  <c r="BB176"/>
  <c r="BA176"/>
  <c r="K176"/>
  <c r="I176"/>
  <c r="G176"/>
  <c r="BE174"/>
  <c r="BE198" s="1"/>
  <c r="I22" i="21" s="1"/>
  <c r="BD174" i="22"/>
  <c r="BC174"/>
  <c r="BC198" s="1"/>
  <c r="G22" i="21" s="1"/>
  <c r="BB174" i="22"/>
  <c r="BB198" s="1"/>
  <c r="F22" i="21" s="1"/>
  <c r="BA174" i="22"/>
  <c r="K174"/>
  <c r="I174"/>
  <c r="G174"/>
  <c r="B22" i="21"/>
  <c r="A22"/>
  <c r="BD198" i="22"/>
  <c r="H22" i="21" s="1"/>
  <c r="BA198" i="22"/>
  <c r="E22" i="21" s="1"/>
  <c r="K198" i="22"/>
  <c r="I198"/>
  <c r="G198"/>
  <c r="BE169"/>
  <c r="BD169"/>
  <c r="BD172" s="1"/>
  <c r="H21" i="21" s="1"/>
  <c r="BC169" i="22"/>
  <c r="BB169"/>
  <c r="BB172" s="1"/>
  <c r="F21" i="21" s="1"/>
  <c r="BA169" i="22"/>
  <c r="BA172" s="1"/>
  <c r="E21" i="21" s="1"/>
  <c r="K169" i="22"/>
  <c r="I169"/>
  <c r="G169"/>
  <c r="B21" i="21"/>
  <c r="A21"/>
  <c r="BE172" i="22"/>
  <c r="I21" i="21" s="1"/>
  <c r="BC172" i="22"/>
  <c r="G21" i="21" s="1"/>
  <c r="K172" i="22"/>
  <c r="I172"/>
  <c r="G172"/>
  <c r="BE163"/>
  <c r="BD163"/>
  <c r="BC163"/>
  <c r="BB163"/>
  <c r="K163"/>
  <c r="I163"/>
  <c r="G163"/>
  <c r="BA163" s="1"/>
  <c r="BE161"/>
  <c r="BD161"/>
  <c r="BC161"/>
  <c r="BB161"/>
  <c r="K161"/>
  <c r="I161"/>
  <c r="G161"/>
  <c r="BA161" s="1"/>
  <c r="BE160"/>
  <c r="BD160"/>
  <c r="BC160"/>
  <c r="BB160"/>
  <c r="K160"/>
  <c r="I160"/>
  <c r="G160"/>
  <c r="BA160" s="1"/>
  <c r="BE159"/>
  <c r="BD159"/>
  <c r="BC159"/>
  <c r="BC167" s="1"/>
  <c r="G20" i="21" s="1"/>
  <c r="BB159" i="22"/>
  <c r="K159"/>
  <c r="K167" s="1"/>
  <c r="I159"/>
  <c r="G159"/>
  <c r="BA159" s="1"/>
  <c r="B20" i="21"/>
  <c r="A20"/>
  <c r="BE167" i="22"/>
  <c r="I20" i="21" s="1"/>
  <c r="BD167" i="22"/>
  <c r="H20" i="21" s="1"/>
  <c r="BB167" i="22"/>
  <c r="F20" i="21" s="1"/>
  <c r="I167" i="22"/>
  <c r="G167"/>
  <c r="BE155"/>
  <c r="BD155"/>
  <c r="BC155"/>
  <c r="BB155"/>
  <c r="K155"/>
  <c r="I155"/>
  <c r="G155"/>
  <c r="BA155" s="1"/>
  <c r="BE154"/>
  <c r="BD154"/>
  <c r="BC154"/>
  <c r="BB154"/>
  <c r="K154"/>
  <c r="I154"/>
  <c r="G154"/>
  <c r="BA154" s="1"/>
  <c r="BE153"/>
  <c r="BD153"/>
  <c r="BC153"/>
  <c r="BB153"/>
  <c r="BB157" s="1"/>
  <c r="F19" i="21" s="1"/>
  <c r="K153" i="22"/>
  <c r="K157" s="1"/>
  <c r="I153"/>
  <c r="I157" s="1"/>
  <c r="G153"/>
  <c r="BA153" s="1"/>
  <c r="BA157" s="1"/>
  <c r="E19" i="21" s="1"/>
  <c r="B19"/>
  <c r="A19"/>
  <c r="BE157" i="22"/>
  <c r="I19" i="21" s="1"/>
  <c r="BD157" i="22"/>
  <c r="H19" i="21" s="1"/>
  <c r="BC157" i="22"/>
  <c r="G19" i="21" s="1"/>
  <c r="G157" i="22"/>
  <c r="BE147"/>
  <c r="BD147"/>
  <c r="BC147"/>
  <c r="BB147"/>
  <c r="K147"/>
  <c r="I147"/>
  <c r="G147"/>
  <c r="BA147" s="1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39"/>
  <c r="BD139"/>
  <c r="BC139"/>
  <c r="BB139"/>
  <c r="K139"/>
  <c r="I139"/>
  <c r="I151" s="1"/>
  <c r="G139"/>
  <c r="G151" s="1"/>
  <c r="B18" i="21"/>
  <c r="A18"/>
  <c r="BE151" i="22"/>
  <c r="I18" i="21" s="1"/>
  <c r="BD151" i="22"/>
  <c r="H18" i="21" s="1"/>
  <c r="BC151" i="22"/>
  <c r="G18" i="21" s="1"/>
  <c r="BB151" i="22"/>
  <c r="F18" i="21" s="1"/>
  <c r="K151" i="22"/>
  <c r="BE134"/>
  <c r="BE137" s="1"/>
  <c r="I17" i="21" s="1"/>
  <c r="BD134" i="22"/>
  <c r="BC134"/>
  <c r="BB134"/>
  <c r="K134"/>
  <c r="K137" s="1"/>
  <c r="I134"/>
  <c r="G134"/>
  <c r="G137" s="1"/>
  <c r="B17" i="21"/>
  <c r="A17"/>
  <c r="BD137" i="22"/>
  <c r="H17" i="21" s="1"/>
  <c r="BC137" i="22"/>
  <c r="G17" i="21" s="1"/>
  <c r="BB137" i="22"/>
  <c r="F17" i="21" s="1"/>
  <c r="I137" i="22"/>
  <c r="BE129"/>
  <c r="BD129"/>
  <c r="BC129"/>
  <c r="BB129"/>
  <c r="BA129"/>
  <c r="K129"/>
  <c r="I129"/>
  <c r="G129"/>
  <c r="BE126"/>
  <c r="BD126"/>
  <c r="BC126"/>
  <c r="BB126"/>
  <c r="BA126"/>
  <c r="K126"/>
  <c r="I126"/>
  <c r="G126"/>
  <c r="BE124"/>
  <c r="BD124"/>
  <c r="BC124"/>
  <c r="BB124"/>
  <c r="BA124"/>
  <c r="K124"/>
  <c r="I124"/>
  <c r="G124"/>
  <c r="BE121"/>
  <c r="BE132" s="1"/>
  <c r="I16" i="21" s="1"/>
  <c r="BD121" i="22"/>
  <c r="BD132" s="1"/>
  <c r="H16" i="21" s="1"/>
  <c r="BC121" i="22"/>
  <c r="BB121"/>
  <c r="BA121"/>
  <c r="K121"/>
  <c r="I121"/>
  <c r="I132" s="1"/>
  <c r="G121"/>
  <c r="B16" i="21"/>
  <c r="A16"/>
  <c r="BC132" i="22"/>
  <c r="G16" i="21" s="1"/>
  <c r="BB132" i="22"/>
  <c r="F16" i="21" s="1"/>
  <c r="BA132" i="22"/>
  <c r="E16" i="21" s="1"/>
  <c r="K132" i="22"/>
  <c r="G132"/>
  <c r="BE117"/>
  <c r="BD117"/>
  <c r="BD119" s="1"/>
  <c r="H15" i="21" s="1"/>
  <c r="BC117" i="22"/>
  <c r="BC119" s="1"/>
  <c r="G15" i="21" s="1"/>
  <c r="BB117" i="22"/>
  <c r="BA117"/>
  <c r="K117"/>
  <c r="I117"/>
  <c r="G117"/>
  <c r="G119" s="1"/>
  <c r="B15" i="21"/>
  <c r="A15"/>
  <c r="BE119" i="22"/>
  <c r="I15" i="21" s="1"/>
  <c r="BB119" i="22"/>
  <c r="F15" i="21" s="1"/>
  <c r="BA119" i="22"/>
  <c r="E15" i="21" s="1"/>
  <c r="K119" i="22"/>
  <c r="I119"/>
  <c r="BE114"/>
  <c r="BE115" s="1"/>
  <c r="I14" i="21" s="1"/>
  <c r="BD114" i="22"/>
  <c r="BC114"/>
  <c r="BC115" s="1"/>
  <c r="G14" i="21" s="1"/>
  <c r="BB114" i="22"/>
  <c r="BB115" s="1"/>
  <c r="F14" i="21" s="1"/>
  <c r="BA114" i="22"/>
  <c r="K114"/>
  <c r="I114"/>
  <c r="G114"/>
  <c r="B14" i="21"/>
  <c r="A14"/>
  <c r="BD115" i="22"/>
  <c r="H14" i="21" s="1"/>
  <c r="BA115" i="22"/>
  <c r="E14" i="21" s="1"/>
  <c r="K115" i="22"/>
  <c r="I115"/>
  <c r="G115"/>
  <c r="BE110"/>
  <c r="BD110"/>
  <c r="BC110"/>
  <c r="BB110"/>
  <c r="BA110"/>
  <c r="K110"/>
  <c r="I110"/>
  <c r="G110"/>
  <c r="BE108"/>
  <c r="BD108"/>
  <c r="BC108"/>
  <c r="BB108"/>
  <c r="BA108"/>
  <c r="K108"/>
  <c r="I108"/>
  <c r="G108"/>
  <c r="BE107"/>
  <c r="BD107"/>
  <c r="BC107"/>
  <c r="BB107"/>
  <c r="BA107"/>
  <c r="K107"/>
  <c r="I107"/>
  <c r="G107"/>
  <c r="BE106"/>
  <c r="BD106"/>
  <c r="BC106"/>
  <c r="BB106"/>
  <c r="BA106"/>
  <c r="K106"/>
  <c r="I106"/>
  <c r="G106"/>
  <c r="BE104"/>
  <c r="BD104"/>
  <c r="BC104"/>
  <c r="BB104"/>
  <c r="BA104"/>
  <c r="K104"/>
  <c r="I104"/>
  <c r="G104"/>
  <c r="BE100"/>
  <c r="BD100"/>
  <c r="BC100"/>
  <c r="BB100"/>
  <c r="BA100"/>
  <c r="K100"/>
  <c r="I100"/>
  <c r="G100"/>
  <c r="BE99"/>
  <c r="BD99"/>
  <c r="BD112" s="1"/>
  <c r="H13" i="21" s="1"/>
  <c r="BC99" i="22"/>
  <c r="BB99"/>
  <c r="BB112" s="1"/>
  <c r="F13" i="21" s="1"/>
  <c r="BA99" i="22"/>
  <c r="BA112" s="1"/>
  <c r="E13" i="21" s="1"/>
  <c r="K99" i="22"/>
  <c r="I99"/>
  <c r="G99"/>
  <c r="B13" i="21"/>
  <c r="A13"/>
  <c r="BE112" i="22"/>
  <c r="I13" i="21" s="1"/>
  <c r="BC112" i="22"/>
  <c r="G13" i="21" s="1"/>
  <c r="K112" i="22"/>
  <c r="I112"/>
  <c r="G112"/>
  <c r="BE89"/>
  <c r="BD89"/>
  <c r="BC89"/>
  <c r="BB89"/>
  <c r="K89"/>
  <c r="I89"/>
  <c r="G89"/>
  <c r="BA89" s="1"/>
  <c r="BE88"/>
  <c r="BD88"/>
  <c r="BC88"/>
  <c r="BC97" s="1"/>
  <c r="G12" i="21" s="1"/>
  <c r="BB88" i="22"/>
  <c r="K88"/>
  <c r="K97" s="1"/>
  <c r="I88"/>
  <c r="G88"/>
  <c r="BA88" s="1"/>
  <c r="BA97" s="1"/>
  <c r="E12" i="21" s="1"/>
  <c r="B12"/>
  <c r="A12"/>
  <c r="BE97" i="22"/>
  <c r="I12" i="21" s="1"/>
  <c r="BD97" i="22"/>
  <c r="H12" i="21" s="1"/>
  <c r="BB97" i="22"/>
  <c r="F12" i="21" s="1"/>
  <c r="I97" i="22"/>
  <c r="G97"/>
  <c r="BE81"/>
  <c r="BD81"/>
  <c r="BC81"/>
  <c r="BB81"/>
  <c r="K81"/>
  <c r="I81"/>
  <c r="G81"/>
  <c r="BA81" s="1"/>
  <c r="BE79"/>
  <c r="BD79"/>
  <c r="BC79"/>
  <c r="BB79"/>
  <c r="BB86" s="1"/>
  <c r="F11" i="21" s="1"/>
  <c r="K79" i="22"/>
  <c r="K86" s="1"/>
  <c r="I79"/>
  <c r="I86" s="1"/>
  <c r="G79"/>
  <c r="BA79" s="1"/>
  <c r="BA86" s="1"/>
  <c r="E11" i="21" s="1"/>
  <c r="B11"/>
  <c r="A11"/>
  <c r="BE86" i="22"/>
  <c r="I11" i="21" s="1"/>
  <c r="BD86" i="22"/>
  <c r="H11" i="21" s="1"/>
  <c r="BC86" i="22"/>
  <c r="G11" i="21" s="1"/>
  <c r="G86" i="22"/>
  <c r="BE76"/>
  <c r="BD76"/>
  <c r="BC76"/>
  <c r="BB76"/>
  <c r="K76"/>
  <c r="I76"/>
  <c r="G76"/>
  <c r="BA76" s="1"/>
  <c r="BE75"/>
  <c r="BD75"/>
  <c r="BC75"/>
  <c r="BB75"/>
  <c r="K75"/>
  <c r="I75"/>
  <c r="G75"/>
  <c r="BA75" s="1"/>
  <c r="BE74"/>
  <c r="BD74"/>
  <c r="BC74"/>
  <c r="BB74"/>
  <c r="K74"/>
  <c r="I74"/>
  <c r="G74"/>
  <c r="BA74" s="1"/>
  <c r="BE72"/>
  <c r="BD72"/>
  <c r="BC72"/>
  <c r="BB72"/>
  <c r="K72"/>
  <c r="I72"/>
  <c r="I77" s="1"/>
  <c r="G72"/>
  <c r="G77" s="1"/>
  <c r="B10" i="21"/>
  <c r="A10"/>
  <c r="BE77" i="22"/>
  <c r="I10" i="21" s="1"/>
  <c r="BD77" i="22"/>
  <c r="H10" i="21" s="1"/>
  <c r="BC77" i="22"/>
  <c r="G10" i="21" s="1"/>
  <c r="BB77" i="22"/>
  <c r="F10" i="21" s="1"/>
  <c r="K77" i="22"/>
  <c r="BE68"/>
  <c r="BD68"/>
  <c r="BC68"/>
  <c r="BB68"/>
  <c r="K68"/>
  <c r="I68"/>
  <c r="G68"/>
  <c r="BA68" s="1"/>
  <c r="BE65"/>
  <c r="BD65"/>
  <c r="BC65"/>
  <c r="BB65"/>
  <c r="K65"/>
  <c r="I65"/>
  <c r="G65"/>
  <c r="BA65" s="1"/>
  <c r="BE64"/>
  <c r="BD64"/>
  <c r="BC64"/>
  <c r="BB64"/>
  <c r="K64"/>
  <c r="I64"/>
  <c r="G64"/>
  <c r="BA64" s="1"/>
  <c r="BE56"/>
  <c r="BD56"/>
  <c r="BC56"/>
  <c r="BB56"/>
  <c r="K56"/>
  <c r="I56"/>
  <c r="G56"/>
  <c r="BA56" s="1"/>
  <c r="BE55"/>
  <c r="BD55"/>
  <c r="BC55"/>
  <c r="BB55"/>
  <c r="K55"/>
  <c r="I55"/>
  <c r="G55"/>
  <c r="BA55" s="1"/>
  <c r="BE43"/>
  <c r="BD43"/>
  <c r="BC43"/>
  <c r="BB43"/>
  <c r="K43"/>
  <c r="I43"/>
  <c r="G43"/>
  <c r="BA43" s="1"/>
  <c r="BE35"/>
  <c r="BD35"/>
  <c r="BC35"/>
  <c r="BB35"/>
  <c r="K35"/>
  <c r="I35"/>
  <c r="G35"/>
  <c r="BA35" s="1"/>
  <c r="BE32"/>
  <c r="BE70" s="1"/>
  <c r="I9" i="21" s="1"/>
  <c r="BD32" i="22"/>
  <c r="BC32"/>
  <c r="BB32"/>
  <c r="K32"/>
  <c r="K70" s="1"/>
  <c r="I32"/>
  <c r="G32"/>
  <c r="G70" s="1"/>
  <c r="B9" i="21"/>
  <c r="A9"/>
  <c r="BD70" i="22"/>
  <c r="H9" i="21" s="1"/>
  <c r="BC70" i="22"/>
  <c r="G9" i="21" s="1"/>
  <c r="BB70" i="22"/>
  <c r="F9" i="21" s="1"/>
  <c r="I70" i="22"/>
  <c r="BE28"/>
  <c r="BE30" s="1"/>
  <c r="I8" i="21" s="1"/>
  <c r="BD28" i="22"/>
  <c r="BD30" s="1"/>
  <c r="H8" i="21" s="1"/>
  <c r="BC28" i="22"/>
  <c r="BB28"/>
  <c r="BA28"/>
  <c r="K28"/>
  <c r="I28"/>
  <c r="I30" s="1"/>
  <c r="G28"/>
  <c r="B8" i="21"/>
  <c r="A8"/>
  <c r="BC30" i="22"/>
  <c r="G8" i="21" s="1"/>
  <c r="BB30" i="22"/>
  <c r="F8" i="21" s="1"/>
  <c r="BA30" i="22"/>
  <c r="E8" i="21" s="1"/>
  <c r="K30" i="22"/>
  <c r="G30"/>
  <c r="BE25"/>
  <c r="BD25"/>
  <c r="BC25"/>
  <c r="BB25"/>
  <c r="BA25"/>
  <c r="K25"/>
  <c r="I25"/>
  <c r="G25"/>
  <c r="BE24"/>
  <c r="BD24"/>
  <c r="BC24"/>
  <c r="BB24"/>
  <c r="BA24"/>
  <c r="K24"/>
  <c r="I24"/>
  <c r="G24"/>
  <c r="BE22"/>
  <c r="BD22"/>
  <c r="BC22"/>
  <c r="BB22"/>
  <c r="BA22"/>
  <c r="K22"/>
  <c r="I22"/>
  <c r="G22"/>
  <c r="BE21"/>
  <c r="BD21"/>
  <c r="BC21"/>
  <c r="BB21"/>
  <c r="BA21"/>
  <c r="K21"/>
  <c r="I21"/>
  <c r="G21"/>
  <c r="BE19"/>
  <c r="BD19"/>
  <c r="BC19"/>
  <c r="BB19"/>
  <c r="BA19"/>
  <c r="K19"/>
  <c r="I19"/>
  <c r="G19"/>
  <c r="BE17"/>
  <c r="BD17"/>
  <c r="BC17"/>
  <c r="BB17"/>
  <c r="BA17"/>
  <c r="K17"/>
  <c r="I17"/>
  <c r="G17"/>
  <c r="BE16"/>
  <c r="BD16"/>
  <c r="BC16"/>
  <c r="BB16"/>
  <c r="BA16"/>
  <c r="K16"/>
  <c r="I16"/>
  <c r="G16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D26" s="1"/>
  <c r="H7" i="21" s="1"/>
  <c r="BC8" i="22"/>
  <c r="BC26" s="1"/>
  <c r="G7" i="21" s="1"/>
  <c r="BB8" i="22"/>
  <c r="BA8"/>
  <c r="K8"/>
  <c r="I8"/>
  <c r="G8"/>
  <c r="G26" s="1"/>
  <c r="B7" i="21"/>
  <c r="A7"/>
  <c r="BE26" i="22"/>
  <c r="I7" i="21" s="1"/>
  <c r="BB26" i="22"/>
  <c r="F7" i="21" s="1"/>
  <c r="BA26" i="22"/>
  <c r="E7" i="21" s="1"/>
  <c r="K26" i="22"/>
  <c r="I26"/>
  <c r="E4"/>
  <c r="F3"/>
  <c r="C33" i="20"/>
  <c r="F33" s="1"/>
  <c r="C31"/>
  <c r="G7"/>
  <c r="H46" i="18"/>
  <c r="G23" i="17" s="1"/>
  <c r="I45" i="18"/>
  <c r="G21" i="17"/>
  <c r="D21"/>
  <c r="I44" i="18"/>
  <c r="G20" i="17"/>
  <c r="D20"/>
  <c r="I43" i="18"/>
  <c r="D19" i="17"/>
  <c r="I42" i="18"/>
  <c r="G19" i="17" s="1"/>
  <c r="G18"/>
  <c r="D18"/>
  <c r="I41" i="18"/>
  <c r="G17" i="17"/>
  <c r="D17"/>
  <c r="I40" i="18"/>
  <c r="G16" i="17"/>
  <c r="D16"/>
  <c r="I39" i="18"/>
  <c r="G15" i="17"/>
  <c r="D15"/>
  <c r="I38" i="18"/>
  <c r="BE236" i="19"/>
  <c r="BD236"/>
  <c r="BC236"/>
  <c r="BB236"/>
  <c r="BA236"/>
  <c r="K236"/>
  <c r="I236"/>
  <c r="G236"/>
  <c r="BE234"/>
  <c r="BD234"/>
  <c r="BC234"/>
  <c r="BB234"/>
  <c r="BA234"/>
  <c r="K234"/>
  <c r="I234"/>
  <c r="G234"/>
  <c r="BE233"/>
  <c r="BD233"/>
  <c r="BC233"/>
  <c r="BB233"/>
  <c r="BB237" s="1"/>
  <c r="F32" i="18" s="1"/>
  <c r="BA233" i="19"/>
  <c r="K233"/>
  <c r="I233"/>
  <c r="G233"/>
  <c r="B32" i="18"/>
  <c r="A32"/>
  <c r="BE237" i="19"/>
  <c r="I32" i="18" s="1"/>
  <c r="BD237" i="19"/>
  <c r="H32" i="18" s="1"/>
  <c r="BC237" i="19"/>
  <c r="G32" i="18" s="1"/>
  <c r="BA237" i="19"/>
  <c r="E32" i="18" s="1"/>
  <c r="K237" i="19"/>
  <c r="I237"/>
  <c r="G237"/>
  <c r="BE229"/>
  <c r="BC229"/>
  <c r="BB229"/>
  <c r="BA229"/>
  <c r="BA231" s="1"/>
  <c r="E31" i="18" s="1"/>
  <c r="K229" i="19"/>
  <c r="I229"/>
  <c r="G229"/>
  <c r="BD229" s="1"/>
  <c r="BD231" s="1"/>
  <c r="H31" i="18" s="1"/>
  <c r="B31"/>
  <c r="A31"/>
  <c r="BE231" i="19"/>
  <c r="I31" i="18" s="1"/>
  <c r="BC231" i="19"/>
  <c r="G31" i="18" s="1"/>
  <c r="BB231" i="19"/>
  <c r="F31" i="18" s="1"/>
  <c r="K231" i="19"/>
  <c r="I231"/>
  <c r="G231"/>
  <c r="BE226"/>
  <c r="BD226"/>
  <c r="BC226"/>
  <c r="BA226"/>
  <c r="K226"/>
  <c r="I226"/>
  <c r="G226"/>
  <c r="BB226" s="1"/>
  <c r="BE225"/>
  <c r="BD225"/>
  <c r="BC225"/>
  <c r="BA225"/>
  <c r="K225"/>
  <c r="K227" s="1"/>
  <c r="I225"/>
  <c r="G225"/>
  <c r="BB225" s="1"/>
  <c r="B30" i="18"/>
  <c r="A30"/>
  <c r="BE227" i="19"/>
  <c r="I30" i="18" s="1"/>
  <c r="BD227" i="19"/>
  <c r="H30" i="18" s="1"/>
  <c r="BC227" i="19"/>
  <c r="G30" i="18" s="1"/>
  <c r="BA227" i="19"/>
  <c r="E30" i="18" s="1"/>
  <c r="I227" i="19"/>
  <c r="G227"/>
  <c r="BE222"/>
  <c r="BD222"/>
  <c r="BC222"/>
  <c r="BB222"/>
  <c r="K222"/>
  <c r="I222"/>
  <c r="I223" s="1"/>
  <c r="G222"/>
  <c r="BA222" s="1"/>
  <c r="BA223" s="1"/>
  <c r="E29" i="18" s="1"/>
  <c r="B29"/>
  <c r="A29"/>
  <c r="BE223" i="19"/>
  <c r="I29" i="18" s="1"/>
  <c r="BD223" i="19"/>
  <c r="H29" i="18" s="1"/>
  <c r="BC223" i="19"/>
  <c r="G29" i="18" s="1"/>
  <c r="BB223" i="19"/>
  <c r="F29" i="18" s="1"/>
  <c r="K223" i="19"/>
  <c r="G223"/>
  <c r="BE216"/>
  <c r="BD216"/>
  <c r="BC216"/>
  <c r="BB216"/>
  <c r="K216"/>
  <c r="I216"/>
  <c r="G216"/>
  <c r="BA216" s="1"/>
  <c r="BE215"/>
  <c r="BD215"/>
  <c r="BC215"/>
  <c r="BB215"/>
  <c r="K215"/>
  <c r="I215"/>
  <c r="G215"/>
  <c r="BA215" s="1"/>
  <c r="BE214"/>
  <c r="BD214"/>
  <c r="BC214"/>
  <c r="BB214"/>
  <c r="K214"/>
  <c r="I214"/>
  <c r="G214"/>
  <c r="G220" s="1"/>
  <c r="B28" i="18"/>
  <c r="A28"/>
  <c r="BE220" i="19"/>
  <c r="I28" i="18" s="1"/>
  <c r="BD220" i="19"/>
  <c r="H28" i="18" s="1"/>
  <c r="BC220" i="19"/>
  <c r="G28" i="18" s="1"/>
  <c r="BB220" i="19"/>
  <c r="F28" i="18" s="1"/>
  <c r="K220" i="19"/>
  <c r="I220"/>
  <c r="BE211"/>
  <c r="BE212" s="1"/>
  <c r="I27" i="18" s="1"/>
  <c r="BD211" i="19"/>
  <c r="BC211"/>
  <c r="BB211"/>
  <c r="K211"/>
  <c r="I211"/>
  <c r="G211"/>
  <c r="BA211" s="1"/>
  <c r="BA212" s="1"/>
  <c r="E27" i="18" s="1"/>
  <c r="B27"/>
  <c r="A27"/>
  <c r="BD212" i="19"/>
  <c r="H27" i="18" s="1"/>
  <c r="BC212" i="19"/>
  <c r="G27" i="18" s="1"/>
  <c r="BB212" i="19"/>
  <c r="F27" i="18" s="1"/>
  <c r="K212" i="19"/>
  <c r="I212"/>
  <c r="G212"/>
  <c r="BE207"/>
  <c r="BE209" s="1"/>
  <c r="I26" i="18" s="1"/>
  <c r="BD207" i="19"/>
  <c r="BD209" s="1"/>
  <c r="H26" i="18" s="1"/>
  <c r="BC207" i="19"/>
  <c r="BB207"/>
  <c r="BA207"/>
  <c r="K207"/>
  <c r="I207"/>
  <c r="G207"/>
  <c r="B26" i="18"/>
  <c r="A26"/>
  <c r="BC209" i="19"/>
  <c r="G26" i="18" s="1"/>
  <c r="BB209" i="19"/>
  <c r="F26" i="18" s="1"/>
  <c r="BA209" i="19"/>
  <c r="E26" i="18" s="1"/>
  <c r="K209" i="19"/>
  <c r="I209"/>
  <c r="G209"/>
  <c r="BE203"/>
  <c r="BD203"/>
  <c r="BC203"/>
  <c r="BB203"/>
  <c r="BA203"/>
  <c r="K203"/>
  <c r="I203"/>
  <c r="G203"/>
  <c r="BE201"/>
  <c r="BD201"/>
  <c r="BC201"/>
  <c r="BB201"/>
  <c r="BA201"/>
  <c r="K201"/>
  <c r="I201"/>
  <c r="G201"/>
  <c r="BE198"/>
  <c r="BD198"/>
  <c r="BC198"/>
  <c r="BB198"/>
  <c r="BA198"/>
  <c r="K198"/>
  <c r="I198"/>
  <c r="G198"/>
  <c r="BE196"/>
  <c r="BD196"/>
  <c r="BC196"/>
  <c r="BB196"/>
  <c r="BA196"/>
  <c r="K196"/>
  <c r="I196"/>
  <c r="G196"/>
  <c r="BE193"/>
  <c r="BD193"/>
  <c r="BC193"/>
  <c r="BB193"/>
  <c r="BA193"/>
  <c r="K193"/>
  <c r="I193"/>
  <c r="G193"/>
  <c r="BE190"/>
  <c r="BD190"/>
  <c r="BC190"/>
  <c r="BB190"/>
  <c r="BA190"/>
  <c r="K190"/>
  <c r="I190"/>
  <c r="G190"/>
  <c r="BE186"/>
  <c r="BD186"/>
  <c r="BC186"/>
  <c r="BB186"/>
  <c r="BA186"/>
  <c r="K186"/>
  <c r="I186"/>
  <c r="G186"/>
  <c r="BE184"/>
  <c r="BE205" s="1"/>
  <c r="I25" i="18" s="1"/>
  <c r="BD184" i="19"/>
  <c r="BC184"/>
  <c r="BC205" s="1"/>
  <c r="G25" i="18" s="1"/>
  <c r="BB184" i="19"/>
  <c r="BA184"/>
  <c r="K184"/>
  <c r="I184"/>
  <c r="G184"/>
  <c r="B25" i="18"/>
  <c r="A25"/>
  <c r="BD205" i="19"/>
  <c r="H25" i="18" s="1"/>
  <c r="BB205" i="19"/>
  <c r="F25" i="18" s="1"/>
  <c r="BA205" i="19"/>
  <c r="E25" i="18" s="1"/>
  <c r="K205" i="19"/>
  <c r="I205"/>
  <c r="G205"/>
  <c r="BE180"/>
  <c r="BD180"/>
  <c r="BD182" s="1"/>
  <c r="H24" i="18" s="1"/>
  <c r="BC180" i="19"/>
  <c r="BB180"/>
  <c r="BB182" s="1"/>
  <c r="F24" i="18" s="1"/>
  <c r="BA180" i="19"/>
  <c r="K180"/>
  <c r="I180"/>
  <c r="G180"/>
  <c r="B24" i="18"/>
  <c r="A24"/>
  <c r="BE182" i="19"/>
  <c r="I24" i="18" s="1"/>
  <c r="BC182" i="19"/>
  <c r="G24" i="18" s="1"/>
  <c r="BA182" i="19"/>
  <c r="E24" i="18" s="1"/>
  <c r="K182" i="19"/>
  <c r="I182"/>
  <c r="G182"/>
  <c r="BE175"/>
  <c r="BD175"/>
  <c r="BC175"/>
  <c r="BC178" s="1"/>
  <c r="G23" i="18" s="1"/>
  <c r="BB175" i="19"/>
  <c r="BA175"/>
  <c r="BA178" s="1"/>
  <c r="E23" i="18" s="1"/>
  <c r="K175" i="19"/>
  <c r="I175"/>
  <c r="G175"/>
  <c r="B23" i="18"/>
  <c r="A23"/>
  <c r="BE178" i="19"/>
  <c r="I23" i="18" s="1"/>
  <c r="BD178" i="19"/>
  <c r="H23" i="18" s="1"/>
  <c r="BB178" i="19"/>
  <c r="F23" i="18" s="1"/>
  <c r="K178" i="19"/>
  <c r="I178"/>
  <c r="G178"/>
  <c r="BE171"/>
  <c r="BD171"/>
  <c r="BC171"/>
  <c r="BB171"/>
  <c r="BB173" s="1"/>
  <c r="F22" i="18" s="1"/>
  <c r="K171" i="19"/>
  <c r="K173" s="1"/>
  <c r="I171"/>
  <c r="G171"/>
  <c r="BA171" s="1"/>
  <c r="BA173" s="1"/>
  <c r="E22" i="18" s="1"/>
  <c r="B22"/>
  <c r="A22"/>
  <c r="BE173" i="19"/>
  <c r="I22" i="18" s="1"/>
  <c r="BD173" i="19"/>
  <c r="H22" i="18" s="1"/>
  <c r="BC173" i="19"/>
  <c r="G22" i="18" s="1"/>
  <c r="I173" i="19"/>
  <c r="G173"/>
  <c r="BE166"/>
  <c r="BD166"/>
  <c r="BC166"/>
  <c r="BB166"/>
  <c r="K166"/>
  <c r="I166"/>
  <c r="G166"/>
  <c r="BA166" s="1"/>
  <c r="BE165"/>
  <c r="BD165"/>
  <c r="BC165"/>
  <c r="BB165"/>
  <c r="K165"/>
  <c r="I165"/>
  <c r="G165"/>
  <c r="BA165" s="1"/>
  <c r="BE164"/>
  <c r="BD164"/>
  <c r="BC164"/>
  <c r="BB164"/>
  <c r="K164"/>
  <c r="I164"/>
  <c r="G164"/>
  <c r="BA164" s="1"/>
  <c r="BE163"/>
  <c r="BD163"/>
  <c r="BC163"/>
  <c r="BB163"/>
  <c r="K163"/>
  <c r="I163"/>
  <c r="I169" s="1"/>
  <c r="G163"/>
  <c r="BA163" s="1"/>
  <c r="BA169" s="1"/>
  <c r="E21" i="18" s="1"/>
  <c r="B21"/>
  <c r="A21"/>
  <c r="BE169" i="19"/>
  <c r="I21" i="18" s="1"/>
  <c r="BD169" i="19"/>
  <c r="H21" i="18" s="1"/>
  <c r="BC169" i="19"/>
  <c r="G21" i="18" s="1"/>
  <c r="BB169" i="19"/>
  <c r="F21" i="18" s="1"/>
  <c r="K169" i="19"/>
  <c r="G169"/>
  <c r="BE159"/>
  <c r="BD159"/>
  <c r="BC159"/>
  <c r="BB159"/>
  <c r="K159"/>
  <c r="I159"/>
  <c r="G159"/>
  <c r="BA159" s="1"/>
  <c r="BE158"/>
  <c r="BD158"/>
  <c r="BC158"/>
  <c r="BB158"/>
  <c r="K158"/>
  <c r="I158"/>
  <c r="G158"/>
  <c r="BA158" s="1"/>
  <c r="BE157"/>
  <c r="BD157"/>
  <c r="BC157"/>
  <c r="BB157"/>
  <c r="K157"/>
  <c r="K161" s="1"/>
  <c r="I157"/>
  <c r="G157"/>
  <c r="G161" s="1"/>
  <c r="B20" i="18"/>
  <c r="A20"/>
  <c r="BE161" i="19"/>
  <c r="I20" i="18" s="1"/>
  <c r="BD161" i="19"/>
  <c r="H20" i="18" s="1"/>
  <c r="BC161" i="19"/>
  <c r="G20" i="18" s="1"/>
  <c r="BB161" i="19"/>
  <c r="F20" i="18" s="1"/>
  <c r="I161" i="19"/>
  <c r="BE153"/>
  <c r="BD153"/>
  <c r="BC153"/>
  <c r="BB153"/>
  <c r="BA153"/>
  <c r="K153"/>
  <c r="I153"/>
  <c r="G153"/>
  <c r="BE151"/>
  <c r="BD151"/>
  <c r="BC151"/>
  <c r="BB151"/>
  <c r="BA151"/>
  <c r="K151"/>
  <c r="I151"/>
  <c r="G151"/>
  <c r="BE149"/>
  <c r="BD149"/>
  <c r="BC149"/>
  <c r="BB149"/>
  <c r="BA149"/>
  <c r="K149"/>
  <c r="I149"/>
  <c r="G149"/>
  <c r="BE147"/>
  <c r="BE155" s="1"/>
  <c r="I19" i="18" s="1"/>
  <c r="BD147" i="19"/>
  <c r="BC147"/>
  <c r="BB147"/>
  <c r="BA147"/>
  <c r="K147"/>
  <c r="I147"/>
  <c r="I155" s="1"/>
  <c r="G147"/>
  <c r="B19" i="18"/>
  <c r="A19"/>
  <c r="BD155" i="19"/>
  <c r="H19" i="18" s="1"/>
  <c r="BC155" i="19"/>
  <c r="G19" i="18" s="1"/>
  <c r="BB155" i="19"/>
  <c r="F19" i="18" s="1"/>
  <c r="BA155" i="19"/>
  <c r="E19" i="18" s="1"/>
  <c r="K155" i="19"/>
  <c r="G155"/>
  <c r="BE143"/>
  <c r="BD143"/>
  <c r="BD145" s="1"/>
  <c r="H18" i="18" s="1"/>
  <c r="BC143" i="19"/>
  <c r="BB143"/>
  <c r="BA143"/>
  <c r="K143"/>
  <c r="I143"/>
  <c r="G143"/>
  <c r="G145" s="1"/>
  <c r="B18" i="18"/>
  <c r="A18"/>
  <c r="BE145" i="19"/>
  <c r="I18" i="18" s="1"/>
  <c r="BC145" i="19"/>
  <c r="G18" i="18" s="1"/>
  <c r="BB145" i="19"/>
  <c r="F18" i="18" s="1"/>
  <c r="BA145" i="19"/>
  <c r="E18" i="18" s="1"/>
  <c r="K145" i="19"/>
  <c r="I145"/>
  <c r="BE137"/>
  <c r="BE141" s="1"/>
  <c r="I17" i="18" s="1"/>
  <c r="BD137" i="19"/>
  <c r="BC137"/>
  <c r="BC141" s="1"/>
  <c r="G17" i="18" s="1"/>
  <c r="BB137" i="19"/>
  <c r="BA137"/>
  <c r="K137"/>
  <c r="I137"/>
  <c r="G137"/>
  <c r="B17" i="18"/>
  <c r="A17"/>
  <c r="BD141" i="19"/>
  <c r="H17" i="18" s="1"/>
  <c r="BB141" i="19"/>
  <c r="F17" i="18" s="1"/>
  <c r="BA141" i="19"/>
  <c r="E17" i="18" s="1"/>
  <c r="K141" i="19"/>
  <c r="I141"/>
  <c r="G141"/>
  <c r="BE132"/>
  <c r="BD132"/>
  <c r="BD135" s="1"/>
  <c r="H16" i="18" s="1"/>
  <c r="BC132" i="19"/>
  <c r="BB132"/>
  <c r="BB135" s="1"/>
  <c r="F16" i="18" s="1"/>
  <c r="BA132" i="19"/>
  <c r="K132"/>
  <c r="I132"/>
  <c r="G132"/>
  <c r="B16" i="18"/>
  <c r="A16"/>
  <c r="BE135" i="19"/>
  <c r="I16" i="18" s="1"/>
  <c r="BC135" i="19"/>
  <c r="G16" i="18" s="1"/>
  <c r="BA135" i="19"/>
  <c r="E16" i="18" s="1"/>
  <c r="K135" i="19"/>
  <c r="I135"/>
  <c r="G135"/>
  <c r="BE127"/>
  <c r="BD127"/>
  <c r="BC127"/>
  <c r="BB127"/>
  <c r="BA127"/>
  <c r="K127"/>
  <c r="I127"/>
  <c r="G127"/>
  <c r="BE124"/>
  <c r="BD124"/>
  <c r="BC124"/>
  <c r="BB124"/>
  <c r="BA124"/>
  <c r="K124"/>
  <c r="I124"/>
  <c r="G124"/>
  <c r="BE122"/>
  <c r="BD122"/>
  <c r="BC122"/>
  <c r="BB122"/>
  <c r="BA122"/>
  <c r="K122"/>
  <c r="I122"/>
  <c r="G122"/>
  <c r="BE119"/>
  <c r="BD119"/>
  <c r="BC119"/>
  <c r="BC130" s="1"/>
  <c r="G15" i="18" s="1"/>
  <c r="BB119" i="19"/>
  <c r="BA119"/>
  <c r="BA130" s="1"/>
  <c r="E15" i="18" s="1"/>
  <c r="K119" i="19"/>
  <c r="I119"/>
  <c r="G119"/>
  <c r="B15" i="18"/>
  <c r="A15"/>
  <c r="BE130" i="19"/>
  <c r="I15" i="18" s="1"/>
  <c r="BD130" i="19"/>
  <c r="H15" i="18" s="1"/>
  <c r="BB130" i="19"/>
  <c r="F15" i="18" s="1"/>
  <c r="K130" i="19"/>
  <c r="I130"/>
  <c r="G130"/>
  <c r="BE114"/>
  <c r="BD114"/>
  <c r="BC114"/>
  <c r="BB114"/>
  <c r="BB117" s="1"/>
  <c r="F14" i="18" s="1"/>
  <c r="K114" i="19"/>
  <c r="K117" s="1"/>
  <c r="I114"/>
  <c r="G114"/>
  <c r="BA114" s="1"/>
  <c r="BA117" s="1"/>
  <c r="E14" i="18" s="1"/>
  <c r="B14"/>
  <c r="A14"/>
  <c r="BE117" i="19"/>
  <c r="I14" i="18" s="1"/>
  <c r="BD117" i="19"/>
  <c r="H14" i="18" s="1"/>
  <c r="BC117" i="19"/>
  <c r="G14" i="18" s="1"/>
  <c r="I117" i="19"/>
  <c r="G117"/>
  <c r="BE111"/>
  <c r="BD111"/>
  <c r="BC111"/>
  <c r="BB111"/>
  <c r="K111"/>
  <c r="I111"/>
  <c r="I112" s="1"/>
  <c r="G111"/>
  <c r="BA111" s="1"/>
  <c r="BA112" s="1"/>
  <c r="E13" i="18" s="1"/>
  <c r="B13"/>
  <c r="A13"/>
  <c r="BE112" i="19"/>
  <c r="I13" i="18" s="1"/>
  <c r="BD112" i="19"/>
  <c r="H13" i="18" s="1"/>
  <c r="BC112" i="19"/>
  <c r="G13" i="18" s="1"/>
  <c r="BB112" i="19"/>
  <c r="F13" i="18" s="1"/>
  <c r="K112" i="19"/>
  <c r="G112"/>
  <c r="BE107"/>
  <c r="BD107"/>
  <c r="BC107"/>
  <c r="BB107"/>
  <c r="K107"/>
  <c r="I107"/>
  <c r="G107"/>
  <c r="BA107" s="1"/>
  <c r="BE105"/>
  <c r="BD105"/>
  <c r="BC105"/>
  <c r="BB105"/>
  <c r="K105"/>
  <c r="I105"/>
  <c r="G105"/>
  <c r="BA105" s="1"/>
  <c r="BE104"/>
  <c r="BD104"/>
  <c r="BC104"/>
  <c r="BB104"/>
  <c r="K104"/>
  <c r="I104"/>
  <c r="G104"/>
  <c r="BA104" s="1"/>
  <c r="BE103"/>
  <c r="BD103"/>
  <c r="BC103"/>
  <c r="BB103"/>
  <c r="K103"/>
  <c r="I103"/>
  <c r="G103"/>
  <c r="BA103" s="1"/>
  <c r="BE102"/>
  <c r="BD102"/>
  <c r="BC102"/>
  <c r="BB102"/>
  <c r="K102"/>
  <c r="I102"/>
  <c r="G102"/>
  <c r="BA102" s="1"/>
  <c r="BE100"/>
  <c r="BD100"/>
  <c r="BC100"/>
  <c r="BB100"/>
  <c r="K100"/>
  <c r="I100"/>
  <c r="G100"/>
  <c r="BA100" s="1"/>
  <c r="BE99"/>
  <c r="BD99"/>
  <c r="BC99"/>
  <c r="BB99"/>
  <c r="K99"/>
  <c r="K109" s="1"/>
  <c r="I99"/>
  <c r="G99"/>
  <c r="G109" s="1"/>
  <c r="B12" i="18"/>
  <c r="A12"/>
  <c r="BE109" i="19"/>
  <c r="I12" i="18" s="1"/>
  <c r="BD109" i="19"/>
  <c r="H12" i="18" s="1"/>
  <c r="BC109" i="19"/>
  <c r="G12" i="18" s="1"/>
  <c r="BB109" i="19"/>
  <c r="F12" i="18" s="1"/>
  <c r="I109" i="19"/>
  <c r="BE89"/>
  <c r="BD89"/>
  <c r="BC89"/>
  <c r="BB89"/>
  <c r="BA89"/>
  <c r="K89"/>
  <c r="I89"/>
  <c r="G89"/>
  <c r="BE88"/>
  <c r="BE97" s="1"/>
  <c r="I11" i="18" s="1"/>
  <c r="BD88" i="19"/>
  <c r="BC88"/>
  <c r="BB88"/>
  <c r="BA88"/>
  <c r="K88"/>
  <c r="I88"/>
  <c r="I97" s="1"/>
  <c r="G88"/>
  <c r="B11" i="18"/>
  <c r="A11"/>
  <c r="BD97" i="19"/>
  <c r="H11" i="18" s="1"/>
  <c r="BC97" i="19"/>
  <c r="G11" i="18" s="1"/>
  <c r="BB97" i="19"/>
  <c r="F11" i="18" s="1"/>
  <c r="BA97" i="19"/>
  <c r="E11" i="18" s="1"/>
  <c r="K97" i="19"/>
  <c r="G97"/>
  <c r="BE83"/>
  <c r="BD83"/>
  <c r="BC83"/>
  <c r="BB83"/>
  <c r="BA83"/>
  <c r="K83"/>
  <c r="I83"/>
  <c r="G83"/>
  <c r="BE81"/>
  <c r="BD81"/>
  <c r="BD86" s="1"/>
  <c r="H10" i="18" s="1"/>
  <c r="BC81" i="19"/>
  <c r="BB81"/>
  <c r="BA81"/>
  <c r="K81"/>
  <c r="I81"/>
  <c r="G81"/>
  <c r="G86" s="1"/>
  <c r="B10" i="18"/>
  <c r="A10"/>
  <c r="BE86" i="19"/>
  <c r="I10" i="18" s="1"/>
  <c r="BC86" i="19"/>
  <c r="G10" i="18" s="1"/>
  <c r="BB86" i="19"/>
  <c r="F10" i="18" s="1"/>
  <c r="BA86" i="19"/>
  <c r="E10" i="18" s="1"/>
  <c r="K86" i="19"/>
  <c r="I86"/>
  <c r="BE75"/>
  <c r="BD75"/>
  <c r="BC75"/>
  <c r="BB75"/>
  <c r="BA75"/>
  <c r="K75"/>
  <c r="I75"/>
  <c r="G75"/>
  <c r="BE74"/>
  <c r="BD74"/>
  <c r="BC74"/>
  <c r="BB74"/>
  <c r="BA74"/>
  <c r="K74"/>
  <c r="I74"/>
  <c r="G74"/>
  <c r="BE66"/>
  <c r="BD66"/>
  <c r="BC66"/>
  <c r="BB66"/>
  <c r="BA66"/>
  <c r="K66"/>
  <c r="I66"/>
  <c r="G66"/>
  <c r="BE65"/>
  <c r="BD65"/>
  <c r="BC65"/>
  <c r="BB65"/>
  <c r="BA65"/>
  <c r="K65"/>
  <c r="I65"/>
  <c r="G65"/>
  <c r="BE53"/>
  <c r="BD53"/>
  <c r="BC53"/>
  <c r="BB53"/>
  <c r="BA53"/>
  <c r="K53"/>
  <c r="I53"/>
  <c r="G53"/>
  <c r="BE45"/>
  <c r="BD45"/>
  <c r="BC45"/>
  <c r="BB45"/>
  <c r="BA45"/>
  <c r="K45"/>
  <c r="I45"/>
  <c r="G45"/>
  <c r="BE42"/>
  <c r="BD42"/>
  <c r="BC42"/>
  <c r="BB42"/>
  <c r="BA42"/>
  <c r="K42"/>
  <c r="I42"/>
  <c r="G42"/>
  <c r="BE38"/>
  <c r="BE79" s="1"/>
  <c r="I9" i="18" s="1"/>
  <c r="BD38" i="19"/>
  <c r="BC38"/>
  <c r="BC79" s="1"/>
  <c r="G9" i="18" s="1"/>
  <c r="BB38" i="19"/>
  <c r="BA38"/>
  <c r="K38"/>
  <c r="I38"/>
  <c r="G38"/>
  <c r="B9" i="18"/>
  <c r="A9"/>
  <c r="BD79" i="19"/>
  <c r="H9" i="18" s="1"/>
  <c r="BB79" i="19"/>
  <c r="F9" i="18" s="1"/>
  <c r="BA79" i="19"/>
  <c r="E9" i="18" s="1"/>
  <c r="K79" i="19"/>
  <c r="I79"/>
  <c r="G79"/>
  <c r="BE35"/>
  <c r="BD35"/>
  <c r="BC35"/>
  <c r="BB35"/>
  <c r="BA35"/>
  <c r="K35"/>
  <c r="I35"/>
  <c r="G35"/>
  <c r="BE32"/>
  <c r="BD32"/>
  <c r="BC32"/>
  <c r="BB32"/>
  <c r="BA32"/>
  <c r="K32"/>
  <c r="I32"/>
  <c r="G32"/>
  <c r="BE30"/>
  <c r="BD30"/>
  <c r="BD36" s="1"/>
  <c r="H8" i="18" s="1"/>
  <c r="BC30" i="19"/>
  <c r="BB30"/>
  <c r="BB36" s="1"/>
  <c r="F8" i="18" s="1"/>
  <c r="BA30" i="19"/>
  <c r="K30"/>
  <c r="I30"/>
  <c r="G30"/>
  <c r="B8" i="18"/>
  <c r="A8"/>
  <c r="BE36" i="19"/>
  <c r="I8" i="18" s="1"/>
  <c r="BC36" i="19"/>
  <c r="G8" i="18" s="1"/>
  <c r="BA36" i="19"/>
  <c r="E8" i="18" s="1"/>
  <c r="K36" i="19"/>
  <c r="I36"/>
  <c r="G36"/>
  <c r="BE26"/>
  <c r="BD26"/>
  <c r="BC26"/>
  <c r="BB26"/>
  <c r="BA26"/>
  <c r="K26"/>
  <c r="I26"/>
  <c r="G26"/>
  <c r="BE25"/>
  <c r="BD25"/>
  <c r="BC25"/>
  <c r="BB25"/>
  <c r="BA25"/>
  <c r="K25"/>
  <c r="I25"/>
  <c r="G25"/>
  <c r="BE21"/>
  <c r="BD21"/>
  <c r="BC21"/>
  <c r="BB21"/>
  <c r="BA21"/>
  <c r="K21"/>
  <c r="I21"/>
  <c r="G21"/>
  <c r="BE20"/>
  <c r="BD20"/>
  <c r="BC20"/>
  <c r="BB20"/>
  <c r="BA20"/>
  <c r="K20"/>
  <c r="I20"/>
  <c r="G20"/>
  <c r="BE19"/>
  <c r="BD19"/>
  <c r="BC19"/>
  <c r="BB19"/>
  <c r="BA19"/>
  <c r="K19"/>
  <c r="I19"/>
  <c r="G19"/>
  <c r="BE18"/>
  <c r="BD18"/>
  <c r="BC18"/>
  <c r="BB18"/>
  <c r="BA18"/>
  <c r="K18"/>
  <c r="I18"/>
  <c r="G18"/>
  <c r="BE16"/>
  <c r="BD16"/>
  <c r="BC16"/>
  <c r="BB16"/>
  <c r="BA16"/>
  <c r="K16"/>
  <c r="I16"/>
  <c r="G16"/>
  <c r="BE15"/>
  <c r="BD15"/>
  <c r="BC15"/>
  <c r="BB15"/>
  <c r="BA15"/>
  <c r="K15"/>
  <c r="I15"/>
  <c r="G15"/>
  <c r="BE13"/>
  <c r="BD13"/>
  <c r="BC13"/>
  <c r="BB13"/>
  <c r="BA13"/>
  <c r="K13"/>
  <c r="I13"/>
  <c r="G13"/>
  <c r="BE11"/>
  <c r="BD11"/>
  <c r="BC11"/>
  <c r="BB11"/>
  <c r="BA11"/>
  <c r="K11"/>
  <c r="I11"/>
  <c r="G11"/>
  <c r="BE9"/>
  <c r="BD9"/>
  <c r="BC9"/>
  <c r="BB9"/>
  <c r="BA9"/>
  <c r="K9"/>
  <c r="I9"/>
  <c r="G9"/>
  <c r="BE8"/>
  <c r="BD8"/>
  <c r="BC8"/>
  <c r="BC28" s="1"/>
  <c r="G7" i="18" s="1"/>
  <c r="BB8" i="19"/>
  <c r="BA8"/>
  <c r="BA28" s="1"/>
  <c r="E7" i="18" s="1"/>
  <c r="K8" i="19"/>
  <c r="I8"/>
  <c r="G8"/>
  <c r="B7" i="18"/>
  <c r="A7"/>
  <c r="BE28" i="19"/>
  <c r="I7" i="18" s="1"/>
  <c r="BD28" i="19"/>
  <c r="H7" i="18" s="1"/>
  <c r="BB28" i="19"/>
  <c r="F7" i="18" s="1"/>
  <c r="K28" i="19"/>
  <c r="I28"/>
  <c r="G28"/>
  <c r="E4"/>
  <c r="F3"/>
  <c r="C33" i="17"/>
  <c r="F33" s="1"/>
  <c r="C31"/>
  <c r="G7"/>
  <c r="H46" i="15"/>
  <c r="G23" i="14" s="1"/>
  <c r="I45" i="15"/>
  <c r="G21" i="14"/>
  <c r="D21"/>
  <c r="I44" i="15"/>
  <c r="G20" i="14"/>
  <c r="D20"/>
  <c r="I43" i="15"/>
  <c r="D19" i="14"/>
  <c r="I42" i="15"/>
  <c r="G19" i="14" s="1"/>
  <c r="G18"/>
  <c r="D18"/>
  <c r="I41" i="15"/>
  <c r="G17" i="14"/>
  <c r="D17"/>
  <c r="I40" i="15"/>
  <c r="D16" i="14"/>
  <c r="I39" i="15"/>
  <c r="G16" i="14" s="1"/>
  <c r="G15"/>
  <c r="D15"/>
  <c r="I38" i="15"/>
  <c r="BE236" i="16"/>
  <c r="BD236"/>
  <c r="BC236"/>
  <c r="BB236"/>
  <c r="BA236"/>
  <c r="K236"/>
  <c r="I236"/>
  <c r="G236"/>
  <c r="BE234"/>
  <c r="BD234"/>
  <c r="BC234"/>
  <c r="BB234"/>
  <c r="BA234"/>
  <c r="K234"/>
  <c r="I234"/>
  <c r="G234"/>
  <c r="BE233"/>
  <c r="BE237" s="1"/>
  <c r="I32" i="15" s="1"/>
  <c r="BD233" i="16"/>
  <c r="BC233"/>
  <c r="BC237" s="1"/>
  <c r="G32" i="15" s="1"/>
  <c r="BB233" i="16"/>
  <c r="BB237" s="1"/>
  <c r="F32" i="15" s="1"/>
  <c r="BA233" i="16"/>
  <c r="K233"/>
  <c r="I233"/>
  <c r="G233"/>
  <c r="B32" i="15"/>
  <c r="A32"/>
  <c r="BD237" i="16"/>
  <c r="H32" i="15" s="1"/>
  <c r="BA237" i="16"/>
  <c r="E32" i="15" s="1"/>
  <c r="K237" i="16"/>
  <c r="I237"/>
  <c r="G237"/>
  <c r="BE228"/>
  <c r="BC228"/>
  <c r="BB228"/>
  <c r="BB231" s="1"/>
  <c r="F31" i="15" s="1"/>
  <c r="BA228" i="16"/>
  <c r="BA231" s="1"/>
  <c r="E31" i="15" s="1"/>
  <c r="K228" i="16"/>
  <c r="I228"/>
  <c r="G228"/>
  <c r="BD228" s="1"/>
  <c r="BD231" s="1"/>
  <c r="H31" i="15" s="1"/>
  <c r="B31"/>
  <c r="A31"/>
  <c r="BE231" i="16"/>
  <c r="I31" i="15" s="1"/>
  <c r="BC231" i="16"/>
  <c r="G31" i="15" s="1"/>
  <c r="K231" i="16"/>
  <c r="I231"/>
  <c r="G231"/>
  <c r="BE225"/>
  <c r="BD225"/>
  <c r="BC225"/>
  <c r="BA225"/>
  <c r="K225"/>
  <c r="I225"/>
  <c r="G225"/>
  <c r="BB225" s="1"/>
  <c r="BE224"/>
  <c r="BD224"/>
  <c r="BC224"/>
  <c r="BC226" s="1"/>
  <c r="G30" i="15" s="1"/>
  <c r="BA224" i="16"/>
  <c r="BA226" s="1"/>
  <c r="E30" i="15" s="1"/>
  <c r="K224" i="16"/>
  <c r="K226" s="1"/>
  <c r="I224"/>
  <c r="G224"/>
  <c r="BB224" s="1"/>
  <c r="BB226" s="1"/>
  <c r="F30" i="15" s="1"/>
  <c r="B30"/>
  <c r="A30"/>
  <c r="BE226" i="16"/>
  <c r="I30" i="15" s="1"/>
  <c r="BD226" i="16"/>
  <c r="H30" i="15" s="1"/>
  <c r="I226" i="16"/>
  <c r="G226"/>
  <c r="BE221"/>
  <c r="BD221"/>
  <c r="BC221"/>
  <c r="BB221"/>
  <c r="BB222" s="1"/>
  <c r="F29" i="15" s="1"/>
  <c r="K221" i="16"/>
  <c r="K222" s="1"/>
  <c r="I221"/>
  <c r="I222" s="1"/>
  <c r="G221"/>
  <c r="BA221" s="1"/>
  <c r="BA222" s="1"/>
  <c r="E29" i="15" s="1"/>
  <c r="B29"/>
  <c r="A29"/>
  <c r="BE222" i="16"/>
  <c r="I29" i="15" s="1"/>
  <c r="BD222" i="16"/>
  <c r="H29" i="15" s="1"/>
  <c r="BC222" i="16"/>
  <c r="G29" i="15" s="1"/>
  <c r="G222" i="16"/>
  <c r="BE215"/>
  <c r="BD215"/>
  <c r="BC215"/>
  <c r="BB215"/>
  <c r="K215"/>
  <c r="I215"/>
  <c r="G215"/>
  <c r="BA215" s="1"/>
  <c r="BE214"/>
  <c r="BD214"/>
  <c r="BC214"/>
  <c r="BB214"/>
  <c r="K214"/>
  <c r="I214"/>
  <c r="G214"/>
  <c r="BA214" s="1"/>
  <c r="BE213"/>
  <c r="BD213"/>
  <c r="BC213"/>
  <c r="BB213"/>
  <c r="K213"/>
  <c r="I213"/>
  <c r="I219" s="1"/>
  <c r="G213"/>
  <c r="G219" s="1"/>
  <c r="B28" i="15"/>
  <c r="A28"/>
  <c r="BE219" i="16"/>
  <c r="I28" i="15" s="1"/>
  <c r="BD219" i="16"/>
  <c r="H28" i="15" s="1"/>
  <c r="BC219" i="16"/>
  <c r="G28" i="15" s="1"/>
  <c r="BB219" i="16"/>
  <c r="F28" i="15" s="1"/>
  <c r="K219" i="16"/>
  <c r="BE210"/>
  <c r="BE211" s="1"/>
  <c r="I27" i="15" s="1"/>
  <c r="BD210" i="16"/>
  <c r="BC210"/>
  <c r="BB210"/>
  <c r="K210"/>
  <c r="K211" s="1"/>
  <c r="I210"/>
  <c r="G210"/>
  <c r="G211" s="1"/>
  <c r="B27" i="15"/>
  <c r="A27"/>
  <c r="BD211" i="16"/>
  <c r="H27" i="15" s="1"/>
  <c r="BC211" i="16"/>
  <c r="G27" i="15" s="1"/>
  <c r="BB211" i="16"/>
  <c r="F27" i="15" s="1"/>
  <c r="I211" i="16"/>
  <c r="BE206"/>
  <c r="BE208" s="1"/>
  <c r="I26" i="15" s="1"/>
  <c r="BD206" i="16"/>
  <c r="BD208" s="1"/>
  <c r="H26" i="15" s="1"/>
  <c r="BC206" i="16"/>
  <c r="BB206"/>
  <c r="BA206"/>
  <c r="K206"/>
  <c r="I206"/>
  <c r="I208" s="1"/>
  <c r="G206"/>
  <c r="B26" i="15"/>
  <c r="A26"/>
  <c r="BC208" i="16"/>
  <c r="G26" i="15" s="1"/>
  <c r="BB208" i="16"/>
  <c r="F26" i="15" s="1"/>
  <c r="BA208" i="16"/>
  <c r="E26" i="15" s="1"/>
  <c r="K208" i="16"/>
  <c r="G208"/>
  <c r="BE202"/>
  <c r="BD202"/>
  <c r="BC202"/>
  <c r="BB202"/>
  <c r="BA202"/>
  <c r="K202"/>
  <c r="I202"/>
  <c r="G202"/>
  <c r="BE200"/>
  <c r="BD200"/>
  <c r="BC200"/>
  <c r="BB200"/>
  <c r="BA200"/>
  <c r="K200"/>
  <c r="I200"/>
  <c r="G200"/>
  <c r="BE197"/>
  <c r="BD197"/>
  <c r="BC197"/>
  <c r="BB197"/>
  <c r="BA197"/>
  <c r="K197"/>
  <c r="I197"/>
  <c r="G197"/>
  <c r="BE195"/>
  <c r="BD195"/>
  <c r="BC195"/>
  <c r="BB195"/>
  <c r="BA195"/>
  <c r="K195"/>
  <c r="I195"/>
  <c r="G195"/>
  <c r="BE192"/>
  <c r="BD192"/>
  <c r="BC192"/>
  <c r="BB192"/>
  <c r="BA192"/>
  <c r="K192"/>
  <c r="I192"/>
  <c r="G192"/>
  <c r="BE189"/>
  <c r="BD189"/>
  <c r="BC189"/>
  <c r="BB189"/>
  <c r="BA189"/>
  <c r="K189"/>
  <c r="I189"/>
  <c r="G189"/>
  <c r="BE185"/>
  <c r="BD185"/>
  <c r="BC185"/>
  <c r="BB185"/>
  <c r="BA185"/>
  <c r="K185"/>
  <c r="I185"/>
  <c r="G185"/>
  <c r="BE183"/>
  <c r="BD183"/>
  <c r="BD204" s="1"/>
  <c r="H25" i="15" s="1"/>
  <c r="BC183" i="16"/>
  <c r="BC204" s="1"/>
  <c r="G25" i="15" s="1"/>
  <c r="BB183" i="16"/>
  <c r="BA183"/>
  <c r="K183"/>
  <c r="I183"/>
  <c r="G183"/>
  <c r="G204" s="1"/>
  <c r="B25" i="15"/>
  <c r="A25"/>
  <c r="BE204" i="16"/>
  <c r="I25" i="15" s="1"/>
  <c r="BB204" i="16"/>
  <c r="F25" i="15" s="1"/>
  <c r="BA204" i="16"/>
  <c r="E25" i="15" s="1"/>
  <c r="K204" i="16"/>
  <c r="I204"/>
  <c r="BE179"/>
  <c r="BE181" s="1"/>
  <c r="I24" i="15" s="1"/>
  <c r="BD179" i="16"/>
  <c r="BC179"/>
  <c r="BC181" s="1"/>
  <c r="G24" i="15" s="1"/>
  <c r="BB179" i="16"/>
  <c r="BB181" s="1"/>
  <c r="F24" i="15" s="1"/>
  <c r="BA179" i="16"/>
  <c r="K179"/>
  <c r="I179"/>
  <c r="G179"/>
  <c r="B24" i="15"/>
  <c r="A24"/>
  <c r="BD181" i="16"/>
  <c r="H24" i="15" s="1"/>
  <c r="BA181" i="16"/>
  <c r="E24" i="15" s="1"/>
  <c r="K181" i="16"/>
  <c r="I181"/>
  <c r="G181"/>
  <c r="BE174"/>
  <c r="BD174"/>
  <c r="BD177" s="1"/>
  <c r="H23" i="15" s="1"/>
  <c r="BC174" i="16"/>
  <c r="BB174"/>
  <c r="BB177" s="1"/>
  <c r="F23" i="15" s="1"/>
  <c r="BA174" i="16"/>
  <c r="BA177" s="1"/>
  <c r="E23" i="15" s="1"/>
  <c r="K174" i="16"/>
  <c r="I174"/>
  <c r="G174"/>
  <c r="B23" i="15"/>
  <c r="A23"/>
  <c r="BE177" i="16"/>
  <c r="I23" i="15" s="1"/>
  <c r="BC177" i="16"/>
  <c r="G23" i="15" s="1"/>
  <c r="K177" i="16"/>
  <c r="I177"/>
  <c r="G177"/>
  <c r="BE170"/>
  <c r="BD170"/>
  <c r="BC170"/>
  <c r="BC172" s="1"/>
  <c r="G22" i="15" s="1"/>
  <c r="BB170" i="16"/>
  <c r="K170"/>
  <c r="K172" s="1"/>
  <c r="I170"/>
  <c r="G170"/>
  <c r="BA170" s="1"/>
  <c r="BA172" s="1"/>
  <c r="E22" i="15" s="1"/>
  <c r="B22"/>
  <c r="A22"/>
  <c r="BE172" i="16"/>
  <c r="I22" i="15" s="1"/>
  <c r="BD172" i="16"/>
  <c r="H22" i="15" s="1"/>
  <c r="BB172" i="16"/>
  <c r="F22" i="15" s="1"/>
  <c r="I172" i="16"/>
  <c r="G172"/>
  <c r="BE165"/>
  <c r="BD165"/>
  <c r="BC165"/>
  <c r="BB165"/>
  <c r="K165"/>
  <c r="I165"/>
  <c r="G165"/>
  <c r="BA165" s="1"/>
  <c r="BE164"/>
  <c r="BD164"/>
  <c r="BC164"/>
  <c r="BB164"/>
  <c r="K164"/>
  <c r="I164"/>
  <c r="G164"/>
  <c r="BA164" s="1"/>
  <c r="BE163"/>
  <c r="BD163"/>
  <c r="BC163"/>
  <c r="BB163"/>
  <c r="K163"/>
  <c r="I163"/>
  <c r="G163"/>
  <c r="BA163" s="1"/>
  <c r="BE162"/>
  <c r="BD162"/>
  <c r="BC162"/>
  <c r="BB162"/>
  <c r="BB168" s="1"/>
  <c r="F21" i="15" s="1"/>
  <c r="K162" i="16"/>
  <c r="K168" s="1"/>
  <c r="I162"/>
  <c r="I168" s="1"/>
  <c r="G162"/>
  <c r="BA162" s="1"/>
  <c r="B21" i="15"/>
  <c r="A21"/>
  <c r="BE168" i="16"/>
  <c r="I21" i="15" s="1"/>
  <c r="BD168" i="16"/>
  <c r="H21" i="15" s="1"/>
  <c r="BC168" i="16"/>
  <c r="G21" i="15" s="1"/>
  <c r="G168" i="16"/>
  <c r="BE158"/>
  <c r="BD158"/>
  <c r="BC158"/>
  <c r="BB158"/>
  <c r="K158"/>
  <c r="I158"/>
  <c r="G158"/>
  <c r="BA158" s="1"/>
  <c r="BE157"/>
  <c r="BD157"/>
  <c r="BC157"/>
  <c r="BB157"/>
  <c r="K157"/>
  <c r="I157"/>
  <c r="G157"/>
  <c r="BA157" s="1"/>
  <c r="BE156"/>
  <c r="BD156"/>
  <c r="BC156"/>
  <c r="BB156"/>
  <c r="K156"/>
  <c r="I156"/>
  <c r="I160" s="1"/>
  <c r="G156"/>
  <c r="G160" s="1"/>
  <c r="B20" i="15"/>
  <c r="A20"/>
  <c r="BE160" i="16"/>
  <c r="I20" i="15" s="1"/>
  <c r="BD160" i="16"/>
  <c r="H20" i="15" s="1"/>
  <c r="BC160" i="16"/>
  <c r="G20" i="15" s="1"/>
  <c r="BB160" i="16"/>
  <c r="F20" i="15" s="1"/>
  <c r="K160" i="16"/>
  <c r="BE152"/>
  <c r="BD152"/>
  <c r="BC152"/>
  <c r="BB152"/>
  <c r="K152"/>
  <c r="I152"/>
  <c r="G152"/>
  <c r="BA152" s="1"/>
  <c r="BE150"/>
  <c r="BD150"/>
  <c r="BC150"/>
  <c r="BB150"/>
  <c r="K150"/>
  <c r="I150"/>
  <c r="G150"/>
  <c r="BA150" s="1"/>
  <c r="BE148"/>
  <c r="BD148"/>
  <c r="BC148"/>
  <c r="BB148"/>
  <c r="K148"/>
  <c r="I148"/>
  <c r="G148"/>
  <c r="BA148" s="1"/>
  <c r="BE146"/>
  <c r="BE154" s="1"/>
  <c r="I19" i="15" s="1"/>
  <c r="BD146" i="16"/>
  <c r="BC146"/>
  <c r="BB146"/>
  <c r="K146"/>
  <c r="K154" s="1"/>
  <c r="I146"/>
  <c r="G146"/>
  <c r="G154" s="1"/>
  <c r="B19" i="15"/>
  <c r="A19"/>
  <c r="BD154" i="16"/>
  <c r="H19" i="15" s="1"/>
  <c r="BC154" i="16"/>
  <c r="G19" i="15" s="1"/>
  <c r="BB154" i="16"/>
  <c r="F19" i="15" s="1"/>
  <c r="I154" i="16"/>
  <c r="BE142"/>
  <c r="BE144" s="1"/>
  <c r="I18" i="15" s="1"/>
  <c r="BD142" i="16"/>
  <c r="BD144" s="1"/>
  <c r="H18" i="15" s="1"/>
  <c r="BC142" i="16"/>
  <c r="BB142"/>
  <c r="BA142"/>
  <c r="K142"/>
  <c r="I142"/>
  <c r="I144" s="1"/>
  <c r="G142"/>
  <c r="B18" i="15"/>
  <c r="A18"/>
  <c r="BC144" i="16"/>
  <c r="G18" i="15" s="1"/>
  <c r="BB144" i="16"/>
  <c r="F18" i="15" s="1"/>
  <c r="BA144" i="16"/>
  <c r="E18" i="15" s="1"/>
  <c r="K144" i="16"/>
  <c r="G144"/>
  <c r="BE138"/>
  <c r="BD138"/>
  <c r="BD140" s="1"/>
  <c r="H17" i="15" s="1"/>
  <c r="BC138" i="16"/>
  <c r="BC140" s="1"/>
  <c r="G17" i="15" s="1"/>
  <c r="BB138" i="16"/>
  <c r="BA138"/>
  <c r="K138"/>
  <c r="I138"/>
  <c r="G138"/>
  <c r="G140" s="1"/>
  <c r="B17" i="15"/>
  <c r="A17"/>
  <c r="BE140" i="16"/>
  <c r="I17" i="15" s="1"/>
  <c r="BB140" i="16"/>
  <c r="F17" i="15" s="1"/>
  <c r="BA140" i="16"/>
  <c r="E17" i="15" s="1"/>
  <c r="K140" i="16"/>
  <c r="I140"/>
  <c r="BE133"/>
  <c r="BE136" s="1"/>
  <c r="I16" i="15" s="1"/>
  <c r="BD133" i="16"/>
  <c r="BC133"/>
  <c r="BC136" s="1"/>
  <c r="G16" i="15" s="1"/>
  <c r="BB133" i="16"/>
  <c r="BB136" s="1"/>
  <c r="F16" i="15" s="1"/>
  <c r="BA133" i="16"/>
  <c r="K133"/>
  <c r="I133"/>
  <c r="G133"/>
  <c r="B16" i="15"/>
  <c r="A16"/>
  <c r="BD136" i="16"/>
  <c r="H16" i="15" s="1"/>
  <c r="BA136" i="16"/>
  <c r="E16" i="15" s="1"/>
  <c r="K136" i="16"/>
  <c r="I136"/>
  <c r="G136"/>
  <c r="BE128"/>
  <c r="BD128"/>
  <c r="BC128"/>
  <c r="BB128"/>
  <c r="BA128"/>
  <c r="K128"/>
  <c r="I128"/>
  <c r="G128"/>
  <c r="BE125"/>
  <c r="BD125"/>
  <c r="BC125"/>
  <c r="BB125"/>
  <c r="BA125"/>
  <c r="K125"/>
  <c r="I125"/>
  <c r="G125"/>
  <c r="BE123"/>
  <c r="BD123"/>
  <c r="BC123"/>
  <c r="BB123"/>
  <c r="BA123"/>
  <c r="K123"/>
  <c r="I123"/>
  <c r="G123"/>
  <c r="BE120"/>
  <c r="BD120"/>
  <c r="BD131" s="1"/>
  <c r="H15" i="15" s="1"/>
  <c r="BC120" i="16"/>
  <c r="BB120"/>
  <c r="BB131" s="1"/>
  <c r="F15" i="15" s="1"/>
  <c r="BA120" i="16"/>
  <c r="BA131" s="1"/>
  <c r="E15" i="15" s="1"/>
  <c r="K120" i="16"/>
  <c r="I120"/>
  <c r="G120"/>
  <c r="B15" i="15"/>
  <c r="A15"/>
  <c r="BE131" i="16"/>
  <c r="I15" i="15" s="1"/>
  <c r="BC131" i="16"/>
  <c r="G15" i="15" s="1"/>
  <c r="K131" i="16"/>
  <c r="I131"/>
  <c r="G131"/>
  <c r="BE115"/>
  <c r="BD115"/>
  <c r="BC115"/>
  <c r="BC118" s="1"/>
  <c r="G14" i="15" s="1"/>
  <c r="BB115" i="16"/>
  <c r="K115"/>
  <c r="K118" s="1"/>
  <c r="I115"/>
  <c r="G115"/>
  <c r="BA115" s="1"/>
  <c r="BA118" s="1"/>
  <c r="E14" i="15" s="1"/>
  <c r="B14"/>
  <c r="A14"/>
  <c r="BE118" i="16"/>
  <c r="I14" i="15" s="1"/>
  <c r="BD118" i="16"/>
  <c r="H14" i="15" s="1"/>
  <c r="BB118" i="16"/>
  <c r="F14" i="15" s="1"/>
  <c r="I118" i="16"/>
  <c r="G118"/>
  <c r="BE112"/>
  <c r="BD112"/>
  <c r="BC112"/>
  <c r="BB112"/>
  <c r="BB113" s="1"/>
  <c r="F13" i="15" s="1"/>
  <c r="K112" i="16"/>
  <c r="K113" s="1"/>
  <c r="I112"/>
  <c r="I113" s="1"/>
  <c r="G112"/>
  <c r="BA112" s="1"/>
  <c r="BA113" s="1"/>
  <c r="E13" i="15" s="1"/>
  <c r="B13"/>
  <c r="A13"/>
  <c r="BE113" i="16"/>
  <c r="I13" i="15" s="1"/>
  <c r="BD113" i="16"/>
  <c r="H13" i="15" s="1"/>
  <c r="BC113" i="16"/>
  <c r="G13" i="15" s="1"/>
  <c r="G113" i="16"/>
  <c r="BE108"/>
  <c r="BD108"/>
  <c r="BC108"/>
  <c r="BB108"/>
  <c r="K108"/>
  <c r="I108"/>
  <c r="G108"/>
  <c r="BA108" s="1"/>
  <c r="BE106"/>
  <c r="BD106"/>
  <c r="BC106"/>
  <c r="BB106"/>
  <c r="K106"/>
  <c r="I106"/>
  <c r="G106"/>
  <c r="BA106" s="1"/>
  <c r="BE105"/>
  <c r="BD105"/>
  <c r="BC105"/>
  <c r="BB105"/>
  <c r="K105"/>
  <c r="I105"/>
  <c r="G105"/>
  <c r="BA105" s="1"/>
  <c r="BE104"/>
  <c r="BD104"/>
  <c r="BC104"/>
  <c r="BB104"/>
  <c r="K104"/>
  <c r="I104"/>
  <c r="G104"/>
  <c r="BA104" s="1"/>
  <c r="BE103"/>
  <c r="BD103"/>
  <c r="BC103"/>
  <c r="BB103"/>
  <c r="K103"/>
  <c r="I103"/>
  <c r="G103"/>
  <c r="BA103" s="1"/>
  <c r="BE101"/>
  <c r="BD101"/>
  <c r="BC101"/>
  <c r="BB101"/>
  <c r="K101"/>
  <c r="I101"/>
  <c r="G101"/>
  <c r="BA101" s="1"/>
  <c r="BE100"/>
  <c r="BD100"/>
  <c r="BC100"/>
  <c r="BB100"/>
  <c r="K100"/>
  <c r="I100"/>
  <c r="I110" s="1"/>
  <c r="G100"/>
  <c r="G110" s="1"/>
  <c r="B12" i="15"/>
  <c r="A12"/>
  <c r="BE110" i="16"/>
  <c r="I12" i="15" s="1"/>
  <c r="BD110" i="16"/>
  <c r="H12" i="15" s="1"/>
  <c r="BC110" i="16"/>
  <c r="G12" i="15" s="1"/>
  <c r="BB110" i="16"/>
  <c r="F12" i="15" s="1"/>
  <c r="K110" i="16"/>
  <c r="BE90"/>
  <c r="BD90"/>
  <c r="BC90"/>
  <c r="BB90"/>
  <c r="K90"/>
  <c r="I90"/>
  <c r="G90"/>
  <c r="BA90" s="1"/>
  <c r="BE89"/>
  <c r="BE98" s="1"/>
  <c r="I11" i="15" s="1"/>
  <c r="BD89" i="16"/>
  <c r="BC89"/>
  <c r="BB89"/>
  <c r="K89"/>
  <c r="K98" s="1"/>
  <c r="I89"/>
  <c r="G89"/>
  <c r="G98" s="1"/>
  <c r="B11" i="15"/>
  <c r="A11"/>
  <c r="BD98" i="16"/>
  <c r="H11" i="15" s="1"/>
  <c r="BC98" i="16"/>
  <c r="G11" i="15" s="1"/>
  <c r="BB98" i="16"/>
  <c r="F11" i="15" s="1"/>
  <c r="I98" i="16"/>
  <c r="BE84"/>
  <c r="BD84"/>
  <c r="BC84"/>
  <c r="BB84"/>
  <c r="BA84"/>
  <c r="K84"/>
  <c r="I84"/>
  <c r="G84"/>
  <c r="BE82"/>
  <c r="BE87" s="1"/>
  <c r="I10" i="15" s="1"/>
  <c r="BD82" i="16"/>
  <c r="BD87" s="1"/>
  <c r="H10" i="15" s="1"/>
  <c r="BC82" i="16"/>
  <c r="BB82"/>
  <c r="BA82"/>
  <c r="K82"/>
  <c r="I82"/>
  <c r="I87" s="1"/>
  <c r="G82"/>
  <c r="B10" i="15"/>
  <c r="A10"/>
  <c r="BC87" i="16"/>
  <c r="G10" i="15" s="1"/>
  <c r="BB87" i="16"/>
  <c r="F10" i="15" s="1"/>
  <c r="BA87" i="16"/>
  <c r="E10" i="15" s="1"/>
  <c r="K87" i="16"/>
  <c r="G87"/>
  <c r="BE76"/>
  <c r="BD76"/>
  <c r="BC76"/>
  <c r="BB76"/>
  <c r="BA76"/>
  <c r="K76"/>
  <c r="I76"/>
  <c r="G76"/>
  <c r="BE75"/>
  <c r="BD75"/>
  <c r="BC75"/>
  <c r="BB75"/>
  <c r="BA75"/>
  <c r="K75"/>
  <c r="I75"/>
  <c r="G75"/>
  <c r="BE67"/>
  <c r="BD67"/>
  <c r="BC67"/>
  <c r="BB67"/>
  <c r="BA67"/>
  <c r="K67"/>
  <c r="I67"/>
  <c r="G67"/>
  <c r="BE66"/>
  <c r="BD66"/>
  <c r="BC66"/>
  <c r="BB66"/>
  <c r="BA66"/>
  <c r="K66"/>
  <c r="I66"/>
  <c r="G66"/>
  <c r="BE54"/>
  <c r="BD54"/>
  <c r="BC54"/>
  <c r="BB54"/>
  <c r="BA54"/>
  <c r="K54"/>
  <c r="I54"/>
  <c r="G54"/>
  <c r="BE46"/>
  <c r="BD46"/>
  <c r="BC46"/>
  <c r="BB46"/>
  <c r="BA46"/>
  <c r="K46"/>
  <c r="I46"/>
  <c r="G46"/>
  <c r="BE43"/>
  <c r="BD43"/>
  <c r="BC43"/>
  <c r="BB43"/>
  <c r="BA43"/>
  <c r="K43"/>
  <c r="I43"/>
  <c r="G43"/>
  <c r="BE39"/>
  <c r="BD39"/>
  <c r="BD80" s="1"/>
  <c r="H9" i="15" s="1"/>
  <c r="BC39" i="16"/>
  <c r="BC80" s="1"/>
  <c r="G9" i="15" s="1"/>
  <c r="BB39" i="16"/>
  <c r="BA39"/>
  <c r="K39"/>
  <c r="I39"/>
  <c r="G39"/>
  <c r="G80" s="1"/>
  <c r="B9" i="15"/>
  <c r="A9"/>
  <c r="BE80" i="16"/>
  <c r="I9" i="15" s="1"/>
  <c r="BB80" i="16"/>
  <c r="F9" i="15" s="1"/>
  <c r="BA80" i="16"/>
  <c r="E9" i="15" s="1"/>
  <c r="K80" i="16"/>
  <c r="I80"/>
  <c r="BE36"/>
  <c r="BD36"/>
  <c r="BC36"/>
  <c r="BB36"/>
  <c r="BA36"/>
  <c r="K36"/>
  <c r="I36"/>
  <c r="G36"/>
  <c r="BE33"/>
  <c r="BD33"/>
  <c r="BC33"/>
  <c r="BB33"/>
  <c r="BA33"/>
  <c r="K33"/>
  <c r="I33"/>
  <c r="G33"/>
  <c r="BE31"/>
  <c r="BE37" s="1"/>
  <c r="I8" i="15" s="1"/>
  <c r="BD31" i="16"/>
  <c r="BC31"/>
  <c r="BC37" s="1"/>
  <c r="G8" i="15" s="1"/>
  <c r="BB31" i="16"/>
  <c r="BB37" s="1"/>
  <c r="F8" i="15" s="1"/>
  <c r="BA31" i="16"/>
  <c r="K31"/>
  <c r="I31"/>
  <c r="G31"/>
  <c r="B8" i="15"/>
  <c r="A8"/>
  <c r="BD37" i="16"/>
  <c r="H8" i="15" s="1"/>
  <c r="BA37" i="16"/>
  <c r="E8" i="15" s="1"/>
  <c r="K37" i="16"/>
  <c r="I37"/>
  <c r="G37"/>
  <c r="BE27"/>
  <c r="BD27"/>
  <c r="BC27"/>
  <c r="BB27"/>
  <c r="BA27"/>
  <c r="K27"/>
  <c r="I27"/>
  <c r="G27"/>
  <c r="BE23"/>
  <c r="BD23"/>
  <c r="BC23"/>
  <c r="BB23"/>
  <c r="BA23"/>
  <c r="K23"/>
  <c r="I23"/>
  <c r="G23"/>
  <c r="BE22"/>
  <c r="BD22"/>
  <c r="BC22"/>
  <c r="BB22"/>
  <c r="BA22"/>
  <c r="K22"/>
  <c r="I22"/>
  <c r="G22"/>
  <c r="BE21"/>
  <c r="BD21"/>
  <c r="BC21"/>
  <c r="BB21"/>
  <c r="BA21"/>
  <c r="K21"/>
  <c r="I21"/>
  <c r="G21"/>
  <c r="BE20"/>
  <c r="BD20"/>
  <c r="BC20"/>
  <c r="BB20"/>
  <c r="BA20"/>
  <c r="K20"/>
  <c r="I20"/>
  <c r="G20"/>
  <c r="BE18"/>
  <c r="BD18"/>
  <c r="BC18"/>
  <c r="BB18"/>
  <c r="BA18"/>
  <c r="K18"/>
  <c r="I18"/>
  <c r="G18"/>
  <c r="BE17"/>
  <c r="BD17"/>
  <c r="BC17"/>
  <c r="BB17"/>
  <c r="BA17"/>
  <c r="K17"/>
  <c r="I17"/>
  <c r="G17"/>
  <c r="BE15"/>
  <c r="BD15"/>
  <c r="BC15"/>
  <c r="BB15"/>
  <c r="BA15"/>
  <c r="K15"/>
  <c r="I15"/>
  <c r="G15"/>
  <c r="BE14"/>
  <c r="BD14"/>
  <c r="BC14"/>
  <c r="BB14"/>
  <c r="BA14"/>
  <c r="K14"/>
  <c r="I14"/>
  <c r="G14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D29" s="1"/>
  <c r="H7" i="15" s="1"/>
  <c r="BC8" i="16"/>
  <c r="BB8"/>
  <c r="BB29" s="1"/>
  <c r="F7" i="15" s="1"/>
  <c r="BA8" i="16"/>
  <c r="BA29" s="1"/>
  <c r="E7" i="15" s="1"/>
  <c r="K8" i="16"/>
  <c r="I8"/>
  <c r="G8"/>
  <c r="B7" i="15"/>
  <c r="A7"/>
  <c r="BE29" i="16"/>
  <c r="I7" i="15" s="1"/>
  <c r="BC29" i="16"/>
  <c r="G7" i="15" s="1"/>
  <c r="K29" i="16"/>
  <c r="I29"/>
  <c r="G29"/>
  <c r="E4"/>
  <c r="F3"/>
  <c r="C33" i="14"/>
  <c r="F33" s="1"/>
  <c r="C31"/>
  <c r="G7"/>
  <c r="H46" i="12"/>
  <c r="G23" i="11" s="1"/>
  <c r="I45" i="12"/>
  <c r="D21" i="11"/>
  <c r="I44" i="12"/>
  <c r="G21" i="11" s="1"/>
  <c r="D20"/>
  <c r="I43" i="12"/>
  <c r="G20" i="11" s="1"/>
  <c r="D19"/>
  <c r="I42" i="12"/>
  <c r="G19" i="11" s="1"/>
  <c r="G18"/>
  <c r="D18"/>
  <c r="I41" i="12"/>
  <c r="G17" i="11"/>
  <c r="D17"/>
  <c r="I40" i="12"/>
  <c r="D16" i="11"/>
  <c r="I39" i="12"/>
  <c r="G16" i="11" s="1"/>
  <c r="G15"/>
  <c r="D15"/>
  <c r="I38" i="12"/>
  <c r="BE229" i="13"/>
  <c r="BD229"/>
  <c r="BC229"/>
  <c r="BB229"/>
  <c r="BA229"/>
  <c r="K229"/>
  <c r="I229"/>
  <c r="G229"/>
  <c r="BE227"/>
  <c r="BD227"/>
  <c r="BC227"/>
  <c r="BB227"/>
  <c r="BA227"/>
  <c r="K227"/>
  <c r="I227"/>
  <c r="G227"/>
  <c r="BE226"/>
  <c r="BE230" s="1"/>
  <c r="I32" i="12" s="1"/>
  <c r="BD226" i="13"/>
  <c r="BC226"/>
  <c r="BC230" s="1"/>
  <c r="G32" i="12" s="1"/>
  <c r="BB226" i="13"/>
  <c r="BB230" s="1"/>
  <c r="F32" i="12" s="1"/>
  <c r="BA226" i="13"/>
  <c r="K226"/>
  <c r="I226"/>
  <c r="G226"/>
  <c r="B32" i="12"/>
  <c r="A32"/>
  <c r="BD230" i="13"/>
  <c r="H32" i="12" s="1"/>
  <c r="BA230" i="13"/>
  <c r="E32" i="12" s="1"/>
  <c r="K230" i="13"/>
  <c r="I230"/>
  <c r="G230"/>
  <c r="BE221"/>
  <c r="BC221"/>
  <c r="BB221"/>
  <c r="BB224" s="1"/>
  <c r="F31" i="12" s="1"/>
  <c r="BA221" i="13"/>
  <c r="BA224" s="1"/>
  <c r="E31" i="12" s="1"/>
  <c r="K221" i="13"/>
  <c r="I221"/>
  <c r="G221"/>
  <c r="BD221" s="1"/>
  <c r="BD224" s="1"/>
  <c r="H31" i="12" s="1"/>
  <c r="B31"/>
  <c r="A31"/>
  <c r="BE224" i="13"/>
  <c r="I31" i="12" s="1"/>
  <c r="BC224" i="13"/>
  <c r="G31" i="12" s="1"/>
  <c r="K224" i="13"/>
  <c r="I224"/>
  <c r="G224"/>
  <c r="BE218"/>
  <c r="BD218"/>
  <c r="BC218"/>
  <c r="BA218"/>
  <c r="K218"/>
  <c r="I218"/>
  <c r="G218"/>
  <c r="BB218" s="1"/>
  <c r="BE217"/>
  <c r="BD217"/>
  <c r="BC217"/>
  <c r="BC219" s="1"/>
  <c r="G30" i="12" s="1"/>
  <c r="BA217" i="13"/>
  <c r="BA219" s="1"/>
  <c r="E30" i="12" s="1"/>
  <c r="K217" i="13"/>
  <c r="K219" s="1"/>
  <c r="I217"/>
  <c r="G217"/>
  <c r="BB217" s="1"/>
  <c r="BB219" s="1"/>
  <c r="F30" i="12" s="1"/>
  <c r="B30"/>
  <c r="A30"/>
  <c r="BE219" i="13"/>
  <c r="I30" i="12" s="1"/>
  <c r="BD219" i="13"/>
  <c r="H30" i="12" s="1"/>
  <c r="I219" i="13"/>
  <c r="G219"/>
  <c r="BE214"/>
  <c r="BD214"/>
  <c r="BC214"/>
  <c r="BB214"/>
  <c r="BB215" s="1"/>
  <c r="F29" i="12" s="1"/>
  <c r="K214" i="13"/>
  <c r="K215" s="1"/>
  <c r="I214"/>
  <c r="I215" s="1"/>
  <c r="G214"/>
  <c r="BA214" s="1"/>
  <c r="BA215" s="1"/>
  <c r="E29" i="12" s="1"/>
  <c r="B29"/>
  <c r="A29"/>
  <c r="BE215" i="13"/>
  <c r="I29" i="12" s="1"/>
  <c r="BD215" i="13"/>
  <c r="H29" i="12" s="1"/>
  <c r="BC215" i="13"/>
  <c r="G29" i="12" s="1"/>
  <c r="G215" i="13"/>
  <c r="BE208"/>
  <c r="BD208"/>
  <c r="BC208"/>
  <c r="BB208"/>
  <c r="K208"/>
  <c r="I208"/>
  <c r="G208"/>
  <c r="BA208" s="1"/>
  <c r="BE207"/>
  <c r="BD207"/>
  <c r="BC207"/>
  <c r="BB207"/>
  <c r="K207"/>
  <c r="I207"/>
  <c r="G207"/>
  <c r="BA207" s="1"/>
  <c r="BE206"/>
  <c r="BD206"/>
  <c r="BC206"/>
  <c r="BB206"/>
  <c r="K206"/>
  <c r="I206"/>
  <c r="I212" s="1"/>
  <c r="G206"/>
  <c r="G212" s="1"/>
  <c r="B28" i="12"/>
  <c r="A28"/>
  <c r="BE212" i="13"/>
  <c r="I28" i="12" s="1"/>
  <c r="BD212" i="13"/>
  <c r="H28" i="12" s="1"/>
  <c r="BC212" i="13"/>
  <c r="G28" i="12" s="1"/>
  <c r="BB212" i="13"/>
  <c r="F28" i="12" s="1"/>
  <c r="K212" i="13"/>
  <c r="BE203"/>
  <c r="BE204" s="1"/>
  <c r="I27" i="12" s="1"/>
  <c r="BD203" i="13"/>
  <c r="BC203"/>
  <c r="BB203"/>
  <c r="K203"/>
  <c r="K204" s="1"/>
  <c r="I203"/>
  <c r="G203"/>
  <c r="G204" s="1"/>
  <c r="B27" i="12"/>
  <c r="A27"/>
  <c r="BD204" i="13"/>
  <c r="H27" i="12" s="1"/>
  <c r="BC204" i="13"/>
  <c r="G27" i="12" s="1"/>
  <c r="BB204" i="13"/>
  <c r="F27" i="12" s="1"/>
  <c r="I204" i="13"/>
  <c r="BE199"/>
  <c r="BE201" s="1"/>
  <c r="I26" i="12" s="1"/>
  <c r="BD199" i="13"/>
  <c r="BD201" s="1"/>
  <c r="H26" i="12" s="1"/>
  <c r="BC199" i="13"/>
  <c r="BB199"/>
  <c r="BA199"/>
  <c r="K199"/>
  <c r="I199"/>
  <c r="I201" s="1"/>
  <c r="G199"/>
  <c r="B26" i="12"/>
  <c r="A26"/>
  <c r="BC201" i="13"/>
  <c r="G26" i="12" s="1"/>
  <c r="BB201" i="13"/>
  <c r="F26" i="12" s="1"/>
  <c r="BA201" i="13"/>
  <c r="E26" i="12" s="1"/>
  <c r="K201" i="13"/>
  <c r="G201"/>
  <c r="BE195"/>
  <c r="BD195"/>
  <c r="BC195"/>
  <c r="BB195"/>
  <c r="BA195"/>
  <c r="K195"/>
  <c r="I195"/>
  <c r="G195"/>
  <c r="BE193"/>
  <c r="BD193"/>
  <c r="BC193"/>
  <c r="BB193"/>
  <c r="BA193"/>
  <c r="K193"/>
  <c r="I193"/>
  <c r="G193"/>
  <c r="BE190"/>
  <c r="BD190"/>
  <c r="BC190"/>
  <c r="BB190"/>
  <c r="BA190"/>
  <c r="K190"/>
  <c r="I190"/>
  <c r="G190"/>
  <c r="BE188"/>
  <c r="BD188"/>
  <c r="BC188"/>
  <c r="BB188"/>
  <c r="BA188"/>
  <c r="K188"/>
  <c r="I188"/>
  <c r="G188"/>
  <c r="BE185"/>
  <c r="BD185"/>
  <c r="BC185"/>
  <c r="BB185"/>
  <c r="BA185"/>
  <c r="K185"/>
  <c r="I185"/>
  <c r="G185"/>
  <c r="BE182"/>
  <c r="BD182"/>
  <c r="BC182"/>
  <c r="BB182"/>
  <c r="BA182"/>
  <c r="K182"/>
  <c r="I182"/>
  <c r="G182"/>
  <c r="BE178"/>
  <c r="BD178"/>
  <c r="BC178"/>
  <c r="BB178"/>
  <c r="BA178"/>
  <c r="K178"/>
  <c r="I178"/>
  <c r="G178"/>
  <c r="BE176"/>
  <c r="BD176"/>
  <c r="BD197" s="1"/>
  <c r="H25" i="12" s="1"/>
  <c r="BC176" i="13"/>
  <c r="BC197" s="1"/>
  <c r="G25" i="12" s="1"/>
  <c r="BB176" i="13"/>
  <c r="BA176"/>
  <c r="K176"/>
  <c r="I176"/>
  <c r="G176"/>
  <c r="G197" s="1"/>
  <c r="B25" i="12"/>
  <c r="A25"/>
  <c r="BE197" i="13"/>
  <c r="I25" i="12" s="1"/>
  <c r="BB197" i="13"/>
  <c r="F25" i="12" s="1"/>
  <c r="BA197" i="13"/>
  <c r="E25" i="12" s="1"/>
  <c r="K197" i="13"/>
  <c r="I197"/>
  <c r="BE172"/>
  <c r="BE174" s="1"/>
  <c r="I24" i="12" s="1"/>
  <c r="BD172" i="13"/>
  <c r="BC172"/>
  <c r="BC174" s="1"/>
  <c r="G24" i="12" s="1"/>
  <c r="BB172" i="13"/>
  <c r="BB174" s="1"/>
  <c r="F24" i="12" s="1"/>
  <c r="BA172" i="13"/>
  <c r="K172"/>
  <c r="I172"/>
  <c r="G172"/>
  <c r="B24" i="12"/>
  <c r="A24"/>
  <c r="BD174" i="13"/>
  <c r="H24" i="12" s="1"/>
  <c r="BA174" i="13"/>
  <c r="E24" i="12" s="1"/>
  <c r="K174" i="13"/>
  <c r="I174"/>
  <c r="G174"/>
  <c r="BE167"/>
  <c r="BD167"/>
  <c r="BD170" s="1"/>
  <c r="H23" i="12" s="1"/>
  <c r="BC167" i="13"/>
  <c r="BB167"/>
  <c r="BB170" s="1"/>
  <c r="F23" i="12" s="1"/>
  <c r="BA167" i="13"/>
  <c r="BA170" s="1"/>
  <c r="E23" i="12" s="1"/>
  <c r="K167" i="13"/>
  <c r="I167"/>
  <c r="G167"/>
  <c r="B23" i="12"/>
  <c r="A23"/>
  <c r="BE170" i="13"/>
  <c r="I23" i="12" s="1"/>
  <c r="BC170" i="13"/>
  <c r="G23" i="12" s="1"/>
  <c r="K170" i="13"/>
  <c r="I170"/>
  <c r="G170"/>
  <c r="BE163"/>
  <c r="BD163"/>
  <c r="BC163"/>
  <c r="BC165" s="1"/>
  <c r="G22" i="12" s="1"/>
  <c r="BB163" i="13"/>
  <c r="K163"/>
  <c r="K165" s="1"/>
  <c r="I163"/>
  <c r="G163"/>
  <c r="BA163" s="1"/>
  <c r="BA165" s="1"/>
  <c r="E22" i="12" s="1"/>
  <c r="B22"/>
  <c r="A22"/>
  <c r="BE165" i="13"/>
  <c r="I22" i="12" s="1"/>
  <c r="BD165" i="13"/>
  <c r="H22" i="12" s="1"/>
  <c r="BB165" i="13"/>
  <c r="F22" i="12" s="1"/>
  <c r="I165" i="13"/>
  <c r="G165"/>
  <c r="BE158"/>
  <c r="BD158"/>
  <c r="BC158"/>
  <c r="BB158"/>
  <c r="K158"/>
  <c r="I158"/>
  <c r="G158"/>
  <c r="BA158" s="1"/>
  <c r="BE157"/>
  <c r="BD157"/>
  <c r="BC157"/>
  <c r="BB157"/>
  <c r="K157"/>
  <c r="I157"/>
  <c r="G157"/>
  <c r="BA157" s="1"/>
  <c r="BE156"/>
  <c r="BD156"/>
  <c r="BC156"/>
  <c r="BB156"/>
  <c r="K156"/>
  <c r="I156"/>
  <c r="G156"/>
  <c r="BA156" s="1"/>
  <c r="BE155"/>
  <c r="BD155"/>
  <c r="BC155"/>
  <c r="BB155"/>
  <c r="BB161" s="1"/>
  <c r="F21" i="12" s="1"/>
  <c r="K155" i="13"/>
  <c r="K161" s="1"/>
  <c r="I155"/>
  <c r="I161" s="1"/>
  <c r="G155"/>
  <c r="BA155" s="1"/>
  <c r="BA161" s="1"/>
  <c r="E21" i="12" s="1"/>
  <c r="B21"/>
  <c r="A21"/>
  <c r="BE161" i="13"/>
  <c r="I21" i="12" s="1"/>
  <c r="BD161" i="13"/>
  <c r="H21" i="12" s="1"/>
  <c r="BC161" i="13"/>
  <c r="G21" i="12" s="1"/>
  <c r="G161" i="13"/>
  <c r="BE151"/>
  <c r="BD151"/>
  <c r="BC151"/>
  <c r="BB151"/>
  <c r="K151"/>
  <c r="I151"/>
  <c r="G151"/>
  <c r="BA151" s="1"/>
  <c r="BE150"/>
  <c r="BD150"/>
  <c r="BC150"/>
  <c r="BB150"/>
  <c r="K150"/>
  <c r="I150"/>
  <c r="G150"/>
  <c r="BA150" s="1"/>
  <c r="BE149"/>
  <c r="BD149"/>
  <c r="BC149"/>
  <c r="BB149"/>
  <c r="K149"/>
  <c r="I149"/>
  <c r="I153" s="1"/>
  <c r="G149"/>
  <c r="G153" s="1"/>
  <c r="B20" i="12"/>
  <c r="A20"/>
  <c r="BE153" i="13"/>
  <c r="I20" i="12" s="1"/>
  <c r="BD153" i="13"/>
  <c r="H20" i="12" s="1"/>
  <c r="BC153" i="13"/>
  <c r="G20" i="12" s="1"/>
  <c r="BB153" i="13"/>
  <c r="F20" i="12" s="1"/>
  <c r="K153" i="13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41"/>
  <c r="BD141"/>
  <c r="BC141"/>
  <c r="BB141"/>
  <c r="K141"/>
  <c r="I141"/>
  <c r="G141"/>
  <c r="BA141" s="1"/>
  <c r="BE139"/>
  <c r="BE147" s="1"/>
  <c r="I19" i="12" s="1"/>
  <c r="BD139" i="13"/>
  <c r="BC139"/>
  <c r="BB139"/>
  <c r="K139"/>
  <c r="K147" s="1"/>
  <c r="I139"/>
  <c r="G139"/>
  <c r="G147" s="1"/>
  <c r="B19" i="12"/>
  <c r="A19"/>
  <c r="BD147" i="13"/>
  <c r="H19" i="12" s="1"/>
  <c r="BC147" i="13"/>
  <c r="G19" i="12" s="1"/>
  <c r="BB147" i="13"/>
  <c r="F19" i="12" s="1"/>
  <c r="I147" i="13"/>
  <c r="BE135"/>
  <c r="BE137" s="1"/>
  <c r="I18" i="12" s="1"/>
  <c r="BD135" i="13"/>
  <c r="BD137" s="1"/>
  <c r="H18" i="12" s="1"/>
  <c r="BC135" i="13"/>
  <c r="BB135"/>
  <c r="BA135"/>
  <c r="K135"/>
  <c r="I135"/>
  <c r="I137" s="1"/>
  <c r="G135"/>
  <c r="B18" i="12"/>
  <c r="A18"/>
  <c r="BC137" i="13"/>
  <c r="G18" i="12" s="1"/>
  <c r="BB137" i="13"/>
  <c r="F18" i="12" s="1"/>
  <c r="BA137" i="13"/>
  <c r="E18" i="12" s="1"/>
  <c r="K137" i="13"/>
  <c r="G137"/>
  <c r="BE131"/>
  <c r="BD131"/>
  <c r="BD133" s="1"/>
  <c r="H17" i="12" s="1"/>
  <c r="BC131" i="13"/>
  <c r="BC133" s="1"/>
  <c r="G17" i="12" s="1"/>
  <c r="BB131" i="13"/>
  <c r="BA131"/>
  <c r="K131"/>
  <c r="I131"/>
  <c r="G131"/>
  <c r="G133" s="1"/>
  <c r="B17" i="12"/>
  <c r="A17"/>
  <c r="BE133" i="13"/>
  <c r="I17" i="12" s="1"/>
  <c r="BB133" i="13"/>
  <c r="F17" i="12" s="1"/>
  <c r="BA133" i="13"/>
  <c r="E17" i="12" s="1"/>
  <c r="K133" i="13"/>
  <c r="I133"/>
  <c r="BE126"/>
  <c r="BE129" s="1"/>
  <c r="I16" i="12" s="1"/>
  <c r="BD126" i="13"/>
  <c r="BC126"/>
  <c r="BC129" s="1"/>
  <c r="G16" i="12" s="1"/>
  <c r="BB126" i="13"/>
  <c r="BB129" s="1"/>
  <c r="F16" i="12" s="1"/>
  <c r="BA126" i="13"/>
  <c r="K126"/>
  <c r="I126"/>
  <c r="G126"/>
  <c r="B16" i="12"/>
  <c r="A16"/>
  <c r="BD129" i="13"/>
  <c r="H16" i="12" s="1"/>
  <c r="BA129" i="13"/>
  <c r="E16" i="12" s="1"/>
  <c r="K129" i="13"/>
  <c r="I129"/>
  <c r="G129"/>
  <c r="BE121"/>
  <c r="BD121"/>
  <c r="BC121"/>
  <c r="BB121"/>
  <c r="BA121"/>
  <c r="K121"/>
  <c r="I121"/>
  <c r="G121"/>
  <c r="BE118"/>
  <c r="BD118"/>
  <c r="BC118"/>
  <c r="BB118"/>
  <c r="BA118"/>
  <c r="K118"/>
  <c r="I118"/>
  <c r="G118"/>
  <c r="BE116"/>
  <c r="BD116"/>
  <c r="BC116"/>
  <c r="BB116"/>
  <c r="BA116"/>
  <c r="K116"/>
  <c r="I116"/>
  <c r="G116"/>
  <c r="BE113"/>
  <c r="BD113"/>
  <c r="BD124" s="1"/>
  <c r="H15" i="12" s="1"/>
  <c r="BC113" i="13"/>
  <c r="BB113"/>
  <c r="BB124" s="1"/>
  <c r="F15" i="12" s="1"/>
  <c r="BA113" i="13"/>
  <c r="BA124" s="1"/>
  <c r="E15" i="12" s="1"/>
  <c r="K113" i="13"/>
  <c r="I113"/>
  <c r="G113"/>
  <c r="B15" i="12"/>
  <c r="A15"/>
  <c r="BE124" i="13"/>
  <c r="I15" i="12" s="1"/>
  <c r="BC124" i="13"/>
  <c r="G15" i="12" s="1"/>
  <c r="K124" i="13"/>
  <c r="I124"/>
  <c r="G124"/>
  <c r="BE108"/>
  <c r="BD108"/>
  <c r="BC108"/>
  <c r="BC111" s="1"/>
  <c r="G14" i="12" s="1"/>
  <c r="BB108" i="13"/>
  <c r="K108"/>
  <c r="K111" s="1"/>
  <c r="I108"/>
  <c r="G108"/>
  <c r="BA108" s="1"/>
  <c r="BA111" s="1"/>
  <c r="E14" i="12" s="1"/>
  <c r="B14"/>
  <c r="A14"/>
  <c r="BE111" i="13"/>
  <c r="I14" i="12" s="1"/>
  <c r="BD111" i="13"/>
  <c r="H14" i="12" s="1"/>
  <c r="BB111" i="13"/>
  <c r="F14" i="12" s="1"/>
  <c r="I111" i="13"/>
  <c r="G111"/>
  <c r="BE105"/>
  <c r="BD105"/>
  <c r="BC105"/>
  <c r="BB105"/>
  <c r="BB106" s="1"/>
  <c r="F13" i="12" s="1"/>
  <c r="K105" i="13"/>
  <c r="K106" s="1"/>
  <c r="I105"/>
  <c r="I106" s="1"/>
  <c r="G105"/>
  <c r="BA105" s="1"/>
  <c r="BA106" s="1"/>
  <c r="E13" i="12" s="1"/>
  <c r="B13"/>
  <c r="A13"/>
  <c r="BE106" i="13"/>
  <c r="I13" i="12" s="1"/>
  <c r="BD106" i="13"/>
  <c r="H13" i="12" s="1"/>
  <c r="BC106" i="13"/>
  <c r="G13" i="12" s="1"/>
  <c r="G106" i="13"/>
  <c r="BE101"/>
  <c r="BD101"/>
  <c r="BC101"/>
  <c r="BB101"/>
  <c r="K101"/>
  <c r="I101"/>
  <c r="G101"/>
  <c r="BA101" s="1"/>
  <c r="BE99"/>
  <c r="BD99"/>
  <c r="BC99"/>
  <c r="BB99"/>
  <c r="K99"/>
  <c r="I99"/>
  <c r="G99"/>
  <c r="BA99" s="1"/>
  <c r="BE98"/>
  <c r="BD98"/>
  <c r="BC98"/>
  <c r="BB98"/>
  <c r="K98"/>
  <c r="I98"/>
  <c r="G98"/>
  <c r="BA98" s="1"/>
  <c r="BE97"/>
  <c r="BD97"/>
  <c r="BC97"/>
  <c r="BB97"/>
  <c r="K97"/>
  <c r="I97"/>
  <c r="G97"/>
  <c r="BA97" s="1"/>
  <c r="BE95"/>
  <c r="BD95"/>
  <c r="BC95"/>
  <c r="BB95"/>
  <c r="K95"/>
  <c r="I95"/>
  <c r="G95"/>
  <c r="BA95" s="1"/>
  <c r="BE94"/>
  <c r="BD94"/>
  <c r="BC94"/>
  <c r="BB94"/>
  <c r="K94"/>
  <c r="I94"/>
  <c r="I103" s="1"/>
  <c r="G94"/>
  <c r="G103" s="1"/>
  <c r="B12" i="12"/>
  <c r="A12"/>
  <c r="BE103" i="13"/>
  <c r="I12" i="12" s="1"/>
  <c r="BD103" i="13"/>
  <c r="H12" i="12" s="1"/>
  <c r="BC103" i="13"/>
  <c r="G12" i="12" s="1"/>
  <c r="BB103" i="13"/>
  <c r="F12" i="12" s="1"/>
  <c r="K103" i="13"/>
  <c r="BE84"/>
  <c r="BD84"/>
  <c r="BC84"/>
  <c r="BB84"/>
  <c r="K84"/>
  <c r="I84"/>
  <c r="G84"/>
  <c r="BA84" s="1"/>
  <c r="BE83"/>
  <c r="BE92" s="1"/>
  <c r="I11" i="12" s="1"/>
  <c r="BD83" i="13"/>
  <c r="BC83"/>
  <c r="BB83"/>
  <c r="K83"/>
  <c r="K92" s="1"/>
  <c r="I83"/>
  <c r="G83"/>
  <c r="G92" s="1"/>
  <c r="B11" i="12"/>
  <c r="A11"/>
  <c r="BD92" i="13"/>
  <c r="H11" i="12" s="1"/>
  <c r="BC92" i="13"/>
  <c r="G11" i="12" s="1"/>
  <c r="BB92" i="13"/>
  <c r="F11" i="12" s="1"/>
  <c r="I92" i="13"/>
  <c r="BE78"/>
  <c r="BD78"/>
  <c r="BC78"/>
  <c r="BB78"/>
  <c r="BA78"/>
  <c r="K78"/>
  <c r="I78"/>
  <c r="G78"/>
  <c r="BE76"/>
  <c r="BE81" s="1"/>
  <c r="I10" i="12" s="1"/>
  <c r="BD76" i="13"/>
  <c r="BD81" s="1"/>
  <c r="H10" i="12" s="1"/>
  <c r="BC76" i="13"/>
  <c r="BB76"/>
  <c r="BA76"/>
  <c r="K76"/>
  <c r="I76"/>
  <c r="I81" s="1"/>
  <c r="G76"/>
  <c r="B10" i="12"/>
  <c r="A10"/>
  <c r="BC81" i="13"/>
  <c r="G10" i="12" s="1"/>
  <c r="BB81" i="13"/>
  <c r="F10" i="12" s="1"/>
  <c r="BA81" i="13"/>
  <c r="E10" i="12" s="1"/>
  <c r="K81" i="13"/>
  <c r="G81"/>
  <c r="BE70"/>
  <c r="BD70"/>
  <c r="BC70"/>
  <c r="BB70"/>
  <c r="BA70"/>
  <c r="K70"/>
  <c r="I70"/>
  <c r="G70"/>
  <c r="BE69"/>
  <c r="BD69"/>
  <c r="BC69"/>
  <c r="BB69"/>
  <c r="BA69"/>
  <c r="K69"/>
  <c r="I69"/>
  <c r="G69"/>
  <c r="BE61"/>
  <c r="BD61"/>
  <c r="BC61"/>
  <c r="BB61"/>
  <c r="BA61"/>
  <c r="K61"/>
  <c r="I61"/>
  <c r="G61"/>
  <c r="BE60"/>
  <c r="BD60"/>
  <c r="BC60"/>
  <c r="BB60"/>
  <c r="BA60"/>
  <c r="K60"/>
  <c r="I60"/>
  <c r="G60"/>
  <c r="BE48"/>
  <c r="BD48"/>
  <c r="BC48"/>
  <c r="BB48"/>
  <c r="BA48"/>
  <c r="K48"/>
  <c r="I48"/>
  <c r="G48"/>
  <c r="BE40"/>
  <c r="BD40"/>
  <c r="BC40"/>
  <c r="BB40"/>
  <c r="BA40"/>
  <c r="K40"/>
  <c r="I40"/>
  <c r="G40"/>
  <c r="BE37"/>
  <c r="BD37"/>
  <c r="BC37"/>
  <c r="BB37"/>
  <c r="BA37"/>
  <c r="K37"/>
  <c r="I37"/>
  <c r="G37"/>
  <c r="BE33"/>
  <c r="BD33"/>
  <c r="BD74" s="1"/>
  <c r="H9" i="12" s="1"/>
  <c r="BC33" i="13"/>
  <c r="BC74" s="1"/>
  <c r="G9" i="12" s="1"/>
  <c r="BB33" i="13"/>
  <c r="BA33"/>
  <c r="K33"/>
  <c r="I33"/>
  <c r="G33"/>
  <c r="G74" s="1"/>
  <c r="B9" i="12"/>
  <c r="A9"/>
  <c r="BE74" i="13"/>
  <c r="I9" i="12" s="1"/>
  <c r="BB74" i="13"/>
  <c r="F9" i="12" s="1"/>
  <c r="BA74" i="13"/>
  <c r="E9" i="12" s="1"/>
  <c r="K74" i="13"/>
  <c r="I74"/>
  <c r="BE30"/>
  <c r="BD30"/>
  <c r="BC30"/>
  <c r="BB30"/>
  <c r="BA30"/>
  <c r="K30"/>
  <c r="I30"/>
  <c r="G30"/>
  <c r="BE27"/>
  <c r="BD27"/>
  <c r="BC27"/>
  <c r="BB27"/>
  <c r="BA27"/>
  <c r="K27"/>
  <c r="I27"/>
  <c r="G27"/>
  <c r="BE25"/>
  <c r="BE31" s="1"/>
  <c r="I8" i="12" s="1"/>
  <c r="BD25" i="13"/>
  <c r="BC25"/>
  <c r="BC31" s="1"/>
  <c r="G8" i="12" s="1"/>
  <c r="BB25" i="13"/>
  <c r="BB31" s="1"/>
  <c r="F8" i="12" s="1"/>
  <c r="BA25" i="13"/>
  <c r="K25"/>
  <c r="I25"/>
  <c r="G25"/>
  <c r="B8" i="12"/>
  <c r="A8"/>
  <c r="BD31" i="13"/>
  <c r="H8" i="12" s="1"/>
  <c r="BA31" i="13"/>
  <c r="E8" i="12" s="1"/>
  <c r="K31" i="13"/>
  <c r="I31"/>
  <c r="G31"/>
  <c r="BE21"/>
  <c r="BD21"/>
  <c r="BC21"/>
  <c r="BB21"/>
  <c r="BA21"/>
  <c r="K21"/>
  <c r="I21"/>
  <c r="G21"/>
  <c r="BE20"/>
  <c r="BD20"/>
  <c r="BC20"/>
  <c r="BB20"/>
  <c r="BA20"/>
  <c r="K20"/>
  <c r="I20"/>
  <c r="G20"/>
  <c r="BE16"/>
  <c r="BD16"/>
  <c r="BC16"/>
  <c r="BB16"/>
  <c r="BA16"/>
  <c r="K16"/>
  <c r="I16"/>
  <c r="G16"/>
  <c r="BE15"/>
  <c r="BD15"/>
  <c r="BC15"/>
  <c r="BB15"/>
  <c r="BA15"/>
  <c r="K15"/>
  <c r="I15"/>
  <c r="G15"/>
  <c r="BE14"/>
  <c r="BD14"/>
  <c r="BC14"/>
  <c r="BB14"/>
  <c r="BA14"/>
  <c r="K14"/>
  <c r="I14"/>
  <c r="G14"/>
  <c r="BE13"/>
  <c r="BD13"/>
  <c r="BC13"/>
  <c r="BB13"/>
  <c r="BA13"/>
  <c r="K13"/>
  <c r="I13"/>
  <c r="G13"/>
  <c r="BE11"/>
  <c r="BD11"/>
  <c r="BC11"/>
  <c r="BB11"/>
  <c r="BA11"/>
  <c r="K11"/>
  <c r="I11"/>
  <c r="G11"/>
  <c r="BE10"/>
  <c r="BD10"/>
  <c r="BC10"/>
  <c r="BB10"/>
  <c r="BA10"/>
  <c r="K10"/>
  <c r="I10"/>
  <c r="G10"/>
  <c r="BE8"/>
  <c r="BD8"/>
  <c r="BD23" s="1"/>
  <c r="H7" i="12" s="1"/>
  <c r="BC8" i="13"/>
  <c r="BB8"/>
  <c r="BB23" s="1"/>
  <c r="F7" i="12" s="1"/>
  <c r="BA8" i="13"/>
  <c r="BA23" s="1"/>
  <c r="E7" i="12" s="1"/>
  <c r="K8" i="13"/>
  <c r="I8"/>
  <c r="G8"/>
  <c r="B7" i="12"/>
  <c r="A7"/>
  <c r="BE23" i="13"/>
  <c r="I7" i="12" s="1"/>
  <c r="BC23" i="13"/>
  <c r="G7" i="12" s="1"/>
  <c r="K23" i="13"/>
  <c r="I23"/>
  <c r="G23"/>
  <c r="E4"/>
  <c r="F3"/>
  <c r="C33" i="11"/>
  <c r="F33" s="1"/>
  <c r="C31"/>
  <c r="G7"/>
  <c r="H46" i="9"/>
  <c r="I45"/>
  <c r="G21" i="8"/>
  <c r="D21"/>
  <c r="I44" i="9"/>
  <c r="G20" i="8"/>
  <c r="D20"/>
  <c r="I43" i="9"/>
  <c r="D19" i="8"/>
  <c r="I42" i="9"/>
  <c r="G19" i="8" s="1"/>
  <c r="G18"/>
  <c r="D18"/>
  <c r="I41" i="9"/>
  <c r="G17" i="8"/>
  <c r="D17"/>
  <c r="I40" i="9"/>
  <c r="G16" i="8"/>
  <c r="D16"/>
  <c r="I39" i="9"/>
  <c r="G15" i="8"/>
  <c r="D15"/>
  <c r="I38" i="9"/>
  <c r="BE236" i="10"/>
  <c r="BD236"/>
  <c r="BC236"/>
  <c r="BB236"/>
  <c r="BA236"/>
  <c r="K236"/>
  <c r="I236"/>
  <c r="G236"/>
  <c r="BE234"/>
  <c r="BD234"/>
  <c r="BC234"/>
  <c r="BB234"/>
  <c r="BA234"/>
  <c r="K234"/>
  <c r="I234"/>
  <c r="G234"/>
  <c r="BE233"/>
  <c r="BD233"/>
  <c r="BC233"/>
  <c r="BB233"/>
  <c r="BB237" s="1"/>
  <c r="F32" i="9" s="1"/>
  <c r="BA233" i="10"/>
  <c r="K233"/>
  <c r="I233"/>
  <c r="G233"/>
  <c r="B32" i="9"/>
  <c r="A32"/>
  <c r="BE237" i="10"/>
  <c r="I32" i="9" s="1"/>
  <c r="BD237" i="10"/>
  <c r="H32" i="9" s="1"/>
  <c r="BC237" i="10"/>
  <c r="G32" i="9" s="1"/>
  <c r="BA237" i="10"/>
  <c r="E32" i="9" s="1"/>
  <c r="K237" i="10"/>
  <c r="I237"/>
  <c r="G237"/>
  <c r="BE228"/>
  <c r="BC228"/>
  <c r="BB228"/>
  <c r="BA228"/>
  <c r="BA231" s="1"/>
  <c r="E31" i="9" s="1"/>
  <c r="K228" i="10"/>
  <c r="I228"/>
  <c r="G228"/>
  <c r="BD228" s="1"/>
  <c r="BD231" s="1"/>
  <c r="H31" i="9" s="1"/>
  <c r="B31"/>
  <c r="A31"/>
  <c r="BE231" i="10"/>
  <c r="I31" i="9" s="1"/>
  <c r="BC231" i="10"/>
  <c r="G31" i="9" s="1"/>
  <c r="BB231" i="10"/>
  <c r="F31" i="9" s="1"/>
  <c r="K231" i="10"/>
  <c r="I231"/>
  <c r="G231"/>
  <c r="BE225"/>
  <c r="BD225"/>
  <c r="BC225"/>
  <c r="BA225"/>
  <c r="K225"/>
  <c r="I225"/>
  <c r="G225"/>
  <c r="BB225" s="1"/>
  <c r="BE224"/>
  <c r="BD224"/>
  <c r="BC224"/>
  <c r="BA224"/>
  <c r="K224"/>
  <c r="K226" s="1"/>
  <c r="I224"/>
  <c r="G224"/>
  <c r="BB224" s="1"/>
  <c r="BB226" s="1"/>
  <c r="F30" i="9" s="1"/>
  <c r="B30"/>
  <c r="A30"/>
  <c r="BE226" i="10"/>
  <c r="I30" i="9" s="1"/>
  <c r="BD226" i="10"/>
  <c r="H30" i="9" s="1"/>
  <c r="BC226" i="10"/>
  <c r="G30" i="9" s="1"/>
  <c r="BA226" i="10"/>
  <c r="E30" i="9" s="1"/>
  <c r="I226" i="10"/>
  <c r="G226"/>
  <c r="BE221"/>
  <c r="BD221"/>
  <c r="BC221"/>
  <c r="BB221"/>
  <c r="K221"/>
  <c r="I221"/>
  <c r="I222" s="1"/>
  <c r="G221"/>
  <c r="BA221" s="1"/>
  <c r="BA222" s="1"/>
  <c r="E29" i="9" s="1"/>
  <c r="B29"/>
  <c r="A29"/>
  <c r="BE222" i="10"/>
  <c r="I29" i="9" s="1"/>
  <c r="BD222" i="10"/>
  <c r="H29" i="9" s="1"/>
  <c r="BC222" i="10"/>
  <c r="G29" i="9" s="1"/>
  <c r="BB222" i="10"/>
  <c r="F29" i="9" s="1"/>
  <c r="K222" i="10"/>
  <c r="G222"/>
  <c r="BE215"/>
  <c r="BD215"/>
  <c r="BC215"/>
  <c r="BB215"/>
  <c r="K215"/>
  <c r="I215"/>
  <c r="G215"/>
  <c r="BA215" s="1"/>
  <c r="BE214"/>
  <c r="BD214"/>
  <c r="BC214"/>
  <c r="BB214"/>
  <c r="K214"/>
  <c r="I214"/>
  <c r="G214"/>
  <c r="BA214" s="1"/>
  <c r="BE213"/>
  <c r="BD213"/>
  <c r="BC213"/>
  <c r="BB213"/>
  <c r="K213"/>
  <c r="I213"/>
  <c r="G213"/>
  <c r="G219" s="1"/>
  <c r="B28" i="9"/>
  <c r="A28"/>
  <c r="BE219" i="10"/>
  <c r="I28" i="9" s="1"/>
  <c r="BD219" i="10"/>
  <c r="H28" i="9" s="1"/>
  <c r="BC219" i="10"/>
  <c r="G28" i="9" s="1"/>
  <c r="BB219" i="10"/>
  <c r="F28" i="9" s="1"/>
  <c r="K219" i="10"/>
  <c r="I219"/>
  <c r="BE210"/>
  <c r="BE211" s="1"/>
  <c r="I27" i="9" s="1"/>
  <c r="BD210" i="10"/>
  <c r="BC210"/>
  <c r="BB210"/>
  <c r="BA210"/>
  <c r="K210"/>
  <c r="I210"/>
  <c r="G210"/>
  <c r="B27" i="9"/>
  <c r="A27"/>
  <c r="BD211" i="10"/>
  <c r="H27" i="9" s="1"/>
  <c r="BC211" i="10"/>
  <c r="G27" i="9" s="1"/>
  <c r="BB211" i="10"/>
  <c r="F27" i="9" s="1"/>
  <c r="BA211" i="10"/>
  <c r="E27" i="9" s="1"/>
  <c r="K211" i="10"/>
  <c r="I211"/>
  <c r="G211"/>
  <c r="BE206"/>
  <c r="BD206"/>
  <c r="BD208" s="1"/>
  <c r="H26" i="9" s="1"/>
  <c r="BC206" i="10"/>
  <c r="BB206"/>
  <c r="BA206"/>
  <c r="K206"/>
  <c r="I206"/>
  <c r="G206"/>
  <c r="B26" i="9"/>
  <c r="A26"/>
  <c r="BE208" i="10"/>
  <c r="I26" i="9" s="1"/>
  <c r="BC208" i="10"/>
  <c r="G26" i="9" s="1"/>
  <c r="BB208" i="10"/>
  <c r="F26" i="9" s="1"/>
  <c r="BA208" i="10"/>
  <c r="E26" i="9" s="1"/>
  <c r="K208" i="10"/>
  <c r="I208"/>
  <c r="G208"/>
  <c r="BE202"/>
  <c r="BD202"/>
  <c r="BC202"/>
  <c r="BB202"/>
  <c r="BA202"/>
  <c r="K202"/>
  <c r="I202"/>
  <c r="G202"/>
  <c r="BE200"/>
  <c r="BD200"/>
  <c r="BC200"/>
  <c r="BB200"/>
  <c r="BA200"/>
  <c r="K200"/>
  <c r="I200"/>
  <c r="G200"/>
  <c r="BE197"/>
  <c r="BD197"/>
  <c r="BC197"/>
  <c r="BB197"/>
  <c r="BA197"/>
  <c r="K197"/>
  <c r="I197"/>
  <c r="G197"/>
  <c r="BE195"/>
  <c r="BD195"/>
  <c r="BC195"/>
  <c r="BB195"/>
  <c r="BA195"/>
  <c r="K195"/>
  <c r="I195"/>
  <c r="G195"/>
  <c r="BE192"/>
  <c r="BD192"/>
  <c r="BC192"/>
  <c r="BB192"/>
  <c r="BA192"/>
  <c r="K192"/>
  <c r="I192"/>
  <c r="G192"/>
  <c r="BE189"/>
  <c r="BD189"/>
  <c r="BC189"/>
  <c r="BB189"/>
  <c r="BA189"/>
  <c r="K189"/>
  <c r="I189"/>
  <c r="G189"/>
  <c r="BE185"/>
  <c r="BD185"/>
  <c r="BC185"/>
  <c r="BB185"/>
  <c r="BA185"/>
  <c r="K185"/>
  <c r="I185"/>
  <c r="G185"/>
  <c r="BE183"/>
  <c r="BD183"/>
  <c r="BC183"/>
  <c r="BC204" s="1"/>
  <c r="G25" i="9" s="1"/>
  <c r="BB183" i="10"/>
  <c r="BA183"/>
  <c r="K183"/>
  <c r="I183"/>
  <c r="G183"/>
  <c r="B25" i="9"/>
  <c r="A25"/>
  <c r="BE204" i="10"/>
  <c r="I25" i="9" s="1"/>
  <c r="BD204" i="10"/>
  <c r="H25" i="9" s="1"/>
  <c r="BB204" i="10"/>
  <c r="F25" i="9" s="1"/>
  <c r="BA204" i="10"/>
  <c r="E25" i="9" s="1"/>
  <c r="K204" i="10"/>
  <c r="I204"/>
  <c r="G204"/>
  <c r="BE179"/>
  <c r="BD179"/>
  <c r="BC179"/>
  <c r="BB179"/>
  <c r="BB181" s="1"/>
  <c r="F24" i="9" s="1"/>
  <c r="BA179" i="10"/>
  <c r="K179"/>
  <c r="I179"/>
  <c r="G179"/>
  <c r="B24" i="9"/>
  <c r="A24"/>
  <c r="BE181" i="10"/>
  <c r="I24" i="9" s="1"/>
  <c r="BD181" i="10"/>
  <c r="H24" i="9" s="1"/>
  <c r="BC181" i="10"/>
  <c r="G24" i="9" s="1"/>
  <c r="BA181" i="10"/>
  <c r="E24" i="9" s="1"/>
  <c r="K181" i="10"/>
  <c r="I181"/>
  <c r="G181"/>
  <c r="BE174"/>
  <c r="BD174"/>
  <c r="BC174"/>
  <c r="BB174"/>
  <c r="BA174"/>
  <c r="BA177" s="1"/>
  <c r="E23" i="9" s="1"/>
  <c r="K174" i="10"/>
  <c r="I174"/>
  <c r="G174"/>
  <c r="B23" i="9"/>
  <c r="A23"/>
  <c r="BE177" i="10"/>
  <c r="I23" i="9" s="1"/>
  <c r="BD177" i="10"/>
  <c r="H23" i="9" s="1"/>
  <c r="BC177" i="10"/>
  <c r="G23" i="9" s="1"/>
  <c r="BB177" i="10"/>
  <c r="F23" i="9" s="1"/>
  <c r="K177" i="10"/>
  <c r="I177"/>
  <c r="G177"/>
  <c r="BE170"/>
  <c r="BD170"/>
  <c r="BC170"/>
  <c r="BB170"/>
  <c r="K170"/>
  <c r="K172" s="1"/>
  <c r="I170"/>
  <c r="G170"/>
  <c r="BA170" s="1"/>
  <c r="BA172" s="1"/>
  <c r="E22" i="9" s="1"/>
  <c r="B22"/>
  <c r="A22"/>
  <c r="BE172" i="10"/>
  <c r="I22" i="9" s="1"/>
  <c r="BD172" i="10"/>
  <c r="H22" i="9" s="1"/>
  <c r="BC172" i="10"/>
  <c r="G22" i="9" s="1"/>
  <c r="BB172" i="10"/>
  <c r="F22" i="9" s="1"/>
  <c r="I172" i="10"/>
  <c r="G172"/>
  <c r="BE165"/>
  <c r="BD165"/>
  <c r="BC165"/>
  <c r="BB165"/>
  <c r="K165"/>
  <c r="I165"/>
  <c r="G165"/>
  <c r="BA165" s="1"/>
  <c r="BE164"/>
  <c r="BD164"/>
  <c r="BC164"/>
  <c r="BB164"/>
  <c r="K164"/>
  <c r="I164"/>
  <c r="G164"/>
  <c r="BA164" s="1"/>
  <c r="BE163"/>
  <c r="BD163"/>
  <c r="BC163"/>
  <c r="BB163"/>
  <c r="K163"/>
  <c r="I163"/>
  <c r="G163"/>
  <c r="BA163" s="1"/>
  <c r="BE162"/>
  <c r="BD162"/>
  <c r="BC162"/>
  <c r="BB162"/>
  <c r="K162"/>
  <c r="I162"/>
  <c r="I168" s="1"/>
  <c r="G162"/>
  <c r="BA162" s="1"/>
  <c r="BA168" s="1"/>
  <c r="E21" i="9" s="1"/>
  <c r="B21"/>
  <c r="A21"/>
  <c r="BE168" i="10"/>
  <c r="I21" i="9" s="1"/>
  <c r="BD168" i="10"/>
  <c r="H21" i="9" s="1"/>
  <c r="BC168" i="10"/>
  <c r="G21" i="9" s="1"/>
  <c r="BB168" i="10"/>
  <c r="F21" i="9" s="1"/>
  <c r="K168" i="10"/>
  <c r="G168"/>
  <c r="BE158"/>
  <c r="BD158"/>
  <c r="BC158"/>
  <c r="BB158"/>
  <c r="K158"/>
  <c r="I158"/>
  <c r="G158"/>
  <c r="BA158" s="1"/>
  <c r="BE157"/>
  <c r="BD157"/>
  <c r="BC157"/>
  <c r="BB157"/>
  <c r="K157"/>
  <c r="I157"/>
  <c r="G157"/>
  <c r="BA157" s="1"/>
  <c r="BE156"/>
  <c r="BD156"/>
  <c r="BC156"/>
  <c r="BB156"/>
  <c r="K156"/>
  <c r="I156"/>
  <c r="G156"/>
  <c r="G160" s="1"/>
  <c r="B20" i="9"/>
  <c r="A20"/>
  <c r="BE160" i="10"/>
  <c r="I20" i="9" s="1"/>
  <c r="BD160" i="10"/>
  <c r="H20" i="9" s="1"/>
  <c r="BC160" i="10"/>
  <c r="G20" i="9" s="1"/>
  <c r="BB160" i="10"/>
  <c r="F20" i="9" s="1"/>
  <c r="K160" i="10"/>
  <c r="I160"/>
  <c r="BE152"/>
  <c r="BD152"/>
  <c r="BC152"/>
  <c r="BB152"/>
  <c r="BA152"/>
  <c r="K152"/>
  <c r="I152"/>
  <c r="G152"/>
  <c r="BE150"/>
  <c r="BD150"/>
  <c r="BC150"/>
  <c r="BB150"/>
  <c r="BA150"/>
  <c r="K150"/>
  <c r="I150"/>
  <c r="G150"/>
  <c r="BE148"/>
  <c r="BD148"/>
  <c r="BC148"/>
  <c r="BB148"/>
  <c r="BA148"/>
  <c r="K148"/>
  <c r="I148"/>
  <c r="G148"/>
  <c r="BE146"/>
  <c r="BE154" s="1"/>
  <c r="I19" i="9" s="1"/>
  <c r="BD146" i="10"/>
  <c r="BC146"/>
  <c r="BB146"/>
  <c r="BA146"/>
  <c r="K146"/>
  <c r="I146"/>
  <c r="G146"/>
  <c r="B19" i="9"/>
  <c r="A19"/>
  <c r="BD154" i="10"/>
  <c r="H19" i="9" s="1"/>
  <c r="BC154" i="10"/>
  <c r="G19" i="9" s="1"/>
  <c r="BB154" i="10"/>
  <c r="F19" i="9" s="1"/>
  <c r="BA154" i="10"/>
  <c r="E19" i="9" s="1"/>
  <c r="K154" i="10"/>
  <c r="I154"/>
  <c r="G154"/>
  <c r="BE142"/>
  <c r="BD142"/>
  <c r="BD144" s="1"/>
  <c r="H18" i="9" s="1"/>
  <c r="BC142" i="10"/>
  <c r="BB142"/>
  <c r="BA142"/>
  <c r="K142"/>
  <c r="I142"/>
  <c r="G142"/>
  <c r="B18" i="9"/>
  <c r="A18"/>
  <c r="BE144" i="10"/>
  <c r="I18" i="9" s="1"/>
  <c r="BC144" i="10"/>
  <c r="G18" i="9" s="1"/>
  <c r="BB144" i="10"/>
  <c r="F18" i="9" s="1"/>
  <c r="BA144" i="10"/>
  <c r="E18" i="9" s="1"/>
  <c r="K144" i="10"/>
  <c r="I144"/>
  <c r="G144"/>
  <c r="BE135"/>
  <c r="BD135"/>
  <c r="BC135"/>
  <c r="BC140" s="1"/>
  <c r="G17" i="9" s="1"/>
  <c r="BB135" i="10"/>
  <c r="BA135"/>
  <c r="K135"/>
  <c r="I135"/>
  <c r="G135"/>
  <c r="B17" i="9"/>
  <c r="A17"/>
  <c r="BE140" i="10"/>
  <c r="I17" i="9" s="1"/>
  <c r="BD140" i="10"/>
  <c r="H17" i="9" s="1"/>
  <c r="BB140" i="10"/>
  <c r="F17" i="9" s="1"/>
  <c r="BA140" i="10"/>
  <c r="E17" i="9" s="1"/>
  <c r="K140" i="10"/>
  <c r="I140"/>
  <c r="G140"/>
  <c r="BE130"/>
  <c r="BD130"/>
  <c r="BC130"/>
  <c r="BB130"/>
  <c r="BB133" s="1"/>
  <c r="F16" i="9" s="1"/>
  <c r="BA130" i="10"/>
  <c r="K130"/>
  <c r="I130"/>
  <c r="G130"/>
  <c r="B16" i="9"/>
  <c r="A16"/>
  <c r="BE133" i="10"/>
  <c r="I16" i="9" s="1"/>
  <c r="BD133" i="10"/>
  <c r="H16" i="9" s="1"/>
  <c r="BC133" i="10"/>
  <c r="G16" i="9" s="1"/>
  <c r="BA133" i="10"/>
  <c r="E16" i="9" s="1"/>
  <c r="K133" i="10"/>
  <c r="I133"/>
  <c r="G133"/>
  <c r="BE125"/>
  <c r="BD125"/>
  <c r="BC125"/>
  <c r="BB125"/>
  <c r="BA125"/>
  <c r="K125"/>
  <c r="I125"/>
  <c r="G125"/>
  <c r="BE122"/>
  <c r="BD122"/>
  <c r="BC122"/>
  <c r="BB122"/>
  <c r="BA122"/>
  <c r="K122"/>
  <c r="I122"/>
  <c r="G122"/>
  <c r="BE120"/>
  <c r="BD120"/>
  <c r="BC120"/>
  <c r="BB120"/>
  <c r="BA120"/>
  <c r="K120"/>
  <c r="I120"/>
  <c r="G120"/>
  <c r="BE117"/>
  <c r="BD117"/>
  <c r="BC117"/>
  <c r="BB117"/>
  <c r="BA117"/>
  <c r="BA128" s="1"/>
  <c r="E15" i="9" s="1"/>
  <c r="K117" i="10"/>
  <c r="I117"/>
  <c r="G117"/>
  <c r="B15" i="9"/>
  <c r="A15"/>
  <c r="BE128" i="10"/>
  <c r="I15" i="9" s="1"/>
  <c r="BD128" i="10"/>
  <c r="H15" i="9" s="1"/>
  <c r="BC128" i="10"/>
  <c r="G15" i="9" s="1"/>
  <c r="BB128" i="10"/>
  <c r="F15" i="9" s="1"/>
  <c r="K128" i="10"/>
  <c r="I128"/>
  <c r="G128"/>
  <c r="BE112"/>
  <c r="BD112"/>
  <c r="BC112"/>
  <c r="BB112"/>
  <c r="K112"/>
  <c r="K115" s="1"/>
  <c r="I112"/>
  <c r="G112"/>
  <c r="BA112" s="1"/>
  <c r="BA115" s="1"/>
  <c r="E14" i="9" s="1"/>
  <c r="B14"/>
  <c r="A14"/>
  <c r="BE115" i="10"/>
  <c r="I14" i="9" s="1"/>
  <c r="BD115" i="10"/>
  <c r="H14" i="9" s="1"/>
  <c r="BC115" i="10"/>
  <c r="G14" i="9" s="1"/>
  <c r="BB115" i="10"/>
  <c r="F14" i="9" s="1"/>
  <c r="I115" i="10"/>
  <c r="G115"/>
  <c r="BE109"/>
  <c r="BD109"/>
  <c r="BC109"/>
  <c r="BB109"/>
  <c r="K109"/>
  <c r="I109"/>
  <c r="I110" s="1"/>
  <c r="G109"/>
  <c r="BA109" s="1"/>
  <c r="BA110" s="1"/>
  <c r="E13" i="9" s="1"/>
  <c r="B13"/>
  <c r="A13"/>
  <c r="BE110" i="10"/>
  <c r="I13" i="9" s="1"/>
  <c r="BD110" i="10"/>
  <c r="H13" i="9" s="1"/>
  <c r="BC110" i="10"/>
  <c r="G13" i="9" s="1"/>
  <c r="BB110" i="10"/>
  <c r="F13" i="9" s="1"/>
  <c r="K110" i="10"/>
  <c r="G110"/>
  <c r="BE105"/>
  <c r="BD105"/>
  <c r="BC105"/>
  <c r="BB105"/>
  <c r="K105"/>
  <c r="I105"/>
  <c r="G105"/>
  <c r="BA105" s="1"/>
  <c r="BE103"/>
  <c r="BD103"/>
  <c r="BC103"/>
  <c r="BB103"/>
  <c r="K103"/>
  <c r="I103"/>
  <c r="G103"/>
  <c r="BA103" s="1"/>
  <c r="BE102"/>
  <c r="BD102"/>
  <c r="BC102"/>
  <c r="BB102"/>
  <c r="K102"/>
  <c r="I102"/>
  <c r="G102"/>
  <c r="BA102" s="1"/>
  <c r="BE101"/>
  <c r="BD101"/>
  <c r="BC101"/>
  <c r="BB101"/>
  <c r="K101"/>
  <c r="I101"/>
  <c r="G101"/>
  <c r="BA101" s="1"/>
  <c r="BE100"/>
  <c r="BD100"/>
  <c r="BC100"/>
  <c r="BB100"/>
  <c r="K100"/>
  <c r="I100"/>
  <c r="G100"/>
  <c r="BA100" s="1"/>
  <c r="BE98"/>
  <c r="BD98"/>
  <c r="BC98"/>
  <c r="BB98"/>
  <c r="K98"/>
  <c r="I98"/>
  <c r="G98"/>
  <c r="BA98" s="1"/>
  <c r="BE97"/>
  <c r="BD97"/>
  <c r="BC97"/>
  <c r="BB97"/>
  <c r="K97"/>
  <c r="I97"/>
  <c r="G97"/>
  <c r="G107" s="1"/>
  <c r="B12" i="9"/>
  <c r="A12"/>
  <c r="BE107" i="10"/>
  <c r="I12" i="9" s="1"/>
  <c r="BD107" i="10"/>
  <c r="H12" i="9" s="1"/>
  <c r="BC107" i="10"/>
  <c r="G12" i="9" s="1"/>
  <c r="BB107" i="10"/>
  <c r="F12" i="9" s="1"/>
  <c r="K107" i="10"/>
  <c r="I107"/>
  <c r="BE87"/>
  <c r="BD87"/>
  <c r="BC87"/>
  <c r="BB87"/>
  <c r="BA87"/>
  <c r="K87"/>
  <c r="I87"/>
  <c r="G87"/>
  <c r="BE86"/>
  <c r="BE95" s="1"/>
  <c r="I11" i="9" s="1"/>
  <c r="BD86" i="10"/>
  <c r="BC86"/>
  <c r="BB86"/>
  <c r="BA86"/>
  <c r="K86"/>
  <c r="I86"/>
  <c r="G86"/>
  <c r="B11" i="9"/>
  <c r="A11"/>
  <c r="BD95" i="10"/>
  <c r="H11" i="9" s="1"/>
  <c r="BC95" i="10"/>
  <c r="G11" i="9" s="1"/>
  <c r="BB95" i="10"/>
  <c r="F11" i="9" s="1"/>
  <c r="BA95" i="10"/>
  <c r="E11" i="9" s="1"/>
  <c r="K95" i="10"/>
  <c r="I95"/>
  <c r="G95"/>
  <c r="BE81"/>
  <c r="BD81"/>
  <c r="BC81"/>
  <c r="BB81"/>
  <c r="BA81"/>
  <c r="K81"/>
  <c r="I81"/>
  <c r="G81"/>
  <c r="BE79"/>
  <c r="BD79"/>
  <c r="BD84" s="1"/>
  <c r="H10" i="9" s="1"/>
  <c r="BC79" i="10"/>
  <c r="BB79"/>
  <c r="BA79"/>
  <c r="K79"/>
  <c r="I79"/>
  <c r="G79"/>
  <c r="B10" i="9"/>
  <c r="A10"/>
  <c r="BE84" i="10"/>
  <c r="I10" i="9" s="1"/>
  <c r="BC84" i="10"/>
  <c r="G10" i="9" s="1"/>
  <c r="BB84" i="10"/>
  <c r="F10" i="9" s="1"/>
  <c r="BA84" i="10"/>
  <c r="E10" i="9" s="1"/>
  <c r="K84" i="10"/>
  <c r="I84"/>
  <c r="G84"/>
  <c r="BE73"/>
  <c r="BD73"/>
  <c r="BC73"/>
  <c r="BB73"/>
  <c r="BA73"/>
  <c r="K73"/>
  <c r="I73"/>
  <c r="G73"/>
  <c r="BE72"/>
  <c r="BD72"/>
  <c r="BC72"/>
  <c r="BB72"/>
  <c r="BA72"/>
  <c r="K72"/>
  <c r="I72"/>
  <c r="G72"/>
  <c r="BE64"/>
  <c r="BD64"/>
  <c r="BC64"/>
  <c r="BB64"/>
  <c r="BA64"/>
  <c r="K64"/>
  <c r="I64"/>
  <c r="G64"/>
  <c r="BE63"/>
  <c r="BD63"/>
  <c r="BC63"/>
  <c r="BB63"/>
  <c r="BA63"/>
  <c r="K63"/>
  <c r="I63"/>
  <c r="G63"/>
  <c r="BE51"/>
  <c r="BD51"/>
  <c r="BC51"/>
  <c r="BB51"/>
  <c r="BA51"/>
  <c r="K51"/>
  <c r="I51"/>
  <c r="G51"/>
  <c r="BE43"/>
  <c r="BD43"/>
  <c r="BC43"/>
  <c r="BB43"/>
  <c r="BA43"/>
  <c r="K43"/>
  <c r="I43"/>
  <c r="G43"/>
  <c r="BE40"/>
  <c r="BD40"/>
  <c r="BC40"/>
  <c r="BB40"/>
  <c r="BA40"/>
  <c r="K40"/>
  <c r="I40"/>
  <c r="G40"/>
  <c r="BE36"/>
  <c r="BD36"/>
  <c r="BC36"/>
  <c r="BC77" s="1"/>
  <c r="G9" i="9" s="1"/>
  <c r="BB36" i="10"/>
  <c r="BA36"/>
  <c r="K36"/>
  <c r="I36"/>
  <c r="G36"/>
  <c r="B9" i="9"/>
  <c r="A9"/>
  <c r="BE77" i="10"/>
  <c r="I9" i="9" s="1"/>
  <c r="BD77" i="10"/>
  <c r="H9" i="9" s="1"/>
  <c r="BB77" i="10"/>
  <c r="F9" i="9" s="1"/>
  <c r="BA77" i="10"/>
  <c r="E9" i="9" s="1"/>
  <c r="K77" i="10"/>
  <c r="I77"/>
  <c r="G77"/>
  <c r="BE33"/>
  <c r="BD33"/>
  <c r="BC33"/>
  <c r="BB33"/>
  <c r="BA33"/>
  <c r="K33"/>
  <c r="I33"/>
  <c r="G33"/>
  <c r="BE30"/>
  <c r="BD30"/>
  <c r="BC30"/>
  <c r="BB30"/>
  <c r="BA30"/>
  <c r="K30"/>
  <c r="I30"/>
  <c r="G30"/>
  <c r="BE28"/>
  <c r="BD28"/>
  <c r="BC28"/>
  <c r="BB28"/>
  <c r="BB34" s="1"/>
  <c r="F8" i="9" s="1"/>
  <c r="BA28" i="10"/>
  <c r="K28"/>
  <c r="I28"/>
  <c r="G28"/>
  <c r="B8" i="9"/>
  <c r="A8"/>
  <c r="BE34" i="10"/>
  <c r="I8" i="9" s="1"/>
  <c r="BD34" i="10"/>
  <c r="H8" i="9" s="1"/>
  <c r="BC34" i="10"/>
  <c r="G8" i="9" s="1"/>
  <c r="BA34" i="10"/>
  <c r="E8" i="9" s="1"/>
  <c r="K34" i="10"/>
  <c r="I34"/>
  <c r="G34"/>
  <c r="BE24"/>
  <c r="BD24"/>
  <c r="BC24"/>
  <c r="BB24"/>
  <c r="BA24"/>
  <c r="K24"/>
  <c r="I24"/>
  <c r="G24"/>
  <c r="BE20"/>
  <c r="BD20"/>
  <c r="BC20"/>
  <c r="BB20"/>
  <c r="BA20"/>
  <c r="K20"/>
  <c r="I20"/>
  <c r="G20"/>
  <c r="BE19"/>
  <c r="BD19"/>
  <c r="BC19"/>
  <c r="BB19"/>
  <c r="BA19"/>
  <c r="K19"/>
  <c r="I19"/>
  <c r="G19"/>
  <c r="BE18"/>
  <c r="BD18"/>
  <c r="BC18"/>
  <c r="BB18"/>
  <c r="BA18"/>
  <c r="K18"/>
  <c r="I18"/>
  <c r="G18"/>
  <c r="BE17"/>
  <c r="BD17"/>
  <c r="BC17"/>
  <c r="BB17"/>
  <c r="BA17"/>
  <c r="K17"/>
  <c r="I17"/>
  <c r="G17"/>
  <c r="BE15"/>
  <c r="BD15"/>
  <c r="BC15"/>
  <c r="BB15"/>
  <c r="BA15"/>
  <c r="K15"/>
  <c r="I15"/>
  <c r="G15"/>
  <c r="BE14"/>
  <c r="BD14"/>
  <c r="BC14"/>
  <c r="BB14"/>
  <c r="BA14"/>
  <c r="K14"/>
  <c r="I14"/>
  <c r="G14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C8"/>
  <c r="BB8"/>
  <c r="BA8"/>
  <c r="BA26" s="1"/>
  <c r="E7" i="9" s="1"/>
  <c r="K8" i="10"/>
  <c r="I8"/>
  <c r="G8"/>
  <c r="B7" i="9"/>
  <c r="A7"/>
  <c r="BE26" i="10"/>
  <c r="I7" i="9" s="1"/>
  <c r="BD26" i="10"/>
  <c r="H7" i="9" s="1"/>
  <c r="BC26" i="10"/>
  <c r="G7" i="9" s="1"/>
  <c r="BB26" i="10"/>
  <c r="F7" i="9" s="1"/>
  <c r="K26" i="10"/>
  <c r="I26"/>
  <c r="G26"/>
  <c r="E4"/>
  <c r="F3"/>
  <c r="G23" i="8"/>
  <c r="F33"/>
  <c r="C33"/>
  <c r="C31"/>
  <c r="G7"/>
  <c r="H46" i="6"/>
  <c r="G23" i="5" s="1"/>
  <c r="I45" i="6"/>
  <c r="G21" i="5"/>
  <c r="D21"/>
  <c r="I44" i="6"/>
  <c r="G20" i="5"/>
  <c r="D20"/>
  <c r="I43" i="6"/>
  <c r="D19" i="5"/>
  <c r="I42" i="6"/>
  <c r="G19" i="5" s="1"/>
  <c r="G18"/>
  <c r="D18"/>
  <c r="I41" i="6"/>
  <c r="G17" i="5"/>
  <c r="D17"/>
  <c r="I40" i="6"/>
  <c r="G16" i="5"/>
  <c r="D16"/>
  <c r="I39" i="6"/>
  <c r="G15" i="5"/>
  <c r="D15"/>
  <c r="I38" i="6"/>
  <c r="BE232" i="7"/>
  <c r="BD232"/>
  <c r="BC232"/>
  <c r="BB232"/>
  <c r="BA232"/>
  <c r="K232"/>
  <c r="I232"/>
  <c r="G232"/>
  <c r="BE230"/>
  <c r="BD230"/>
  <c r="BC230"/>
  <c r="BB230"/>
  <c r="BA230"/>
  <c r="K230"/>
  <c r="I230"/>
  <c r="G230"/>
  <c r="BE229"/>
  <c r="BE233" s="1"/>
  <c r="I32" i="6" s="1"/>
  <c r="BD229" i="7"/>
  <c r="BC229"/>
  <c r="BC233" s="1"/>
  <c r="G32" i="6" s="1"/>
  <c r="BB229" i="7"/>
  <c r="BB233" s="1"/>
  <c r="F32" i="6" s="1"/>
  <c r="BA229" i="7"/>
  <c r="K229"/>
  <c r="I229"/>
  <c r="G229"/>
  <c r="B32" i="6"/>
  <c r="A32"/>
  <c r="BD233" i="7"/>
  <c r="H32" i="6" s="1"/>
  <c r="BA233" i="7"/>
  <c r="E32" i="6" s="1"/>
  <c r="K233" i="7"/>
  <c r="I233"/>
  <c r="G233"/>
  <c r="BE225"/>
  <c r="BC225"/>
  <c r="BB225"/>
  <c r="BB227" s="1"/>
  <c r="F31" i="6" s="1"/>
  <c r="BA225" i="7"/>
  <c r="BA227" s="1"/>
  <c r="E31" i="6" s="1"/>
  <c r="K225" i="7"/>
  <c r="I225"/>
  <c r="G225"/>
  <c r="BD225" s="1"/>
  <c r="BD227" s="1"/>
  <c r="H31" i="6" s="1"/>
  <c r="B31"/>
  <c r="A31"/>
  <c r="BE227" i="7"/>
  <c r="I31" i="6" s="1"/>
  <c r="BC227" i="7"/>
  <c r="G31" i="6" s="1"/>
  <c r="K227" i="7"/>
  <c r="I227"/>
  <c r="G227"/>
  <c r="BE222"/>
  <c r="BD222"/>
  <c r="BC222"/>
  <c r="BA222"/>
  <c r="K222"/>
  <c r="I222"/>
  <c r="G222"/>
  <c r="BB222" s="1"/>
  <c r="BE221"/>
  <c r="BD221"/>
  <c r="BC221"/>
  <c r="BC223" s="1"/>
  <c r="G30" i="6" s="1"/>
  <c r="BA221" i="7"/>
  <c r="BA223" s="1"/>
  <c r="E30" i="6" s="1"/>
  <c r="K221" i="7"/>
  <c r="K223" s="1"/>
  <c r="I221"/>
  <c r="G221"/>
  <c r="BB221" s="1"/>
  <c r="BB223" s="1"/>
  <c r="F30" i="6" s="1"/>
  <c r="B30"/>
  <c r="A30"/>
  <c r="BE223" i="7"/>
  <c r="I30" i="6" s="1"/>
  <c r="BD223" i="7"/>
  <c r="H30" i="6" s="1"/>
  <c r="I223" i="7"/>
  <c r="G223"/>
  <c r="BE218"/>
  <c r="BD218"/>
  <c r="BC218"/>
  <c r="BB218"/>
  <c r="BB219" s="1"/>
  <c r="F29" i="6" s="1"/>
  <c r="K218" i="7"/>
  <c r="K219" s="1"/>
  <c r="I218"/>
  <c r="I219" s="1"/>
  <c r="G218"/>
  <c r="BA218" s="1"/>
  <c r="BA219" s="1"/>
  <c r="E29" i="6" s="1"/>
  <c r="B29"/>
  <c r="A29"/>
  <c r="BE219" i="7"/>
  <c r="I29" i="6" s="1"/>
  <c r="BD219" i="7"/>
  <c r="H29" i="6" s="1"/>
  <c r="BC219" i="7"/>
  <c r="G29" i="6" s="1"/>
  <c r="G219" i="7"/>
  <c r="BE212"/>
  <c r="BD212"/>
  <c r="BC212"/>
  <c r="BB212"/>
  <c r="K212"/>
  <c r="I212"/>
  <c r="G212"/>
  <c r="BA212" s="1"/>
  <c r="BE211"/>
  <c r="BD211"/>
  <c r="BC211"/>
  <c r="BB211"/>
  <c r="K211"/>
  <c r="I211"/>
  <c r="G211"/>
  <c r="BA211" s="1"/>
  <c r="BE209"/>
  <c r="BD209"/>
  <c r="BC209"/>
  <c r="BB209"/>
  <c r="K209"/>
  <c r="I209"/>
  <c r="I216" s="1"/>
  <c r="G209"/>
  <c r="G216" s="1"/>
  <c r="B28" i="6"/>
  <c r="A28"/>
  <c r="BE216" i="7"/>
  <c r="I28" i="6" s="1"/>
  <c r="BD216" i="7"/>
  <c r="H28" i="6" s="1"/>
  <c r="BC216" i="7"/>
  <c r="G28" i="6" s="1"/>
  <c r="BB216" i="7"/>
  <c r="F28" i="6" s="1"/>
  <c r="K216" i="7"/>
  <c r="BE206"/>
  <c r="BE207" s="1"/>
  <c r="I27" i="6" s="1"/>
  <c r="BD206" i="7"/>
  <c r="BC206"/>
  <c r="BB206"/>
  <c r="K206"/>
  <c r="K207" s="1"/>
  <c r="I206"/>
  <c r="G206"/>
  <c r="G207" s="1"/>
  <c r="B27" i="6"/>
  <c r="A27"/>
  <c r="BD207" i="7"/>
  <c r="H27" i="6" s="1"/>
  <c r="BC207" i="7"/>
  <c r="G27" i="6" s="1"/>
  <c r="BB207" i="7"/>
  <c r="F27" i="6" s="1"/>
  <c r="I207" i="7"/>
  <c r="BE202"/>
  <c r="BE204" s="1"/>
  <c r="I26" i="6" s="1"/>
  <c r="BD202" i="7"/>
  <c r="BD204" s="1"/>
  <c r="H26" i="6" s="1"/>
  <c r="BC202" i="7"/>
  <c r="BB202"/>
  <c r="BA202"/>
  <c r="K202"/>
  <c r="I202"/>
  <c r="I204" s="1"/>
  <c r="G202"/>
  <c r="B26" i="6"/>
  <c r="A26"/>
  <c r="BC204" i="7"/>
  <c r="G26" i="6" s="1"/>
  <c r="BB204" i="7"/>
  <c r="F26" i="6" s="1"/>
  <c r="BA204" i="7"/>
  <c r="E26" i="6" s="1"/>
  <c r="K204" i="7"/>
  <c r="G204"/>
  <c r="BE198"/>
  <c r="BD198"/>
  <c r="BC198"/>
  <c r="BB198"/>
  <c r="BA198"/>
  <c r="K198"/>
  <c r="I198"/>
  <c r="G198"/>
  <c r="BE196"/>
  <c r="BD196"/>
  <c r="BC196"/>
  <c r="BB196"/>
  <c r="BA196"/>
  <c r="K196"/>
  <c r="I196"/>
  <c r="G196"/>
  <c r="BE193"/>
  <c r="BD193"/>
  <c r="BC193"/>
  <c r="BB193"/>
  <c r="BA193"/>
  <c r="K193"/>
  <c r="I193"/>
  <c r="G193"/>
  <c r="BE191"/>
  <c r="BD191"/>
  <c r="BC191"/>
  <c r="BB191"/>
  <c r="BA191"/>
  <c r="K191"/>
  <c r="I191"/>
  <c r="G191"/>
  <c r="BE188"/>
  <c r="BD188"/>
  <c r="BC188"/>
  <c r="BB188"/>
  <c r="BA188"/>
  <c r="K188"/>
  <c r="I188"/>
  <c r="G188"/>
  <c r="BE185"/>
  <c r="BD185"/>
  <c r="BC185"/>
  <c r="BB185"/>
  <c r="BA185"/>
  <c r="K185"/>
  <c r="I185"/>
  <c r="G185"/>
  <c r="BE181"/>
  <c r="BD181"/>
  <c r="BC181"/>
  <c r="BB181"/>
  <c r="BA181"/>
  <c r="K181"/>
  <c r="I181"/>
  <c r="G181"/>
  <c r="BE179"/>
  <c r="BD179"/>
  <c r="BD200" s="1"/>
  <c r="H25" i="6" s="1"/>
  <c r="BC179" i="7"/>
  <c r="BC200" s="1"/>
  <c r="G25" i="6" s="1"/>
  <c r="BB179" i="7"/>
  <c r="BA179"/>
  <c r="K179"/>
  <c r="I179"/>
  <c r="G179"/>
  <c r="G200" s="1"/>
  <c r="B25" i="6"/>
  <c r="A25"/>
  <c r="BE200" i="7"/>
  <c r="I25" i="6" s="1"/>
  <c r="BB200" i="7"/>
  <c r="F25" i="6" s="1"/>
  <c r="BA200" i="7"/>
  <c r="E25" i="6" s="1"/>
  <c r="K200" i="7"/>
  <c r="I200"/>
  <c r="BE174"/>
  <c r="BE177" s="1"/>
  <c r="I24" i="6" s="1"/>
  <c r="BD174" i="7"/>
  <c r="BC174"/>
  <c r="BC177" s="1"/>
  <c r="G24" i="6" s="1"/>
  <c r="BB174" i="7"/>
  <c r="BB177" s="1"/>
  <c r="F24" i="6" s="1"/>
  <c r="BA174" i="7"/>
  <c r="K174"/>
  <c r="I174"/>
  <c r="G174"/>
  <c r="B24" i="6"/>
  <c r="A24"/>
  <c r="BD177" i="7"/>
  <c r="H24" i="6" s="1"/>
  <c r="BA177" i="7"/>
  <c r="E24" i="6" s="1"/>
  <c r="K177" i="7"/>
  <c r="I177"/>
  <c r="G177"/>
  <c r="BE169"/>
  <c r="BD169"/>
  <c r="BD172" s="1"/>
  <c r="H23" i="6" s="1"/>
  <c r="BC169" i="7"/>
  <c r="BB169"/>
  <c r="BB172" s="1"/>
  <c r="F23" i="6" s="1"/>
  <c r="BA169" i="7"/>
  <c r="BA172" s="1"/>
  <c r="E23" i="6" s="1"/>
  <c r="K169" i="7"/>
  <c r="I169"/>
  <c r="G169"/>
  <c r="B23" i="6"/>
  <c r="A23"/>
  <c r="BE172" i="7"/>
  <c r="I23" i="6" s="1"/>
  <c r="BC172" i="7"/>
  <c r="G23" i="6" s="1"/>
  <c r="K172" i="7"/>
  <c r="I172"/>
  <c r="G172"/>
  <c r="BE165"/>
  <c r="BD165"/>
  <c r="BC165"/>
  <c r="BC167" s="1"/>
  <c r="G22" i="6" s="1"/>
  <c r="BB165" i="7"/>
  <c r="K165"/>
  <c r="K167" s="1"/>
  <c r="I165"/>
  <c r="G165"/>
  <c r="BA165" s="1"/>
  <c r="BA167" s="1"/>
  <c r="E22" i="6" s="1"/>
  <c r="B22"/>
  <c r="A22"/>
  <c r="BE167" i="7"/>
  <c r="I22" i="6" s="1"/>
  <c r="BD167" i="7"/>
  <c r="H22" i="6" s="1"/>
  <c r="BB167" i="7"/>
  <c r="F22" i="6" s="1"/>
  <c r="I167" i="7"/>
  <c r="G167"/>
  <c r="BE160"/>
  <c r="BD160"/>
  <c r="BC160"/>
  <c r="BB160"/>
  <c r="K160"/>
  <c r="I160"/>
  <c r="G160"/>
  <c r="BA160" s="1"/>
  <c r="BE159"/>
  <c r="BD159"/>
  <c r="BC159"/>
  <c r="BB159"/>
  <c r="K159"/>
  <c r="I159"/>
  <c r="G159"/>
  <c r="BA159" s="1"/>
  <c r="BE158"/>
  <c r="BD158"/>
  <c r="BC158"/>
  <c r="BB158"/>
  <c r="K158"/>
  <c r="I158"/>
  <c r="G158"/>
  <c r="BA158" s="1"/>
  <c r="BE157"/>
  <c r="BD157"/>
  <c r="BC157"/>
  <c r="BB157"/>
  <c r="BB163" s="1"/>
  <c r="F21" i="6" s="1"/>
  <c r="K157" i="7"/>
  <c r="K163" s="1"/>
  <c r="I157"/>
  <c r="I163" s="1"/>
  <c r="G157"/>
  <c r="BA157" s="1"/>
  <c r="B21" i="6"/>
  <c r="A21"/>
  <c r="BE163" i="7"/>
  <c r="I21" i="6" s="1"/>
  <c r="BD163" i="7"/>
  <c r="H21" i="6" s="1"/>
  <c r="BC163" i="7"/>
  <c r="G21" i="6" s="1"/>
  <c r="G163" i="7"/>
  <c r="BE153"/>
  <c r="BD153"/>
  <c r="BC153"/>
  <c r="BB153"/>
  <c r="K153"/>
  <c r="I153"/>
  <c r="G153"/>
  <c r="BA153" s="1"/>
  <c r="BE152"/>
  <c r="BD152"/>
  <c r="BC152"/>
  <c r="BB152"/>
  <c r="K152"/>
  <c r="I152"/>
  <c r="G152"/>
  <c r="BA152" s="1"/>
  <c r="BE151"/>
  <c r="BD151"/>
  <c r="BC151"/>
  <c r="BB151"/>
  <c r="K151"/>
  <c r="I151"/>
  <c r="I155" s="1"/>
  <c r="G151"/>
  <c r="G155" s="1"/>
  <c r="B20" i="6"/>
  <c r="A20"/>
  <c r="BE155" i="7"/>
  <c r="I20" i="6" s="1"/>
  <c r="BD155" i="7"/>
  <c r="H20" i="6" s="1"/>
  <c r="BC155" i="7"/>
  <c r="G20" i="6" s="1"/>
  <c r="BB155" i="7"/>
  <c r="F20" i="6" s="1"/>
  <c r="K155" i="7"/>
  <c r="BE147"/>
  <c r="BD147"/>
  <c r="BC147"/>
  <c r="BB147"/>
  <c r="K147"/>
  <c r="I147"/>
  <c r="G147"/>
  <c r="BA147" s="1"/>
  <c r="BE145"/>
  <c r="BD145"/>
  <c r="BC145"/>
  <c r="BB145"/>
  <c r="K145"/>
  <c r="I145"/>
  <c r="G145"/>
  <c r="BA145" s="1"/>
  <c r="BE143"/>
  <c r="BD143"/>
  <c r="BC143"/>
  <c r="BB143"/>
  <c r="K143"/>
  <c r="I143"/>
  <c r="G143"/>
  <c r="BA143" s="1"/>
  <c r="BE141"/>
  <c r="BE149" s="1"/>
  <c r="I19" i="6" s="1"/>
  <c r="BD141" i="7"/>
  <c r="BC141"/>
  <c r="BB141"/>
  <c r="K141"/>
  <c r="K149" s="1"/>
  <c r="I141"/>
  <c r="G141"/>
  <c r="G149" s="1"/>
  <c r="B19" i="6"/>
  <c r="A19"/>
  <c r="BD149" i="7"/>
  <c r="H19" i="6" s="1"/>
  <c r="BC149" i="7"/>
  <c r="G19" i="6" s="1"/>
  <c r="BB149" i="7"/>
  <c r="F19" i="6" s="1"/>
  <c r="I149" i="7"/>
  <c r="BE137"/>
  <c r="BE139" s="1"/>
  <c r="I18" i="6" s="1"/>
  <c r="BD137" i="7"/>
  <c r="BD139" s="1"/>
  <c r="H18" i="6" s="1"/>
  <c r="BC137" i="7"/>
  <c r="BB137"/>
  <c r="BA137"/>
  <c r="K137"/>
  <c r="I137"/>
  <c r="I139" s="1"/>
  <c r="G137"/>
  <c r="B18" i="6"/>
  <c r="A18"/>
  <c r="BC139" i="7"/>
  <c r="G18" i="6" s="1"/>
  <c r="BB139" i="7"/>
  <c r="F18" i="6" s="1"/>
  <c r="BA139" i="7"/>
  <c r="E18" i="6" s="1"/>
  <c r="K139" i="7"/>
  <c r="G139"/>
  <c r="BE131"/>
  <c r="BD131"/>
  <c r="BD135" s="1"/>
  <c r="H17" i="6" s="1"/>
  <c r="BC131" i="7"/>
  <c r="BC135" s="1"/>
  <c r="G17" i="6" s="1"/>
  <c r="BB131" i="7"/>
  <c r="BA131"/>
  <c r="K131"/>
  <c r="I131"/>
  <c r="G131"/>
  <c r="G135" s="1"/>
  <c r="B17" i="6"/>
  <c r="A17"/>
  <c r="BE135" i="7"/>
  <c r="I17" i="6" s="1"/>
  <c r="BB135" i="7"/>
  <c r="F17" i="6" s="1"/>
  <c r="BA135" i="7"/>
  <c r="E17" i="6" s="1"/>
  <c r="K135" i="7"/>
  <c r="I135"/>
  <c r="BE126"/>
  <c r="BE129" s="1"/>
  <c r="I16" i="6" s="1"/>
  <c r="BD126" i="7"/>
  <c r="BC126"/>
  <c r="BC129" s="1"/>
  <c r="G16" i="6" s="1"/>
  <c r="BB126" i="7"/>
  <c r="BB129" s="1"/>
  <c r="F16" i="6" s="1"/>
  <c r="BA126" i="7"/>
  <c r="K126"/>
  <c r="I126"/>
  <c r="G126"/>
  <c r="B16" i="6"/>
  <c r="A16"/>
  <c r="BD129" i="7"/>
  <c r="H16" i="6" s="1"/>
  <c r="BA129" i="7"/>
  <c r="E16" i="6" s="1"/>
  <c r="K129" i="7"/>
  <c r="I129"/>
  <c r="G129"/>
  <c r="BE121"/>
  <c r="BD121"/>
  <c r="BC121"/>
  <c r="BB121"/>
  <c r="BA121"/>
  <c r="K121"/>
  <c r="I121"/>
  <c r="G121"/>
  <c r="BE118"/>
  <c r="BD118"/>
  <c r="BC118"/>
  <c r="BB118"/>
  <c r="BA118"/>
  <c r="K118"/>
  <c r="I118"/>
  <c r="G118"/>
  <c r="BE116"/>
  <c r="BD116"/>
  <c r="BC116"/>
  <c r="BB116"/>
  <c r="BA116"/>
  <c r="K116"/>
  <c r="I116"/>
  <c r="G116"/>
  <c r="BE113"/>
  <c r="BD113"/>
  <c r="BD124" s="1"/>
  <c r="H15" i="6" s="1"/>
  <c r="BC113" i="7"/>
  <c r="BB113"/>
  <c r="BB124" s="1"/>
  <c r="F15" i="6" s="1"/>
  <c r="BA113" i="7"/>
  <c r="BA124" s="1"/>
  <c r="E15" i="6" s="1"/>
  <c r="K113" i="7"/>
  <c r="I113"/>
  <c r="G113"/>
  <c r="B15" i="6"/>
  <c r="A15"/>
  <c r="BE124" i="7"/>
  <c r="I15" i="6" s="1"/>
  <c r="BC124" i="7"/>
  <c r="G15" i="6" s="1"/>
  <c r="K124" i="7"/>
  <c r="I124"/>
  <c r="G124"/>
  <c r="BE108"/>
  <c r="BD108"/>
  <c r="BC108"/>
  <c r="BC111" s="1"/>
  <c r="G14" i="6" s="1"/>
  <c r="BB108" i="7"/>
  <c r="K108"/>
  <c r="K111" s="1"/>
  <c r="I108"/>
  <c r="G108"/>
  <c r="BA108" s="1"/>
  <c r="BA111" s="1"/>
  <c r="E14" i="6" s="1"/>
  <c r="B14"/>
  <c r="A14"/>
  <c r="BE111" i="7"/>
  <c r="I14" i="6" s="1"/>
  <c r="BD111" i="7"/>
  <c r="H14" i="6" s="1"/>
  <c r="BB111" i="7"/>
  <c r="F14" i="6" s="1"/>
  <c r="I111" i="7"/>
  <c r="G111"/>
  <c r="BE105"/>
  <c r="BD105"/>
  <c r="BC105"/>
  <c r="BB105"/>
  <c r="BB106" s="1"/>
  <c r="F13" i="6" s="1"/>
  <c r="K105" i="7"/>
  <c r="K106" s="1"/>
  <c r="I105"/>
  <c r="I106" s="1"/>
  <c r="G105"/>
  <c r="BA105" s="1"/>
  <c r="BA106" s="1"/>
  <c r="E13" i="6" s="1"/>
  <c r="B13"/>
  <c r="A13"/>
  <c r="BE106" i="7"/>
  <c r="I13" i="6" s="1"/>
  <c r="BD106" i="7"/>
  <c r="H13" i="6" s="1"/>
  <c r="BC106" i="7"/>
  <c r="G13" i="6" s="1"/>
  <c r="G106" i="7"/>
  <c r="BE101"/>
  <c r="BD101"/>
  <c r="BC101"/>
  <c r="BB101"/>
  <c r="K101"/>
  <c r="I101"/>
  <c r="G101"/>
  <c r="BA101" s="1"/>
  <c r="BE99"/>
  <c r="BD99"/>
  <c r="BC99"/>
  <c r="BB99"/>
  <c r="K99"/>
  <c r="I99"/>
  <c r="G99"/>
  <c r="BA99" s="1"/>
  <c r="BE98"/>
  <c r="BD98"/>
  <c r="BC98"/>
  <c r="BB98"/>
  <c r="K98"/>
  <c r="I98"/>
  <c r="G98"/>
  <c r="BA98" s="1"/>
  <c r="BE97"/>
  <c r="BD97"/>
  <c r="BC97"/>
  <c r="BB97"/>
  <c r="K97"/>
  <c r="I97"/>
  <c r="G97"/>
  <c r="BA97" s="1"/>
  <c r="BE95"/>
  <c r="BD95"/>
  <c r="BC95"/>
  <c r="BB95"/>
  <c r="K95"/>
  <c r="I95"/>
  <c r="G95"/>
  <c r="BA95" s="1"/>
  <c r="BE94"/>
  <c r="BD94"/>
  <c r="BC94"/>
  <c r="BB94"/>
  <c r="K94"/>
  <c r="I94"/>
  <c r="I103" s="1"/>
  <c r="G94"/>
  <c r="G103" s="1"/>
  <c r="B12" i="6"/>
  <c r="A12"/>
  <c r="BE103" i="7"/>
  <c r="I12" i="6" s="1"/>
  <c r="BD103" i="7"/>
  <c r="H12" i="6" s="1"/>
  <c r="BC103" i="7"/>
  <c r="G12" i="6" s="1"/>
  <c r="BB103" i="7"/>
  <c r="F12" i="6" s="1"/>
  <c r="K103" i="7"/>
  <c r="BE84"/>
  <c r="BD84"/>
  <c r="BC84"/>
  <c r="BB84"/>
  <c r="K84"/>
  <c r="I84"/>
  <c r="G84"/>
  <c r="BA84" s="1"/>
  <c r="BE83"/>
  <c r="BE92" s="1"/>
  <c r="I11" i="6" s="1"/>
  <c r="BD83" i="7"/>
  <c r="BC83"/>
  <c r="BB83"/>
  <c r="K83"/>
  <c r="K92" s="1"/>
  <c r="I83"/>
  <c r="G83"/>
  <c r="G92" s="1"/>
  <c r="B11" i="6"/>
  <c r="A11"/>
  <c r="BD92" i="7"/>
  <c r="H11" i="6" s="1"/>
  <c r="BC92" i="7"/>
  <c r="G11" i="6" s="1"/>
  <c r="BB92" i="7"/>
  <c r="F11" i="6" s="1"/>
  <c r="I92" i="7"/>
  <c r="BE78"/>
  <c r="BD78"/>
  <c r="BC78"/>
  <c r="BB78"/>
  <c r="BA78"/>
  <c r="K78"/>
  <c r="I78"/>
  <c r="G78"/>
  <c r="BE76"/>
  <c r="BE81" s="1"/>
  <c r="I10" i="6" s="1"/>
  <c r="BD76" i="7"/>
  <c r="BD81" s="1"/>
  <c r="H10" i="6" s="1"/>
  <c r="BC76" i="7"/>
  <c r="BB76"/>
  <c r="BA76"/>
  <c r="K76"/>
  <c r="I76"/>
  <c r="I81" s="1"/>
  <c r="G76"/>
  <c r="B10" i="6"/>
  <c r="A10"/>
  <c r="BC81" i="7"/>
  <c r="G10" i="6" s="1"/>
  <c r="BB81" i="7"/>
  <c r="F10" i="6" s="1"/>
  <c r="BA81" i="7"/>
  <c r="E10" i="6" s="1"/>
  <c r="K81" i="7"/>
  <c r="G81"/>
  <c r="BE70"/>
  <c r="BD70"/>
  <c r="BC70"/>
  <c r="BB70"/>
  <c r="BA70"/>
  <c r="K70"/>
  <c r="I70"/>
  <c r="G70"/>
  <c r="BE69"/>
  <c r="BD69"/>
  <c r="BC69"/>
  <c r="BB69"/>
  <c r="BA69"/>
  <c r="K69"/>
  <c r="I69"/>
  <c r="G69"/>
  <c r="BE61"/>
  <c r="BD61"/>
  <c r="BC61"/>
  <c r="BB61"/>
  <c r="BA61"/>
  <c r="K61"/>
  <c r="I61"/>
  <c r="G61"/>
  <c r="BE60"/>
  <c r="BD60"/>
  <c r="BC60"/>
  <c r="BB60"/>
  <c r="BA60"/>
  <c r="K60"/>
  <c r="I60"/>
  <c r="G60"/>
  <c r="BE48"/>
  <c r="BD48"/>
  <c r="BC48"/>
  <c r="BB48"/>
  <c r="BA48"/>
  <c r="K48"/>
  <c r="I48"/>
  <c r="G48"/>
  <c r="BE40"/>
  <c r="BD40"/>
  <c r="BC40"/>
  <c r="BB40"/>
  <c r="BA40"/>
  <c r="K40"/>
  <c r="I40"/>
  <c r="G40"/>
  <c r="BE37"/>
  <c r="BD37"/>
  <c r="BC37"/>
  <c r="BB37"/>
  <c r="BA37"/>
  <c r="K37"/>
  <c r="I37"/>
  <c r="G37"/>
  <c r="BE33"/>
  <c r="BD33"/>
  <c r="BD74" s="1"/>
  <c r="H9" i="6" s="1"/>
  <c r="BC33" i="7"/>
  <c r="BC74" s="1"/>
  <c r="G9" i="6" s="1"/>
  <c r="BB33" i="7"/>
  <c r="BA33"/>
  <c r="K33"/>
  <c r="I33"/>
  <c r="G33"/>
  <c r="G74" s="1"/>
  <c r="B9" i="6"/>
  <c r="A9"/>
  <c r="BE74" i="7"/>
  <c r="I9" i="6" s="1"/>
  <c r="BB74" i="7"/>
  <c r="F9" i="6" s="1"/>
  <c r="BA74" i="7"/>
  <c r="E9" i="6" s="1"/>
  <c r="K74" i="7"/>
  <c r="I74"/>
  <c r="BE30"/>
  <c r="BD30"/>
  <c r="BC30"/>
  <c r="BB30"/>
  <c r="BA30"/>
  <c r="K30"/>
  <c r="I30"/>
  <c r="G30"/>
  <c r="BE27"/>
  <c r="BD27"/>
  <c r="BC27"/>
  <c r="BB27"/>
  <c r="BA27"/>
  <c r="K27"/>
  <c r="I27"/>
  <c r="G27"/>
  <c r="BE25"/>
  <c r="BE31" s="1"/>
  <c r="I8" i="6" s="1"/>
  <c r="BD25" i="7"/>
  <c r="BC25"/>
  <c r="BC31" s="1"/>
  <c r="G8" i="6" s="1"/>
  <c r="BB25" i="7"/>
  <c r="BB31" s="1"/>
  <c r="F8" i="6" s="1"/>
  <c r="BA25" i="7"/>
  <c r="K25"/>
  <c r="I25"/>
  <c r="G25"/>
  <c r="B8" i="6"/>
  <c r="A8"/>
  <c r="BD31" i="7"/>
  <c r="H8" i="6" s="1"/>
  <c r="BA31" i="7"/>
  <c r="E8" i="6" s="1"/>
  <c r="K31" i="7"/>
  <c r="I31"/>
  <c r="G31"/>
  <c r="BE20"/>
  <c r="BD20"/>
  <c r="BC20"/>
  <c r="BB20"/>
  <c r="BA20"/>
  <c r="K20"/>
  <c r="I20"/>
  <c r="G20"/>
  <c r="BE16"/>
  <c r="BD16"/>
  <c r="BC16"/>
  <c r="BB16"/>
  <c r="BA16"/>
  <c r="K16"/>
  <c r="I16"/>
  <c r="G16"/>
  <c r="BE15"/>
  <c r="BD15"/>
  <c r="BC15"/>
  <c r="BB15"/>
  <c r="BA15"/>
  <c r="K15"/>
  <c r="I15"/>
  <c r="G15"/>
  <c r="BE14"/>
  <c r="BD14"/>
  <c r="BC14"/>
  <c r="BB14"/>
  <c r="BA14"/>
  <c r="K14"/>
  <c r="I14"/>
  <c r="G14"/>
  <c r="BE13"/>
  <c r="BD13"/>
  <c r="BC13"/>
  <c r="BB13"/>
  <c r="BA13"/>
  <c r="K13"/>
  <c r="I13"/>
  <c r="G13"/>
  <c r="BE11"/>
  <c r="BD11"/>
  <c r="BC11"/>
  <c r="BB11"/>
  <c r="BA11"/>
  <c r="K11"/>
  <c r="I11"/>
  <c r="G11"/>
  <c r="BE10"/>
  <c r="BD10"/>
  <c r="BC10"/>
  <c r="BB10"/>
  <c r="BA10"/>
  <c r="K10"/>
  <c r="I10"/>
  <c r="G10"/>
  <c r="BE8"/>
  <c r="BD8"/>
  <c r="BD23" s="1"/>
  <c r="H7" i="6" s="1"/>
  <c r="BC8" i="7"/>
  <c r="BB8"/>
  <c r="BB23" s="1"/>
  <c r="F7" i="6" s="1"/>
  <c r="BA8" i="7"/>
  <c r="BA23" s="1"/>
  <c r="E7" i="6" s="1"/>
  <c r="K8" i="7"/>
  <c r="I8"/>
  <c r="G8"/>
  <c r="B7" i="6"/>
  <c r="A7"/>
  <c r="BE23" i="7"/>
  <c r="I7" i="6" s="1"/>
  <c r="BC23" i="7"/>
  <c r="G7" i="6" s="1"/>
  <c r="K23" i="7"/>
  <c r="I23"/>
  <c r="G23"/>
  <c r="E4"/>
  <c r="F3"/>
  <c r="C33" i="5"/>
  <c r="F33" s="1"/>
  <c r="C31"/>
  <c r="G7"/>
  <c r="H22" i="3"/>
  <c r="G23" i="2" s="1"/>
  <c r="I21" i="3"/>
  <c r="G21" i="2"/>
  <c r="D21"/>
  <c r="I20" i="3"/>
  <c r="G20" i="2"/>
  <c r="D20"/>
  <c r="I19" i="3"/>
  <c r="D19" i="2"/>
  <c r="I18" i="3"/>
  <c r="G19" i="2" s="1"/>
  <c r="G18"/>
  <c r="D18"/>
  <c r="I17" i="3"/>
  <c r="G17" i="2"/>
  <c r="D17"/>
  <c r="I16" i="3"/>
  <c r="G16" i="2"/>
  <c r="D16"/>
  <c r="I15" i="3"/>
  <c r="D15" i="2"/>
  <c r="I14" i="3"/>
  <c r="G15" i="2" s="1"/>
  <c r="BE36" i="4"/>
  <c r="BD36"/>
  <c r="BC36"/>
  <c r="BB36"/>
  <c r="BA36"/>
  <c r="K36"/>
  <c r="I36"/>
  <c r="G36"/>
  <c r="BE33"/>
  <c r="BE38" s="1"/>
  <c r="I8" i="3" s="1"/>
  <c r="BD33" i="4"/>
  <c r="BC33"/>
  <c r="BC38" s="1"/>
  <c r="G8" i="3" s="1"/>
  <c r="BB33" i="4"/>
  <c r="BB38" s="1"/>
  <c r="F8" i="3" s="1"/>
  <c r="BA33" i="4"/>
  <c r="BA38" s="1"/>
  <c r="E8" i="3" s="1"/>
  <c r="K33" i="4"/>
  <c r="K38" s="1"/>
  <c r="I33"/>
  <c r="I38" s="1"/>
  <c r="G33"/>
  <c r="B8" i="3"/>
  <c r="A8"/>
  <c r="BD38" i="4"/>
  <c r="H8" i="3" s="1"/>
  <c r="G38" i="4"/>
  <c r="BE29"/>
  <c r="BD29"/>
  <c r="BC29"/>
  <c r="BB29"/>
  <c r="BA29"/>
  <c r="K29"/>
  <c r="I29"/>
  <c r="G29"/>
  <c r="BE27"/>
  <c r="BD27"/>
  <c r="BC27"/>
  <c r="BB27"/>
  <c r="BA27"/>
  <c r="K27"/>
  <c r="I27"/>
  <c r="G27"/>
  <c r="BE25"/>
  <c r="BD25"/>
  <c r="BC25"/>
  <c r="BB25"/>
  <c r="BA25"/>
  <c r="K25"/>
  <c r="I25"/>
  <c r="G25"/>
  <c r="BE24"/>
  <c r="BD24"/>
  <c r="BC24"/>
  <c r="BB24"/>
  <c r="BA24"/>
  <c r="K24"/>
  <c r="I24"/>
  <c r="G24"/>
  <c r="BE22"/>
  <c r="BD22"/>
  <c r="BC22"/>
  <c r="BB22"/>
  <c r="BA22"/>
  <c r="K22"/>
  <c r="I22"/>
  <c r="G22"/>
  <c r="BE19"/>
  <c r="BD19"/>
  <c r="BC19"/>
  <c r="BB19"/>
  <c r="BA19"/>
  <c r="K19"/>
  <c r="I19"/>
  <c r="G19"/>
  <c r="BE17"/>
  <c r="BD17"/>
  <c r="BC17"/>
  <c r="BB17"/>
  <c r="BA17"/>
  <c r="K17"/>
  <c r="I17"/>
  <c r="G17"/>
  <c r="BE15"/>
  <c r="BD15"/>
  <c r="BC15"/>
  <c r="BB15"/>
  <c r="BA15"/>
  <c r="K15"/>
  <c r="I15"/>
  <c r="G15"/>
  <c r="BE13"/>
  <c r="BD13"/>
  <c r="BC13"/>
  <c r="BB13"/>
  <c r="BA13"/>
  <c r="K13"/>
  <c r="I13"/>
  <c r="G13"/>
  <c r="BE10"/>
  <c r="BD10"/>
  <c r="BC10"/>
  <c r="BB10"/>
  <c r="BA10"/>
  <c r="K10"/>
  <c r="I10"/>
  <c r="G10"/>
  <c r="BE8"/>
  <c r="BD8"/>
  <c r="BD31" s="1"/>
  <c r="H7" i="3" s="1"/>
  <c r="BC8" i="4"/>
  <c r="BB8"/>
  <c r="BB31" s="1"/>
  <c r="F7" i="3" s="1"/>
  <c r="BA8" i="4"/>
  <c r="BA31" s="1"/>
  <c r="E7" i="3" s="1"/>
  <c r="K8" i="4"/>
  <c r="K31" s="1"/>
  <c r="I8"/>
  <c r="G8"/>
  <c r="B7" i="3"/>
  <c r="A7"/>
  <c r="BE31" i="4"/>
  <c r="I7" i="3" s="1"/>
  <c r="BC31" i="4"/>
  <c r="G7" i="3" s="1"/>
  <c r="I31" i="4"/>
  <c r="G31"/>
  <c r="E4"/>
  <c r="F3"/>
  <c r="C33" i="2"/>
  <c r="F33" s="1"/>
  <c r="C31"/>
  <c r="G7"/>
  <c r="H114" i="1"/>
  <c r="J96"/>
  <c r="I96"/>
  <c r="H96"/>
  <c r="G96"/>
  <c r="F96"/>
  <c r="H57"/>
  <c r="G57"/>
  <c r="I56"/>
  <c r="F56" s="1"/>
  <c r="I55"/>
  <c r="F55" s="1"/>
  <c r="I54"/>
  <c r="F54" s="1"/>
  <c r="I53"/>
  <c r="F53" s="1"/>
  <c r="I52"/>
  <c r="F52" s="1"/>
  <c r="I51"/>
  <c r="F51" s="1"/>
  <c r="I50"/>
  <c r="F50" s="1"/>
  <c r="I49"/>
  <c r="F49" s="1"/>
  <c r="I48"/>
  <c r="F48" s="1"/>
  <c r="I47"/>
  <c r="F47" s="1"/>
  <c r="H46"/>
  <c r="G46"/>
  <c r="H40"/>
  <c r="I21" s="1"/>
  <c r="I22" s="1"/>
  <c r="G40"/>
  <c r="I19" s="1"/>
  <c r="I39"/>
  <c r="F39" s="1"/>
  <c r="I38"/>
  <c r="F38" s="1"/>
  <c r="I37"/>
  <c r="F37" s="1"/>
  <c r="I36"/>
  <c r="F36" s="1"/>
  <c r="I35"/>
  <c r="F35" s="1"/>
  <c r="I34"/>
  <c r="F34" s="1"/>
  <c r="I33"/>
  <c r="F33" s="1"/>
  <c r="I32"/>
  <c r="F32" s="1"/>
  <c r="I31"/>
  <c r="F31" s="1"/>
  <c r="I30"/>
  <c r="F30" s="1"/>
  <c r="H29"/>
  <c r="G29"/>
  <c r="D22"/>
  <c r="D20"/>
  <c r="I2"/>
  <c r="G22" i="29" l="1"/>
  <c r="I30" i="30"/>
  <c r="C21" i="29" s="1"/>
  <c r="H30" i="30"/>
  <c r="C17" i="29" s="1"/>
  <c r="BA170" i="31"/>
  <c r="E19" i="30" s="1"/>
  <c r="G30"/>
  <c r="C18" i="29" s="1"/>
  <c r="BA84" i="31"/>
  <c r="E10" i="30" s="1"/>
  <c r="F30"/>
  <c r="C16" i="29" s="1"/>
  <c r="BA38" i="31"/>
  <c r="BA40" s="1"/>
  <c r="E8" i="30" s="1"/>
  <c r="BA130" i="31"/>
  <c r="BA132" s="1"/>
  <c r="E16" i="30" s="1"/>
  <c r="BA207" i="31"/>
  <c r="BA208" s="1"/>
  <c r="E24" i="30" s="1"/>
  <c r="BA42" i="31"/>
  <c r="BA76" s="1"/>
  <c r="E9" i="30" s="1"/>
  <c r="BA134" i="31"/>
  <c r="BA145" s="1"/>
  <c r="E17" i="30" s="1"/>
  <c r="BA210" i="31"/>
  <c r="BA214" s="1"/>
  <c r="E25" i="30" s="1"/>
  <c r="G22" i="26"/>
  <c r="H34" i="27"/>
  <c r="C17" i="26" s="1"/>
  <c r="BA151" i="28"/>
  <c r="E15" i="27" s="1"/>
  <c r="G34"/>
  <c r="C18" i="26" s="1"/>
  <c r="BA38" i="28"/>
  <c r="E7" i="27" s="1"/>
  <c r="BB268" i="28"/>
  <c r="F31" i="27" s="1"/>
  <c r="F34" s="1"/>
  <c r="C16" i="26" s="1"/>
  <c r="I34" i="27"/>
  <c r="C21" i="26" s="1"/>
  <c r="BA133" i="28"/>
  <c r="BA134" s="1"/>
  <c r="E13" i="27" s="1"/>
  <c r="BA187" i="28"/>
  <c r="BA204" s="1"/>
  <c r="E21" i="27" s="1"/>
  <c r="BA257" i="28"/>
  <c r="BA261" s="1"/>
  <c r="E29" i="27" s="1"/>
  <c r="G22" i="23"/>
  <c r="G29" i="24"/>
  <c r="C18" i="23" s="1"/>
  <c r="I29" i="24"/>
  <c r="C21" i="23" s="1"/>
  <c r="BA77" i="25"/>
  <c r="E9" i="24" s="1"/>
  <c r="F29"/>
  <c r="C16" i="23" s="1"/>
  <c r="H29" i="24"/>
  <c r="C17" i="23" s="1"/>
  <c r="BA39" i="25"/>
  <c r="BA41" s="1"/>
  <c r="E8" i="24" s="1"/>
  <c r="BA132" i="25"/>
  <c r="BA135" s="1"/>
  <c r="E16" i="24" s="1"/>
  <c r="BA210" i="25"/>
  <c r="BA211" s="1"/>
  <c r="E24" i="24" s="1"/>
  <c r="G22" i="20"/>
  <c r="H31" i="21"/>
  <c r="C17" i="20" s="1"/>
  <c r="BB225" i="22"/>
  <c r="F29" i="21" s="1"/>
  <c r="F31" s="1"/>
  <c r="C16" i="20" s="1"/>
  <c r="I31" i="21"/>
  <c r="C21" i="20" s="1"/>
  <c r="G31" i="21"/>
  <c r="C18" i="20" s="1"/>
  <c r="BA167" i="22"/>
  <c r="E20" i="21" s="1"/>
  <c r="BA32" i="22"/>
  <c r="BA70" s="1"/>
  <c r="E9" i="21" s="1"/>
  <c r="BA134" i="22"/>
  <c r="BA137" s="1"/>
  <c r="E17" i="21" s="1"/>
  <c r="BA207" i="22"/>
  <c r="BA210" s="1"/>
  <c r="E25" i="21" s="1"/>
  <c r="BA72" i="22"/>
  <c r="BA77" s="1"/>
  <c r="E10" i="21" s="1"/>
  <c r="BA139" i="22"/>
  <c r="BA151" s="1"/>
  <c r="E18" i="21" s="1"/>
  <c r="BA212" i="22"/>
  <c r="BA215" s="1"/>
  <c r="E26" i="21" s="1"/>
  <c r="G22" i="17"/>
  <c r="BB227" i="19"/>
  <c r="F30" i="18" s="1"/>
  <c r="F33" s="1"/>
  <c r="C16" i="17" s="1"/>
  <c r="I33" i="18"/>
  <c r="C21" i="17" s="1"/>
  <c r="G33" i="18"/>
  <c r="C18" i="17" s="1"/>
  <c r="H33" i="18"/>
  <c r="C17" i="17" s="1"/>
  <c r="BA99" i="19"/>
  <c r="BA109" s="1"/>
  <c r="E12" i="18" s="1"/>
  <c r="BA157" i="19"/>
  <c r="BA161" s="1"/>
  <c r="E20" i="18" s="1"/>
  <c r="BA214" i="19"/>
  <c r="BA220" s="1"/>
  <c r="E28" i="18" s="1"/>
  <c r="G22" i="14"/>
  <c r="I33" i="15"/>
  <c r="C21" i="14" s="1"/>
  <c r="G33" i="15"/>
  <c r="C18" i="14" s="1"/>
  <c r="F33" i="15"/>
  <c r="C16" i="14" s="1"/>
  <c r="BA168" i="16"/>
  <c r="E21" i="15" s="1"/>
  <c r="H33"/>
  <c r="C17" i="14" s="1"/>
  <c r="BA89" i="16"/>
  <c r="BA98" s="1"/>
  <c r="E11" i="15" s="1"/>
  <c r="BA146" i="16"/>
  <c r="BA154" s="1"/>
  <c r="E19" i="15" s="1"/>
  <c r="BA210" i="16"/>
  <c r="BA211" s="1"/>
  <c r="E27" i="15" s="1"/>
  <c r="BA100" i="16"/>
  <c r="BA110" s="1"/>
  <c r="E12" i="15" s="1"/>
  <c r="BA156" i="16"/>
  <c r="BA160" s="1"/>
  <c r="E20" i="15" s="1"/>
  <c r="BA213" i="16"/>
  <c r="BA219" s="1"/>
  <c r="E28" i="15" s="1"/>
  <c r="G22" i="11"/>
  <c r="I33" i="12"/>
  <c r="C21" i="11" s="1"/>
  <c r="H33" i="12"/>
  <c r="C17" i="11" s="1"/>
  <c r="G33" i="12"/>
  <c r="C18" i="11" s="1"/>
  <c r="F33" i="12"/>
  <c r="C16" i="11" s="1"/>
  <c r="BA83" i="13"/>
  <c r="BA92" s="1"/>
  <c r="E11" i="12" s="1"/>
  <c r="BA139" i="13"/>
  <c r="BA147" s="1"/>
  <c r="E19" i="12" s="1"/>
  <c r="BA203" i="13"/>
  <c r="BA204" s="1"/>
  <c r="E27" i="12" s="1"/>
  <c r="BA94" i="13"/>
  <c r="BA103" s="1"/>
  <c r="E12" i="12" s="1"/>
  <c r="BA149" i="13"/>
  <c r="BA153" s="1"/>
  <c r="E20" i="12" s="1"/>
  <c r="BA206" i="13"/>
  <c r="BA212" s="1"/>
  <c r="E28" i="12" s="1"/>
  <c r="G22" i="8"/>
  <c r="I33" i="9"/>
  <c r="C21" i="8" s="1"/>
  <c r="H33" i="9"/>
  <c r="C17" i="8" s="1"/>
  <c r="G33" i="9"/>
  <c r="C18" i="8" s="1"/>
  <c r="F33" i="9"/>
  <c r="C16" i="8" s="1"/>
  <c r="BA97" i="10"/>
  <c r="BA107" s="1"/>
  <c r="E12" i="9" s="1"/>
  <c r="BA156" i="10"/>
  <c r="BA160" s="1"/>
  <c r="E20" i="9" s="1"/>
  <c r="BA213" i="10"/>
  <c r="BA219" s="1"/>
  <c r="E28" i="9" s="1"/>
  <c r="G22" i="5"/>
  <c r="H33" i="6"/>
  <c r="C17" i="5" s="1"/>
  <c r="I33" i="6"/>
  <c r="C21" i="5" s="1"/>
  <c r="BA163" i="7"/>
  <c r="E21" i="6" s="1"/>
  <c r="G33"/>
  <c r="C18" i="5" s="1"/>
  <c r="F33" i="6"/>
  <c r="C16" i="5" s="1"/>
  <c r="BA83" i="7"/>
  <c r="BA92" s="1"/>
  <c r="E11" i="6" s="1"/>
  <c r="BA141" i="7"/>
  <c r="BA149" s="1"/>
  <c r="E19" i="6" s="1"/>
  <c r="BA206" i="7"/>
  <c r="BA207" s="1"/>
  <c r="E27" i="6" s="1"/>
  <c r="BA94" i="7"/>
  <c r="BA103" s="1"/>
  <c r="E12" i="6" s="1"/>
  <c r="BA151" i="7"/>
  <c r="BA155" s="1"/>
  <c r="E20" i="6" s="1"/>
  <c r="BA209" i="7"/>
  <c r="BA216" s="1"/>
  <c r="E28" i="6" s="1"/>
  <c r="E92" i="1"/>
  <c r="E70"/>
  <c r="E79"/>
  <c r="E78"/>
  <c r="E73"/>
  <c r="I9" i="3"/>
  <c r="C21" i="2" s="1"/>
  <c r="G9" i="3"/>
  <c r="C18" i="2" s="1"/>
  <c r="E9" i="3"/>
  <c r="C15" i="2" s="1"/>
  <c r="H9" i="3"/>
  <c r="C17" i="2" s="1"/>
  <c r="G22"/>
  <c r="F40" i="1"/>
  <c r="I20"/>
  <c r="I23" s="1"/>
  <c r="F9" i="3"/>
  <c r="C16" i="2" s="1"/>
  <c r="E72" i="1"/>
  <c r="E96"/>
  <c r="E71"/>
  <c r="E89"/>
  <c r="E93"/>
  <c r="E82"/>
  <c r="E74"/>
  <c r="E65"/>
  <c r="E86"/>
  <c r="E83"/>
  <c r="E75"/>
  <c r="E66"/>
  <c r="E95"/>
  <c r="E84"/>
  <c r="E76"/>
  <c r="E67"/>
  <c r="E94"/>
  <c r="E87"/>
  <c r="E77"/>
  <c r="E68"/>
  <c r="E90"/>
  <c r="F57"/>
  <c r="E69"/>
  <c r="E88"/>
  <c r="I40"/>
  <c r="E91"/>
  <c r="E81"/>
  <c r="I57"/>
  <c r="E80"/>
  <c r="E85"/>
  <c r="E30" i="30" l="1"/>
  <c r="C15" i="29" s="1"/>
  <c r="C19" s="1"/>
  <c r="C22" s="1"/>
  <c r="C23" s="1"/>
  <c r="F30" s="1"/>
  <c r="E34" i="27"/>
  <c r="C15" i="26" s="1"/>
  <c r="C19" s="1"/>
  <c r="C22" s="1"/>
  <c r="C23" s="1"/>
  <c r="F30" s="1"/>
  <c r="E29" i="24"/>
  <c r="C15" i="23" s="1"/>
  <c r="C19" s="1"/>
  <c r="C22" s="1"/>
  <c r="C23" s="1"/>
  <c r="F30" s="1"/>
  <c r="E31" i="21"/>
  <c r="C15" i="20" s="1"/>
  <c r="C19" s="1"/>
  <c r="C22" s="1"/>
  <c r="C23" s="1"/>
  <c r="F30" s="1"/>
  <c r="E33" i="18"/>
  <c r="C15" i="17" s="1"/>
  <c r="C19" s="1"/>
  <c r="C22" s="1"/>
  <c r="C23" s="1"/>
  <c r="F30" s="1"/>
  <c r="F31" s="1"/>
  <c r="F34" s="1"/>
  <c r="E33" i="15"/>
  <c r="C15" i="14" s="1"/>
  <c r="C19" s="1"/>
  <c r="C22" s="1"/>
  <c r="C23" s="1"/>
  <c r="F30" s="1"/>
  <c r="F31" s="1"/>
  <c r="F34" s="1"/>
  <c r="E33" i="12"/>
  <c r="C15" i="11" s="1"/>
  <c r="C19" s="1"/>
  <c r="C22" s="1"/>
  <c r="C23" s="1"/>
  <c r="F30" s="1"/>
  <c r="F31" s="1"/>
  <c r="F34" s="1"/>
  <c r="E33" i="9"/>
  <c r="C15" i="8" s="1"/>
  <c r="C19" s="1"/>
  <c r="C22" s="1"/>
  <c r="C23" s="1"/>
  <c r="F30" s="1"/>
  <c r="E33" i="6"/>
  <c r="C15" i="5" s="1"/>
  <c r="C19" s="1"/>
  <c r="C22" s="1"/>
  <c r="C23" s="1"/>
  <c r="F30" s="1"/>
  <c r="C19" i="2"/>
  <c r="C22" s="1"/>
  <c r="C23" s="1"/>
  <c r="F30" s="1"/>
  <c r="F31" s="1"/>
  <c r="F34" s="1"/>
  <c r="J56" i="1"/>
  <c r="J48"/>
  <c r="J40"/>
  <c r="J51"/>
  <c r="J54"/>
  <c r="J49"/>
  <c r="J34"/>
  <c r="J57"/>
  <c r="J53"/>
  <c r="J50"/>
  <c r="J37"/>
  <c r="J52"/>
  <c r="J36"/>
  <c r="J32"/>
  <c r="J55"/>
  <c r="J39"/>
  <c r="J31"/>
  <c r="J47"/>
  <c r="J35"/>
  <c r="J38"/>
  <c r="J30"/>
  <c r="J33"/>
  <c r="F31" i="29" l="1"/>
  <c r="F34" s="1"/>
  <c r="F31" i="26"/>
  <c r="F34" s="1"/>
  <c r="F31" i="23"/>
  <c r="F34" s="1"/>
  <c r="F31" i="20"/>
  <c r="F34" s="1"/>
  <c r="F31" i="8"/>
  <c r="F34" s="1"/>
  <c r="F31" i="5"/>
  <c r="F34" s="1"/>
</calcChain>
</file>

<file path=xl/sharedStrings.xml><?xml version="1.0" encoding="utf-8"?>
<sst xmlns="http://schemas.openxmlformats.org/spreadsheetml/2006/main" count="6409" uniqueCount="855">
  <si>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</si>
  <si>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</si>
  <si>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</si>
  <si>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</si>
  <si>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</si>
  <si>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</si>
  <si>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</si>
  <si>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</si>
  <si>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</si>
  <si>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</si>
  <si>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</si>
  <si>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</si>
  <si>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</si>
  <si>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</si>
  <si>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</si>
  <si>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</si>
  <si>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</si>
  <si>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</si>
  <si>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</si>
  <si>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</si>
  <si>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</si>
  <si>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</si>
  <si>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</si>
  <si>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</si>
  <si>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</si>
  <si>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</si>
  <si>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</si>
  <si>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</si>
  <si>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</si>
  <si>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</si>
  <si>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</si>
  <si>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</si>
  <si>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</si>
  <si>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</si>
  <si>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</si>
  <si>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</si>
  <si>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</si>
  <si>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</si>
  <si>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</si>
  <si>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</si>
  <si>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</si>
  <si>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</si>
  <si>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</si>
  <si>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</si>
  <si>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</si>
  <si>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</si>
  <si>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</si>
  <si>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</si>
  <si>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</si>
  <si>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</si>
  <si>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</si>
  <si>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</si>
  <si>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</si>
  <si>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</si>
  <si>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</si>
  <si>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</si>
  <si>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</si>
  <si>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</si>
  <si>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</si>
  <si>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</si>
  <si>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</si>
  <si>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</si>
  <si>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</si>
  <si>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</si>
  <si>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</si>
  <si>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</si>
  <si>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</si>
  <si>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</si>
  <si>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</si>
  <si>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</si>
  <si>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</si>
  <si>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</si>
  <si>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</si>
  <si>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</si>
  <si>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</si>
  <si>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</si>
  <si>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</si>
  <si>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</si>
  <si>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</si>
  <si>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</si>
  <si>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</si>
  <si>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</si>
  <si>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</si>
  <si>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</si>
  <si>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</si>
  <si>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</si>
  <si>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</si>
  <si>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</si>
  <si>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</si>
  <si>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</si>
  <si>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</si>
  <si>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</si>
  <si>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</si>
  <si>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</si>
  <si>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</si>
  <si>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</si>
  <si>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</si>
  <si>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</si>
  <si>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</si>
  <si>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</si>
  <si>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</si>
  <si>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</si>
  <si>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39-2019</t>
  </si>
  <si>
    <t>PK a PPK Kontejnery v městě Kroměříži</t>
  </si>
  <si>
    <t>39-2019 PK a PPK Kontejnery v městě Kroměříži</t>
  </si>
  <si>
    <t>SO 00</t>
  </si>
  <si>
    <t>Vedlejší a ostatní náklady</t>
  </si>
  <si>
    <t>SO 00 Vedlejší a ostatní náklady</t>
  </si>
  <si>
    <t>815.99</t>
  </si>
  <si>
    <t>m3</t>
  </si>
  <si>
    <t>00</t>
  </si>
  <si>
    <t>Ostatní náklady</t>
  </si>
  <si>
    <t>00 Ostatní náklady</t>
  </si>
  <si>
    <t>005124010T00</t>
  </si>
  <si>
    <t xml:space="preserve">Koordinační činnost </t>
  </si>
  <si>
    <t>soubor</t>
  </si>
  <si>
    <t>VRN platí pro 9 stanovišť  ST 5 až ST 13</t>
  </si>
  <si>
    <t>005211030T00</t>
  </si>
  <si>
    <t xml:space="preserve">Dočasná dopravní opatření </t>
  </si>
  <si>
    <t>kpl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</si>
  <si>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</si>
  <si>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</si>
  <si>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</si>
  <si>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</si>
  <si>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005241021T00</t>
  </si>
  <si>
    <t>Kontrolní měření kvality prací, zkouška únosnosti, posouzení podkladní vrstvy</t>
  </si>
  <si>
    <t>v rozsahu dle platných ČSN a TP  a případných dalších potřebných zkoušek prováděných prostřednictvím akreditovaných zkušeben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</si>
  <si>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</si>
  <si>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</si>
  <si>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</si>
  <si>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</si>
  <si>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</si>
  <si>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</si>
  <si>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</si>
  <si>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</si>
  <si>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</si>
  <si>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</si>
  <si>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</si>
  <si>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</si>
  <si>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</si>
  <si>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</si>
  <si>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</si>
  <si>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</si>
  <si>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</si>
  <si>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</si>
  <si>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mm- 8 ks + betonové patky - 8 ks</t>
  </si>
  <si>
    <t>zabezpečení staveniště proti pohybu cizích osob</t>
  </si>
  <si>
    <t>000</t>
  </si>
  <si>
    <t>Vedlejší náklady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</si>
  <si>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</si>
  <si>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</si>
  <si>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</si>
  <si>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</si>
  <si>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</si>
  <si>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</si>
  <si>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</si>
  <si>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</si>
  <si>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</si>
  <si>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</si>
  <si>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</si>
  <si>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</si>
  <si>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</si>
  <si>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</si>
  <si>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</si>
  <si>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</si>
  <si>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</si>
  <si>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</si>
  <si>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39-2019 Vedlejší a ostatní náklady</t>
  </si>
  <si>
    <t>SO 01</t>
  </si>
  <si>
    <t>Stanoviště ST 5- Spáčilova 1</t>
  </si>
  <si>
    <t>SO 01 Stanoviště ST 5- Spáčilova 1</t>
  </si>
  <si>
    <t>11</t>
  </si>
  <si>
    <t>Přípravné a přidružené práce</t>
  </si>
  <si>
    <t>11 Přípravné a přidružené práce</t>
  </si>
  <si>
    <t>113107525R00</t>
  </si>
  <si>
    <t xml:space="preserve">Odstranění podkladu pl. 50 m2,kam.drcené tl.25 cm </t>
  </si>
  <si>
    <t>m2</t>
  </si>
  <si>
    <t>pod asfaltem:0,75</t>
  </si>
  <si>
    <t>113108311R00</t>
  </si>
  <si>
    <t xml:space="preserve">Odstranění podkladu pl.do 50 m2, živice tl. 11 cm </t>
  </si>
  <si>
    <t>113111114R00</t>
  </si>
  <si>
    <t xml:space="preserve">Odstranění podkladu pl.50 m2,kam.zpev.cem.tl.14 cm </t>
  </si>
  <si>
    <t>113202111R00</t>
  </si>
  <si>
    <t xml:space="preserve">Vytrhání obrub obrubníků silničních </t>
  </si>
  <si>
    <t>m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</si>
  <si>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</si>
  <si>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</si>
  <si>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</si>
  <si>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</si>
  <si>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</si>
  <si>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</si>
  <si>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119001402R00</t>
  </si>
  <si>
    <t xml:space="preserve">Dočasné zajištění ocelového potrubí DN 200-500 mm </t>
  </si>
  <si>
    <t>poloha a trasa horkovodu je zakreslena orientačně,</t>
  </si>
  <si>
    <t xml:space="preserve">podle investora se jedná o nefunkční rozvod v kanálovém provedení-  fakturovat se bude dle skutečnosti po odkopání krycích vrstev </t>
  </si>
  <si>
    <t>2*4,00</t>
  </si>
  <si>
    <t>119001422R00</t>
  </si>
  <si>
    <t xml:space="preserve">Dočasné zajištění kabelů - v počtu 3 - 6 kabelů </t>
  </si>
  <si>
    <t>vedení NN</t>
  </si>
  <si>
    <t>2,00*2</t>
  </si>
  <si>
    <t>12</t>
  </si>
  <si>
    <t>Odkopávky a prokopávky</t>
  </si>
  <si>
    <t>12 Odkopávky a prokopávky</t>
  </si>
  <si>
    <t>121101103R00</t>
  </si>
  <si>
    <t xml:space="preserve">Sejmutí ornice s přemístěním přes 100 do 250 m </t>
  </si>
  <si>
    <t>51,00*0,15</t>
  </si>
  <si>
    <t>122201101R00</t>
  </si>
  <si>
    <t xml:space="preserve">Odkopávky nezapažené v hor. 3 do 100 m3 </t>
  </si>
  <si>
    <t>nad kanálem:4,00*1,80*0,50</t>
  </si>
  <si>
    <t>pro přístup:3,00*0,35</t>
  </si>
  <si>
    <t>122201109R00</t>
  </si>
  <si>
    <t xml:space="preserve">Příplatek za lepivost - odkopávky v hor. 3 </t>
  </si>
  <si>
    <t>13</t>
  </si>
  <si>
    <t>Hloubené vykopávky</t>
  </si>
  <si>
    <t>13 Hloubené vykopávky</t>
  </si>
  <si>
    <t>130001101R00</t>
  </si>
  <si>
    <t xml:space="preserve">Příplatek za ztížené hloubení v blízkosti vedení </t>
  </si>
  <si>
    <t>ochranné pásmo, kanál horkovodu</t>
  </si>
  <si>
    <t>ruční výkop :2*2,00*0,60*1,00</t>
  </si>
  <si>
    <t>4,00*1,80*0,50</t>
  </si>
  <si>
    <t>130901123RT3</t>
  </si>
  <si>
    <t>Bourání konstrukcí ze železobetonu ve vykopávkách bagrem s kladivem</t>
  </si>
  <si>
    <t>horkovod</t>
  </si>
  <si>
    <t>(1,80+0,70)*2*0,15*4,00</t>
  </si>
  <si>
    <t>131101110R00</t>
  </si>
  <si>
    <t xml:space="preserve">Hloubení nezapaž. jam hor.2 do 50 m3, STROJNĚ </t>
  </si>
  <si>
    <t>Začátek provozního součtu</t>
  </si>
  <si>
    <t>+10%:(3,90+2,90)*0,5*1,60*10,30*1,10</t>
  </si>
  <si>
    <t>odpočet ruční výkop:-4,00*1,80*0,50</t>
  </si>
  <si>
    <t>-4,00*0,60*1,00</t>
  </si>
  <si>
    <t>odpočet kanál:-4,00*1,80*1,00</t>
  </si>
  <si>
    <t>Konec provozního součtu</t>
  </si>
  <si>
    <t>50%:48,4352*0,50</t>
  </si>
  <si>
    <t>131201110R00</t>
  </si>
  <si>
    <t xml:space="preserve">Hloubení nezapaž. jam hor.3 do 50 m3, STROJNĚ </t>
  </si>
  <si>
    <t>zemina výkop v hornině 2 - 50%</t>
  </si>
  <si>
    <t>zemina výkop v hornině 3 - 40 %</t>
  </si>
  <si>
    <t>zemina výkop v hornině 4 - 10 %</t>
  </si>
  <si>
    <t>40%:48,4352*0,40</t>
  </si>
  <si>
    <t>131201119R00</t>
  </si>
  <si>
    <t xml:space="preserve">Příplatek za lepivost - hloubení nezap.jam v hor.3 </t>
  </si>
  <si>
    <t>131301110R00</t>
  </si>
  <si>
    <t xml:space="preserve">Hloubení nezapaž. jam hor.4 do 50 m3, STROJNĚ </t>
  </si>
  <si>
    <t>10%:48,4352*0,10</t>
  </si>
  <si>
    <t>131301119R00</t>
  </si>
  <si>
    <t xml:space="preserve">Příplatek za lepivost - hloubení nezap.jam v hor.4 </t>
  </si>
  <si>
    <t>139601102R00</t>
  </si>
  <si>
    <t xml:space="preserve">Ruční výkop jam, rýh a šachet v hornině tř. 3 </t>
  </si>
  <si>
    <t>ruční výkop :4,00*0,60*1,00</t>
  </si>
  <si>
    <t>16</t>
  </si>
  <si>
    <t>Přemístění výkopku</t>
  </si>
  <si>
    <t>16 Přemístění výkopku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</si>
  <si>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</si>
  <si>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</si>
  <si>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</si>
  <si>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</si>
  <si>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odkopávka:4,65</t>
  </si>
  <si>
    <t>jáma :(3,90+2,90)*0,5*1,60*10,30*1,10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</si>
  <si>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</si>
  <si>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</si>
  <si>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</si>
  <si>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</si>
  <si>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</si>
  <si>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175101203T00</t>
  </si>
  <si>
    <t>Obsyp objektu bez prohození sypaniny zhutněný štěrkopísek</t>
  </si>
  <si>
    <t>(3,90+2,90)*0,5*1,60*10,30*1,10</t>
  </si>
  <si>
    <t>kontejnery Q3-1 ks:-3,14*0,75*0,75*2*1,00</t>
  </si>
  <si>
    <t>kontejnery Q5-3 ks:-3,14*0,95*0,95*2*3,00</t>
  </si>
  <si>
    <t>zákl.deska:2,95*9,70*0,10*(-1)</t>
  </si>
  <si>
    <t>podkladní mazanina:-2,8615</t>
  </si>
  <si>
    <t>podsyp:-2,8615</t>
  </si>
  <si>
    <t>zp. plocha+ kontejner:-22,00*0,35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</si>
  <si>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</si>
  <si>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</si>
  <si>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</si>
  <si>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</si>
  <si>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</si>
  <si>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181201102R00</t>
  </si>
  <si>
    <t xml:space="preserve">Úprava pláně v násypech v hor. 1-4, se zhutněním </t>
  </si>
  <si>
    <t>22,00+16,50+0,75</t>
  </si>
  <si>
    <t>181301102R00</t>
  </si>
  <si>
    <t xml:space="preserve">Rozprostření ornice, rovina, tl. 10-15 cm,do 500m2 </t>
  </si>
  <si>
    <t>182001111R00</t>
  </si>
  <si>
    <t xml:space="preserve">Plošná úprava terénu, nerovnosti do 10 cm v rovině </t>
  </si>
  <si>
    <t>00572497</t>
  </si>
  <si>
    <t>Směs travní  zátěžová</t>
  </si>
  <si>
    <t>kg</t>
  </si>
  <si>
    <t>16,50*25/1000*1,10</t>
  </si>
  <si>
    <t>10364200</t>
  </si>
  <si>
    <t>Ornice pro pozemkové úpravy</t>
  </si>
  <si>
    <t>16,50*0,20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</si>
  <si>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</si>
  <si>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</si>
  <si>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</si>
  <si>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</si>
  <si>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</si>
  <si>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</si>
  <si>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</si>
  <si>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</si>
  <si>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</si>
  <si>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</si>
  <si>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pod kontejnery</t>
  </si>
  <si>
    <t>2,95*9,70</t>
  </si>
  <si>
    <t>27</t>
  </si>
  <si>
    <t>Základy</t>
  </si>
  <si>
    <t>27 Základy</t>
  </si>
  <si>
    <t>271531113R00</t>
  </si>
  <si>
    <t xml:space="preserve">Polštář  z kameniva hr. drceného 16-32 mm </t>
  </si>
  <si>
    <t>kontejnery</t>
  </si>
  <si>
    <t>pod zákl.desku:2,95*9,70*0,10</t>
  </si>
  <si>
    <t>272321311R00</t>
  </si>
  <si>
    <t>Železobeton základových kleneb C 16/20 XC2</t>
  </si>
  <si>
    <t>zákl.deska:2,95*9,70*0,10</t>
  </si>
  <si>
    <t>273313611R00</t>
  </si>
  <si>
    <t xml:space="preserve">Beton základových desek prostý C 16/20 XO </t>
  </si>
  <si>
    <t>podkladní</t>
  </si>
  <si>
    <t>podkladní:2,95*9,70*0,10*1,01</t>
  </si>
  <si>
    <t>273361821R00</t>
  </si>
  <si>
    <t xml:space="preserve">Výztuž základových desek z beton. oceli 10505 (R) </t>
  </si>
  <si>
    <t>t</t>
  </si>
  <si>
    <t>zákl.deska:13,00*1,10/1000</t>
  </si>
  <si>
    <t>31</t>
  </si>
  <si>
    <t>Zdi podpěrné a volné</t>
  </si>
  <si>
    <t>31 Zdi podpěrné a volné</t>
  </si>
  <si>
    <t>310238411RT1</t>
  </si>
  <si>
    <t>Zazdívka otvorů plochy do1 m2 cihlami na MC s použitím suché maltové směsi</t>
  </si>
  <si>
    <t>zaslepení stávajícího horkovodu</t>
  </si>
  <si>
    <t>1,50*0,70*0,15*2*1,10</t>
  </si>
  <si>
    <t>38</t>
  </si>
  <si>
    <t>Kompletní konstrukce</t>
  </si>
  <si>
    <t>38 Kompletní konstrukce</t>
  </si>
  <si>
    <t>388993111R00</t>
  </si>
  <si>
    <t xml:space="preserve">Chránička kabelu z PVC 110/2,2 mm, výkop </t>
  </si>
  <si>
    <t>chránička NN kabelu</t>
  </si>
  <si>
    <t>NN kabel:2*2,00</t>
  </si>
  <si>
    <t>VO:5,00</t>
  </si>
  <si>
    <t>45</t>
  </si>
  <si>
    <t>Podkladní a vedlejší konstrukce</t>
  </si>
  <si>
    <t>45 Podkladní a vedlejší konstrukce</t>
  </si>
  <si>
    <t>451572111R00</t>
  </si>
  <si>
    <t xml:space="preserve">Lože pod potrubí z kameniva těženého 0 - 4 mm </t>
  </si>
  <si>
    <t>NN kabel:2,00*0,40*0,20*2</t>
  </si>
  <si>
    <t>56</t>
  </si>
  <si>
    <t>Podkladní vrstvy komunikací a zpevněných ploch</t>
  </si>
  <si>
    <t>56 Podkladní vrstvy komunikací a zpevněných ploch</t>
  </si>
  <si>
    <t>564861111R00</t>
  </si>
  <si>
    <t xml:space="preserve">Podklad ze štěrkodrti po zhutnění tloušťky 20 cm </t>
  </si>
  <si>
    <t>doplnění asf.vozovky</t>
  </si>
  <si>
    <t>564972111R00</t>
  </si>
  <si>
    <t xml:space="preserve">Podklad z mechanicky zpevněného kameniva tl. 25 cm </t>
  </si>
  <si>
    <t>pod dlažbu zprůměrovaná tloušťka</t>
  </si>
  <si>
    <t>565151111R00</t>
  </si>
  <si>
    <t xml:space="preserve">Podklad z obalovaného kameniva tl. 7 cm </t>
  </si>
  <si>
    <t>doplnění plochy</t>
  </si>
  <si>
    <t>567122113R00</t>
  </si>
  <si>
    <t xml:space="preserve">Podklad z kameniva zpev.cementem KZC 1 tl.14 cm </t>
  </si>
  <si>
    <t>doplnění plochy asf.vozovky</t>
  </si>
  <si>
    <t>57</t>
  </si>
  <si>
    <t>Kryty štěrkových a živičných komunikací</t>
  </si>
  <si>
    <t>57 Kryty štěrkových a živičných komunikací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</si>
  <si>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</si>
  <si>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</si>
  <si>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</si>
  <si>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</si>
  <si>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577142112R00</t>
  </si>
  <si>
    <t xml:space="preserve">Beton asfaltový , tl.5 cm </t>
  </si>
  <si>
    <t>doplnění</t>
  </si>
  <si>
    <t>59</t>
  </si>
  <si>
    <t>Dlažby a předlažby komunikací</t>
  </si>
  <si>
    <t>59 Dlažby a předlažby komunikací</t>
  </si>
  <si>
    <t>596215040R00</t>
  </si>
  <si>
    <t xml:space="preserve">Kladení zámkové dlažby tl. 8 cm do drtě tl. 4 cm </t>
  </si>
  <si>
    <t>596291113R00</t>
  </si>
  <si>
    <t xml:space="preserve">Řezání zámkové dlažby tl. 80 mm </t>
  </si>
  <si>
    <t>599141111R00</t>
  </si>
  <si>
    <t xml:space="preserve">Vyplnění spár  živičnou zálivkou </t>
  </si>
  <si>
    <t>592451170</t>
  </si>
  <si>
    <t>Dlažba  zámková 20x10x8 cm přírodní</t>
  </si>
  <si>
    <t>22,00*1,05</t>
  </si>
  <si>
    <t>dopočet:0,90</t>
  </si>
  <si>
    <t>61</t>
  </si>
  <si>
    <t>Upravy povrchů vnitřní</t>
  </si>
  <si>
    <t>61 Upravy povrchů vnitřní</t>
  </si>
  <si>
    <t>612401391RT2</t>
  </si>
  <si>
    <t>Omítka malých ploch stěn do 1 m2 vápennou štukovou omítkou</t>
  </si>
  <si>
    <t>kus</t>
  </si>
  <si>
    <t>zaslepení horkovodu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</si>
  <si>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</si>
  <si>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</si>
  <si>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</si>
  <si>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</si>
  <si>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</si>
  <si>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zákl.deska:2,95*9,70</t>
  </si>
  <si>
    <t>podkl. beton:28,615</t>
  </si>
  <si>
    <t>89</t>
  </si>
  <si>
    <t>Ostatní konstrukce na trubním vedení</t>
  </si>
  <si>
    <t>89 Ostatní konstrukce na trubním vedení</t>
  </si>
  <si>
    <t>899721112R00</t>
  </si>
  <si>
    <t xml:space="preserve">Fólie výstražná z PVC, šířka 30 cm </t>
  </si>
  <si>
    <t xml:space="preserve">NN kabel </t>
  </si>
  <si>
    <t>2*2,00</t>
  </si>
  <si>
    <t>91</t>
  </si>
  <si>
    <t>Doplňující práce na komunikaci</t>
  </si>
  <si>
    <t>91 Doplňující práce na komunikaci</t>
  </si>
  <si>
    <t>915711112R00</t>
  </si>
  <si>
    <t xml:space="preserve">Vodorovné značení dělících čar š.12 cm silnovrstvé </t>
  </si>
  <si>
    <t>V12c- zákaz zastavení, barva žlutá</t>
  </si>
  <si>
    <t>917862111R00</t>
  </si>
  <si>
    <t xml:space="preserve">Osazení stojat. obrub.bet. s opěrou,lože z C 12/15 </t>
  </si>
  <si>
    <t>chodníkový :27,50</t>
  </si>
  <si>
    <t>silniční 500/150/250:1,00</t>
  </si>
  <si>
    <t>silniční nájezdový:1,50</t>
  </si>
  <si>
    <t>918101111R00</t>
  </si>
  <si>
    <t xml:space="preserve">Lože pod obrubníky nebo obruby dlažeb z C 12/15 </t>
  </si>
  <si>
    <t>30,00*0,035</t>
  </si>
  <si>
    <t>919731122R00</t>
  </si>
  <si>
    <t xml:space="preserve">Zarovnání styčné plochy živičné tl. do 10 cm </t>
  </si>
  <si>
    <t>3,50+2*0,30</t>
  </si>
  <si>
    <t>919735112R00</t>
  </si>
  <si>
    <t xml:space="preserve">Řezání stávajícího živičného krytu tl. 5 - 10 cm </t>
  </si>
  <si>
    <t>59217420</t>
  </si>
  <si>
    <t>Obrubník chodníkový  1000/100/200 mm</t>
  </si>
  <si>
    <t>27,50*1,01</t>
  </si>
  <si>
    <t>dopočet:0,225</t>
  </si>
  <si>
    <t>59217489</t>
  </si>
  <si>
    <t>Obrubník silniční  půlený 500/150/250 mm</t>
  </si>
  <si>
    <t>1,50*2</t>
  </si>
  <si>
    <t>59217490</t>
  </si>
  <si>
    <t>Obrubník silniční nájezdový 500/150/150 mm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</si>
  <si>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</si>
  <si>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</si>
  <si>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</si>
  <si>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</si>
  <si>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</si>
  <si>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</si>
  <si>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95</t>
  </si>
  <si>
    <t>Dokončovací konstrukce na pozemních stavbách</t>
  </si>
  <si>
    <t>95 Dokončovací konstrukce na pozemních stavbách</t>
  </si>
  <si>
    <t>952901411R00</t>
  </si>
  <si>
    <t xml:space="preserve">Vyčištění ostatních objektů </t>
  </si>
  <si>
    <t>96</t>
  </si>
  <si>
    <t>Bourání konstrukcí</t>
  </si>
  <si>
    <t>96 Bourání konstrukcí</t>
  </si>
  <si>
    <t>230194009T00</t>
  </si>
  <si>
    <t xml:space="preserve">Utěsnění potrubí  potrubí DN do 300 mm </t>
  </si>
  <si>
    <t>stávající horkovod</t>
  </si>
  <si>
    <t>965048151T00</t>
  </si>
  <si>
    <t xml:space="preserve">Dočištění povrchu po vybourání asfalt.plochy </t>
  </si>
  <si>
    <t>969021131R00</t>
  </si>
  <si>
    <t xml:space="preserve">Vybourání horkovodu DN do 300 mm </t>
  </si>
  <si>
    <t>postup dle technické zprávy a poznámky na výkrese !!</t>
  </si>
  <si>
    <t>odřezání, kontrola funkčnosti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</si>
  <si>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</si>
  <si>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</si>
  <si>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</si>
  <si>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</si>
  <si>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</si>
  <si>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</si>
  <si>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</si>
  <si>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</si>
  <si>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792000217T00</t>
  </si>
  <si>
    <t>Dodávka a montáž sběrných kontejnerů Q5 vč.dopravy</t>
  </si>
  <si>
    <t>792000218T00</t>
  </si>
  <si>
    <t>Dodávka a montáž sběrných kontejnerů Q3 vč.dopravy</t>
  </si>
  <si>
    <t>M21</t>
  </si>
  <si>
    <t>Elektromontáže</t>
  </si>
  <si>
    <t>M21 Elektromontáže</t>
  </si>
  <si>
    <t>210000009T00</t>
  </si>
  <si>
    <t xml:space="preserve">Přeložka NN kabelu </t>
  </si>
  <si>
    <t>kompl</t>
  </si>
  <si>
    <t>2x 2 m- fakturuje se dle skutečnosti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</si>
  <si>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</si>
  <si>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</si>
  <si>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</si>
  <si>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</si>
  <si>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</si>
  <si>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</si>
  <si>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</si>
  <si>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979990001R00</t>
  </si>
  <si>
    <t xml:space="preserve">Poplatek za skládku stavební suti </t>
  </si>
  <si>
    <t>39-2019 Stanoviště ST 5- Spáčilova 1</t>
  </si>
  <si>
    <t>SO 02</t>
  </si>
  <si>
    <t>Stanoviště ST 6- Spáčilova 2</t>
  </si>
  <si>
    <t>SO 02 Stanoviště ST 6- Spáčilova 2</t>
  </si>
  <si>
    <t>111251115R00</t>
  </si>
  <si>
    <t xml:space="preserve">Drcení ořezaných větví průměru do 15 cm </t>
  </si>
  <si>
    <t>112101103R00</t>
  </si>
  <si>
    <t xml:space="preserve">Kácení stromů listnatých o průměru kmene 50-70 cm </t>
  </si>
  <si>
    <t>112111111R00</t>
  </si>
  <si>
    <t xml:space="preserve">Spálení větví všech druhů stromů </t>
  </si>
  <si>
    <t>rezerva</t>
  </si>
  <si>
    <t>54,00*0,15</t>
  </si>
  <si>
    <t>nad kanálem:1,50*1,80*0,50</t>
  </si>
  <si>
    <t>pro přístup:6,00*0,35</t>
  </si>
  <si>
    <t>ruční výkop :2,00*0,60*1,00</t>
  </si>
  <si>
    <t>1,50*1,80*0,50</t>
  </si>
  <si>
    <t>(1,80+0,70)*2*0,15*1,50</t>
  </si>
  <si>
    <t>+10%:(3,90+2,95)*0,5*1,60*10,30*1,10</t>
  </si>
  <si>
    <t>odpočet ruční výkop:-1,50*1,80*0,50</t>
  </si>
  <si>
    <t>-2,00*0,60*1,00</t>
  </si>
  <si>
    <t>odpočet kanál:-1,50*1,80*1,00</t>
  </si>
  <si>
    <t>50%:56,8384*0,50</t>
  </si>
  <si>
    <t>40%:56,8384*0,50</t>
  </si>
  <si>
    <t>10%:56,8384*0,10</t>
  </si>
  <si>
    <t>odkopávka:3,45</t>
  </si>
  <si>
    <t>jáma :(3,90+2,95)*0,5*1,60*10,30*1,10</t>
  </si>
  <si>
    <t>(3,90+2,95)*0,5*1,60*10,30*1,10</t>
  </si>
  <si>
    <t>zp. plocha+ kontejner:-23,50*0,35</t>
  </si>
  <si>
    <t>23,50+17,50+0,75</t>
  </si>
  <si>
    <t>184806123R00</t>
  </si>
  <si>
    <t xml:space="preserve">Řez průklestem  stromů D koruny do 6 m </t>
  </si>
  <si>
    <t>17,50*25/1000*1,10</t>
  </si>
  <si>
    <t>17,50*0,20</t>
  </si>
  <si>
    <t>NN kabel :2</t>
  </si>
  <si>
    <t>VO:5</t>
  </si>
  <si>
    <t>NN kabel:2,00*0,40*0,20</t>
  </si>
  <si>
    <t>23,50*1,05</t>
  </si>
  <si>
    <t>dopočet:0,325</t>
  </si>
  <si>
    <t>chodníkový :30,00</t>
  </si>
  <si>
    <t>32,50*0,035</t>
  </si>
  <si>
    <t>30,00*1,01</t>
  </si>
  <si>
    <t>dopočet:0,70</t>
  </si>
  <si>
    <t>1,00*2</t>
  </si>
  <si>
    <t>2*1,50</t>
  </si>
  <si>
    <t>dl. 2 m</t>
  </si>
  <si>
    <t>fakturuje se dle skutečnosti</t>
  </si>
  <si>
    <t>39-2019 Stanoviště ST 6- Spáčilova 2</t>
  </si>
  <si>
    <t>SO 03</t>
  </si>
  <si>
    <t>Stanoviště ST 7- Spáčilova 3</t>
  </si>
  <si>
    <t>SO 03 Stanoviště ST 7- Spáčilova 3</t>
  </si>
  <si>
    <t>4,80*2</t>
  </si>
  <si>
    <t>119001412R00</t>
  </si>
  <si>
    <t>Dočasné zajištění beton.a plast.potrubí DN 200-500 kanalizace</t>
  </si>
  <si>
    <t>vedení sdělovací kabel</t>
  </si>
  <si>
    <t>nad kanálem:4,80*1,80*0,50</t>
  </si>
  <si>
    <t>4,80*1,80*0,50</t>
  </si>
  <si>
    <t>(1,80+0,70)*2*0,15*4,80</t>
  </si>
  <si>
    <t>odpočet ruční výkop:-4,80*1,80*0,50</t>
  </si>
  <si>
    <t>sděl.kabel:-2,00*0,60*1,00</t>
  </si>
  <si>
    <t>odpočet kanál:-4,80*1,80*1,00</t>
  </si>
  <si>
    <t>50%:47,9284*0,50</t>
  </si>
  <si>
    <t>40%:47,9284*0,40</t>
  </si>
  <si>
    <t>10%:47,9284*0,10</t>
  </si>
  <si>
    <t>odkopávka:5,37</t>
  </si>
  <si>
    <t>chránička sdělovacího kabelu</t>
  </si>
  <si>
    <t>kabel sdělovací:2,00*0,40*0,20</t>
  </si>
  <si>
    <t>sdělovací kabel</t>
  </si>
  <si>
    <t>2*4,80</t>
  </si>
  <si>
    <t xml:space="preserve">Přeložka sdělovacího  kabelu </t>
  </si>
  <si>
    <t>39-2019 Stanoviště ST 7- Spáčilova 3</t>
  </si>
  <si>
    <t>SO 04</t>
  </si>
  <si>
    <t>Stanoviště ST 8- Spáčilova 4</t>
  </si>
  <si>
    <t>SO 04 Stanoviště ST 8- Spáčilova 4</t>
  </si>
  <si>
    <t>111201101R00</t>
  </si>
  <si>
    <t xml:space="preserve">Odstranění křovin i s kořeny na ploše do 1000 m2 </t>
  </si>
  <si>
    <t>112201104R00</t>
  </si>
  <si>
    <t xml:space="preserve">Odstranění pařezů pod úrovní, o průměru 70 - 90 cm </t>
  </si>
  <si>
    <t>3,70*2</t>
  </si>
  <si>
    <t>nad kanálem:3,70*1,80*0,50</t>
  </si>
  <si>
    <t>3,70*1,80*0,50</t>
  </si>
  <si>
    <t>(1,80+0,70)*2*0,15*3,70</t>
  </si>
  <si>
    <t>odpočet ruční výkop:-3,70*1,80*0,50</t>
  </si>
  <si>
    <t>odpočet kanál:-3,70*1,80*1,00</t>
  </si>
  <si>
    <t>50%:50,8984*0,50</t>
  </si>
  <si>
    <t>40%:50,8984*0,40</t>
  </si>
  <si>
    <t>10%:50,8984*0,10</t>
  </si>
  <si>
    <t>odkopávka:4,38</t>
  </si>
  <si>
    <t>2*3,70</t>
  </si>
  <si>
    <t>39-2019 Stanoviště ST 8- Spáčilova 4</t>
  </si>
  <si>
    <t>SO 05</t>
  </si>
  <si>
    <t>Stanoviště ST 9- Spáčilova 5</t>
  </si>
  <si>
    <t>SO 05 Stanoviště ST 9- Spáčilova 5</t>
  </si>
  <si>
    <t xml:space="preserve">Spálení větví všech druhů stromů a keřů </t>
  </si>
  <si>
    <t>4,00*2</t>
  </si>
  <si>
    <t>ruční výkop :12,00*0,60*1,00</t>
  </si>
  <si>
    <t>-12,00*0,60*1,00</t>
  </si>
  <si>
    <t>50%:44,0884*0,5</t>
  </si>
  <si>
    <t>40%:44,0884*0,40</t>
  </si>
  <si>
    <t>10%:44,0884*0,10</t>
  </si>
  <si>
    <t>NN kabel:12</t>
  </si>
  <si>
    <t>slaboproud:6</t>
  </si>
  <si>
    <t>NN kabel:12,00*0,40*0,20</t>
  </si>
  <si>
    <t>39-2019 Stanoviště ST 9- Spáčilova 5</t>
  </si>
  <si>
    <t>SO 06</t>
  </si>
  <si>
    <t>Stanoviště ST 10- Spáčilova 6</t>
  </si>
  <si>
    <t>SO 06 Stanoviště ST 10- Spáčilova 6</t>
  </si>
  <si>
    <t>Stanoviště ST 10- Spáčilová 6</t>
  </si>
  <si>
    <t>111201105T00</t>
  </si>
  <si>
    <t xml:space="preserve">Odstranění dřevin i s pařezy </t>
  </si>
  <si>
    <t>111251111R00</t>
  </si>
  <si>
    <t xml:space="preserve">Drcení ořezaných větví průměru do 10 cm- křoví </t>
  </si>
  <si>
    <t>pod asfaltem</t>
  </si>
  <si>
    <t>přídlažba:10,00*0,30</t>
  </si>
  <si>
    <t>asfalt:26,00</t>
  </si>
  <si>
    <t>113108308R00</t>
  </si>
  <si>
    <t xml:space="preserve">Odstranění podkladu pl.do 50 m2, živice tl. 8 cm </t>
  </si>
  <si>
    <t>113108441R00</t>
  </si>
  <si>
    <t xml:space="preserve">Rozrytí krytu,kamenivo bez zhut.,bez živič. pojiva </t>
  </si>
  <si>
    <t>10,00*0,30+26,00</t>
  </si>
  <si>
    <t>113111112R00</t>
  </si>
  <si>
    <t xml:space="preserve">Odstranění podkladu pl.50 m2,kam.zpev.cem.tl.12 cm </t>
  </si>
  <si>
    <t xml:space="preserve">Vytrhání obrub obrubníků silničních žulových </t>
  </si>
  <si>
    <t>113203111R00</t>
  </si>
  <si>
    <t xml:space="preserve">Vytrhání obrub z dlažebních kostek- přídlažba </t>
  </si>
  <si>
    <t>2*10,00</t>
  </si>
  <si>
    <t>18,00*0,15</t>
  </si>
  <si>
    <t>uliční vpusť</t>
  </si>
  <si>
    <t>ruční výkop :2,50*0,60*1,60</t>
  </si>
  <si>
    <t>((5,30*5,60)+(5,90*6,20))*0,5*1,60</t>
  </si>
  <si>
    <t>odpočet ornice:-2,70</t>
  </si>
  <si>
    <t>odpočet zp.plochy:-26,00*0,45</t>
  </si>
  <si>
    <t>ruční výkop- vpusť:-2,40</t>
  </si>
  <si>
    <t>50%:36,208*0,50</t>
  </si>
  <si>
    <t>ruční výkop - vpusť:-2,40</t>
  </si>
  <si>
    <t>40%:36,208*0,40</t>
  </si>
  <si>
    <t>10%:36,208*0,10</t>
  </si>
  <si>
    <t>vpusť- 60%:2,50*0,60*1,60*0,6</t>
  </si>
  <si>
    <t>139601103R00</t>
  </si>
  <si>
    <t xml:space="preserve">Ruční výkop jam, rýh a šachet v hornině tř. 4 </t>
  </si>
  <si>
    <t>vpusť- 40%:2,50*0,60*1,60*0,4</t>
  </si>
  <si>
    <t>15</t>
  </si>
  <si>
    <t>Roubení</t>
  </si>
  <si>
    <t>15 Roubení</t>
  </si>
  <si>
    <t>151201201R00</t>
  </si>
  <si>
    <t xml:space="preserve">Pažení stěn výkopu - zátažné - hloubky do 4 m </t>
  </si>
  <si>
    <t>ochrana vpusti:2,50*1,60</t>
  </si>
  <si>
    <t>151201211R00</t>
  </si>
  <si>
    <t xml:space="preserve">Odstranění pažení stěn - zátažné - hl. do 4 m </t>
  </si>
  <si>
    <t>151201401R00</t>
  </si>
  <si>
    <t>Vzepření stěn pažení - zátažné - hl. do 4 m vč. přepažení</t>
  </si>
  <si>
    <t>151201411R00</t>
  </si>
  <si>
    <t xml:space="preserve">Odstranění vzepření stěn - zátažné - hl. do 4 m </t>
  </si>
  <si>
    <t>ornice zůstává v místě stavby a bude použita na vyrovnání terénu kolem kontejnerů</t>
  </si>
  <si>
    <t>jáma:((5,30*5,60)+(5,90*6,20))*0,5*1,60</t>
  </si>
  <si>
    <t>kontejnery Q3-1 ks:-3,14*0,75*0,75*1,00*1</t>
  </si>
  <si>
    <t>Q5-3ks:-3,14*0,95*0,95*1,00*3</t>
  </si>
  <si>
    <t>zákl.deska:-30,00*0,10</t>
  </si>
  <si>
    <t>podkladní mazanina:-3,00</t>
  </si>
  <si>
    <t>podsyp:-3,00</t>
  </si>
  <si>
    <t>zp. plocha+ kontejner:-22,50*0,35</t>
  </si>
  <si>
    <t>trávník:7,50</t>
  </si>
  <si>
    <t>asfalt:3,00</t>
  </si>
  <si>
    <t>dlažba:22,50</t>
  </si>
  <si>
    <t>7,50*25/1000*1,10</t>
  </si>
  <si>
    <t>7,50*0,15*1,10</t>
  </si>
  <si>
    <t>pod zákl.desku:30,00*0,10</t>
  </si>
  <si>
    <t>30,00*0,10</t>
  </si>
  <si>
    <t>30,00*0,10*1,01</t>
  </si>
  <si>
    <t>slaboproud:8</t>
  </si>
  <si>
    <t>přídlažba:(7,00+2,50+2,00)*0,30</t>
  </si>
  <si>
    <t>564861115R00</t>
  </si>
  <si>
    <t xml:space="preserve">Podklad ze štěrkodrti po zhutnění tloušťky 24 cm </t>
  </si>
  <si>
    <t>pod zámkovou dlažbu- zprůměrovaná tloušťka 200-280 mm.</t>
  </si>
  <si>
    <t>5,75+4,40+2*0,30</t>
  </si>
  <si>
    <t>22,5*1,10</t>
  </si>
  <si>
    <t>dopočet:0,25</t>
  </si>
  <si>
    <t>zákl.deska:30,00</t>
  </si>
  <si>
    <t>podkl. beton:30,00</t>
  </si>
  <si>
    <t>914001111R00</t>
  </si>
  <si>
    <t>Osazení sloupků dopr.značky vč. beton. základu a výkopu</t>
  </si>
  <si>
    <t>případné přemístění stávající značky</t>
  </si>
  <si>
    <t>silniční  500/150/250:7,00</t>
  </si>
  <si>
    <t>přechodový 1000/150:2</t>
  </si>
  <si>
    <t>nájezdový 500/150/150:2,50</t>
  </si>
  <si>
    <t>chodníkový:14</t>
  </si>
  <si>
    <t>25,50*0,035</t>
  </si>
  <si>
    <t>919731114R00</t>
  </si>
  <si>
    <t xml:space="preserve">Zarovnání styčné plochy z betonu tl. do 15 - 25 cm </t>
  </si>
  <si>
    <t>vč.živice</t>
  </si>
  <si>
    <t>919735124R00</t>
  </si>
  <si>
    <t xml:space="preserve">Řezání stávajícího betonového krytu tl. 15 - 20 cm </t>
  </si>
  <si>
    <t>14,00*1,01</t>
  </si>
  <si>
    <t>dopočet:0,86</t>
  </si>
  <si>
    <t>2*7,00</t>
  </si>
  <si>
    <t>Obrubník silniční nájezdový 500x150x150 mm</t>
  </si>
  <si>
    <t>2,5*2*1,01</t>
  </si>
  <si>
    <t>59217491</t>
  </si>
  <si>
    <t>Obrubník silniční přechodový 1000x150*150 mm</t>
  </si>
  <si>
    <t>966006132R00</t>
  </si>
  <si>
    <t xml:space="preserve">Odstranění doprav.značek se sloupky, s bet.patkami </t>
  </si>
  <si>
    <t>případné odstranění pro další použití</t>
  </si>
  <si>
    <t>97</t>
  </si>
  <si>
    <t>Prorážení otvorů</t>
  </si>
  <si>
    <t>97 Prorážení otvorů</t>
  </si>
  <si>
    <t>979024441R00</t>
  </si>
  <si>
    <t xml:space="preserve">Očištění vybour. obrubníků všech loží a výplní </t>
  </si>
  <si>
    <t>720</t>
  </si>
  <si>
    <t>Zdravotechnická instalace</t>
  </si>
  <si>
    <t>720 Zdravotechnická instalace</t>
  </si>
  <si>
    <t>720000011T00</t>
  </si>
  <si>
    <t>Úprava kanalizační vpusti vč. výškového osazení mříže, vyčištění</t>
  </si>
  <si>
    <t>39-2019 Stanoviště ST 10- Spáčilová 6</t>
  </si>
  <si>
    <t>SO 07</t>
  </si>
  <si>
    <t>Stanoviště ST 11- Spáčilova 7</t>
  </si>
  <si>
    <t>SO 07 Stanoviště ST 11- Spáčilova 7</t>
  </si>
  <si>
    <t>cca 27,50 m2</t>
  </si>
  <si>
    <t>113106121R00</t>
  </si>
  <si>
    <t xml:space="preserve">Rozebrání dlažeb z betonových dlaždic na sucho </t>
  </si>
  <si>
    <t>očistit a uložit pro zpětné použití</t>
  </si>
  <si>
    <t>113107315R00</t>
  </si>
  <si>
    <t xml:space="preserve">Odstranění podkladu pl. 50 m2,kam.těžené tl.15 cm </t>
  </si>
  <si>
    <t>chodník</t>
  </si>
  <si>
    <t>přídlažba:13,10*(0,30+0,15+0,10)</t>
  </si>
  <si>
    <t>asfalt:11,50</t>
  </si>
  <si>
    <t>dlažba:13,50</t>
  </si>
  <si>
    <t>113201111R00</t>
  </si>
  <si>
    <t xml:space="preserve">Vytrhání obrubníků chodníkových a parkových </t>
  </si>
  <si>
    <t>13,10</t>
  </si>
  <si>
    <t>2*13,10</t>
  </si>
  <si>
    <t>121101101R00</t>
  </si>
  <si>
    <t xml:space="preserve">Sejmutí ornice s přemístěním do 50 m </t>
  </si>
  <si>
    <t>27,50*0,15</t>
  </si>
  <si>
    <t>10% výkopu navíc vzhledem k blízkosti horkovodu</t>
  </si>
  <si>
    <t>(2,90+4,20)*0,5*1,60*13,10*1,10</t>
  </si>
  <si>
    <t>odpočet ornice:-4,125</t>
  </si>
  <si>
    <t>chodník:-13,50*0,20</t>
  </si>
  <si>
    <t>asfalt:-11,50*0,45</t>
  </si>
  <si>
    <t>přídlažba:-13,10*(0,30+0,15+0,10)*0,30</t>
  </si>
  <si>
    <t>50%:67,6873*0,50</t>
  </si>
  <si>
    <t>40%:67,6873*0,40</t>
  </si>
  <si>
    <t>10%:67,6873*0,10</t>
  </si>
  <si>
    <t>jáma:(2,90+4,20)*0,5*1,60*13,10*1,10</t>
  </si>
  <si>
    <t>Q5-4 ks:-3,14*0,95*0,95*1,00*4</t>
  </si>
  <si>
    <t>zákl.deska:35,00*0,10*(-1)</t>
  </si>
  <si>
    <t>podkladní mazanina:-3,50</t>
  </si>
  <si>
    <t>podsyp:-3,50</t>
  </si>
  <si>
    <t>zp. plocha+ kontejner:-20,00*0,35</t>
  </si>
  <si>
    <t>asfalt:-4,50*0,45</t>
  </si>
  <si>
    <t>chodník:-13,00*0,20</t>
  </si>
  <si>
    <t>2*1,00</t>
  </si>
  <si>
    <t>4,20*13,10</t>
  </si>
  <si>
    <t>použije se vytěžená ornice z místa stavby</t>
  </si>
  <si>
    <t>2,00*25/1000*1,10</t>
  </si>
  <si>
    <t>2,90*12,10</t>
  </si>
  <si>
    <t>pod zákl.desku:2,90*12,10*0,10</t>
  </si>
  <si>
    <t>zákl.deska:2,90*12,10*0,10</t>
  </si>
  <si>
    <t>podkladní:2,90*12,10*0,10*1,01</t>
  </si>
  <si>
    <t>zákl.deska:18,00*1,10/1000</t>
  </si>
  <si>
    <t>VO:14</t>
  </si>
  <si>
    <t>asfalt:4,50</t>
  </si>
  <si>
    <t>obrubník:14,00*0,15</t>
  </si>
  <si>
    <t>chodník:13,00</t>
  </si>
  <si>
    <t>pod asfalt</t>
  </si>
  <si>
    <t>596811111R00</t>
  </si>
  <si>
    <t xml:space="preserve">Kladení dlaždic kom.pro pěší, lože z kameniva těž. </t>
  </si>
  <si>
    <t>materiál stávající 200/200/50 mm -po očištění</t>
  </si>
  <si>
    <t>chodník:13</t>
  </si>
  <si>
    <t>u kontejnerů  20,00 m2</t>
  </si>
  <si>
    <t>rezerva na chodník a plochu  - 3 m2</t>
  </si>
  <si>
    <t>zbývající část chodník a plocha se provede ze stávajícího očištěného materiálu</t>
  </si>
  <si>
    <t>u kontejnerů:20,00</t>
  </si>
  <si>
    <t>rezerva:3,00</t>
  </si>
  <si>
    <t>23,00*1,10</t>
  </si>
  <si>
    <t>zákl.deska:2,90*12,10</t>
  </si>
  <si>
    <t>podkl. beton:35,09</t>
  </si>
  <si>
    <t>915721112R00</t>
  </si>
  <si>
    <t xml:space="preserve">Vodorovné značení silnovrstvé stopčar,zeber atd. </t>
  </si>
  <si>
    <t>V13a</t>
  </si>
  <si>
    <t>zebra:0,5</t>
  </si>
  <si>
    <t>915791112R00</t>
  </si>
  <si>
    <t xml:space="preserve">Předznačení pro značení stopčáry, zebry, nápisů </t>
  </si>
  <si>
    <t>chodníkový :7,00</t>
  </si>
  <si>
    <t>silniční 500/150/250:14</t>
  </si>
  <si>
    <t>21,00*0,035</t>
  </si>
  <si>
    <t>2*14*1,01</t>
  </si>
  <si>
    <t>dopočet:0,72</t>
  </si>
  <si>
    <t>979054441R00</t>
  </si>
  <si>
    <t xml:space="preserve">Očištění vybour. dlaždic s výplní kamen. těženým </t>
  </si>
  <si>
    <t>979071112R00</t>
  </si>
  <si>
    <t xml:space="preserve">Očištění vybour. kostek velkých s výplní MC/živicí </t>
  </si>
  <si>
    <t>přídlažba:13,10*0,30</t>
  </si>
  <si>
    <t>39-2019 Stanoviště ST 11- Spáčilova 7</t>
  </si>
  <si>
    <t>SO 08</t>
  </si>
  <si>
    <t>Stanoviště ST 12- Spáčilova 8</t>
  </si>
  <si>
    <t>SO 08 Stanoviště ST 12- Spáčilova 8</t>
  </si>
  <si>
    <t>cca 21,00 m2</t>
  </si>
  <si>
    <t>přídlažba:10,70*(0,30+0,15+0,10)</t>
  </si>
  <si>
    <t>asfalt:10,50</t>
  </si>
  <si>
    <t>chodník:19,00</t>
  </si>
  <si>
    <t>2*10,70</t>
  </si>
  <si>
    <t>21,00*0,15</t>
  </si>
  <si>
    <t>ruční výkop - sděl.kabel:4,00*0,60*1,00</t>
  </si>
  <si>
    <t>kanál:9,70*1,80*0,50</t>
  </si>
  <si>
    <t>(1,80+0,70)*2*0,15*9,70</t>
  </si>
  <si>
    <t>+10%:(4,50+5,00)*0,5*1,60*10,30*1,10</t>
  </si>
  <si>
    <t>odpočet ornice:-3,15</t>
  </si>
  <si>
    <t>chodník:-19,00*0,20</t>
  </si>
  <si>
    <t>asfalt:-10,50*0,45</t>
  </si>
  <si>
    <t>přídlažba:-10,70*(0,30+0,15+0,10)*0,30</t>
  </si>
  <si>
    <t>ruční výkop:-4,00*0,60*1,00</t>
  </si>
  <si>
    <t>-9,70*1,80*0,50</t>
  </si>
  <si>
    <t>horkovod:-9,70*1,80*1,00</t>
  </si>
  <si>
    <t>50%:44,0775*0,5</t>
  </si>
  <si>
    <t>40%:44,0775*0,40</t>
  </si>
  <si>
    <t>10%:44,0775*0,10</t>
  </si>
  <si>
    <t>ruční výkop -sděl.kabel:4,00*0,60*1,00</t>
  </si>
  <si>
    <t>nad horkovodem:9,70*1,80*0,50</t>
  </si>
  <si>
    <t>jáma +10%:(4,50+5,00)*0,5*1,60*10,30*1,10</t>
  </si>
  <si>
    <t>Q5-3 ks:-3,14*0,95*0,95*1,00*3</t>
  </si>
  <si>
    <t>zákl.deska:28,50*0,10*(-1)</t>
  </si>
  <si>
    <t>podkladní mazanina:-2,85</t>
  </si>
  <si>
    <t>podsyp:-2,85</t>
  </si>
  <si>
    <t>zp. plocha+ kontejner:-16,50*0,35</t>
  </si>
  <si>
    <t>asfalt:-4,00*0,45</t>
  </si>
  <si>
    <t>10,70*5,15</t>
  </si>
  <si>
    <t>pod zákl.desku:28,50*0,10</t>
  </si>
  <si>
    <t>zákl.deska:28,50*0,10</t>
  </si>
  <si>
    <t>podkladní:28,50*0,10*1,01</t>
  </si>
  <si>
    <t>sdělovací kabel:4</t>
  </si>
  <si>
    <t>VO:11</t>
  </si>
  <si>
    <t>sdělovací kabel:4,00*0,40*0,20</t>
  </si>
  <si>
    <t>asfalt:4,00</t>
  </si>
  <si>
    <t>obrubník:(11,00+7,00)*0,15</t>
  </si>
  <si>
    <t>chodník:19</t>
  </si>
  <si>
    <t>11,70+2*1,00</t>
  </si>
  <si>
    <t>u kontejnerů  16,50 m2</t>
  </si>
  <si>
    <t>u kontejnerů:16,50</t>
  </si>
  <si>
    <t>19,50*1,10</t>
  </si>
  <si>
    <t>dopočet:0,55</t>
  </si>
  <si>
    <t>zákl.deska:28,50</t>
  </si>
  <si>
    <t>podkl. beton:28,50</t>
  </si>
  <si>
    <t xml:space="preserve">sdělovací  kabel </t>
  </si>
  <si>
    <t>zebra:0,5*2</t>
  </si>
  <si>
    <t>silniční 500/150/250:11</t>
  </si>
  <si>
    <t>18,00*0,035</t>
  </si>
  <si>
    <t>2*11*1,01</t>
  </si>
  <si>
    <t>dopočet:0,78</t>
  </si>
  <si>
    <t>2*9,70</t>
  </si>
  <si>
    <t>přídlažba:10,70*0,30</t>
  </si>
  <si>
    <t>4 m- fakturuje se dle skutečnosti</t>
  </si>
  <si>
    <t>39-2019 Stanoviště ST 12- Spáčilova 8</t>
  </si>
  <si>
    <t>SO 09</t>
  </si>
  <si>
    <t>Stanoviště ST 13- Spáčilova 9</t>
  </si>
  <si>
    <t>SO 09 Stanoviště ST 13- Spáčilova 9</t>
  </si>
  <si>
    <t>cca 21,50 m2</t>
  </si>
  <si>
    <t>chodník:11,00</t>
  </si>
  <si>
    <t>21,50*0,15</t>
  </si>
  <si>
    <t>+10%:(2,90+3,50)*0,5*1,60*10,30*1,10</t>
  </si>
  <si>
    <t>odpočet ornice:-3,225</t>
  </si>
  <si>
    <t>chodník:-11,00*0,20</t>
  </si>
  <si>
    <t>50%:46,0941*0,50</t>
  </si>
  <si>
    <t>40%:46,0941*0,40</t>
  </si>
  <si>
    <t>10%:46,0941*0,10</t>
  </si>
  <si>
    <t>jáma +10%:(2,90+3,50)*0,5*1,60*10,30*1,10</t>
  </si>
  <si>
    <t>10,70*4,20</t>
  </si>
  <si>
    <t>chodník:11</t>
  </si>
  <si>
    <t>10,70+2*1,00</t>
  </si>
  <si>
    <t>2*0,5</t>
  </si>
  <si>
    <t>210000030T00</t>
  </si>
  <si>
    <t xml:space="preserve">Rozvod  VO- úprava </t>
  </si>
  <si>
    <t>39-2019 Stanoviště ST 13- Spáčilova 9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</si>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</sst>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15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851</v>
      </c>
      <c r="E2" s="5"/>
      <c r="F2" s="4"/>
      <c r="G2" s="6"/>
      <c r="H2" s="7" t="s">
        <v>0</v>
      </c>
      <c r="I2" s="8">
        <f ca="1">TODAY()</f>
        <v>44096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165</v>
      </c>
      <c r="H7" s="18" t="s">
        <v>4</v>
      </c>
      <c r="J7" s="17"/>
      <c r="K7" s="17"/>
    </row>
    <row r="8" spans="2:15">
      <c r="D8" s="17" t="s">
        <v>852</v>
      </c>
      <c r="H8" s="18" t="s">
        <v>5</v>
      </c>
      <c r="J8" s="17"/>
      <c r="K8" s="17"/>
    </row>
    <row r="9" spans="2:15">
      <c r="C9" s="18" t="s">
        <v>854</v>
      </c>
      <c r="D9" s="17" t="s">
        <v>853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ROUND(G40,0)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ROUND(H40,0)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9" si="0">(G30*SazbaDPH1)/100+(H30*SazbaDPH2)/100</f>
        <v>0</v>
      </c>
      <c r="J30" s="67" t="str">
        <f t="shared" ref="J30:J39" si="1">IF(CelkemObjekty=0,"",F30/CelkemObjekty*100)</f>
        <v/>
      </c>
    </row>
    <row r="31" spans="2:12">
      <c r="B31" s="68" t="s">
        <v>168</v>
      </c>
      <c r="C31" s="69" t="s">
        <v>169</v>
      </c>
      <c r="D31" s="70"/>
      <c r="E31" s="71"/>
      <c r="F31" s="72">
        <f t="shared" ref="F31:F39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481</v>
      </c>
      <c r="C32" s="69" t="s">
        <v>482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527</v>
      </c>
      <c r="C33" s="69" t="s">
        <v>528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>
      <c r="B34" s="68" t="s">
        <v>550</v>
      </c>
      <c r="C34" s="69" t="s">
        <v>551</v>
      </c>
      <c r="D34" s="70"/>
      <c r="E34" s="71"/>
      <c r="F34" s="72">
        <f t="shared" si="2"/>
        <v>0</v>
      </c>
      <c r="G34" s="73">
        <v>0</v>
      </c>
      <c r="H34" s="74">
        <v>0</v>
      </c>
      <c r="I34" s="74">
        <f t="shared" si="0"/>
        <v>0</v>
      </c>
      <c r="J34" s="67" t="str">
        <f t="shared" si="1"/>
        <v/>
      </c>
    </row>
    <row r="35" spans="2:11">
      <c r="B35" s="68" t="s">
        <v>569</v>
      </c>
      <c r="C35" s="69" t="s">
        <v>570</v>
      </c>
      <c r="D35" s="70"/>
      <c r="E35" s="71"/>
      <c r="F35" s="72">
        <f t="shared" si="2"/>
        <v>0</v>
      </c>
      <c r="G35" s="73">
        <v>0</v>
      </c>
      <c r="H35" s="74">
        <v>0</v>
      </c>
      <c r="I35" s="74">
        <f t="shared" si="0"/>
        <v>0</v>
      </c>
      <c r="J35" s="67" t="str">
        <f t="shared" si="1"/>
        <v/>
      </c>
    </row>
    <row r="36" spans="2:11">
      <c r="B36" s="68" t="s">
        <v>583</v>
      </c>
      <c r="C36" s="69" t="s">
        <v>584</v>
      </c>
      <c r="D36" s="70"/>
      <c r="E36" s="71"/>
      <c r="F36" s="72">
        <f t="shared" si="2"/>
        <v>0</v>
      </c>
      <c r="G36" s="73">
        <v>0</v>
      </c>
      <c r="H36" s="74">
        <v>0</v>
      </c>
      <c r="I36" s="74">
        <f t="shared" si="0"/>
        <v>0</v>
      </c>
      <c r="J36" s="67" t="str">
        <f t="shared" si="1"/>
        <v/>
      </c>
    </row>
    <row r="37" spans="2:11">
      <c r="B37" s="68" t="s">
        <v>692</v>
      </c>
      <c r="C37" s="69" t="s">
        <v>693</v>
      </c>
      <c r="D37" s="70"/>
      <c r="E37" s="71"/>
      <c r="F37" s="72">
        <f t="shared" si="2"/>
        <v>0</v>
      </c>
      <c r="G37" s="73">
        <v>0</v>
      </c>
      <c r="H37" s="74">
        <v>0</v>
      </c>
      <c r="I37" s="74">
        <f t="shared" si="0"/>
        <v>0</v>
      </c>
      <c r="J37" s="67" t="str">
        <f t="shared" si="1"/>
        <v/>
      </c>
    </row>
    <row r="38" spans="2:11">
      <c r="B38" s="68" t="s">
        <v>772</v>
      </c>
      <c r="C38" s="69" t="s">
        <v>773</v>
      </c>
      <c r="D38" s="70"/>
      <c r="E38" s="71"/>
      <c r="F38" s="72">
        <f t="shared" si="2"/>
        <v>0</v>
      </c>
      <c r="G38" s="73">
        <v>0</v>
      </c>
      <c r="H38" s="74">
        <v>0</v>
      </c>
      <c r="I38" s="74">
        <f t="shared" si="0"/>
        <v>0</v>
      </c>
      <c r="J38" s="67" t="str">
        <f t="shared" si="1"/>
        <v/>
      </c>
    </row>
    <row r="39" spans="2:11">
      <c r="B39" s="68" t="s">
        <v>831</v>
      </c>
      <c r="C39" s="69" t="s">
        <v>832</v>
      </c>
      <c r="D39" s="70"/>
      <c r="E39" s="71"/>
      <c r="F39" s="72">
        <f t="shared" si="2"/>
        <v>0</v>
      </c>
      <c r="G39" s="73">
        <v>0</v>
      </c>
      <c r="H39" s="74">
        <v>0</v>
      </c>
      <c r="I39" s="74">
        <f t="shared" si="0"/>
        <v>0</v>
      </c>
      <c r="J39" s="67" t="str">
        <f t="shared" si="1"/>
        <v/>
      </c>
    </row>
    <row r="40" spans="2:11" ht="17.25" customHeight="1">
      <c r="B40" s="75" t="s">
        <v>19</v>
      </c>
      <c r="C40" s="76"/>
      <c r="D40" s="77"/>
      <c r="E40" s="78"/>
      <c r="F40" s="79">
        <f>SUM(F30:F39)</f>
        <v>0</v>
      </c>
      <c r="G40" s="79">
        <f>SUM(G30:G39)</f>
        <v>0</v>
      </c>
      <c r="H40" s="79">
        <f>SUM(H30:H39)</f>
        <v>0</v>
      </c>
      <c r="I40" s="79">
        <f>SUM(I30:I39)</f>
        <v>0</v>
      </c>
      <c r="J40" s="80" t="str">
        <f t="shared" ref="J40" si="3">IF(CelkemObjekty=0,"",F40/CelkemObjekty*100)</f>
        <v/>
      </c>
    </row>
    <row r="41" spans="2:11">
      <c r="B41" s="81"/>
      <c r="C41" s="81"/>
      <c r="D41" s="81"/>
      <c r="E41" s="81"/>
      <c r="F41" s="81"/>
      <c r="G41" s="81"/>
      <c r="H41" s="81"/>
      <c r="I41" s="81"/>
      <c r="J41" s="81"/>
      <c r="K41" s="81"/>
    </row>
    <row r="42" spans="2:11" ht="9.75" customHeight="1"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2:11" ht="7.5" customHeight="1">
      <c r="B43" s="81"/>
      <c r="C43" s="81"/>
      <c r="D43" s="81"/>
      <c r="E43" s="81"/>
      <c r="F43" s="81"/>
      <c r="G43" s="81"/>
      <c r="H43" s="81"/>
      <c r="I43" s="81"/>
      <c r="J43" s="81"/>
      <c r="K43" s="81"/>
    </row>
    <row r="44" spans="2:11" ht="18">
      <c r="B44" s="13" t="s">
        <v>20</v>
      </c>
      <c r="C44" s="53"/>
      <c r="D44" s="53"/>
      <c r="E44" s="53"/>
      <c r="F44" s="53"/>
      <c r="G44" s="53"/>
      <c r="H44" s="53"/>
      <c r="I44" s="53"/>
      <c r="J44" s="53"/>
      <c r="K44" s="81"/>
    </row>
    <row r="45" spans="2:11">
      <c r="K45" s="81"/>
    </row>
    <row r="46" spans="2:11" ht="25.5">
      <c r="B46" s="82" t="s">
        <v>21</v>
      </c>
      <c r="C46" s="83" t="s">
        <v>22</v>
      </c>
      <c r="D46" s="56"/>
      <c r="E46" s="57"/>
      <c r="F46" s="58" t="s">
        <v>17</v>
      </c>
      <c r="G46" s="59" t="str">
        <f>CONCATENATE("Základ DPH ",SazbaDPH1," %")</f>
        <v>Základ DPH 15 %</v>
      </c>
      <c r="H46" s="58" t="str">
        <f>CONCATENATE("Základ DPH ",SazbaDPH2," %")</f>
        <v>Základ DPH 21 %</v>
      </c>
      <c r="I46" s="59" t="s">
        <v>18</v>
      </c>
      <c r="J46" s="58" t="s">
        <v>12</v>
      </c>
    </row>
    <row r="47" spans="2:11">
      <c r="B47" s="84" t="s">
        <v>105</v>
      </c>
      <c r="C47" s="85" t="s">
        <v>167</v>
      </c>
      <c r="D47" s="62"/>
      <c r="E47" s="63"/>
      <c r="F47" s="64">
        <f>G47+H47+I47</f>
        <v>0</v>
      </c>
      <c r="G47" s="65">
        <v>0</v>
      </c>
      <c r="H47" s="66">
        <v>0</v>
      </c>
      <c r="I47" s="73">
        <f t="shared" ref="I47:I56" si="4">(G47*SazbaDPH1)/100+(H47*SazbaDPH2)/100</f>
        <v>0</v>
      </c>
      <c r="J47" s="67" t="str">
        <f t="shared" ref="J47:J56" si="5">IF(CelkemObjekty=0,"",F47/CelkemObjekty*100)</f>
        <v/>
      </c>
    </row>
    <row r="48" spans="2:11">
      <c r="B48" s="86" t="s">
        <v>168</v>
      </c>
      <c r="C48" s="87" t="s">
        <v>480</v>
      </c>
      <c r="D48" s="70"/>
      <c r="E48" s="71"/>
      <c r="F48" s="72">
        <f t="shared" ref="F48:F56" si="6">G48+H48+I48</f>
        <v>0</v>
      </c>
      <c r="G48" s="73">
        <v>0</v>
      </c>
      <c r="H48" s="74">
        <v>0</v>
      </c>
      <c r="I48" s="73">
        <f t="shared" si="4"/>
        <v>0</v>
      </c>
      <c r="J48" s="67" t="str">
        <f t="shared" si="5"/>
        <v/>
      </c>
    </row>
    <row r="49" spans="2:10">
      <c r="B49" s="86" t="s">
        <v>481</v>
      </c>
      <c r="C49" s="87" t="s">
        <v>526</v>
      </c>
      <c r="D49" s="70"/>
      <c r="E49" s="71"/>
      <c r="F49" s="72">
        <f t="shared" si="6"/>
        <v>0</v>
      </c>
      <c r="G49" s="73">
        <v>0</v>
      </c>
      <c r="H49" s="74">
        <v>0</v>
      </c>
      <c r="I49" s="73">
        <f t="shared" si="4"/>
        <v>0</v>
      </c>
      <c r="J49" s="67" t="str">
        <f t="shared" si="5"/>
        <v/>
      </c>
    </row>
    <row r="50" spans="2:10">
      <c r="B50" s="86" t="s">
        <v>527</v>
      </c>
      <c r="C50" s="87" t="s">
        <v>549</v>
      </c>
      <c r="D50" s="70"/>
      <c r="E50" s="71"/>
      <c r="F50" s="72">
        <f t="shared" si="6"/>
        <v>0</v>
      </c>
      <c r="G50" s="73">
        <v>0</v>
      </c>
      <c r="H50" s="74">
        <v>0</v>
      </c>
      <c r="I50" s="73">
        <f t="shared" si="4"/>
        <v>0</v>
      </c>
      <c r="J50" s="67" t="str">
        <f t="shared" si="5"/>
        <v/>
      </c>
    </row>
    <row r="51" spans="2:10">
      <c r="B51" s="86" t="s">
        <v>550</v>
      </c>
      <c r="C51" s="87" t="s">
        <v>568</v>
      </c>
      <c r="D51" s="70"/>
      <c r="E51" s="71"/>
      <c r="F51" s="72">
        <f t="shared" si="6"/>
        <v>0</v>
      </c>
      <c r="G51" s="73">
        <v>0</v>
      </c>
      <c r="H51" s="74">
        <v>0</v>
      </c>
      <c r="I51" s="73">
        <f t="shared" si="4"/>
        <v>0</v>
      </c>
      <c r="J51" s="67" t="str">
        <f t="shared" si="5"/>
        <v/>
      </c>
    </row>
    <row r="52" spans="2:10">
      <c r="B52" s="86" t="s">
        <v>569</v>
      </c>
      <c r="C52" s="87" t="s">
        <v>582</v>
      </c>
      <c r="D52" s="70"/>
      <c r="E52" s="71"/>
      <c r="F52" s="72">
        <f t="shared" si="6"/>
        <v>0</v>
      </c>
      <c r="G52" s="73">
        <v>0</v>
      </c>
      <c r="H52" s="74">
        <v>0</v>
      </c>
      <c r="I52" s="73">
        <f t="shared" si="4"/>
        <v>0</v>
      </c>
      <c r="J52" s="67" t="str">
        <f t="shared" si="5"/>
        <v/>
      </c>
    </row>
    <row r="53" spans="2:10">
      <c r="B53" s="86" t="s">
        <v>583</v>
      </c>
      <c r="C53" s="87" t="s">
        <v>691</v>
      </c>
      <c r="D53" s="70"/>
      <c r="E53" s="71"/>
      <c r="F53" s="72">
        <f t="shared" si="6"/>
        <v>0</v>
      </c>
      <c r="G53" s="73">
        <v>0</v>
      </c>
      <c r="H53" s="74">
        <v>0</v>
      </c>
      <c r="I53" s="73">
        <f t="shared" si="4"/>
        <v>0</v>
      </c>
      <c r="J53" s="67" t="str">
        <f t="shared" si="5"/>
        <v/>
      </c>
    </row>
    <row r="54" spans="2:10">
      <c r="B54" s="86" t="s">
        <v>692</v>
      </c>
      <c r="C54" s="87" t="s">
        <v>771</v>
      </c>
      <c r="D54" s="70"/>
      <c r="E54" s="71"/>
      <c r="F54" s="72">
        <f t="shared" si="6"/>
        <v>0</v>
      </c>
      <c r="G54" s="73">
        <v>0</v>
      </c>
      <c r="H54" s="74">
        <v>0</v>
      </c>
      <c r="I54" s="73">
        <f t="shared" si="4"/>
        <v>0</v>
      </c>
      <c r="J54" s="67" t="str">
        <f t="shared" si="5"/>
        <v/>
      </c>
    </row>
    <row r="55" spans="2:10">
      <c r="B55" s="86" t="s">
        <v>772</v>
      </c>
      <c r="C55" s="87" t="s">
        <v>830</v>
      </c>
      <c r="D55" s="70"/>
      <c r="E55" s="71"/>
      <c r="F55" s="72">
        <f t="shared" si="6"/>
        <v>0</v>
      </c>
      <c r="G55" s="73">
        <v>0</v>
      </c>
      <c r="H55" s="74">
        <v>0</v>
      </c>
      <c r="I55" s="73">
        <f t="shared" si="4"/>
        <v>0</v>
      </c>
      <c r="J55" s="67" t="str">
        <f t="shared" si="5"/>
        <v/>
      </c>
    </row>
    <row r="56" spans="2:10">
      <c r="B56" s="86" t="s">
        <v>831</v>
      </c>
      <c r="C56" s="87" t="s">
        <v>850</v>
      </c>
      <c r="D56" s="70"/>
      <c r="E56" s="71"/>
      <c r="F56" s="72">
        <f t="shared" si="6"/>
        <v>0</v>
      </c>
      <c r="G56" s="73">
        <v>0</v>
      </c>
      <c r="H56" s="74">
        <v>0</v>
      </c>
      <c r="I56" s="73">
        <f t="shared" si="4"/>
        <v>0</v>
      </c>
      <c r="J56" s="67" t="str">
        <f t="shared" si="5"/>
        <v/>
      </c>
    </row>
    <row r="57" spans="2:10">
      <c r="B57" s="75" t="s">
        <v>19</v>
      </c>
      <c r="C57" s="76"/>
      <c r="D57" s="77"/>
      <c r="E57" s="78"/>
      <c r="F57" s="79">
        <f>SUM(F47:F56)</f>
        <v>0</v>
      </c>
      <c r="G57" s="88">
        <f>SUM(G47:G56)</f>
        <v>0</v>
      </c>
      <c r="H57" s="79">
        <f>SUM(H47:H56)</f>
        <v>0</v>
      </c>
      <c r="I57" s="88">
        <f>SUM(I47:I56)</f>
        <v>0</v>
      </c>
      <c r="J57" s="80" t="str">
        <f t="shared" ref="J57" si="7">IF(CelkemObjekty=0,"",F57/CelkemObjekty*100)</f>
        <v/>
      </c>
    </row>
    <row r="58" spans="2:10" ht="9" customHeight="1"/>
    <row r="59" spans="2:10" ht="6" customHeight="1"/>
    <row r="60" spans="2:10" ht="3" customHeight="1"/>
    <row r="61" spans="2:10" ht="6.75" customHeight="1"/>
    <row r="62" spans="2:10" ht="20.25" customHeight="1">
      <c r="B62" s="13" t="s">
        <v>23</v>
      </c>
      <c r="C62" s="53"/>
      <c r="D62" s="53"/>
      <c r="E62" s="53"/>
      <c r="F62" s="53"/>
      <c r="G62" s="53"/>
      <c r="H62" s="53"/>
      <c r="I62" s="53"/>
      <c r="J62" s="53"/>
    </row>
    <row r="63" spans="2:10" ht="9" customHeight="1"/>
    <row r="64" spans="2:10">
      <c r="B64" s="55" t="s">
        <v>24</v>
      </c>
      <c r="C64" s="56"/>
      <c r="D64" s="56"/>
      <c r="E64" s="58" t="s">
        <v>12</v>
      </c>
      <c r="F64" s="58" t="s">
        <v>25</v>
      </c>
      <c r="G64" s="59" t="s">
        <v>26</v>
      </c>
      <c r="H64" s="58" t="s">
        <v>27</v>
      </c>
      <c r="I64" s="59" t="s">
        <v>28</v>
      </c>
      <c r="J64" s="89" t="s">
        <v>29</v>
      </c>
    </row>
    <row r="65" spans="2:10">
      <c r="B65" s="60" t="s">
        <v>110</v>
      </c>
      <c r="C65" s="61" t="s">
        <v>111</v>
      </c>
      <c r="D65" s="62"/>
      <c r="E65" s="90" t="str">
        <f>IF(SUM(SoucetDilu)=0,"",SUM(F65:J65)/SUM(SoucetDilu)*100)</f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>
      <c r="B66" s="68" t="s">
        <v>147</v>
      </c>
      <c r="C66" s="69" t="s">
        <v>148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171</v>
      </c>
      <c r="C67" s="69" t="s">
        <v>172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200</v>
      </c>
      <c r="C68" s="69" t="s">
        <v>201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212</v>
      </c>
      <c r="C69" s="69" t="s">
        <v>213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620</v>
      </c>
      <c r="C70" s="69" t="s">
        <v>621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249</v>
      </c>
      <c r="C71" s="69" t="s">
        <v>250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258</v>
      </c>
      <c r="C72" s="69" t="s">
        <v>259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272</v>
      </c>
      <c r="C73" s="69" t="s">
        <v>273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291</v>
      </c>
      <c r="C74" s="69" t="s">
        <v>292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296</v>
      </c>
      <c r="C75" s="69" t="s">
        <v>297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303</v>
      </c>
      <c r="C76" s="69" t="s">
        <v>304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321</v>
      </c>
      <c r="C77" s="69" t="s">
        <v>322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328</v>
      </c>
      <c r="C78" s="69" t="s">
        <v>329</v>
      </c>
      <c r="D78" s="70"/>
      <c r="E78" s="91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68" t="s">
        <v>336</v>
      </c>
      <c r="C79" s="69" t="s">
        <v>337</v>
      </c>
      <c r="D79" s="70"/>
      <c r="E79" s="91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>
      <c r="B80" s="68" t="s">
        <v>342</v>
      </c>
      <c r="C80" s="69" t="s">
        <v>343</v>
      </c>
      <c r="D80" s="70"/>
      <c r="E80" s="91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>
      <c r="B81" s="68" t="s">
        <v>357</v>
      </c>
      <c r="C81" s="69" t="s">
        <v>358</v>
      </c>
      <c r="D81" s="70"/>
      <c r="E81" s="91" t="str">
        <f>IF(SUM(SoucetDilu)=0,"",SUM(F81:J81)/SUM(SoucetDilu)*100)</f>
        <v/>
      </c>
      <c r="F81" s="74">
        <v>0</v>
      </c>
      <c r="G81" s="73">
        <v>0</v>
      </c>
      <c r="H81" s="74">
        <v>0</v>
      </c>
      <c r="I81" s="73">
        <v>0</v>
      </c>
      <c r="J81" s="74">
        <v>0</v>
      </c>
    </row>
    <row r="82" spans="2:10">
      <c r="B82" s="68" t="s">
        <v>367</v>
      </c>
      <c r="C82" s="69" t="s">
        <v>368</v>
      </c>
      <c r="D82" s="70"/>
      <c r="E82" s="91" t="str">
        <f>IF(SUM(SoucetDilu)=0,"",SUM(F82:J82)/SUM(SoucetDilu)*100)</f>
        <v/>
      </c>
      <c r="F82" s="74">
        <v>0</v>
      </c>
      <c r="G82" s="73">
        <v>0</v>
      </c>
      <c r="H82" s="74">
        <v>0</v>
      </c>
      <c r="I82" s="73">
        <v>0</v>
      </c>
      <c r="J82" s="74">
        <v>0</v>
      </c>
    </row>
    <row r="83" spans="2:10">
      <c r="B83" s="68" t="s">
        <v>380</v>
      </c>
      <c r="C83" s="69" t="s">
        <v>381</v>
      </c>
      <c r="D83" s="70"/>
      <c r="E83" s="91" t="str">
        <f>IF(SUM(SoucetDilu)=0,"",SUM(F83:J83)/SUM(SoucetDilu)*100)</f>
        <v/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</row>
    <row r="84" spans="2:10">
      <c r="B84" s="68" t="s">
        <v>387</v>
      </c>
      <c r="C84" s="69" t="s">
        <v>388</v>
      </c>
      <c r="D84" s="70"/>
      <c r="E84" s="91" t="str">
        <f>IF(SUM(SoucetDilu)=0,"",SUM(F84:J84)/SUM(SoucetDilu)*100)</f>
        <v/>
      </c>
      <c r="F84" s="74">
        <v>0</v>
      </c>
      <c r="G84" s="73">
        <v>0</v>
      </c>
      <c r="H84" s="74">
        <v>0</v>
      </c>
      <c r="I84" s="73">
        <v>0</v>
      </c>
      <c r="J84" s="74">
        <v>0</v>
      </c>
    </row>
    <row r="85" spans="2:10">
      <c r="B85" s="68" t="s">
        <v>686</v>
      </c>
      <c r="C85" s="69" t="s">
        <v>687</v>
      </c>
      <c r="D85" s="70"/>
      <c r="E85" s="91" t="str">
        <f>IF(SUM(SoucetDilu)=0,"",SUM(F85:J85)/SUM(SoucetDilu)*100)</f>
        <v/>
      </c>
      <c r="F85" s="74">
        <v>0</v>
      </c>
      <c r="G85" s="73">
        <v>0</v>
      </c>
      <c r="H85" s="74">
        <v>0</v>
      </c>
      <c r="I85" s="73">
        <v>0</v>
      </c>
      <c r="J85" s="74">
        <v>0</v>
      </c>
    </row>
    <row r="86" spans="2:10">
      <c r="B86" s="68" t="s">
        <v>457</v>
      </c>
      <c r="C86" s="69" t="s">
        <v>458</v>
      </c>
      <c r="D86" s="70"/>
      <c r="E86" s="91" t="str">
        <f>IF(SUM(SoucetDilu)=0,"",SUM(F86:J86)/SUM(SoucetDilu)*100)</f>
        <v/>
      </c>
      <c r="F86" s="74">
        <v>0</v>
      </c>
      <c r="G86" s="73">
        <v>0</v>
      </c>
      <c r="H86" s="74">
        <v>0</v>
      </c>
      <c r="I86" s="73">
        <v>0</v>
      </c>
      <c r="J86" s="74">
        <v>0</v>
      </c>
    </row>
    <row r="87" spans="2:10">
      <c r="B87" s="68" t="s">
        <v>394</v>
      </c>
      <c r="C87" s="69" t="s">
        <v>395</v>
      </c>
      <c r="D87" s="70"/>
      <c r="E87" s="91" t="str">
        <f>IF(SUM(SoucetDilu)=0,"",SUM(F87:J87)/SUM(SoucetDilu)*100)</f>
        <v/>
      </c>
      <c r="F87" s="74">
        <v>0</v>
      </c>
      <c r="G87" s="73">
        <v>0</v>
      </c>
      <c r="H87" s="74">
        <v>0</v>
      </c>
      <c r="I87" s="73">
        <v>0</v>
      </c>
      <c r="J87" s="74">
        <v>0</v>
      </c>
    </row>
    <row r="88" spans="2:10">
      <c r="B88" s="68" t="s">
        <v>401</v>
      </c>
      <c r="C88" s="69" t="s">
        <v>402</v>
      </c>
      <c r="D88" s="70"/>
      <c r="E88" s="91" t="str">
        <f>IF(SUM(SoucetDilu)=0,"",SUM(F88:J88)/SUM(SoucetDilu)*100)</f>
        <v/>
      </c>
      <c r="F88" s="74">
        <v>0</v>
      </c>
      <c r="G88" s="73">
        <v>0</v>
      </c>
      <c r="H88" s="74">
        <v>0</v>
      </c>
      <c r="I88" s="73">
        <v>0</v>
      </c>
      <c r="J88" s="74">
        <v>0</v>
      </c>
    </row>
    <row r="89" spans="2:10">
      <c r="B89" s="68" t="s">
        <v>429</v>
      </c>
      <c r="C89" s="69" t="s">
        <v>430</v>
      </c>
      <c r="D89" s="70"/>
      <c r="E89" s="91" t="str">
        <f>IF(SUM(SoucetDilu)=0,"",SUM(F89:J89)/SUM(SoucetDilu)*100)</f>
        <v/>
      </c>
      <c r="F89" s="74">
        <v>0</v>
      </c>
      <c r="G89" s="73">
        <v>0</v>
      </c>
      <c r="H89" s="74">
        <v>0</v>
      </c>
      <c r="I89" s="73">
        <v>0</v>
      </c>
      <c r="J89" s="74">
        <v>0</v>
      </c>
    </row>
    <row r="90" spans="2:10">
      <c r="B90" s="68" t="s">
        <v>435</v>
      </c>
      <c r="C90" s="69" t="s">
        <v>436</v>
      </c>
      <c r="D90" s="70"/>
      <c r="E90" s="91" t="str">
        <f>IF(SUM(SoucetDilu)=0,"",SUM(F90:J90)/SUM(SoucetDilu)*100)</f>
        <v/>
      </c>
      <c r="F90" s="74">
        <v>0</v>
      </c>
      <c r="G90" s="73">
        <v>0</v>
      </c>
      <c r="H90" s="74">
        <v>0</v>
      </c>
      <c r="I90" s="73">
        <v>0</v>
      </c>
      <c r="J90" s="74">
        <v>0</v>
      </c>
    </row>
    <row r="91" spans="2:10">
      <c r="B91" s="68" t="s">
        <v>440</v>
      </c>
      <c r="C91" s="69" t="s">
        <v>441</v>
      </c>
      <c r="D91" s="70"/>
      <c r="E91" s="91" t="str">
        <f>IF(SUM(SoucetDilu)=0,"",SUM(F91:J91)/SUM(SoucetDilu)*100)</f>
        <v/>
      </c>
      <c r="F91" s="74">
        <v>0</v>
      </c>
      <c r="G91" s="73">
        <v>0</v>
      </c>
      <c r="H91" s="74">
        <v>0</v>
      </c>
      <c r="I91" s="73">
        <v>0</v>
      </c>
      <c r="J91" s="74">
        <v>0</v>
      </c>
    </row>
    <row r="92" spans="2:10">
      <c r="B92" s="68" t="s">
        <v>681</v>
      </c>
      <c r="C92" s="69" t="s">
        <v>682</v>
      </c>
      <c r="D92" s="70"/>
      <c r="E92" s="91" t="str">
        <f>IF(SUM(SoucetDilu)=0,"",SUM(F92:J92)/SUM(SoucetDilu)*100)</f>
        <v/>
      </c>
      <c r="F92" s="74">
        <v>0</v>
      </c>
      <c r="G92" s="73">
        <v>0</v>
      </c>
      <c r="H92" s="74">
        <v>0</v>
      </c>
      <c r="I92" s="73">
        <v>0</v>
      </c>
      <c r="J92" s="74">
        <v>0</v>
      </c>
    </row>
    <row r="93" spans="2:10">
      <c r="B93" s="68" t="s">
        <v>452</v>
      </c>
      <c r="C93" s="69" t="s">
        <v>453</v>
      </c>
      <c r="D93" s="70"/>
      <c r="E93" s="91" t="str">
        <f>IF(SUM(SoucetDilu)=0,"",SUM(F93:J93)/SUM(SoucetDilu)*100)</f>
        <v/>
      </c>
      <c r="F93" s="74">
        <v>0</v>
      </c>
      <c r="G93" s="73">
        <v>0</v>
      </c>
      <c r="H93" s="74">
        <v>0</v>
      </c>
      <c r="I93" s="73">
        <v>0</v>
      </c>
      <c r="J93" s="74">
        <v>0</v>
      </c>
    </row>
    <row r="94" spans="2:10">
      <c r="B94" s="68" t="s">
        <v>471</v>
      </c>
      <c r="C94" s="69" t="s">
        <v>472</v>
      </c>
      <c r="D94" s="70"/>
      <c r="E94" s="91" t="str">
        <f>IF(SUM(SoucetDilu)=0,"",SUM(F94:J94)/SUM(SoucetDilu)*100)</f>
        <v/>
      </c>
      <c r="F94" s="74">
        <v>0</v>
      </c>
      <c r="G94" s="73">
        <v>0</v>
      </c>
      <c r="H94" s="74">
        <v>0</v>
      </c>
      <c r="I94" s="73">
        <v>0</v>
      </c>
      <c r="J94" s="74">
        <v>0</v>
      </c>
    </row>
    <row r="95" spans="2:10">
      <c r="B95" s="68" t="s">
        <v>464</v>
      </c>
      <c r="C95" s="69" t="s">
        <v>465</v>
      </c>
      <c r="D95" s="70"/>
      <c r="E95" s="91" t="str">
        <f>IF(SUM(SoucetDilu)=0,"",SUM(F95:J95)/SUM(SoucetDilu)*100)</f>
        <v/>
      </c>
      <c r="F95" s="74">
        <v>0</v>
      </c>
      <c r="G95" s="73">
        <v>0</v>
      </c>
      <c r="H95" s="74">
        <v>0</v>
      </c>
      <c r="I95" s="73">
        <v>0</v>
      </c>
      <c r="J95" s="74">
        <v>0</v>
      </c>
    </row>
    <row r="96" spans="2:10">
      <c r="B96" s="75" t="s">
        <v>19</v>
      </c>
      <c r="C96" s="76"/>
      <c r="D96" s="77"/>
      <c r="E96" s="92" t="str">
        <f>IF(SUM(SoucetDilu)=0,"",SUM(F96:J96)/SUM(SoucetDilu)*100)</f>
        <v/>
      </c>
      <c r="F96" s="79">
        <f>SUM(F65:F95)</f>
        <v>0</v>
      </c>
      <c r="G96" s="88">
        <f>SUM(G65:G95)</f>
        <v>0</v>
      </c>
      <c r="H96" s="79">
        <f>SUM(H65:H95)</f>
        <v>0</v>
      </c>
      <c r="I96" s="88">
        <f>SUM(I65:I95)</f>
        <v>0</v>
      </c>
      <c r="J96" s="79">
        <f>SUM(J65:J95)</f>
        <v>0</v>
      </c>
    </row>
    <row r="98" spans="2:10" ht="2.25" customHeight="1"/>
    <row r="99" spans="2:10" ht="1.5" customHeight="1"/>
    <row r="100" spans="2:10" ht="0.75" customHeight="1"/>
    <row r="101" spans="2:10" ht="0.75" customHeight="1"/>
    <row r="102" spans="2:10" ht="0.75" customHeight="1"/>
    <row r="103" spans="2:10" ht="18">
      <c r="B103" s="13" t="s">
        <v>30</v>
      </c>
      <c r="C103" s="53"/>
      <c r="D103" s="53"/>
      <c r="E103" s="53"/>
      <c r="F103" s="53"/>
      <c r="G103" s="53"/>
      <c r="H103" s="53"/>
      <c r="I103" s="53"/>
      <c r="J103" s="53"/>
    </row>
    <row r="105" spans="2:10">
      <c r="B105" s="55" t="s">
        <v>31</v>
      </c>
      <c r="C105" s="56"/>
      <c r="D105" s="56"/>
      <c r="E105" s="93"/>
      <c r="F105" s="94"/>
      <c r="G105" s="59"/>
      <c r="H105" s="58" t="s">
        <v>17</v>
      </c>
      <c r="I105" s="1"/>
      <c r="J105" s="1"/>
    </row>
    <row r="106" spans="2:10">
      <c r="B106" s="60" t="s">
        <v>157</v>
      </c>
      <c r="C106" s="61"/>
      <c r="D106" s="62"/>
      <c r="E106" s="95"/>
      <c r="F106" s="96"/>
      <c r="G106" s="65"/>
      <c r="H106" s="66">
        <v>0</v>
      </c>
      <c r="I106" s="1"/>
      <c r="J106" s="1"/>
    </row>
    <row r="107" spans="2:10">
      <c r="B107" s="68" t="s">
        <v>158</v>
      </c>
      <c r="C107" s="69"/>
      <c r="D107" s="70"/>
      <c r="E107" s="97"/>
      <c r="F107" s="98"/>
      <c r="G107" s="73"/>
      <c r="H107" s="74">
        <v>0</v>
      </c>
      <c r="I107" s="1"/>
      <c r="J107" s="1"/>
    </row>
    <row r="108" spans="2:10">
      <c r="B108" s="68" t="s">
        <v>159</v>
      </c>
      <c r="C108" s="69"/>
      <c r="D108" s="70"/>
      <c r="E108" s="97"/>
      <c r="F108" s="98"/>
      <c r="G108" s="73"/>
      <c r="H108" s="74">
        <v>0</v>
      </c>
      <c r="I108" s="1"/>
      <c r="J108" s="1"/>
    </row>
    <row r="109" spans="2:10">
      <c r="B109" s="68" t="s">
        <v>160</v>
      </c>
      <c r="C109" s="69"/>
      <c r="D109" s="70"/>
      <c r="E109" s="97"/>
      <c r="F109" s="98"/>
      <c r="G109" s="73"/>
      <c r="H109" s="74">
        <v>0</v>
      </c>
      <c r="I109" s="1"/>
      <c r="J109" s="1"/>
    </row>
    <row r="110" spans="2:10">
      <c r="B110" s="68" t="s">
        <v>161</v>
      </c>
      <c r="C110" s="69"/>
      <c r="D110" s="70"/>
      <c r="E110" s="97"/>
      <c r="F110" s="98"/>
      <c r="G110" s="73"/>
      <c r="H110" s="74">
        <v>0</v>
      </c>
      <c r="I110" s="1"/>
      <c r="J110" s="1"/>
    </row>
    <row r="111" spans="2:10">
      <c r="B111" s="68" t="s">
        <v>162</v>
      </c>
      <c r="C111" s="69"/>
      <c r="D111" s="70"/>
      <c r="E111" s="97"/>
      <c r="F111" s="98"/>
      <c r="G111" s="73"/>
      <c r="H111" s="74">
        <v>0</v>
      </c>
      <c r="I111" s="1"/>
      <c r="J111" s="1"/>
    </row>
    <row r="112" spans="2:10">
      <c r="B112" s="68" t="s">
        <v>163</v>
      </c>
      <c r="C112" s="69"/>
      <c r="D112" s="70"/>
      <c r="E112" s="97"/>
      <c r="F112" s="98"/>
      <c r="G112" s="73"/>
      <c r="H112" s="74">
        <v>0</v>
      </c>
      <c r="I112" s="1"/>
      <c r="J112" s="1"/>
    </row>
    <row r="113" spans="2:10">
      <c r="B113" s="68" t="s">
        <v>164</v>
      </c>
      <c r="C113" s="69"/>
      <c r="D113" s="70"/>
      <c r="E113" s="97"/>
      <c r="F113" s="98"/>
      <c r="G113" s="73"/>
      <c r="H113" s="74">
        <v>0</v>
      </c>
      <c r="I113" s="1"/>
      <c r="J113" s="1"/>
    </row>
    <row r="114" spans="2:10">
      <c r="B114" s="75" t="s">
        <v>19</v>
      </c>
      <c r="C114" s="76"/>
      <c r="D114" s="77"/>
      <c r="E114" s="99"/>
      <c r="F114" s="100"/>
      <c r="G114" s="88"/>
      <c r="H114" s="79">
        <f>SUM(H106:H113)</f>
        <v>0</v>
      </c>
      <c r="I114" s="1"/>
      <c r="J114" s="1"/>
    </row>
    <row r="115" spans="2:10">
      <c r="I115" s="1"/>
      <c r="J115" s="1"/>
    </row>
  </sheetData>
  <sortState ref="B831:K861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31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02 39-2019 Rek'!H1</f>
        <v>39-2019</v>
      </c>
      <c r="G3" s="268"/>
    </row>
    <row r="4" spans="1:80" ht="13.5" thickBot="1">
      <c r="A4" s="269" t="s">
        <v>76</v>
      </c>
      <c r="B4" s="214"/>
      <c r="C4" s="215" t="s">
        <v>483</v>
      </c>
      <c r="D4" s="270"/>
      <c r="E4" s="271" t="str">
        <f>'SO 02 39-2019 Rek'!G2</f>
        <v>Stanoviště ST 6- Spáčilova 2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484</v>
      </c>
      <c r="C8" s="295" t="s">
        <v>485</v>
      </c>
      <c r="D8" s="296" t="s">
        <v>109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486</v>
      </c>
      <c r="C9" s="295" t="s">
        <v>487</v>
      </c>
      <c r="D9" s="296" t="s">
        <v>385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488</v>
      </c>
      <c r="C10" s="295" t="s">
        <v>489</v>
      </c>
      <c r="D10" s="296" t="s">
        <v>385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490</v>
      </c>
      <c r="D11" s="304"/>
      <c r="E11" s="304"/>
      <c r="F11" s="304"/>
      <c r="G11" s="305"/>
      <c r="I11" s="306"/>
      <c r="K11" s="306"/>
      <c r="L11" s="307" t="s">
        <v>490</v>
      </c>
      <c r="O11" s="292">
        <v>3</v>
      </c>
    </row>
    <row r="12" spans="1:80">
      <c r="A12" s="293">
        <v>4</v>
      </c>
      <c r="B12" s="294" t="s">
        <v>174</v>
      </c>
      <c r="C12" s="295" t="s">
        <v>175</v>
      </c>
      <c r="D12" s="296" t="s">
        <v>176</v>
      </c>
      <c r="E12" s="297">
        <v>0.75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-0.55000000000000004</v>
      </c>
      <c r="K12" s="300">
        <f>E12*J12</f>
        <v>-0.41250000000000003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8"/>
      <c r="C13" s="309" t="s">
        <v>177</v>
      </c>
      <c r="D13" s="310"/>
      <c r="E13" s="311">
        <v>0.75</v>
      </c>
      <c r="F13" s="312"/>
      <c r="G13" s="313"/>
      <c r="H13" s="314"/>
      <c r="I13" s="306"/>
      <c r="J13" s="315"/>
      <c r="K13" s="306"/>
      <c r="M13" s="307" t="s">
        <v>177</v>
      </c>
      <c r="O13" s="292"/>
    </row>
    <row r="14" spans="1:80">
      <c r="A14" s="293">
        <v>5</v>
      </c>
      <c r="B14" s="294" t="s">
        <v>178</v>
      </c>
      <c r="C14" s="295" t="s">
        <v>179</v>
      </c>
      <c r="D14" s="296" t="s">
        <v>176</v>
      </c>
      <c r="E14" s="297">
        <v>0.75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-0.24199999999999999</v>
      </c>
      <c r="K14" s="300">
        <f>E14*J14</f>
        <v>-0.18149999999999999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6</v>
      </c>
      <c r="B15" s="294" t="s">
        <v>180</v>
      </c>
      <c r="C15" s="295" t="s">
        <v>181</v>
      </c>
      <c r="D15" s="296" t="s">
        <v>176</v>
      </c>
      <c r="E15" s="297">
        <v>0.75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-0.35759999999999997</v>
      </c>
      <c r="K15" s="300">
        <f>E15*J15</f>
        <v>-0.26819999999999999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177</v>
      </c>
      <c r="D16" s="310"/>
      <c r="E16" s="311">
        <v>0.75</v>
      </c>
      <c r="F16" s="312"/>
      <c r="G16" s="313"/>
      <c r="H16" s="314"/>
      <c r="I16" s="306"/>
      <c r="J16" s="315"/>
      <c r="K16" s="306"/>
      <c r="M16" s="307" t="s">
        <v>177</v>
      </c>
      <c r="O16" s="292"/>
    </row>
    <row r="17" spans="1:80">
      <c r="A17" s="293">
        <v>7</v>
      </c>
      <c r="B17" s="294" t="s">
        <v>182</v>
      </c>
      <c r="C17" s="295" t="s">
        <v>183</v>
      </c>
      <c r="D17" s="296" t="s">
        <v>184</v>
      </c>
      <c r="E17" s="297">
        <v>2.5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-0.27</v>
      </c>
      <c r="K17" s="300">
        <f>E17*J17</f>
        <v>-0.67500000000000004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8</v>
      </c>
      <c r="B18" s="294" t="s">
        <v>185</v>
      </c>
      <c r="C18" s="295" t="s">
        <v>186</v>
      </c>
      <c r="D18" s="296" t="s">
        <v>187</v>
      </c>
      <c r="E18" s="297">
        <v>10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9</v>
      </c>
      <c r="B19" s="294" t="s">
        <v>188</v>
      </c>
      <c r="C19" s="295" t="s">
        <v>189</v>
      </c>
      <c r="D19" s="296" t="s">
        <v>190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10</v>
      </c>
      <c r="B20" s="294" t="s">
        <v>191</v>
      </c>
      <c r="C20" s="295" t="s">
        <v>192</v>
      </c>
      <c r="D20" s="296" t="s">
        <v>184</v>
      </c>
      <c r="E20" s="297">
        <v>3</v>
      </c>
      <c r="F20" s="297">
        <v>0</v>
      </c>
      <c r="G20" s="298">
        <f>E20*F20</f>
        <v>0</v>
      </c>
      <c r="H20" s="299">
        <v>1.2710000000000001E-2</v>
      </c>
      <c r="I20" s="300">
        <f>E20*H20</f>
        <v>3.8130000000000004E-2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2"/>
      <c r="C21" s="303" t="s">
        <v>193</v>
      </c>
      <c r="D21" s="304"/>
      <c r="E21" s="304"/>
      <c r="F21" s="304"/>
      <c r="G21" s="305"/>
      <c r="I21" s="306"/>
      <c r="K21" s="306"/>
      <c r="L21" s="307" t="s">
        <v>193</v>
      </c>
      <c r="O21" s="292">
        <v>3</v>
      </c>
    </row>
    <row r="22" spans="1:80" ht="22.5">
      <c r="A22" s="301"/>
      <c r="B22" s="302"/>
      <c r="C22" s="303" t="s">
        <v>194</v>
      </c>
      <c r="D22" s="304"/>
      <c r="E22" s="304"/>
      <c r="F22" s="304"/>
      <c r="G22" s="305"/>
      <c r="I22" s="306"/>
      <c r="K22" s="306"/>
      <c r="L22" s="307" t="s">
        <v>194</v>
      </c>
      <c r="O22" s="292">
        <v>3</v>
      </c>
    </row>
    <row r="23" spans="1:80">
      <c r="A23" s="301"/>
      <c r="B23" s="308"/>
      <c r="C23" s="309" t="s">
        <v>426</v>
      </c>
      <c r="D23" s="310"/>
      <c r="E23" s="311">
        <v>3</v>
      </c>
      <c r="F23" s="312"/>
      <c r="G23" s="313"/>
      <c r="H23" s="314"/>
      <c r="I23" s="306"/>
      <c r="J23" s="315"/>
      <c r="K23" s="306"/>
      <c r="M23" s="307" t="s">
        <v>426</v>
      </c>
      <c r="O23" s="292"/>
    </row>
    <row r="24" spans="1:80">
      <c r="A24" s="293">
        <v>11</v>
      </c>
      <c r="B24" s="294" t="s">
        <v>196</v>
      </c>
      <c r="C24" s="295" t="s">
        <v>197</v>
      </c>
      <c r="D24" s="296" t="s">
        <v>184</v>
      </c>
      <c r="E24" s="297">
        <v>2</v>
      </c>
      <c r="F24" s="297">
        <v>0</v>
      </c>
      <c r="G24" s="298">
        <f>E24*F24</f>
        <v>0</v>
      </c>
      <c r="H24" s="299">
        <v>3.9739999999999998E-2</v>
      </c>
      <c r="I24" s="300">
        <f>E24*H24</f>
        <v>7.9479999999999995E-2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2"/>
      <c r="C25" s="303" t="s">
        <v>198</v>
      </c>
      <c r="D25" s="304"/>
      <c r="E25" s="304"/>
      <c r="F25" s="304"/>
      <c r="G25" s="305"/>
      <c r="I25" s="306"/>
      <c r="K25" s="306"/>
      <c r="L25" s="307" t="s">
        <v>198</v>
      </c>
      <c r="O25" s="292">
        <v>3</v>
      </c>
    </row>
    <row r="26" spans="1:80">
      <c r="A26" s="316"/>
      <c r="B26" s="317" t="s">
        <v>99</v>
      </c>
      <c r="C26" s="318" t="s">
        <v>173</v>
      </c>
      <c r="D26" s="319"/>
      <c r="E26" s="320"/>
      <c r="F26" s="321"/>
      <c r="G26" s="322">
        <f>SUM(G7:G25)</f>
        <v>0</v>
      </c>
      <c r="H26" s="323"/>
      <c r="I26" s="324">
        <f>SUM(I7:I25)</f>
        <v>0.11760999999999999</v>
      </c>
      <c r="J26" s="323"/>
      <c r="K26" s="324">
        <f>SUM(K7:K25)</f>
        <v>-1.5372000000000001</v>
      </c>
      <c r="O26" s="292">
        <v>4</v>
      </c>
      <c r="BA26" s="325">
        <f>SUM(BA7:BA25)</f>
        <v>0</v>
      </c>
      <c r="BB26" s="325">
        <f>SUM(BB7:BB25)</f>
        <v>0</v>
      </c>
      <c r="BC26" s="325">
        <f>SUM(BC7:BC25)</f>
        <v>0</v>
      </c>
      <c r="BD26" s="325">
        <f>SUM(BD7:BD25)</f>
        <v>0</v>
      </c>
      <c r="BE26" s="325">
        <f>SUM(BE7:BE25)</f>
        <v>0</v>
      </c>
    </row>
    <row r="27" spans="1:80">
      <c r="A27" s="282" t="s">
        <v>97</v>
      </c>
      <c r="B27" s="283" t="s">
        <v>200</v>
      </c>
      <c r="C27" s="284" t="s">
        <v>201</v>
      </c>
      <c r="D27" s="285"/>
      <c r="E27" s="286"/>
      <c r="F27" s="286"/>
      <c r="G27" s="287"/>
      <c r="H27" s="288"/>
      <c r="I27" s="289"/>
      <c r="J27" s="290"/>
      <c r="K27" s="291"/>
      <c r="O27" s="292">
        <v>1</v>
      </c>
    </row>
    <row r="28" spans="1:80">
      <c r="A28" s="293">
        <v>12</v>
      </c>
      <c r="B28" s="294" t="s">
        <v>203</v>
      </c>
      <c r="C28" s="295" t="s">
        <v>204</v>
      </c>
      <c r="D28" s="296" t="s">
        <v>109</v>
      </c>
      <c r="E28" s="297">
        <v>8.1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8"/>
      <c r="C29" s="309" t="s">
        <v>491</v>
      </c>
      <c r="D29" s="310"/>
      <c r="E29" s="311">
        <v>8.1</v>
      </c>
      <c r="F29" s="312"/>
      <c r="G29" s="313"/>
      <c r="H29" s="314"/>
      <c r="I29" s="306"/>
      <c r="J29" s="315"/>
      <c r="K29" s="306"/>
      <c r="M29" s="307" t="s">
        <v>491</v>
      </c>
      <c r="O29" s="292"/>
    </row>
    <row r="30" spans="1:80">
      <c r="A30" s="293">
        <v>13</v>
      </c>
      <c r="B30" s="294" t="s">
        <v>206</v>
      </c>
      <c r="C30" s="295" t="s">
        <v>207</v>
      </c>
      <c r="D30" s="296" t="s">
        <v>109</v>
      </c>
      <c r="E30" s="297">
        <v>3.45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8"/>
      <c r="C31" s="309" t="s">
        <v>492</v>
      </c>
      <c r="D31" s="310"/>
      <c r="E31" s="311">
        <v>1.35</v>
      </c>
      <c r="F31" s="312"/>
      <c r="G31" s="313"/>
      <c r="H31" s="314"/>
      <c r="I31" s="306"/>
      <c r="J31" s="315"/>
      <c r="K31" s="306"/>
      <c r="M31" s="307" t="s">
        <v>492</v>
      </c>
      <c r="O31" s="292"/>
    </row>
    <row r="32" spans="1:80">
      <c r="A32" s="301"/>
      <c r="B32" s="308"/>
      <c r="C32" s="309" t="s">
        <v>493</v>
      </c>
      <c r="D32" s="310"/>
      <c r="E32" s="311">
        <v>2.1</v>
      </c>
      <c r="F32" s="312"/>
      <c r="G32" s="313"/>
      <c r="H32" s="314"/>
      <c r="I32" s="306"/>
      <c r="J32" s="315"/>
      <c r="K32" s="306"/>
      <c r="M32" s="307" t="s">
        <v>493</v>
      </c>
      <c r="O32" s="292"/>
    </row>
    <row r="33" spans="1:80">
      <c r="A33" s="293">
        <v>14</v>
      </c>
      <c r="B33" s="294" t="s">
        <v>210</v>
      </c>
      <c r="C33" s="295" t="s">
        <v>211</v>
      </c>
      <c r="D33" s="296" t="s">
        <v>109</v>
      </c>
      <c r="E33" s="297">
        <v>3.45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16"/>
      <c r="B34" s="317" t="s">
        <v>99</v>
      </c>
      <c r="C34" s="318" t="s">
        <v>202</v>
      </c>
      <c r="D34" s="319"/>
      <c r="E34" s="320"/>
      <c r="F34" s="321"/>
      <c r="G34" s="322">
        <f>SUM(G27:G33)</f>
        <v>0</v>
      </c>
      <c r="H34" s="323"/>
      <c r="I34" s="324">
        <f>SUM(I27:I33)</f>
        <v>0</v>
      </c>
      <c r="J34" s="323"/>
      <c r="K34" s="324">
        <f>SUM(K27:K33)</f>
        <v>0</v>
      </c>
      <c r="O34" s="292">
        <v>4</v>
      </c>
      <c r="BA34" s="325">
        <f>SUM(BA27:BA33)</f>
        <v>0</v>
      </c>
      <c r="BB34" s="325">
        <f>SUM(BB27:BB33)</f>
        <v>0</v>
      </c>
      <c r="BC34" s="325">
        <f>SUM(BC27:BC33)</f>
        <v>0</v>
      </c>
      <c r="BD34" s="325">
        <f>SUM(BD27:BD33)</f>
        <v>0</v>
      </c>
      <c r="BE34" s="325">
        <f>SUM(BE27:BE33)</f>
        <v>0</v>
      </c>
    </row>
    <row r="35" spans="1:80">
      <c r="A35" s="282" t="s">
        <v>97</v>
      </c>
      <c r="B35" s="283" t="s">
        <v>212</v>
      </c>
      <c r="C35" s="284" t="s">
        <v>213</v>
      </c>
      <c r="D35" s="285"/>
      <c r="E35" s="286"/>
      <c r="F35" s="286"/>
      <c r="G35" s="287"/>
      <c r="H35" s="288"/>
      <c r="I35" s="289"/>
      <c r="J35" s="290"/>
      <c r="K35" s="291"/>
      <c r="O35" s="292">
        <v>1</v>
      </c>
    </row>
    <row r="36" spans="1:80">
      <c r="A36" s="293">
        <v>15</v>
      </c>
      <c r="B36" s="294" t="s">
        <v>215</v>
      </c>
      <c r="C36" s="295" t="s">
        <v>216</v>
      </c>
      <c r="D36" s="296" t="s">
        <v>109</v>
      </c>
      <c r="E36" s="297">
        <v>2.5499999999999998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217</v>
      </c>
      <c r="D37" s="304"/>
      <c r="E37" s="304"/>
      <c r="F37" s="304"/>
      <c r="G37" s="305"/>
      <c r="I37" s="306"/>
      <c r="K37" s="306"/>
      <c r="L37" s="307" t="s">
        <v>217</v>
      </c>
      <c r="O37" s="292">
        <v>3</v>
      </c>
    </row>
    <row r="38" spans="1:80">
      <c r="A38" s="301"/>
      <c r="B38" s="308"/>
      <c r="C38" s="309" t="s">
        <v>494</v>
      </c>
      <c r="D38" s="310"/>
      <c r="E38" s="311">
        <v>1.2</v>
      </c>
      <c r="F38" s="312"/>
      <c r="G38" s="313"/>
      <c r="H38" s="314"/>
      <c r="I38" s="306"/>
      <c r="J38" s="315"/>
      <c r="K38" s="306"/>
      <c r="M38" s="307" t="s">
        <v>494</v>
      </c>
      <c r="O38" s="292"/>
    </row>
    <row r="39" spans="1:80">
      <c r="A39" s="301"/>
      <c r="B39" s="308"/>
      <c r="C39" s="309" t="s">
        <v>495</v>
      </c>
      <c r="D39" s="310"/>
      <c r="E39" s="311">
        <v>1.35</v>
      </c>
      <c r="F39" s="312"/>
      <c r="G39" s="313"/>
      <c r="H39" s="314"/>
      <c r="I39" s="306"/>
      <c r="J39" s="315"/>
      <c r="K39" s="306"/>
      <c r="M39" s="307" t="s">
        <v>495</v>
      </c>
      <c r="O39" s="292"/>
    </row>
    <row r="40" spans="1:80" ht="22.5">
      <c r="A40" s="293">
        <v>16</v>
      </c>
      <c r="B40" s="294" t="s">
        <v>220</v>
      </c>
      <c r="C40" s="295" t="s">
        <v>221</v>
      </c>
      <c r="D40" s="296" t="s">
        <v>109</v>
      </c>
      <c r="E40" s="297">
        <v>1.125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2"/>
      <c r="C41" s="303" t="s">
        <v>222</v>
      </c>
      <c r="D41" s="304"/>
      <c r="E41" s="304"/>
      <c r="F41" s="304"/>
      <c r="G41" s="305"/>
      <c r="I41" s="306"/>
      <c r="K41" s="306"/>
      <c r="L41" s="307" t="s">
        <v>222</v>
      </c>
      <c r="O41" s="292">
        <v>3</v>
      </c>
    </row>
    <row r="42" spans="1:80">
      <c r="A42" s="301"/>
      <c r="B42" s="308"/>
      <c r="C42" s="309" t="s">
        <v>496</v>
      </c>
      <c r="D42" s="310"/>
      <c r="E42" s="311">
        <v>1.125</v>
      </c>
      <c r="F42" s="312"/>
      <c r="G42" s="313"/>
      <c r="H42" s="314"/>
      <c r="I42" s="306"/>
      <c r="J42" s="315"/>
      <c r="K42" s="306"/>
      <c r="M42" s="307" t="s">
        <v>496</v>
      </c>
      <c r="O42" s="292"/>
    </row>
    <row r="43" spans="1:80">
      <c r="A43" s="293">
        <v>17</v>
      </c>
      <c r="B43" s="294" t="s">
        <v>224</v>
      </c>
      <c r="C43" s="295" t="s">
        <v>225</v>
      </c>
      <c r="D43" s="296" t="s">
        <v>109</v>
      </c>
      <c r="E43" s="297">
        <v>28.4192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8"/>
      <c r="C44" s="337" t="s">
        <v>226</v>
      </c>
      <c r="D44" s="310"/>
      <c r="E44" s="336">
        <v>0</v>
      </c>
      <c r="F44" s="312"/>
      <c r="G44" s="313"/>
      <c r="H44" s="314"/>
      <c r="I44" s="306"/>
      <c r="J44" s="315"/>
      <c r="K44" s="306"/>
      <c r="M44" s="307" t="s">
        <v>226</v>
      </c>
      <c r="O44" s="292"/>
    </row>
    <row r="45" spans="1:80">
      <c r="A45" s="301"/>
      <c r="B45" s="308"/>
      <c r="C45" s="337" t="s">
        <v>497</v>
      </c>
      <c r="D45" s="310"/>
      <c r="E45" s="336">
        <v>62.0884</v>
      </c>
      <c r="F45" s="312"/>
      <c r="G45" s="313"/>
      <c r="H45" s="314"/>
      <c r="I45" s="306"/>
      <c r="J45" s="315"/>
      <c r="K45" s="306"/>
      <c r="M45" s="307" t="s">
        <v>497</v>
      </c>
      <c r="O45" s="292"/>
    </row>
    <row r="46" spans="1:80">
      <c r="A46" s="301"/>
      <c r="B46" s="308"/>
      <c r="C46" s="337" t="s">
        <v>498</v>
      </c>
      <c r="D46" s="310"/>
      <c r="E46" s="336">
        <v>-1.35</v>
      </c>
      <c r="F46" s="312"/>
      <c r="G46" s="313"/>
      <c r="H46" s="314"/>
      <c r="I46" s="306"/>
      <c r="J46" s="315"/>
      <c r="K46" s="306"/>
      <c r="M46" s="307" t="s">
        <v>498</v>
      </c>
      <c r="O46" s="292"/>
    </row>
    <row r="47" spans="1:80">
      <c r="A47" s="301"/>
      <c r="B47" s="308"/>
      <c r="C47" s="337" t="s">
        <v>499</v>
      </c>
      <c r="D47" s="310"/>
      <c r="E47" s="336">
        <v>-1.2</v>
      </c>
      <c r="F47" s="312"/>
      <c r="G47" s="313"/>
      <c r="H47" s="314"/>
      <c r="I47" s="306"/>
      <c r="J47" s="315"/>
      <c r="K47" s="306"/>
      <c r="M47" s="307" t="s">
        <v>499</v>
      </c>
      <c r="O47" s="292"/>
    </row>
    <row r="48" spans="1:80">
      <c r="A48" s="301"/>
      <c r="B48" s="308"/>
      <c r="C48" s="337" t="s">
        <v>500</v>
      </c>
      <c r="D48" s="310"/>
      <c r="E48" s="336">
        <v>-2.7</v>
      </c>
      <c r="F48" s="312"/>
      <c r="G48" s="313"/>
      <c r="H48" s="314"/>
      <c r="I48" s="306"/>
      <c r="J48" s="315"/>
      <c r="K48" s="306"/>
      <c r="M48" s="307" t="s">
        <v>500</v>
      </c>
      <c r="O48" s="292"/>
    </row>
    <row r="49" spans="1:80">
      <c r="A49" s="301"/>
      <c r="B49" s="308"/>
      <c r="C49" s="337" t="s">
        <v>231</v>
      </c>
      <c r="D49" s="310"/>
      <c r="E49" s="336">
        <v>56.838399999999993</v>
      </c>
      <c r="F49" s="312"/>
      <c r="G49" s="313"/>
      <c r="H49" s="314"/>
      <c r="I49" s="306"/>
      <c r="J49" s="315"/>
      <c r="K49" s="306"/>
      <c r="M49" s="307" t="s">
        <v>231</v>
      </c>
      <c r="O49" s="292"/>
    </row>
    <row r="50" spans="1:80">
      <c r="A50" s="301"/>
      <c r="B50" s="308"/>
      <c r="C50" s="309" t="s">
        <v>501</v>
      </c>
      <c r="D50" s="310"/>
      <c r="E50" s="311">
        <v>28.4192</v>
      </c>
      <c r="F50" s="312"/>
      <c r="G50" s="313"/>
      <c r="H50" s="314"/>
      <c r="I50" s="306"/>
      <c r="J50" s="315"/>
      <c r="K50" s="306"/>
      <c r="M50" s="307" t="s">
        <v>501</v>
      </c>
      <c r="O50" s="292"/>
    </row>
    <row r="51" spans="1:80">
      <c r="A51" s="293">
        <v>18</v>
      </c>
      <c r="B51" s="294" t="s">
        <v>233</v>
      </c>
      <c r="C51" s="295" t="s">
        <v>234</v>
      </c>
      <c r="D51" s="296" t="s">
        <v>109</v>
      </c>
      <c r="E51" s="297">
        <v>28.4192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301"/>
      <c r="B52" s="302"/>
      <c r="C52" s="303" t="s">
        <v>235</v>
      </c>
      <c r="D52" s="304"/>
      <c r="E52" s="304"/>
      <c r="F52" s="304"/>
      <c r="G52" s="305"/>
      <c r="I52" s="306"/>
      <c r="K52" s="306"/>
      <c r="L52" s="307" t="s">
        <v>235</v>
      </c>
      <c r="O52" s="292">
        <v>3</v>
      </c>
    </row>
    <row r="53" spans="1:80">
      <c r="A53" s="301"/>
      <c r="B53" s="302"/>
      <c r="C53" s="303" t="s">
        <v>236</v>
      </c>
      <c r="D53" s="304"/>
      <c r="E53" s="304"/>
      <c r="F53" s="304"/>
      <c r="G53" s="305"/>
      <c r="I53" s="306"/>
      <c r="K53" s="306"/>
      <c r="L53" s="307" t="s">
        <v>236</v>
      </c>
      <c r="O53" s="292">
        <v>3</v>
      </c>
    </row>
    <row r="54" spans="1:80">
      <c r="A54" s="301"/>
      <c r="B54" s="302"/>
      <c r="C54" s="303" t="s">
        <v>237</v>
      </c>
      <c r="D54" s="304"/>
      <c r="E54" s="304"/>
      <c r="F54" s="304"/>
      <c r="G54" s="305"/>
      <c r="I54" s="306"/>
      <c r="K54" s="306"/>
      <c r="L54" s="307" t="s">
        <v>237</v>
      </c>
      <c r="O54" s="292">
        <v>3</v>
      </c>
    </row>
    <row r="55" spans="1:80">
      <c r="A55" s="301"/>
      <c r="B55" s="302"/>
      <c r="C55" s="303"/>
      <c r="D55" s="304"/>
      <c r="E55" s="304"/>
      <c r="F55" s="304"/>
      <c r="G55" s="305"/>
      <c r="I55" s="306"/>
      <c r="K55" s="306"/>
      <c r="L55" s="307"/>
      <c r="O55" s="292">
        <v>3</v>
      </c>
    </row>
    <row r="56" spans="1:80">
      <c r="A56" s="301"/>
      <c r="B56" s="308"/>
      <c r="C56" s="337" t="s">
        <v>226</v>
      </c>
      <c r="D56" s="310"/>
      <c r="E56" s="336">
        <v>0</v>
      </c>
      <c r="F56" s="312"/>
      <c r="G56" s="313"/>
      <c r="H56" s="314"/>
      <c r="I56" s="306"/>
      <c r="J56" s="315"/>
      <c r="K56" s="306"/>
      <c r="M56" s="307" t="s">
        <v>226</v>
      </c>
      <c r="O56" s="292"/>
    </row>
    <row r="57" spans="1:80">
      <c r="A57" s="301"/>
      <c r="B57" s="308"/>
      <c r="C57" s="337" t="s">
        <v>497</v>
      </c>
      <c r="D57" s="310"/>
      <c r="E57" s="336">
        <v>62.0884</v>
      </c>
      <c r="F57" s="312"/>
      <c r="G57" s="313"/>
      <c r="H57" s="314"/>
      <c r="I57" s="306"/>
      <c r="J57" s="315"/>
      <c r="K57" s="306"/>
      <c r="M57" s="307" t="s">
        <v>497</v>
      </c>
      <c r="O57" s="292"/>
    </row>
    <row r="58" spans="1:80">
      <c r="A58" s="301"/>
      <c r="B58" s="308"/>
      <c r="C58" s="337" t="s">
        <v>498</v>
      </c>
      <c r="D58" s="310"/>
      <c r="E58" s="336">
        <v>-1.35</v>
      </c>
      <c r="F58" s="312"/>
      <c r="G58" s="313"/>
      <c r="H58" s="314"/>
      <c r="I58" s="306"/>
      <c r="J58" s="315"/>
      <c r="K58" s="306"/>
      <c r="M58" s="307" t="s">
        <v>498</v>
      </c>
      <c r="O58" s="292"/>
    </row>
    <row r="59" spans="1:80">
      <c r="A59" s="301"/>
      <c r="B59" s="308"/>
      <c r="C59" s="337" t="s">
        <v>499</v>
      </c>
      <c r="D59" s="310"/>
      <c r="E59" s="336">
        <v>-1.2</v>
      </c>
      <c r="F59" s="312"/>
      <c r="G59" s="313"/>
      <c r="H59" s="314"/>
      <c r="I59" s="306"/>
      <c r="J59" s="315"/>
      <c r="K59" s="306"/>
      <c r="M59" s="307" t="s">
        <v>499</v>
      </c>
      <c r="O59" s="292"/>
    </row>
    <row r="60" spans="1:80">
      <c r="A60" s="301"/>
      <c r="B60" s="308"/>
      <c r="C60" s="337" t="s">
        <v>500</v>
      </c>
      <c r="D60" s="310"/>
      <c r="E60" s="336">
        <v>-2.7</v>
      </c>
      <c r="F60" s="312"/>
      <c r="G60" s="313"/>
      <c r="H60" s="314"/>
      <c r="I60" s="306"/>
      <c r="J60" s="315"/>
      <c r="K60" s="306"/>
      <c r="M60" s="307" t="s">
        <v>500</v>
      </c>
      <c r="O60" s="292"/>
    </row>
    <row r="61" spans="1:80">
      <c r="A61" s="301"/>
      <c r="B61" s="308"/>
      <c r="C61" s="337" t="s">
        <v>231</v>
      </c>
      <c r="D61" s="310"/>
      <c r="E61" s="336">
        <v>56.838399999999993</v>
      </c>
      <c r="F61" s="312"/>
      <c r="G61" s="313"/>
      <c r="H61" s="314"/>
      <c r="I61" s="306"/>
      <c r="J61" s="315"/>
      <c r="K61" s="306"/>
      <c r="M61" s="307" t="s">
        <v>231</v>
      </c>
      <c r="O61" s="292"/>
    </row>
    <row r="62" spans="1:80">
      <c r="A62" s="301"/>
      <c r="B62" s="308"/>
      <c r="C62" s="309" t="s">
        <v>502</v>
      </c>
      <c r="D62" s="310"/>
      <c r="E62" s="311">
        <v>28.4192</v>
      </c>
      <c r="F62" s="312"/>
      <c r="G62" s="313"/>
      <c r="H62" s="314"/>
      <c r="I62" s="306"/>
      <c r="J62" s="315"/>
      <c r="K62" s="306"/>
      <c r="M62" s="307" t="s">
        <v>502</v>
      </c>
      <c r="O62" s="292"/>
    </row>
    <row r="63" spans="1:80">
      <c r="A63" s="293">
        <v>19</v>
      </c>
      <c r="B63" s="294" t="s">
        <v>239</v>
      </c>
      <c r="C63" s="295" t="s">
        <v>240</v>
      </c>
      <c r="D63" s="296" t="s">
        <v>109</v>
      </c>
      <c r="E63" s="297">
        <v>28.4192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293">
        <v>20</v>
      </c>
      <c r="B64" s="294" t="s">
        <v>241</v>
      </c>
      <c r="C64" s="295" t="s">
        <v>242</v>
      </c>
      <c r="D64" s="296" t="s">
        <v>109</v>
      </c>
      <c r="E64" s="297">
        <v>5.6837999999999997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8"/>
      <c r="C65" s="337" t="s">
        <v>226</v>
      </c>
      <c r="D65" s="310"/>
      <c r="E65" s="336">
        <v>0</v>
      </c>
      <c r="F65" s="312"/>
      <c r="G65" s="313"/>
      <c r="H65" s="314"/>
      <c r="I65" s="306"/>
      <c r="J65" s="315"/>
      <c r="K65" s="306"/>
      <c r="M65" s="307" t="s">
        <v>226</v>
      </c>
      <c r="O65" s="292"/>
    </row>
    <row r="66" spans="1:80">
      <c r="A66" s="301"/>
      <c r="B66" s="308"/>
      <c r="C66" s="337" t="s">
        <v>497</v>
      </c>
      <c r="D66" s="310"/>
      <c r="E66" s="336">
        <v>62.0884</v>
      </c>
      <c r="F66" s="312"/>
      <c r="G66" s="313"/>
      <c r="H66" s="314"/>
      <c r="I66" s="306"/>
      <c r="J66" s="315"/>
      <c r="K66" s="306"/>
      <c r="M66" s="307" t="s">
        <v>497</v>
      </c>
      <c r="O66" s="292"/>
    </row>
    <row r="67" spans="1:80">
      <c r="A67" s="301"/>
      <c r="B67" s="308"/>
      <c r="C67" s="337" t="s">
        <v>498</v>
      </c>
      <c r="D67" s="310"/>
      <c r="E67" s="336">
        <v>-1.35</v>
      </c>
      <c r="F67" s="312"/>
      <c r="G67" s="313"/>
      <c r="H67" s="314"/>
      <c r="I67" s="306"/>
      <c r="J67" s="315"/>
      <c r="K67" s="306"/>
      <c r="M67" s="307" t="s">
        <v>498</v>
      </c>
      <c r="O67" s="292"/>
    </row>
    <row r="68" spans="1:80">
      <c r="A68" s="301"/>
      <c r="B68" s="308"/>
      <c r="C68" s="337" t="s">
        <v>499</v>
      </c>
      <c r="D68" s="310"/>
      <c r="E68" s="336">
        <v>-1.2</v>
      </c>
      <c r="F68" s="312"/>
      <c r="G68" s="313"/>
      <c r="H68" s="314"/>
      <c r="I68" s="306"/>
      <c r="J68" s="315"/>
      <c r="K68" s="306"/>
      <c r="M68" s="307" t="s">
        <v>499</v>
      </c>
      <c r="O68" s="292"/>
    </row>
    <row r="69" spans="1:80">
      <c r="A69" s="301"/>
      <c r="B69" s="308"/>
      <c r="C69" s="337" t="s">
        <v>500</v>
      </c>
      <c r="D69" s="310"/>
      <c r="E69" s="336">
        <v>-2.7</v>
      </c>
      <c r="F69" s="312"/>
      <c r="G69" s="313"/>
      <c r="H69" s="314"/>
      <c r="I69" s="306"/>
      <c r="J69" s="315"/>
      <c r="K69" s="306"/>
      <c r="M69" s="307" t="s">
        <v>500</v>
      </c>
      <c r="O69" s="292"/>
    </row>
    <row r="70" spans="1:80">
      <c r="A70" s="301"/>
      <c r="B70" s="308"/>
      <c r="C70" s="337" t="s">
        <v>231</v>
      </c>
      <c r="D70" s="310"/>
      <c r="E70" s="336">
        <v>56.838399999999993</v>
      </c>
      <c r="F70" s="312"/>
      <c r="G70" s="313"/>
      <c r="H70" s="314"/>
      <c r="I70" s="306"/>
      <c r="J70" s="315"/>
      <c r="K70" s="306"/>
      <c r="M70" s="307" t="s">
        <v>231</v>
      </c>
      <c r="O70" s="292"/>
    </row>
    <row r="71" spans="1:80">
      <c r="A71" s="301"/>
      <c r="B71" s="308"/>
      <c r="C71" s="309" t="s">
        <v>503</v>
      </c>
      <c r="D71" s="310"/>
      <c r="E71" s="311">
        <v>5.6837999999999997</v>
      </c>
      <c r="F71" s="312"/>
      <c r="G71" s="313"/>
      <c r="H71" s="314"/>
      <c r="I71" s="306"/>
      <c r="J71" s="315"/>
      <c r="K71" s="306"/>
      <c r="M71" s="307" t="s">
        <v>503</v>
      </c>
      <c r="O71" s="292"/>
    </row>
    <row r="72" spans="1:80">
      <c r="A72" s="293">
        <v>21</v>
      </c>
      <c r="B72" s="294" t="s">
        <v>244</v>
      </c>
      <c r="C72" s="295" t="s">
        <v>245</v>
      </c>
      <c r="D72" s="296" t="s">
        <v>109</v>
      </c>
      <c r="E72" s="297">
        <v>5.6837999999999997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293">
        <v>22</v>
      </c>
      <c r="B73" s="294" t="s">
        <v>246</v>
      </c>
      <c r="C73" s="295" t="s">
        <v>247</v>
      </c>
      <c r="D73" s="296" t="s">
        <v>109</v>
      </c>
      <c r="E73" s="297">
        <v>2.5499999999999998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2"/>
      <c r="C74" s="303"/>
      <c r="D74" s="304"/>
      <c r="E74" s="304"/>
      <c r="F74" s="304"/>
      <c r="G74" s="305"/>
      <c r="I74" s="306"/>
      <c r="K74" s="306"/>
      <c r="L74" s="307"/>
      <c r="O74" s="292">
        <v>3</v>
      </c>
    </row>
    <row r="75" spans="1:80">
      <c r="A75" s="301"/>
      <c r="B75" s="308"/>
      <c r="C75" s="309" t="s">
        <v>494</v>
      </c>
      <c r="D75" s="310"/>
      <c r="E75" s="311">
        <v>1.2</v>
      </c>
      <c r="F75" s="312"/>
      <c r="G75" s="313"/>
      <c r="H75" s="314"/>
      <c r="I75" s="306"/>
      <c r="J75" s="315"/>
      <c r="K75" s="306"/>
      <c r="M75" s="307" t="s">
        <v>494</v>
      </c>
      <c r="O75" s="292"/>
    </row>
    <row r="76" spans="1:80">
      <c r="A76" s="301"/>
      <c r="B76" s="308"/>
      <c r="C76" s="309" t="s">
        <v>495</v>
      </c>
      <c r="D76" s="310"/>
      <c r="E76" s="311">
        <v>1.35</v>
      </c>
      <c r="F76" s="312"/>
      <c r="G76" s="313"/>
      <c r="H76" s="314"/>
      <c r="I76" s="306"/>
      <c r="J76" s="315"/>
      <c r="K76" s="306"/>
      <c r="M76" s="307" t="s">
        <v>495</v>
      </c>
      <c r="O76" s="292"/>
    </row>
    <row r="77" spans="1:80">
      <c r="A77" s="316"/>
      <c r="B77" s="317" t="s">
        <v>99</v>
      </c>
      <c r="C77" s="318" t="s">
        <v>214</v>
      </c>
      <c r="D77" s="319"/>
      <c r="E77" s="320"/>
      <c r="F77" s="321"/>
      <c r="G77" s="322">
        <f>SUM(G35:G76)</f>
        <v>0</v>
      </c>
      <c r="H77" s="323"/>
      <c r="I77" s="324">
        <f>SUM(I35:I76)</f>
        <v>0</v>
      </c>
      <c r="J77" s="323"/>
      <c r="K77" s="324">
        <f>SUM(K35:K76)</f>
        <v>0</v>
      </c>
      <c r="O77" s="292">
        <v>4</v>
      </c>
      <c r="BA77" s="325">
        <f>SUM(BA35:BA76)</f>
        <v>0</v>
      </c>
      <c r="BB77" s="325">
        <f>SUM(BB35:BB76)</f>
        <v>0</v>
      </c>
      <c r="BC77" s="325">
        <f>SUM(BC35:BC76)</f>
        <v>0</v>
      </c>
      <c r="BD77" s="325">
        <f>SUM(BD35:BD76)</f>
        <v>0</v>
      </c>
      <c r="BE77" s="325">
        <f>SUM(BE35:BE76)</f>
        <v>0</v>
      </c>
    </row>
    <row r="78" spans="1:80">
      <c r="A78" s="282" t="s">
        <v>97</v>
      </c>
      <c r="B78" s="283" t="s">
        <v>249</v>
      </c>
      <c r="C78" s="284" t="s">
        <v>250</v>
      </c>
      <c r="D78" s="285"/>
      <c r="E78" s="286"/>
      <c r="F78" s="286"/>
      <c r="G78" s="287"/>
      <c r="H78" s="288"/>
      <c r="I78" s="289"/>
      <c r="J78" s="290"/>
      <c r="K78" s="291"/>
      <c r="O78" s="292">
        <v>1</v>
      </c>
    </row>
    <row r="79" spans="1:80">
      <c r="A79" s="293">
        <v>23</v>
      </c>
      <c r="B79" s="294" t="s">
        <v>252</v>
      </c>
      <c r="C79" s="295" t="s">
        <v>253</v>
      </c>
      <c r="D79" s="296" t="s">
        <v>109</v>
      </c>
      <c r="E79" s="297">
        <v>62.0884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01"/>
      <c r="B80" s="308"/>
      <c r="C80" s="309" t="s">
        <v>497</v>
      </c>
      <c r="D80" s="310"/>
      <c r="E80" s="311">
        <v>62.0884</v>
      </c>
      <c r="F80" s="312"/>
      <c r="G80" s="313"/>
      <c r="H80" s="314"/>
      <c r="I80" s="306"/>
      <c r="J80" s="315"/>
      <c r="K80" s="306"/>
      <c r="M80" s="307" t="s">
        <v>497</v>
      </c>
      <c r="O80" s="292"/>
    </row>
    <row r="81" spans="1:80">
      <c r="A81" s="293">
        <v>24</v>
      </c>
      <c r="B81" s="294" t="s">
        <v>254</v>
      </c>
      <c r="C81" s="295" t="s">
        <v>255</v>
      </c>
      <c r="D81" s="296" t="s">
        <v>109</v>
      </c>
      <c r="E81" s="297">
        <v>65.538399999999996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8"/>
      <c r="C82" s="309" t="s">
        <v>504</v>
      </c>
      <c r="D82" s="310"/>
      <c r="E82" s="311">
        <v>3.45</v>
      </c>
      <c r="F82" s="312"/>
      <c r="G82" s="313"/>
      <c r="H82" s="314"/>
      <c r="I82" s="306"/>
      <c r="J82" s="315"/>
      <c r="K82" s="306"/>
      <c r="M82" s="307" t="s">
        <v>504</v>
      </c>
      <c r="O82" s="292"/>
    </row>
    <row r="83" spans="1:80">
      <c r="A83" s="301"/>
      <c r="B83" s="308"/>
      <c r="C83" s="309" t="s">
        <v>505</v>
      </c>
      <c r="D83" s="310"/>
      <c r="E83" s="311">
        <v>62.0884</v>
      </c>
      <c r="F83" s="312"/>
      <c r="G83" s="313"/>
      <c r="H83" s="314"/>
      <c r="I83" s="306"/>
      <c r="J83" s="315"/>
      <c r="K83" s="306"/>
      <c r="M83" s="307" t="s">
        <v>505</v>
      </c>
      <c r="O83" s="292"/>
    </row>
    <row r="84" spans="1:80">
      <c r="A84" s="316"/>
      <c r="B84" s="317" t="s">
        <v>99</v>
      </c>
      <c r="C84" s="318" t="s">
        <v>251</v>
      </c>
      <c r="D84" s="319"/>
      <c r="E84" s="320"/>
      <c r="F84" s="321"/>
      <c r="G84" s="322">
        <f>SUM(G78:G83)</f>
        <v>0</v>
      </c>
      <c r="H84" s="323"/>
      <c r="I84" s="324">
        <f>SUM(I78:I83)</f>
        <v>0</v>
      </c>
      <c r="J84" s="323"/>
      <c r="K84" s="324">
        <f>SUM(K78:K83)</f>
        <v>0</v>
      </c>
      <c r="O84" s="292">
        <v>4</v>
      </c>
      <c r="BA84" s="325">
        <f>SUM(BA78:BA83)</f>
        <v>0</v>
      </c>
      <c r="BB84" s="325">
        <f>SUM(BB78:BB83)</f>
        <v>0</v>
      </c>
      <c r="BC84" s="325">
        <f>SUM(BC78:BC83)</f>
        <v>0</v>
      </c>
      <c r="BD84" s="325">
        <f>SUM(BD78:BD83)</f>
        <v>0</v>
      </c>
      <c r="BE84" s="325">
        <f>SUM(BE78:BE83)</f>
        <v>0</v>
      </c>
    </row>
    <row r="85" spans="1:80">
      <c r="A85" s="282" t="s">
        <v>97</v>
      </c>
      <c r="B85" s="283" t="s">
        <v>258</v>
      </c>
      <c r="C85" s="284" t="s">
        <v>259</v>
      </c>
      <c r="D85" s="285"/>
      <c r="E85" s="286"/>
      <c r="F85" s="286"/>
      <c r="G85" s="287"/>
      <c r="H85" s="288"/>
      <c r="I85" s="289"/>
      <c r="J85" s="290"/>
      <c r="K85" s="291"/>
      <c r="O85" s="292">
        <v>1</v>
      </c>
    </row>
    <row r="86" spans="1:80">
      <c r="A86" s="293">
        <v>25</v>
      </c>
      <c r="B86" s="294" t="s">
        <v>261</v>
      </c>
      <c r="C86" s="295" t="s">
        <v>262</v>
      </c>
      <c r="D86" s="296" t="s">
        <v>109</v>
      </c>
      <c r="E86" s="297">
        <v>65.538399999999996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 ht="22.5">
      <c r="A87" s="293">
        <v>26</v>
      </c>
      <c r="B87" s="294" t="s">
        <v>263</v>
      </c>
      <c r="C87" s="295" t="s">
        <v>264</v>
      </c>
      <c r="D87" s="296" t="s">
        <v>109</v>
      </c>
      <c r="E87" s="297">
        <v>24.743300000000001</v>
      </c>
      <c r="F87" s="297">
        <v>0</v>
      </c>
      <c r="G87" s="298">
        <f>E87*F87</f>
        <v>0</v>
      </c>
      <c r="H87" s="299">
        <v>1.837</v>
      </c>
      <c r="I87" s="300">
        <f>E87*H87</f>
        <v>45.453442100000004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>
      <c r="A88" s="301"/>
      <c r="B88" s="308"/>
      <c r="C88" s="309" t="s">
        <v>506</v>
      </c>
      <c r="D88" s="310"/>
      <c r="E88" s="311">
        <v>62.0884</v>
      </c>
      <c r="F88" s="312"/>
      <c r="G88" s="313"/>
      <c r="H88" s="314"/>
      <c r="I88" s="306"/>
      <c r="J88" s="315"/>
      <c r="K88" s="306"/>
      <c r="M88" s="307" t="s">
        <v>506</v>
      </c>
      <c r="O88" s="292"/>
    </row>
    <row r="89" spans="1:80">
      <c r="A89" s="301"/>
      <c r="B89" s="308"/>
      <c r="C89" s="309" t="s">
        <v>266</v>
      </c>
      <c r="D89" s="310"/>
      <c r="E89" s="311">
        <v>-3.5325000000000002</v>
      </c>
      <c r="F89" s="312"/>
      <c r="G89" s="313"/>
      <c r="H89" s="314"/>
      <c r="I89" s="306"/>
      <c r="J89" s="315"/>
      <c r="K89" s="306"/>
      <c r="M89" s="307" t="s">
        <v>266</v>
      </c>
      <c r="O89" s="292"/>
    </row>
    <row r="90" spans="1:80">
      <c r="A90" s="301"/>
      <c r="B90" s="308"/>
      <c r="C90" s="309" t="s">
        <v>267</v>
      </c>
      <c r="D90" s="310"/>
      <c r="E90" s="311">
        <v>-17.0031</v>
      </c>
      <c r="F90" s="312"/>
      <c r="G90" s="313"/>
      <c r="H90" s="314"/>
      <c r="I90" s="306"/>
      <c r="J90" s="315"/>
      <c r="K90" s="306"/>
      <c r="M90" s="307" t="s">
        <v>267</v>
      </c>
      <c r="O90" s="292"/>
    </row>
    <row r="91" spans="1:80">
      <c r="A91" s="301"/>
      <c r="B91" s="308"/>
      <c r="C91" s="309" t="s">
        <v>268</v>
      </c>
      <c r="D91" s="310"/>
      <c r="E91" s="311">
        <v>-2.8614999999999999</v>
      </c>
      <c r="F91" s="312"/>
      <c r="G91" s="313"/>
      <c r="H91" s="314"/>
      <c r="I91" s="306"/>
      <c r="J91" s="315"/>
      <c r="K91" s="306"/>
      <c r="M91" s="307" t="s">
        <v>268</v>
      </c>
      <c r="O91" s="292"/>
    </row>
    <row r="92" spans="1:80">
      <c r="A92" s="301"/>
      <c r="B92" s="308"/>
      <c r="C92" s="309" t="s">
        <v>269</v>
      </c>
      <c r="D92" s="310"/>
      <c r="E92" s="311">
        <v>-2.8614999999999999</v>
      </c>
      <c r="F92" s="312"/>
      <c r="G92" s="313"/>
      <c r="H92" s="314"/>
      <c r="I92" s="306"/>
      <c r="J92" s="315"/>
      <c r="K92" s="306"/>
      <c r="M92" s="307" t="s">
        <v>269</v>
      </c>
      <c r="O92" s="292"/>
    </row>
    <row r="93" spans="1:80">
      <c r="A93" s="301"/>
      <c r="B93" s="308"/>
      <c r="C93" s="309" t="s">
        <v>270</v>
      </c>
      <c r="D93" s="310"/>
      <c r="E93" s="311">
        <v>-2.8614999999999999</v>
      </c>
      <c r="F93" s="312"/>
      <c r="G93" s="313"/>
      <c r="H93" s="314"/>
      <c r="I93" s="306"/>
      <c r="J93" s="315"/>
      <c r="K93" s="306"/>
      <c r="M93" s="307" t="s">
        <v>270</v>
      </c>
      <c r="O93" s="292"/>
    </row>
    <row r="94" spans="1:80">
      <c r="A94" s="301"/>
      <c r="B94" s="308"/>
      <c r="C94" s="309" t="s">
        <v>507</v>
      </c>
      <c r="D94" s="310"/>
      <c r="E94" s="311">
        <v>-8.2249999999999996</v>
      </c>
      <c r="F94" s="312"/>
      <c r="G94" s="313"/>
      <c r="H94" s="314"/>
      <c r="I94" s="306"/>
      <c r="J94" s="315"/>
      <c r="K94" s="306"/>
      <c r="M94" s="307" t="s">
        <v>507</v>
      </c>
      <c r="O94" s="292"/>
    </row>
    <row r="95" spans="1:80">
      <c r="A95" s="316"/>
      <c r="B95" s="317" t="s">
        <v>99</v>
      </c>
      <c r="C95" s="318" t="s">
        <v>260</v>
      </c>
      <c r="D95" s="319"/>
      <c r="E95" s="320"/>
      <c r="F95" s="321"/>
      <c r="G95" s="322">
        <f>SUM(G85:G94)</f>
        <v>0</v>
      </c>
      <c r="H95" s="323"/>
      <c r="I95" s="324">
        <f>SUM(I85:I94)</f>
        <v>45.453442100000004</v>
      </c>
      <c r="J95" s="323"/>
      <c r="K95" s="324">
        <f>SUM(K85:K94)</f>
        <v>0</v>
      </c>
      <c r="O95" s="292">
        <v>4</v>
      </c>
      <c r="BA95" s="325">
        <f>SUM(BA85:BA94)</f>
        <v>0</v>
      </c>
      <c r="BB95" s="325">
        <f>SUM(BB85:BB94)</f>
        <v>0</v>
      </c>
      <c r="BC95" s="325">
        <f>SUM(BC85:BC94)</f>
        <v>0</v>
      </c>
      <c r="BD95" s="325">
        <f>SUM(BD85:BD94)</f>
        <v>0</v>
      </c>
      <c r="BE95" s="325">
        <f>SUM(BE85:BE94)</f>
        <v>0</v>
      </c>
    </row>
    <row r="96" spans="1:80">
      <c r="A96" s="282" t="s">
        <v>97</v>
      </c>
      <c r="B96" s="283" t="s">
        <v>272</v>
      </c>
      <c r="C96" s="284" t="s">
        <v>273</v>
      </c>
      <c r="D96" s="285"/>
      <c r="E96" s="286"/>
      <c r="F96" s="286"/>
      <c r="G96" s="287"/>
      <c r="H96" s="288"/>
      <c r="I96" s="289"/>
      <c r="J96" s="290"/>
      <c r="K96" s="291"/>
      <c r="O96" s="292">
        <v>1</v>
      </c>
    </row>
    <row r="97" spans="1:80">
      <c r="A97" s="293">
        <v>27</v>
      </c>
      <c r="B97" s="294" t="s">
        <v>275</v>
      </c>
      <c r="C97" s="295" t="s">
        <v>276</v>
      </c>
      <c r="D97" s="296" t="s">
        <v>176</v>
      </c>
      <c r="E97" s="297">
        <v>17.5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0</v>
      </c>
      <c r="AC97" s="261">
        <v>0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0</v>
      </c>
    </row>
    <row r="98" spans="1:80">
      <c r="A98" s="293">
        <v>28</v>
      </c>
      <c r="B98" s="294" t="s">
        <v>277</v>
      </c>
      <c r="C98" s="295" t="s">
        <v>278</v>
      </c>
      <c r="D98" s="296" t="s">
        <v>176</v>
      </c>
      <c r="E98" s="297">
        <v>41.75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301"/>
      <c r="B99" s="308"/>
      <c r="C99" s="309" t="s">
        <v>508</v>
      </c>
      <c r="D99" s="310"/>
      <c r="E99" s="311">
        <v>41.75</v>
      </c>
      <c r="F99" s="312"/>
      <c r="G99" s="313"/>
      <c r="H99" s="314"/>
      <c r="I99" s="306"/>
      <c r="J99" s="315"/>
      <c r="K99" s="306"/>
      <c r="M99" s="307" t="s">
        <v>508</v>
      </c>
      <c r="O99" s="292"/>
    </row>
    <row r="100" spans="1:80">
      <c r="A100" s="293">
        <v>29</v>
      </c>
      <c r="B100" s="294" t="s">
        <v>280</v>
      </c>
      <c r="C100" s="295" t="s">
        <v>281</v>
      </c>
      <c r="D100" s="296" t="s">
        <v>176</v>
      </c>
      <c r="E100" s="297">
        <v>17.5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293">
        <v>30</v>
      </c>
      <c r="B101" s="294" t="s">
        <v>282</v>
      </c>
      <c r="C101" s="295" t="s">
        <v>283</v>
      </c>
      <c r="D101" s="296" t="s">
        <v>176</v>
      </c>
      <c r="E101" s="297">
        <v>17.5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293">
        <v>31</v>
      </c>
      <c r="B102" s="294" t="s">
        <v>509</v>
      </c>
      <c r="C102" s="295" t="s">
        <v>510</v>
      </c>
      <c r="D102" s="296" t="s">
        <v>385</v>
      </c>
      <c r="E102" s="297">
        <v>1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293">
        <v>32</v>
      </c>
      <c r="B103" s="294" t="s">
        <v>284</v>
      </c>
      <c r="C103" s="295" t="s">
        <v>285</v>
      </c>
      <c r="D103" s="296" t="s">
        <v>286</v>
      </c>
      <c r="E103" s="297">
        <v>0.48130000000000001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/>
      <c r="K103" s="300">
        <f>E103*J103</f>
        <v>0</v>
      </c>
      <c r="O103" s="292">
        <v>2</v>
      </c>
      <c r="AA103" s="261">
        <v>3</v>
      </c>
      <c r="AB103" s="261">
        <v>1</v>
      </c>
      <c r="AC103" s="261">
        <v>572497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3</v>
      </c>
      <c r="CB103" s="292">
        <v>1</v>
      </c>
    </row>
    <row r="104" spans="1:80">
      <c r="A104" s="301"/>
      <c r="B104" s="308"/>
      <c r="C104" s="309" t="s">
        <v>511</v>
      </c>
      <c r="D104" s="310"/>
      <c r="E104" s="311">
        <v>0.48130000000000001</v>
      </c>
      <c r="F104" s="312"/>
      <c r="G104" s="313"/>
      <c r="H104" s="314"/>
      <c r="I104" s="306"/>
      <c r="J104" s="315"/>
      <c r="K104" s="306"/>
      <c r="M104" s="307" t="s">
        <v>511</v>
      </c>
      <c r="O104" s="292"/>
    </row>
    <row r="105" spans="1:80">
      <c r="A105" s="293">
        <v>33</v>
      </c>
      <c r="B105" s="294" t="s">
        <v>288</v>
      </c>
      <c r="C105" s="295" t="s">
        <v>289</v>
      </c>
      <c r="D105" s="296" t="s">
        <v>109</v>
      </c>
      <c r="E105" s="297">
        <v>3.5</v>
      </c>
      <c r="F105" s="297">
        <v>0</v>
      </c>
      <c r="G105" s="298">
        <f>E105*F105</f>
        <v>0</v>
      </c>
      <c r="H105" s="299">
        <v>1.67</v>
      </c>
      <c r="I105" s="300">
        <f>E105*H105</f>
        <v>5.8449999999999998</v>
      </c>
      <c r="J105" s="299"/>
      <c r="K105" s="300">
        <f>E105*J105</f>
        <v>0</v>
      </c>
      <c r="O105" s="292">
        <v>2</v>
      </c>
      <c r="AA105" s="261">
        <v>3</v>
      </c>
      <c r="AB105" s="261">
        <v>1</v>
      </c>
      <c r="AC105" s="261">
        <v>10364200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3</v>
      </c>
      <c r="CB105" s="292">
        <v>1</v>
      </c>
    </row>
    <row r="106" spans="1:80">
      <c r="A106" s="301"/>
      <c r="B106" s="308"/>
      <c r="C106" s="309" t="s">
        <v>512</v>
      </c>
      <c r="D106" s="310"/>
      <c r="E106" s="311">
        <v>3.5</v>
      </c>
      <c r="F106" s="312"/>
      <c r="G106" s="313"/>
      <c r="H106" s="314"/>
      <c r="I106" s="306"/>
      <c r="J106" s="315"/>
      <c r="K106" s="306"/>
      <c r="M106" s="307" t="s">
        <v>512</v>
      </c>
      <c r="O106" s="292"/>
    </row>
    <row r="107" spans="1:80">
      <c r="A107" s="316"/>
      <c r="B107" s="317" t="s">
        <v>99</v>
      </c>
      <c r="C107" s="318" t="s">
        <v>274</v>
      </c>
      <c r="D107" s="319"/>
      <c r="E107" s="320"/>
      <c r="F107" s="321"/>
      <c r="G107" s="322">
        <f>SUM(G96:G106)</f>
        <v>0</v>
      </c>
      <c r="H107" s="323"/>
      <c r="I107" s="324">
        <f>SUM(I96:I106)</f>
        <v>5.8449999999999998</v>
      </c>
      <c r="J107" s="323"/>
      <c r="K107" s="324">
        <f>SUM(K96:K106)</f>
        <v>0</v>
      </c>
      <c r="O107" s="292">
        <v>4</v>
      </c>
      <c r="BA107" s="325">
        <f>SUM(BA96:BA106)</f>
        <v>0</v>
      </c>
      <c r="BB107" s="325">
        <f>SUM(BB96:BB106)</f>
        <v>0</v>
      </c>
      <c r="BC107" s="325">
        <f>SUM(BC96:BC106)</f>
        <v>0</v>
      </c>
      <c r="BD107" s="325">
        <f>SUM(BD96:BD106)</f>
        <v>0</v>
      </c>
      <c r="BE107" s="325">
        <f>SUM(BE96:BE106)</f>
        <v>0</v>
      </c>
    </row>
    <row r="108" spans="1:80">
      <c r="A108" s="282" t="s">
        <v>97</v>
      </c>
      <c r="B108" s="283" t="s">
        <v>291</v>
      </c>
      <c r="C108" s="284" t="s">
        <v>292</v>
      </c>
      <c r="D108" s="285"/>
      <c r="E108" s="286"/>
      <c r="F108" s="286"/>
      <c r="G108" s="287"/>
      <c r="H108" s="288"/>
      <c r="I108" s="289"/>
      <c r="J108" s="290"/>
      <c r="K108" s="291"/>
      <c r="O108" s="292">
        <v>1</v>
      </c>
    </row>
    <row r="109" spans="1:80">
      <c r="A109" s="293">
        <v>34</v>
      </c>
      <c r="B109" s="294" t="s">
        <v>294</v>
      </c>
      <c r="C109" s="295" t="s">
        <v>295</v>
      </c>
      <c r="D109" s="296" t="s">
        <v>109</v>
      </c>
      <c r="E109" s="297">
        <v>65.538399999999996</v>
      </c>
      <c r="F109" s="297">
        <v>0</v>
      </c>
      <c r="G109" s="298">
        <f>E109*F109</f>
        <v>0</v>
      </c>
      <c r="H109" s="299">
        <v>0</v>
      </c>
      <c r="I109" s="300">
        <f>E109*H109</f>
        <v>0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>
      <c r="A110" s="316"/>
      <c r="B110" s="317" t="s">
        <v>99</v>
      </c>
      <c r="C110" s="318" t="s">
        <v>293</v>
      </c>
      <c r="D110" s="319"/>
      <c r="E110" s="320"/>
      <c r="F110" s="321"/>
      <c r="G110" s="322">
        <f>SUM(G108:G109)</f>
        <v>0</v>
      </c>
      <c r="H110" s="323"/>
      <c r="I110" s="324">
        <f>SUM(I108:I109)</f>
        <v>0</v>
      </c>
      <c r="J110" s="323"/>
      <c r="K110" s="324">
        <f>SUM(K108:K109)</f>
        <v>0</v>
      </c>
      <c r="O110" s="292">
        <v>4</v>
      </c>
      <c r="BA110" s="325">
        <f>SUM(BA108:BA109)</f>
        <v>0</v>
      </c>
      <c r="BB110" s="325">
        <f>SUM(BB108:BB109)</f>
        <v>0</v>
      </c>
      <c r="BC110" s="325">
        <f>SUM(BC108:BC109)</f>
        <v>0</v>
      </c>
      <c r="BD110" s="325">
        <f>SUM(BD108:BD109)</f>
        <v>0</v>
      </c>
      <c r="BE110" s="325">
        <f>SUM(BE108:BE109)</f>
        <v>0</v>
      </c>
    </row>
    <row r="111" spans="1:80">
      <c r="A111" s="282" t="s">
        <v>97</v>
      </c>
      <c r="B111" s="283" t="s">
        <v>296</v>
      </c>
      <c r="C111" s="284" t="s">
        <v>297</v>
      </c>
      <c r="D111" s="285"/>
      <c r="E111" s="286"/>
      <c r="F111" s="286"/>
      <c r="G111" s="287"/>
      <c r="H111" s="288"/>
      <c r="I111" s="289"/>
      <c r="J111" s="290"/>
      <c r="K111" s="291"/>
      <c r="O111" s="292">
        <v>1</v>
      </c>
    </row>
    <row r="112" spans="1:80" ht="22.5">
      <c r="A112" s="293">
        <v>35</v>
      </c>
      <c r="B112" s="294" t="s">
        <v>299</v>
      </c>
      <c r="C112" s="295" t="s">
        <v>300</v>
      </c>
      <c r="D112" s="296" t="s">
        <v>176</v>
      </c>
      <c r="E112" s="297">
        <v>28.614999999999998</v>
      </c>
      <c r="F112" s="297">
        <v>0</v>
      </c>
      <c r="G112" s="298">
        <f>E112*F112</f>
        <v>0</v>
      </c>
      <c r="H112" s="299">
        <v>0</v>
      </c>
      <c r="I112" s="300">
        <f>E112*H112</f>
        <v>0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01"/>
      <c r="B113" s="302"/>
      <c r="C113" s="303" t="s">
        <v>301</v>
      </c>
      <c r="D113" s="304"/>
      <c r="E113" s="304"/>
      <c r="F113" s="304"/>
      <c r="G113" s="305"/>
      <c r="I113" s="306"/>
      <c r="K113" s="306"/>
      <c r="L113" s="307" t="s">
        <v>301</v>
      </c>
      <c r="O113" s="292">
        <v>3</v>
      </c>
    </row>
    <row r="114" spans="1:80">
      <c r="A114" s="301"/>
      <c r="B114" s="308"/>
      <c r="C114" s="309" t="s">
        <v>302</v>
      </c>
      <c r="D114" s="310"/>
      <c r="E114" s="311">
        <v>28.614999999999998</v>
      </c>
      <c r="F114" s="312"/>
      <c r="G114" s="313"/>
      <c r="H114" s="314"/>
      <c r="I114" s="306"/>
      <c r="J114" s="315"/>
      <c r="K114" s="306"/>
      <c r="M114" s="307" t="s">
        <v>302</v>
      </c>
      <c r="O114" s="292"/>
    </row>
    <row r="115" spans="1:80">
      <c r="A115" s="316"/>
      <c r="B115" s="317" t="s">
        <v>99</v>
      </c>
      <c r="C115" s="318" t="s">
        <v>298</v>
      </c>
      <c r="D115" s="319"/>
      <c r="E115" s="320"/>
      <c r="F115" s="321"/>
      <c r="G115" s="322">
        <f>SUM(G111:G114)</f>
        <v>0</v>
      </c>
      <c r="H115" s="323"/>
      <c r="I115" s="324">
        <f>SUM(I111:I114)</f>
        <v>0</v>
      </c>
      <c r="J115" s="323"/>
      <c r="K115" s="324">
        <f>SUM(K111:K114)</f>
        <v>0</v>
      </c>
      <c r="O115" s="292">
        <v>4</v>
      </c>
      <c r="BA115" s="325">
        <f>SUM(BA111:BA114)</f>
        <v>0</v>
      </c>
      <c r="BB115" s="325">
        <f>SUM(BB111:BB114)</f>
        <v>0</v>
      </c>
      <c r="BC115" s="325">
        <f>SUM(BC111:BC114)</f>
        <v>0</v>
      </c>
      <c r="BD115" s="325">
        <f>SUM(BD111:BD114)</f>
        <v>0</v>
      </c>
      <c r="BE115" s="325">
        <f>SUM(BE111:BE114)</f>
        <v>0</v>
      </c>
    </row>
    <row r="116" spans="1:80">
      <c r="A116" s="282" t="s">
        <v>97</v>
      </c>
      <c r="B116" s="283" t="s">
        <v>303</v>
      </c>
      <c r="C116" s="284" t="s">
        <v>304</v>
      </c>
      <c r="D116" s="285"/>
      <c r="E116" s="286"/>
      <c r="F116" s="286"/>
      <c r="G116" s="287"/>
      <c r="H116" s="288"/>
      <c r="I116" s="289"/>
      <c r="J116" s="290"/>
      <c r="K116" s="291"/>
      <c r="O116" s="292">
        <v>1</v>
      </c>
    </row>
    <row r="117" spans="1:80">
      <c r="A117" s="293">
        <v>36</v>
      </c>
      <c r="B117" s="294" t="s">
        <v>306</v>
      </c>
      <c r="C117" s="295" t="s">
        <v>307</v>
      </c>
      <c r="D117" s="296" t="s">
        <v>109</v>
      </c>
      <c r="E117" s="297">
        <v>2.8614999999999999</v>
      </c>
      <c r="F117" s="297">
        <v>0</v>
      </c>
      <c r="G117" s="298">
        <f>E117*F117</f>
        <v>0</v>
      </c>
      <c r="H117" s="299">
        <v>2.16</v>
      </c>
      <c r="I117" s="300">
        <f>E117*H117</f>
        <v>6.1808399999999999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 t="s">
        <v>308</v>
      </c>
      <c r="D118" s="304"/>
      <c r="E118" s="304"/>
      <c r="F118" s="304"/>
      <c r="G118" s="305"/>
      <c r="I118" s="306"/>
      <c r="K118" s="306"/>
      <c r="L118" s="307" t="s">
        <v>308</v>
      </c>
      <c r="O118" s="292">
        <v>3</v>
      </c>
    </row>
    <row r="119" spans="1:80">
      <c r="A119" s="301"/>
      <c r="B119" s="308"/>
      <c r="C119" s="309" t="s">
        <v>309</v>
      </c>
      <c r="D119" s="310"/>
      <c r="E119" s="311">
        <v>2.8614999999999999</v>
      </c>
      <c r="F119" s="312"/>
      <c r="G119" s="313"/>
      <c r="H119" s="314"/>
      <c r="I119" s="306"/>
      <c r="J119" s="315"/>
      <c r="K119" s="306"/>
      <c r="M119" s="307" t="s">
        <v>309</v>
      </c>
      <c r="O119" s="292"/>
    </row>
    <row r="120" spans="1:80">
      <c r="A120" s="293">
        <v>37</v>
      </c>
      <c r="B120" s="294" t="s">
        <v>310</v>
      </c>
      <c r="C120" s="295" t="s">
        <v>311</v>
      </c>
      <c r="D120" s="296" t="s">
        <v>109</v>
      </c>
      <c r="E120" s="297">
        <v>2.8614999999999999</v>
      </c>
      <c r="F120" s="297">
        <v>0</v>
      </c>
      <c r="G120" s="298">
        <f>E120*F120</f>
        <v>0</v>
      </c>
      <c r="H120" s="299">
        <v>2.5249999999999999</v>
      </c>
      <c r="I120" s="300">
        <f>E120*H120</f>
        <v>7.2252874999999994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01"/>
      <c r="B121" s="308"/>
      <c r="C121" s="309" t="s">
        <v>312</v>
      </c>
      <c r="D121" s="310"/>
      <c r="E121" s="311">
        <v>2.8614999999999999</v>
      </c>
      <c r="F121" s="312"/>
      <c r="G121" s="313"/>
      <c r="H121" s="314"/>
      <c r="I121" s="306"/>
      <c r="J121" s="315"/>
      <c r="K121" s="306"/>
      <c r="M121" s="307" t="s">
        <v>312</v>
      </c>
      <c r="O121" s="292"/>
    </row>
    <row r="122" spans="1:80">
      <c r="A122" s="293">
        <v>38</v>
      </c>
      <c r="B122" s="294" t="s">
        <v>313</v>
      </c>
      <c r="C122" s="295" t="s">
        <v>314</v>
      </c>
      <c r="D122" s="296" t="s">
        <v>109</v>
      </c>
      <c r="E122" s="297">
        <v>2.8900999999999999</v>
      </c>
      <c r="F122" s="297">
        <v>0</v>
      </c>
      <c r="G122" s="298">
        <f>E122*F122</f>
        <v>0</v>
      </c>
      <c r="H122" s="299">
        <v>2.5249999999999999</v>
      </c>
      <c r="I122" s="300">
        <f>E122*H122</f>
        <v>7.2975024999999993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2"/>
      <c r="C123" s="303" t="s">
        <v>315</v>
      </c>
      <c r="D123" s="304"/>
      <c r="E123" s="304"/>
      <c r="F123" s="304"/>
      <c r="G123" s="305"/>
      <c r="I123" s="306"/>
      <c r="K123" s="306"/>
      <c r="L123" s="307" t="s">
        <v>315</v>
      </c>
      <c r="O123" s="292">
        <v>3</v>
      </c>
    </row>
    <row r="124" spans="1:80">
      <c r="A124" s="301"/>
      <c r="B124" s="308"/>
      <c r="C124" s="309" t="s">
        <v>316</v>
      </c>
      <c r="D124" s="310"/>
      <c r="E124" s="311">
        <v>2.8900999999999999</v>
      </c>
      <c r="F124" s="312"/>
      <c r="G124" s="313"/>
      <c r="H124" s="314"/>
      <c r="I124" s="306"/>
      <c r="J124" s="315"/>
      <c r="K124" s="306"/>
      <c r="M124" s="307" t="s">
        <v>316</v>
      </c>
      <c r="O124" s="292"/>
    </row>
    <row r="125" spans="1:80">
      <c r="A125" s="293">
        <v>39</v>
      </c>
      <c r="B125" s="294" t="s">
        <v>317</v>
      </c>
      <c r="C125" s="295" t="s">
        <v>318</v>
      </c>
      <c r="D125" s="296" t="s">
        <v>319</v>
      </c>
      <c r="E125" s="297">
        <v>1.43E-2</v>
      </c>
      <c r="F125" s="297">
        <v>0</v>
      </c>
      <c r="G125" s="298">
        <f>E125*F125</f>
        <v>0</v>
      </c>
      <c r="H125" s="299">
        <v>1.0217400000000001</v>
      </c>
      <c r="I125" s="300">
        <f>E125*H125</f>
        <v>1.4610882000000002E-2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/>
      <c r="D126" s="304"/>
      <c r="E126" s="304"/>
      <c r="F126" s="304"/>
      <c r="G126" s="305"/>
      <c r="I126" s="306"/>
      <c r="K126" s="306"/>
      <c r="L126" s="307"/>
      <c r="O126" s="292">
        <v>3</v>
      </c>
    </row>
    <row r="127" spans="1:80">
      <c r="A127" s="301"/>
      <c r="B127" s="308"/>
      <c r="C127" s="309" t="s">
        <v>320</v>
      </c>
      <c r="D127" s="310"/>
      <c r="E127" s="311">
        <v>1.43E-2</v>
      </c>
      <c r="F127" s="312"/>
      <c r="G127" s="313"/>
      <c r="H127" s="314"/>
      <c r="I127" s="306"/>
      <c r="J127" s="315"/>
      <c r="K127" s="306"/>
      <c r="M127" s="307" t="s">
        <v>320</v>
      </c>
      <c r="O127" s="292"/>
    </row>
    <row r="128" spans="1:80">
      <c r="A128" s="316"/>
      <c r="B128" s="317" t="s">
        <v>99</v>
      </c>
      <c r="C128" s="318" t="s">
        <v>305</v>
      </c>
      <c r="D128" s="319"/>
      <c r="E128" s="320"/>
      <c r="F128" s="321"/>
      <c r="G128" s="322">
        <f>SUM(G116:G127)</f>
        <v>0</v>
      </c>
      <c r="H128" s="323"/>
      <c r="I128" s="324">
        <f>SUM(I116:I127)</f>
        <v>20.718240882</v>
      </c>
      <c r="J128" s="323"/>
      <c r="K128" s="324">
        <f>SUM(K116:K127)</f>
        <v>0</v>
      </c>
      <c r="O128" s="292">
        <v>4</v>
      </c>
      <c r="BA128" s="325">
        <f>SUM(BA116:BA127)</f>
        <v>0</v>
      </c>
      <c r="BB128" s="325">
        <f>SUM(BB116:BB127)</f>
        <v>0</v>
      </c>
      <c r="BC128" s="325">
        <f>SUM(BC116:BC127)</f>
        <v>0</v>
      </c>
      <c r="BD128" s="325">
        <f>SUM(BD116:BD127)</f>
        <v>0</v>
      </c>
      <c r="BE128" s="325">
        <f>SUM(BE116:BE127)</f>
        <v>0</v>
      </c>
    </row>
    <row r="129" spans="1:80">
      <c r="A129" s="282" t="s">
        <v>97</v>
      </c>
      <c r="B129" s="283" t="s">
        <v>321</v>
      </c>
      <c r="C129" s="284" t="s">
        <v>322</v>
      </c>
      <c r="D129" s="285"/>
      <c r="E129" s="286"/>
      <c r="F129" s="286"/>
      <c r="G129" s="287"/>
      <c r="H129" s="288"/>
      <c r="I129" s="289"/>
      <c r="J129" s="290"/>
      <c r="K129" s="291"/>
      <c r="O129" s="292">
        <v>1</v>
      </c>
    </row>
    <row r="130" spans="1:80" ht="22.5">
      <c r="A130" s="293">
        <v>40</v>
      </c>
      <c r="B130" s="294" t="s">
        <v>324</v>
      </c>
      <c r="C130" s="295" t="s">
        <v>325</v>
      </c>
      <c r="D130" s="296" t="s">
        <v>109</v>
      </c>
      <c r="E130" s="297">
        <v>0.34649999999999997</v>
      </c>
      <c r="F130" s="297">
        <v>0</v>
      </c>
      <c r="G130" s="298">
        <f>E130*F130</f>
        <v>0</v>
      </c>
      <c r="H130" s="299">
        <v>1.7671600000000001</v>
      </c>
      <c r="I130" s="300">
        <f>E130*H130</f>
        <v>0.61232093999999992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2"/>
      <c r="C131" s="303" t="s">
        <v>326</v>
      </c>
      <c r="D131" s="304"/>
      <c r="E131" s="304"/>
      <c r="F131" s="304"/>
      <c r="G131" s="305"/>
      <c r="I131" s="306"/>
      <c r="K131" s="306"/>
      <c r="L131" s="307" t="s">
        <v>326</v>
      </c>
      <c r="O131" s="292">
        <v>3</v>
      </c>
    </row>
    <row r="132" spans="1:80">
      <c r="A132" s="301"/>
      <c r="B132" s="308"/>
      <c r="C132" s="309" t="s">
        <v>327</v>
      </c>
      <c r="D132" s="310"/>
      <c r="E132" s="311">
        <v>0.34649999999999997</v>
      </c>
      <c r="F132" s="312"/>
      <c r="G132" s="313"/>
      <c r="H132" s="314"/>
      <c r="I132" s="306"/>
      <c r="J132" s="315"/>
      <c r="K132" s="306"/>
      <c r="M132" s="307" t="s">
        <v>327</v>
      </c>
      <c r="O132" s="292"/>
    </row>
    <row r="133" spans="1:80">
      <c r="A133" s="316"/>
      <c r="B133" s="317" t="s">
        <v>99</v>
      </c>
      <c r="C133" s="318" t="s">
        <v>323</v>
      </c>
      <c r="D133" s="319"/>
      <c r="E133" s="320"/>
      <c r="F133" s="321"/>
      <c r="G133" s="322">
        <f>SUM(G129:G132)</f>
        <v>0</v>
      </c>
      <c r="H133" s="323"/>
      <c r="I133" s="324">
        <f>SUM(I129:I132)</f>
        <v>0.61232093999999992</v>
      </c>
      <c r="J133" s="323"/>
      <c r="K133" s="324">
        <f>SUM(K129:K132)</f>
        <v>0</v>
      </c>
      <c r="O133" s="292">
        <v>4</v>
      </c>
      <c r="BA133" s="325">
        <f>SUM(BA129:BA132)</f>
        <v>0</v>
      </c>
      <c r="BB133" s="325">
        <f>SUM(BB129:BB132)</f>
        <v>0</v>
      </c>
      <c r="BC133" s="325">
        <f>SUM(BC129:BC132)</f>
        <v>0</v>
      </c>
      <c r="BD133" s="325">
        <f>SUM(BD129:BD132)</f>
        <v>0</v>
      </c>
      <c r="BE133" s="325">
        <f>SUM(BE129:BE132)</f>
        <v>0</v>
      </c>
    </row>
    <row r="134" spans="1:80">
      <c r="A134" s="282" t="s">
        <v>97</v>
      </c>
      <c r="B134" s="283" t="s">
        <v>328</v>
      </c>
      <c r="C134" s="284" t="s">
        <v>329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41</v>
      </c>
      <c r="B135" s="294" t="s">
        <v>331</v>
      </c>
      <c r="C135" s="295" t="s">
        <v>332</v>
      </c>
      <c r="D135" s="296" t="s">
        <v>184</v>
      </c>
      <c r="E135" s="297">
        <v>7</v>
      </c>
      <c r="F135" s="297">
        <v>0</v>
      </c>
      <c r="G135" s="298">
        <f>E135*F135</f>
        <v>0</v>
      </c>
      <c r="H135" s="299">
        <v>1.17E-3</v>
      </c>
      <c r="I135" s="300">
        <f>E135*H135</f>
        <v>8.1899999999999994E-3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2"/>
      <c r="C136" s="303"/>
      <c r="D136" s="304"/>
      <c r="E136" s="304"/>
      <c r="F136" s="304"/>
      <c r="G136" s="305"/>
      <c r="I136" s="306"/>
      <c r="K136" s="306"/>
      <c r="L136" s="307"/>
      <c r="O136" s="292">
        <v>3</v>
      </c>
    </row>
    <row r="137" spans="1:80">
      <c r="A137" s="301"/>
      <c r="B137" s="302"/>
      <c r="C137" s="303"/>
      <c r="D137" s="304"/>
      <c r="E137" s="304"/>
      <c r="F137" s="304"/>
      <c r="G137" s="305"/>
      <c r="I137" s="306"/>
      <c r="K137" s="306"/>
      <c r="L137" s="307"/>
      <c r="O137" s="292">
        <v>3</v>
      </c>
    </row>
    <row r="138" spans="1:80">
      <c r="A138" s="301"/>
      <c r="B138" s="308"/>
      <c r="C138" s="309" t="s">
        <v>513</v>
      </c>
      <c r="D138" s="310"/>
      <c r="E138" s="311">
        <v>2</v>
      </c>
      <c r="F138" s="312"/>
      <c r="G138" s="313"/>
      <c r="H138" s="314"/>
      <c r="I138" s="306"/>
      <c r="J138" s="315"/>
      <c r="K138" s="306"/>
      <c r="M138" s="307" t="s">
        <v>513</v>
      </c>
      <c r="O138" s="292"/>
    </row>
    <row r="139" spans="1:80">
      <c r="A139" s="301"/>
      <c r="B139" s="308"/>
      <c r="C139" s="309" t="s">
        <v>514</v>
      </c>
      <c r="D139" s="310"/>
      <c r="E139" s="311">
        <v>5</v>
      </c>
      <c r="F139" s="312"/>
      <c r="G139" s="313"/>
      <c r="H139" s="314"/>
      <c r="I139" s="306"/>
      <c r="J139" s="315"/>
      <c r="K139" s="306"/>
      <c r="M139" s="307" t="s">
        <v>514</v>
      </c>
      <c r="O139" s="292"/>
    </row>
    <row r="140" spans="1:80">
      <c r="A140" s="316"/>
      <c r="B140" s="317" t="s">
        <v>99</v>
      </c>
      <c r="C140" s="318" t="s">
        <v>330</v>
      </c>
      <c r="D140" s="319"/>
      <c r="E140" s="320"/>
      <c r="F140" s="321"/>
      <c r="G140" s="322">
        <f>SUM(G134:G139)</f>
        <v>0</v>
      </c>
      <c r="H140" s="323"/>
      <c r="I140" s="324">
        <f>SUM(I134:I139)</f>
        <v>8.1899999999999994E-3</v>
      </c>
      <c r="J140" s="323"/>
      <c r="K140" s="324">
        <f>SUM(K134:K139)</f>
        <v>0</v>
      </c>
      <c r="O140" s="292">
        <v>4</v>
      </c>
      <c r="BA140" s="325">
        <f>SUM(BA134:BA139)</f>
        <v>0</v>
      </c>
      <c r="BB140" s="325">
        <f>SUM(BB134:BB139)</f>
        <v>0</v>
      </c>
      <c r="BC140" s="325">
        <f>SUM(BC134:BC139)</f>
        <v>0</v>
      </c>
      <c r="BD140" s="325">
        <f>SUM(BD134:BD139)</f>
        <v>0</v>
      </c>
      <c r="BE140" s="325">
        <f>SUM(BE134:BE139)</f>
        <v>0</v>
      </c>
    </row>
    <row r="141" spans="1:80">
      <c r="A141" s="282" t="s">
        <v>97</v>
      </c>
      <c r="B141" s="283" t="s">
        <v>336</v>
      </c>
      <c r="C141" s="284" t="s">
        <v>337</v>
      </c>
      <c r="D141" s="285"/>
      <c r="E141" s="286"/>
      <c r="F141" s="286"/>
      <c r="G141" s="287"/>
      <c r="H141" s="288"/>
      <c r="I141" s="289"/>
      <c r="J141" s="290"/>
      <c r="K141" s="291"/>
      <c r="O141" s="292">
        <v>1</v>
      </c>
    </row>
    <row r="142" spans="1:80">
      <c r="A142" s="293">
        <v>42</v>
      </c>
      <c r="B142" s="294" t="s">
        <v>339</v>
      </c>
      <c r="C142" s="295" t="s">
        <v>340</v>
      </c>
      <c r="D142" s="296" t="s">
        <v>109</v>
      </c>
      <c r="E142" s="297">
        <v>0.16</v>
      </c>
      <c r="F142" s="297">
        <v>0</v>
      </c>
      <c r="G142" s="298">
        <f>E142*F142</f>
        <v>0</v>
      </c>
      <c r="H142" s="299">
        <v>1.8907700000000001</v>
      </c>
      <c r="I142" s="300">
        <f>E142*H142</f>
        <v>0.30252319999999999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8"/>
      <c r="C143" s="309" t="s">
        <v>515</v>
      </c>
      <c r="D143" s="310"/>
      <c r="E143" s="311">
        <v>0.16</v>
      </c>
      <c r="F143" s="312"/>
      <c r="G143" s="313"/>
      <c r="H143" s="314"/>
      <c r="I143" s="306"/>
      <c r="J143" s="315"/>
      <c r="K143" s="306"/>
      <c r="M143" s="307" t="s">
        <v>515</v>
      </c>
      <c r="O143" s="292"/>
    </row>
    <row r="144" spans="1:80">
      <c r="A144" s="316"/>
      <c r="B144" s="317" t="s">
        <v>99</v>
      </c>
      <c r="C144" s="318" t="s">
        <v>338</v>
      </c>
      <c r="D144" s="319"/>
      <c r="E144" s="320"/>
      <c r="F144" s="321"/>
      <c r="G144" s="322">
        <f>SUM(G141:G143)</f>
        <v>0</v>
      </c>
      <c r="H144" s="323"/>
      <c r="I144" s="324">
        <f>SUM(I141:I143)</f>
        <v>0.30252319999999999</v>
      </c>
      <c r="J144" s="323"/>
      <c r="K144" s="324">
        <f>SUM(K141:K143)</f>
        <v>0</v>
      </c>
      <c r="O144" s="292">
        <v>4</v>
      </c>
      <c r="BA144" s="325">
        <f>SUM(BA141:BA143)</f>
        <v>0</v>
      </c>
      <c r="BB144" s="325">
        <f>SUM(BB141:BB143)</f>
        <v>0</v>
      </c>
      <c r="BC144" s="325">
        <f>SUM(BC141:BC143)</f>
        <v>0</v>
      </c>
      <c r="BD144" s="325">
        <f>SUM(BD141:BD143)</f>
        <v>0</v>
      </c>
      <c r="BE144" s="325">
        <f>SUM(BE141:BE143)</f>
        <v>0</v>
      </c>
    </row>
    <row r="145" spans="1:80">
      <c r="A145" s="282" t="s">
        <v>97</v>
      </c>
      <c r="B145" s="283" t="s">
        <v>342</v>
      </c>
      <c r="C145" s="284" t="s">
        <v>343</v>
      </c>
      <c r="D145" s="285"/>
      <c r="E145" s="286"/>
      <c r="F145" s="286"/>
      <c r="G145" s="287"/>
      <c r="H145" s="288"/>
      <c r="I145" s="289"/>
      <c r="J145" s="290"/>
      <c r="K145" s="291"/>
      <c r="O145" s="292">
        <v>1</v>
      </c>
    </row>
    <row r="146" spans="1:80">
      <c r="A146" s="293">
        <v>43</v>
      </c>
      <c r="B146" s="294" t="s">
        <v>345</v>
      </c>
      <c r="C146" s="295" t="s">
        <v>346</v>
      </c>
      <c r="D146" s="296" t="s">
        <v>176</v>
      </c>
      <c r="E146" s="297">
        <v>0.75</v>
      </c>
      <c r="F146" s="297">
        <v>0</v>
      </c>
      <c r="G146" s="298">
        <f>E146*F146</f>
        <v>0</v>
      </c>
      <c r="H146" s="299">
        <v>0.441</v>
      </c>
      <c r="I146" s="300">
        <f>E146*H146</f>
        <v>0.33074999999999999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301"/>
      <c r="B147" s="302"/>
      <c r="C147" s="303" t="s">
        <v>347</v>
      </c>
      <c r="D147" s="304"/>
      <c r="E147" s="304"/>
      <c r="F147" s="304"/>
      <c r="G147" s="305"/>
      <c r="I147" s="306"/>
      <c r="K147" s="306"/>
      <c r="L147" s="307" t="s">
        <v>347</v>
      </c>
      <c r="O147" s="292">
        <v>3</v>
      </c>
    </row>
    <row r="148" spans="1:80">
      <c r="A148" s="293">
        <v>44</v>
      </c>
      <c r="B148" s="294" t="s">
        <v>348</v>
      </c>
      <c r="C148" s="295" t="s">
        <v>349</v>
      </c>
      <c r="D148" s="296" t="s">
        <v>176</v>
      </c>
      <c r="E148" s="297">
        <v>23.5</v>
      </c>
      <c r="F148" s="297">
        <v>0</v>
      </c>
      <c r="G148" s="298">
        <f>E148*F148</f>
        <v>0</v>
      </c>
      <c r="H148" s="299">
        <v>0.60104000000000002</v>
      </c>
      <c r="I148" s="300">
        <f>E148*H148</f>
        <v>14.12444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2"/>
      <c r="C149" s="303" t="s">
        <v>350</v>
      </c>
      <c r="D149" s="304"/>
      <c r="E149" s="304"/>
      <c r="F149" s="304"/>
      <c r="G149" s="305"/>
      <c r="I149" s="306"/>
      <c r="K149" s="306"/>
      <c r="L149" s="307" t="s">
        <v>350</v>
      </c>
      <c r="O149" s="292">
        <v>3</v>
      </c>
    </row>
    <row r="150" spans="1:80">
      <c r="A150" s="293">
        <v>45</v>
      </c>
      <c r="B150" s="294" t="s">
        <v>351</v>
      </c>
      <c r="C150" s="295" t="s">
        <v>352</v>
      </c>
      <c r="D150" s="296" t="s">
        <v>176</v>
      </c>
      <c r="E150" s="297">
        <v>0.75</v>
      </c>
      <c r="F150" s="297">
        <v>0</v>
      </c>
      <c r="G150" s="298">
        <f>E150*F150</f>
        <v>0</v>
      </c>
      <c r="H150" s="299">
        <v>0.18462999999999999</v>
      </c>
      <c r="I150" s="300">
        <f>E150*H150</f>
        <v>0.1384725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301"/>
      <c r="B151" s="302"/>
      <c r="C151" s="303" t="s">
        <v>353</v>
      </c>
      <c r="D151" s="304"/>
      <c r="E151" s="304"/>
      <c r="F151" s="304"/>
      <c r="G151" s="305"/>
      <c r="I151" s="306"/>
      <c r="K151" s="306"/>
      <c r="L151" s="307" t="s">
        <v>353</v>
      </c>
      <c r="O151" s="292">
        <v>3</v>
      </c>
    </row>
    <row r="152" spans="1:80">
      <c r="A152" s="293">
        <v>46</v>
      </c>
      <c r="B152" s="294" t="s">
        <v>354</v>
      </c>
      <c r="C152" s="295" t="s">
        <v>355</v>
      </c>
      <c r="D152" s="296" t="s">
        <v>176</v>
      </c>
      <c r="E152" s="297">
        <v>0.75</v>
      </c>
      <c r="F152" s="297">
        <v>0</v>
      </c>
      <c r="G152" s="298">
        <f>E152*F152</f>
        <v>0</v>
      </c>
      <c r="H152" s="299">
        <v>0.35759999999999997</v>
      </c>
      <c r="I152" s="300">
        <f>E152*H152</f>
        <v>0.26819999999999999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2"/>
      <c r="C153" s="303" t="s">
        <v>356</v>
      </c>
      <c r="D153" s="304"/>
      <c r="E153" s="304"/>
      <c r="F153" s="304"/>
      <c r="G153" s="305"/>
      <c r="I153" s="306"/>
      <c r="K153" s="306"/>
      <c r="L153" s="307" t="s">
        <v>356</v>
      </c>
      <c r="O153" s="292">
        <v>3</v>
      </c>
    </row>
    <row r="154" spans="1:80">
      <c r="A154" s="316"/>
      <c r="B154" s="317" t="s">
        <v>99</v>
      </c>
      <c r="C154" s="318" t="s">
        <v>344</v>
      </c>
      <c r="D154" s="319"/>
      <c r="E154" s="320"/>
      <c r="F154" s="321"/>
      <c r="G154" s="322">
        <f>SUM(G145:G153)</f>
        <v>0</v>
      </c>
      <c r="H154" s="323"/>
      <c r="I154" s="324">
        <f>SUM(I145:I153)</f>
        <v>14.861862500000001</v>
      </c>
      <c r="J154" s="323"/>
      <c r="K154" s="324">
        <f>SUM(K145:K153)</f>
        <v>0</v>
      </c>
      <c r="O154" s="292">
        <v>4</v>
      </c>
      <c r="BA154" s="325">
        <f>SUM(BA145:BA153)</f>
        <v>0</v>
      </c>
      <c r="BB154" s="325">
        <f>SUM(BB145:BB153)</f>
        <v>0</v>
      </c>
      <c r="BC154" s="325">
        <f>SUM(BC145:BC153)</f>
        <v>0</v>
      </c>
      <c r="BD154" s="325">
        <f>SUM(BD145:BD153)</f>
        <v>0</v>
      </c>
      <c r="BE154" s="325">
        <f>SUM(BE145:BE153)</f>
        <v>0</v>
      </c>
    </row>
    <row r="155" spans="1:80">
      <c r="A155" s="282" t="s">
        <v>97</v>
      </c>
      <c r="B155" s="283" t="s">
        <v>357</v>
      </c>
      <c r="C155" s="284" t="s">
        <v>358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>
      <c r="A156" s="293">
        <v>47</v>
      </c>
      <c r="B156" s="294" t="s">
        <v>360</v>
      </c>
      <c r="C156" s="295" t="s">
        <v>361</v>
      </c>
      <c r="D156" s="296" t="s">
        <v>176</v>
      </c>
      <c r="E156" s="297">
        <v>0.75</v>
      </c>
      <c r="F156" s="297">
        <v>0</v>
      </c>
      <c r="G156" s="298">
        <f>E156*F156</f>
        <v>0</v>
      </c>
      <c r="H156" s="299">
        <v>6.0099999999999997E-3</v>
      </c>
      <c r="I156" s="300">
        <f>E156*H156</f>
        <v>4.5074999999999994E-3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293">
        <v>48</v>
      </c>
      <c r="B157" s="294" t="s">
        <v>362</v>
      </c>
      <c r="C157" s="295" t="s">
        <v>363</v>
      </c>
      <c r="D157" s="296" t="s">
        <v>176</v>
      </c>
      <c r="E157" s="297">
        <v>0.75</v>
      </c>
      <c r="F157" s="297">
        <v>0</v>
      </c>
      <c r="G157" s="298">
        <f>E157*F157</f>
        <v>0</v>
      </c>
      <c r="H157" s="299">
        <v>6.0999999999999997E-4</v>
      </c>
      <c r="I157" s="300">
        <f>E157*H157</f>
        <v>4.5750000000000001E-4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0</v>
      </c>
      <c r="AC157" s="261">
        <v>0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0</v>
      </c>
    </row>
    <row r="158" spans="1:80">
      <c r="A158" s="293">
        <v>49</v>
      </c>
      <c r="B158" s="294" t="s">
        <v>364</v>
      </c>
      <c r="C158" s="295" t="s">
        <v>365</v>
      </c>
      <c r="D158" s="296" t="s">
        <v>176</v>
      </c>
      <c r="E158" s="297">
        <v>0.75</v>
      </c>
      <c r="F158" s="297">
        <v>0</v>
      </c>
      <c r="G158" s="298">
        <f>E158*F158</f>
        <v>0</v>
      </c>
      <c r="H158" s="299">
        <v>0.12966</v>
      </c>
      <c r="I158" s="300">
        <f>E158*H158</f>
        <v>9.7244999999999998E-2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2"/>
      <c r="C159" s="303" t="s">
        <v>366</v>
      </c>
      <c r="D159" s="304"/>
      <c r="E159" s="304"/>
      <c r="F159" s="304"/>
      <c r="G159" s="305"/>
      <c r="I159" s="306"/>
      <c r="K159" s="306"/>
      <c r="L159" s="307" t="s">
        <v>366</v>
      </c>
      <c r="O159" s="292">
        <v>3</v>
      </c>
    </row>
    <row r="160" spans="1:80">
      <c r="A160" s="316"/>
      <c r="B160" s="317" t="s">
        <v>99</v>
      </c>
      <c r="C160" s="318" t="s">
        <v>359</v>
      </c>
      <c r="D160" s="319"/>
      <c r="E160" s="320"/>
      <c r="F160" s="321"/>
      <c r="G160" s="322">
        <f>SUM(G155:G159)</f>
        <v>0</v>
      </c>
      <c r="H160" s="323"/>
      <c r="I160" s="324">
        <f>SUM(I155:I159)</f>
        <v>0.10221</v>
      </c>
      <c r="J160" s="323"/>
      <c r="K160" s="324">
        <f>SUM(K155:K159)</f>
        <v>0</v>
      </c>
      <c r="O160" s="292">
        <v>4</v>
      </c>
      <c r="BA160" s="325">
        <f>SUM(BA155:BA159)</f>
        <v>0</v>
      </c>
      <c r="BB160" s="325">
        <f>SUM(BB155:BB159)</f>
        <v>0</v>
      </c>
      <c r="BC160" s="325">
        <f>SUM(BC155:BC159)</f>
        <v>0</v>
      </c>
      <c r="BD160" s="325">
        <f>SUM(BD155:BD159)</f>
        <v>0</v>
      </c>
      <c r="BE160" s="325">
        <f>SUM(BE155:BE159)</f>
        <v>0</v>
      </c>
    </row>
    <row r="161" spans="1:80">
      <c r="A161" s="282" t="s">
        <v>97</v>
      </c>
      <c r="B161" s="283" t="s">
        <v>367</v>
      </c>
      <c r="C161" s="284" t="s">
        <v>368</v>
      </c>
      <c r="D161" s="285"/>
      <c r="E161" s="286"/>
      <c r="F161" s="286"/>
      <c r="G161" s="287"/>
      <c r="H161" s="288"/>
      <c r="I161" s="289"/>
      <c r="J161" s="290"/>
      <c r="K161" s="291"/>
      <c r="O161" s="292">
        <v>1</v>
      </c>
    </row>
    <row r="162" spans="1:80">
      <c r="A162" s="293">
        <v>50</v>
      </c>
      <c r="B162" s="294" t="s">
        <v>370</v>
      </c>
      <c r="C162" s="295" t="s">
        <v>371</v>
      </c>
      <c r="D162" s="296" t="s">
        <v>176</v>
      </c>
      <c r="E162" s="297">
        <v>23.5</v>
      </c>
      <c r="F162" s="297">
        <v>0</v>
      </c>
      <c r="G162" s="298">
        <f>E162*F162</f>
        <v>0</v>
      </c>
      <c r="H162" s="299">
        <v>7.3899999999999993E-2</v>
      </c>
      <c r="I162" s="300">
        <f>E162*H162</f>
        <v>1.7366499999999998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293">
        <v>51</v>
      </c>
      <c r="B163" s="294" t="s">
        <v>372</v>
      </c>
      <c r="C163" s="295" t="s">
        <v>373</v>
      </c>
      <c r="D163" s="296" t="s">
        <v>184</v>
      </c>
      <c r="E163" s="297">
        <v>12</v>
      </c>
      <c r="F163" s="297">
        <v>0</v>
      </c>
      <c r="G163" s="298">
        <f>E163*F163</f>
        <v>0</v>
      </c>
      <c r="H163" s="299">
        <v>3.6000000000000002E-4</v>
      </c>
      <c r="I163" s="300">
        <f>E163*H163</f>
        <v>4.3200000000000001E-3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293">
        <v>52</v>
      </c>
      <c r="B164" s="294" t="s">
        <v>374</v>
      </c>
      <c r="C164" s="295" t="s">
        <v>375</v>
      </c>
      <c r="D164" s="296" t="s">
        <v>184</v>
      </c>
      <c r="E164" s="297">
        <v>3.5</v>
      </c>
      <c r="F164" s="297">
        <v>0</v>
      </c>
      <c r="G164" s="298">
        <f>E164*F164</f>
        <v>0</v>
      </c>
      <c r="H164" s="299">
        <v>3.5999999999999999E-3</v>
      </c>
      <c r="I164" s="300">
        <f>E164*H164</f>
        <v>1.26E-2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293">
        <v>53</v>
      </c>
      <c r="B165" s="294" t="s">
        <v>376</v>
      </c>
      <c r="C165" s="295" t="s">
        <v>377</v>
      </c>
      <c r="D165" s="296" t="s">
        <v>176</v>
      </c>
      <c r="E165" s="297">
        <v>25</v>
      </c>
      <c r="F165" s="297">
        <v>0</v>
      </c>
      <c r="G165" s="298">
        <f>E165*F165</f>
        <v>0</v>
      </c>
      <c r="H165" s="299">
        <v>0.17244999999999999</v>
      </c>
      <c r="I165" s="300">
        <f>E165*H165</f>
        <v>4.3112499999999994</v>
      </c>
      <c r="J165" s="299"/>
      <c r="K165" s="300">
        <f>E165*J165</f>
        <v>0</v>
      </c>
      <c r="O165" s="292">
        <v>2</v>
      </c>
      <c r="AA165" s="261">
        <v>3</v>
      </c>
      <c r="AB165" s="261">
        <v>1</v>
      </c>
      <c r="AC165" s="261">
        <v>592451170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3</v>
      </c>
      <c r="CB165" s="292">
        <v>1</v>
      </c>
    </row>
    <row r="166" spans="1:80">
      <c r="A166" s="301"/>
      <c r="B166" s="308"/>
      <c r="C166" s="309" t="s">
        <v>516</v>
      </c>
      <c r="D166" s="310"/>
      <c r="E166" s="311">
        <v>24.675000000000001</v>
      </c>
      <c r="F166" s="312"/>
      <c r="G166" s="313"/>
      <c r="H166" s="314"/>
      <c r="I166" s="306"/>
      <c r="J166" s="315"/>
      <c r="K166" s="306"/>
      <c r="M166" s="307" t="s">
        <v>516</v>
      </c>
      <c r="O166" s="292"/>
    </row>
    <row r="167" spans="1:80">
      <c r="A167" s="301"/>
      <c r="B167" s="308"/>
      <c r="C167" s="309" t="s">
        <v>517</v>
      </c>
      <c r="D167" s="310"/>
      <c r="E167" s="311">
        <v>0.32500000000000001</v>
      </c>
      <c r="F167" s="312"/>
      <c r="G167" s="313"/>
      <c r="H167" s="314"/>
      <c r="I167" s="306"/>
      <c r="J167" s="315"/>
      <c r="K167" s="306"/>
      <c r="M167" s="307" t="s">
        <v>517</v>
      </c>
      <c r="O167" s="292"/>
    </row>
    <row r="168" spans="1:80">
      <c r="A168" s="316"/>
      <c r="B168" s="317" t="s">
        <v>99</v>
      </c>
      <c r="C168" s="318" t="s">
        <v>369</v>
      </c>
      <c r="D168" s="319"/>
      <c r="E168" s="320"/>
      <c r="F168" s="321"/>
      <c r="G168" s="322">
        <f>SUM(G161:G167)</f>
        <v>0</v>
      </c>
      <c r="H168" s="323"/>
      <c r="I168" s="324">
        <f>SUM(I161:I167)</f>
        <v>6.0648199999999992</v>
      </c>
      <c r="J168" s="323"/>
      <c r="K168" s="324">
        <f>SUM(K161:K167)</f>
        <v>0</v>
      </c>
      <c r="O168" s="292">
        <v>4</v>
      </c>
      <c r="BA168" s="325">
        <f>SUM(BA161:BA167)</f>
        <v>0</v>
      </c>
      <c r="BB168" s="325">
        <f>SUM(BB161:BB167)</f>
        <v>0</v>
      </c>
      <c r="BC168" s="325">
        <f>SUM(BC161:BC167)</f>
        <v>0</v>
      </c>
      <c r="BD168" s="325">
        <f>SUM(BD161:BD167)</f>
        <v>0</v>
      </c>
      <c r="BE168" s="325">
        <f>SUM(BE161:BE167)</f>
        <v>0</v>
      </c>
    </row>
    <row r="169" spans="1:80">
      <c r="A169" s="282" t="s">
        <v>97</v>
      </c>
      <c r="B169" s="283" t="s">
        <v>380</v>
      </c>
      <c r="C169" s="284" t="s">
        <v>381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 ht="22.5">
      <c r="A170" s="293">
        <v>54</v>
      </c>
      <c r="B170" s="294" t="s">
        <v>383</v>
      </c>
      <c r="C170" s="295" t="s">
        <v>384</v>
      </c>
      <c r="D170" s="296" t="s">
        <v>385</v>
      </c>
      <c r="E170" s="297">
        <v>2</v>
      </c>
      <c r="F170" s="297">
        <v>0</v>
      </c>
      <c r="G170" s="298">
        <f>E170*F170</f>
        <v>0</v>
      </c>
      <c r="H170" s="299">
        <v>3.5619999999999999E-2</v>
      </c>
      <c r="I170" s="300">
        <f>E170*H170</f>
        <v>7.1239999999999998E-2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301"/>
      <c r="B171" s="302"/>
      <c r="C171" s="303" t="s">
        <v>386</v>
      </c>
      <c r="D171" s="304"/>
      <c r="E171" s="304"/>
      <c r="F171" s="304"/>
      <c r="G171" s="305"/>
      <c r="I171" s="306"/>
      <c r="K171" s="306"/>
      <c r="L171" s="307" t="s">
        <v>386</v>
      </c>
      <c r="O171" s="292">
        <v>3</v>
      </c>
    </row>
    <row r="172" spans="1:80">
      <c r="A172" s="316"/>
      <c r="B172" s="317" t="s">
        <v>99</v>
      </c>
      <c r="C172" s="318" t="s">
        <v>382</v>
      </c>
      <c r="D172" s="319"/>
      <c r="E172" s="320"/>
      <c r="F172" s="321"/>
      <c r="G172" s="322">
        <f>SUM(G169:G171)</f>
        <v>0</v>
      </c>
      <c r="H172" s="323"/>
      <c r="I172" s="324">
        <f>SUM(I169:I171)</f>
        <v>7.1239999999999998E-2</v>
      </c>
      <c r="J172" s="323"/>
      <c r="K172" s="324">
        <f>SUM(K169:K171)</f>
        <v>0</v>
      </c>
      <c r="O172" s="292">
        <v>4</v>
      </c>
      <c r="BA172" s="325">
        <f>SUM(BA169:BA171)</f>
        <v>0</v>
      </c>
      <c r="BB172" s="325">
        <f>SUM(BB169:BB171)</f>
        <v>0</v>
      </c>
      <c r="BC172" s="325">
        <f>SUM(BC169:BC171)</f>
        <v>0</v>
      </c>
      <c r="BD172" s="325">
        <f>SUM(BD169:BD171)</f>
        <v>0</v>
      </c>
      <c r="BE172" s="325">
        <f>SUM(BE169:BE171)</f>
        <v>0</v>
      </c>
    </row>
    <row r="173" spans="1:80">
      <c r="A173" s="282" t="s">
        <v>97</v>
      </c>
      <c r="B173" s="283" t="s">
        <v>387</v>
      </c>
      <c r="C173" s="284" t="s">
        <v>388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55</v>
      </c>
      <c r="B174" s="294" t="s">
        <v>390</v>
      </c>
      <c r="C174" s="295" t="s">
        <v>391</v>
      </c>
      <c r="D174" s="296" t="s">
        <v>176</v>
      </c>
      <c r="E174" s="297">
        <v>57.23</v>
      </c>
      <c r="F174" s="297">
        <v>0</v>
      </c>
      <c r="G174" s="298">
        <f>E174*F174</f>
        <v>0</v>
      </c>
      <c r="H174" s="299">
        <v>2.2000000000000001E-4</v>
      </c>
      <c r="I174" s="300">
        <f>E174*H174</f>
        <v>1.25906E-2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8"/>
      <c r="C175" s="309" t="s">
        <v>392</v>
      </c>
      <c r="D175" s="310"/>
      <c r="E175" s="311">
        <v>28.614999999999998</v>
      </c>
      <c r="F175" s="312"/>
      <c r="G175" s="313"/>
      <c r="H175" s="314"/>
      <c r="I175" s="306"/>
      <c r="J175" s="315"/>
      <c r="K175" s="306"/>
      <c r="M175" s="307" t="s">
        <v>392</v>
      </c>
      <c r="O175" s="292"/>
    </row>
    <row r="176" spans="1:80">
      <c r="A176" s="301"/>
      <c r="B176" s="308"/>
      <c r="C176" s="309" t="s">
        <v>393</v>
      </c>
      <c r="D176" s="310"/>
      <c r="E176" s="311">
        <v>28.614999999999998</v>
      </c>
      <c r="F176" s="312"/>
      <c r="G176" s="313"/>
      <c r="H176" s="314"/>
      <c r="I176" s="306"/>
      <c r="J176" s="315"/>
      <c r="K176" s="306"/>
      <c r="M176" s="307" t="s">
        <v>393</v>
      </c>
      <c r="O176" s="292"/>
    </row>
    <row r="177" spans="1:80">
      <c r="A177" s="316"/>
      <c r="B177" s="317" t="s">
        <v>99</v>
      </c>
      <c r="C177" s="318" t="s">
        <v>389</v>
      </c>
      <c r="D177" s="319"/>
      <c r="E177" s="320"/>
      <c r="F177" s="321"/>
      <c r="G177" s="322">
        <f>SUM(G173:G176)</f>
        <v>0</v>
      </c>
      <c r="H177" s="323"/>
      <c r="I177" s="324">
        <f>SUM(I173:I176)</f>
        <v>1.25906E-2</v>
      </c>
      <c r="J177" s="323"/>
      <c r="K177" s="324">
        <f>SUM(K173:K176)</f>
        <v>0</v>
      </c>
      <c r="O177" s="292">
        <v>4</v>
      </c>
      <c r="BA177" s="325">
        <f>SUM(BA173:BA176)</f>
        <v>0</v>
      </c>
      <c r="BB177" s="325">
        <f>SUM(BB173:BB176)</f>
        <v>0</v>
      </c>
      <c r="BC177" s="325">
        <f>SUM(BC173:BC176)</f>
        <v>0</v>
      </c>
      <c r="BD177" s="325">
        <f>SUM(BD173:BD176)</f>
        <v>0</v>
      </c>
      <c r="BE177" s="325">
        <f>SUM(BE173:BE176)</f>
        <v>0</v>
      </c>
    </row>
    <row r="178" spans="1:80">
      <c r="A178" s="282" t="s">
        <v>97</v>
      </c>
      <c r="B178" s="283" t="s">
        <v>394</v>
      </c>
      <c r="C178" s="284" t="s">
        <v>395</v>
      </c>
      <c r="D178" s="285"/>
      <c r="E178" s="286"/>
      <c r="F178" s="286"/>
      <c r="G178" s="287"/>
      <c r="H178" s="288"/>
      <c r="I178" s="289"/>
      <c r="J178" s="290"/>
      <c r="K178" s="291"/>
      <c r="O178" s="292">
        <v>1</v>
      </c>
    </row>
    <row r="179" spans="1:80">
      <c r="A179" s="293">
        <v>56</v>
      </c>
      <c r="B179" s="294" t="s">
        <v>397</v>
      </c>
      <c r="C179" s="295" t="s">
        <v>398</v>
      </c>
      <c r="D179" s="296" t="s">
        <v>184</v>
      </c>
      <c r="E179" s="297">
        <v>2</v>
      </c>
      <c r="F179" s="297">
        <v>0</v>
      </c>
      <c r="G179" s="298">
        <f>E179*F179</f>
        <v>0</v>
      </c>
      <c r="H179" s="299">
        <v>0</v>
      </c>
      <c r="I179" s="300">
        <f>E179*H179</f>
        <v>0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1</v>
      </c>
      <c r="AC179" s="261">
        <v>1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1</v>
      </c>
    </row>
    <row r="180" spans="1:80">
      <c r="A180" s="301"/>
      <c r="B180" s="302"/>
      <c r="C180" s="303" t="s">
        <v>399</v>
      </c>
      <c r="D180" s="304"/>
      <c r="E180" s="304"/>
      <c r="F180" s="304"/>
      <c r="G180" s="305"/>
      <c r="I180" s="306"/>
      <c r="K180" s="306"/>
      <c r="L180" s="307" t="s">
        <v>399</v>
      </c>
      <c r="O180" s="292">
        <v>3</v>
      </c>
    </row>
    <row r="181" spans="1:80">
      <c r="A181" s="316"/>
      <c r="B181" s="317" t="s">
        <v>99</v>
      </c>
      <c r="C181" s="318" t="s">
        <v>396</v>
      </c>
      <c r="D181" s="319"/>
      <c r="E181" s="320"/>
      <c r="F181" s="321"/>
      <c r="G181" s="322">
        <f>SUM(G178:G180)</f>
        <v>0</v>
      </c>
      <c r="H181" s="323"/>
      <c r="I181" s="324">
        <f>SUM(I178:I180)</f>
        <v>0</v>
      </c>
      <c r="J181" s="323"/>
      <c r="K181" s="324">
        <f>SUM(K178:K180)</f>
        <v>0</v>
      </c>
      <c r="O181" s="292">
        <v>4</v>
      </c>
      <c r="BA181" s="325">
        <f>SUM(BA178:BA180)</f>
        <v>0</v>
      </c>
      <c r="BB181" s="325">
        <f>SUM(BB178:BB180)</f>
        <v>0</v>
      </c>
      <c r="BC181" s="325">
        <f>SUM(BC178:BC180)</f>
        <v>0</v>
      </c>
      <c r="BD181" s="325">
        <f>SUM(BD178:BD180)</f>
        <v>0</v>
      </c>
      <c r="BE181" s="325">
        <f>SUM(BE178:BE180)</f>
        <v>0</v>
      </c>
    </row>
    <row r="182" spans="1:80">
      <c r="A182" s="282" t="s">
        <v>97</v>
      </c>
      <c r="B182" s="283" t="s">
        <v>401</v>
      </c>
      <c r="C182" s="284" t="s">
        <v>402</v>
      </c>
      <c r="D182" s="285"/>
      <c r="E182" s="286"/>
      <c r="F182" s="286"/>
      <c r="G182" s="287"/>
      <c r="H182" s="288"/>
      <c r="I182" s="289"/>
      <c r="J182" s="290"/>
      <c r="K182" s="291"/>
      <c r="O182" s="292">
        <v>1</v>
      </c>
    </row>
    <row r="183" spans="1:80">
      <c r="A183" s="293">
        <v>57</v>
      </c>
      <c r="B183" s="294" t="s">
        <v>404</v>
      </c>
      <c r="C183" s="295" t="s">
        <v>405</v>
      </c>
      <c r="D183" s="296" t="s">
        <v>184</v>
      </c>
      <c r="E183" s="297">
        <v>10</v>
      </c>
      <c r="F183" s="297">
        <v>0</v>
      </c>
      <c r="G183" s="298">
        <f>E183*F183</f>
        <v>0</v>
      </c>
      <c r="H183" s="299">
        <v>3.6999999999999999E-4</v>
      </c>
      <c r="I183" s="300">
        <f>E183*H183</f>
        <v>3.7000000000000002E-3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2"/>
      <c r="C184" s="303" t="s">
        <v>406</v>
      </c>
      <c r="D184" s="304"/>
      <c r="E184" s="304"/>
      <c r="F184" s="304"/>
      <c r="G184" s="305"/>
      <c r="I184" s="306"/>
      <c r="K184" s="306"/>
      <c r="L184" s="307" t="s">
        <v>406</v>
      </c>
      <c r="O184" s="292">
        <v>3</v>
      </c>
    </row>
    <row r="185" spans="1:80">
      <c r="A185" s="293">
        <v>58</v>
      </c>
      <c r="B185" s="294" t="s">
        <v>407</v>
      </c>
      <c r="C185" s="295" t="s">
        <v>408</v>
      </c>
      <c r="D185" s="296" t="s">
        <v>184</v>
      </c>
      <c r="E185" s="297">
        <v>32.5</v>
      </c>
      <c r="F185" s="297">
        <v>0</v>
      </c>
      <c r="G185" s="298">
        <f>E185*F185</f>
        <v>0</v>
      </c>
      <c r="H185" s="299">
        <v>0.188</v>
      </c>
      <c r="I185" s="300">
        <f>E185*H185</f>
        <v>6.11</v>
      </c>
      <c r="J185" s="299">
        <v>0</v>
      </c>
      <c r="K185" s="300">
        <f>E185*J185</f>
        <v>0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01"/>
      <c r="B186" s="308"/>
      <c r="C186" s="309" t="s">
        <v>518</v>
      </c>
      <c r="D186" s="310"/>
      <c r="E186" s="311">
        <v>30</v>
      </c>
      <c r="F186" s="312"/>
      <c r="G186" s="313"/>
      <c r="H186" s="314"/>
      <c r="I186" s="306"/>
      <c r="J186" s="315"/>
      <c r="K186" s="306"/>
      <c r="M186" s="307" t="s">
        <v>518</v>
      </c>
      <c r="O186" s="292"/>
    </row>
    <row r="187" spans="1:80">
      <c r="A187" s="301"/>
      <c r="B187" s="308"/>
      <c r="C187" s="309" t="s">
        <v>410</v>
      </c>
      <c r="D187" s="310"/>
      <c r="E187" s="311">
        <v>1</v>
      </c>
      <c r="F187" s="312"/>
      <c r="G187" s="313"/>
      <c r="H187" s="314"/>
      <c r="I187" s="306"/>
      <c r="J187" s="315"/>
      <c r="K187" s="306"/>
      <c r="M187" s="307" t="s">
        <v>410</v>
      </c>
      <c r="O187" s="292"/>
    </row>
    <row r="188" spans="1:80">
      <c r="A188" s="301"/>
      <c r="B188" s="308"/>
      <c r="C188" s="309" t="s">
        <v>411</v>
      </c>
      <c r="D188" s="310"/>
      <c r="E188" s="311">
        <v>1.5</v>
      </c>
      <c r="F188" s="312"/>
      <c r="G188" s="313"/>
      <c r="H188" s="314"/>
      <c r="I188" s="306"/>
      <c r="J188" s="315"/>
      <c r="K188" s="306"/>
      <c r="M188" s="307" t="s">
        <v>411</v>
      </c>
      <c r="O188" s="292"/>
    </row>
    <row r="189" spans="1:80">
      <c r="A189" s="293">
        <v>59</v>
      </c>
      <c r="B189" s="294" t="s">
        <v>412</v>
      </c>
      <c r="C189" s="295" t="s">
        <v>413</v>
      </c>
      <c r="D189" s="296" t="s">
        <v>109</v>
      </c>
      <c r="E189" s="297">
        <v>1.1375</v>
      </c>
      <c r="F189" s="297">
        <v>0</v>
      </c>
      <c r="G189" s="298">
        <f>E189*F189</f>
        <v>0</v>
      </c>
      <c r="H189" s="299">
        <v>2.5249999999999999</v>
      </c>
      <c r="I189" s="300">
        <f>E189*H189</f>
        <v>2.8721874999999999</v>
      </c>
      <c r="J189" s="299">
        <v>0</v>
      </c>
      <c r="K189" s="300">
        <f>E189*J189</f>
        <v>0</v>
      </c>
      <c r="O189" s="292">
        <v>2</v>
      </c>
      <c r="AA189" s="261">
        <v>1</v>
      </c>
      <c r="AB189" s="261">
        <v>1</v>
      </c>
      <c r="AC189" s="261">
        <v>1</v>
      </c>
      <c r="AZ189" s="261">
        <v>1</v>
      </c>
      <c r="BA189" s="261">
        <f>IF(AZ189=1,G189,0)</f>
        <v>0</v>
      </c>
      <c r="BB189" s="261">
        <f>IF(AZ189=2,G189,0)</f>
        <v>0</v>
      </c>
      <c r="BC189" s="261">
        <f>IF(AZ189=3,G189,0)</f>
        <v>0</v>
      </c>
      <c r="BD189" s="261">
        <f>IF(AZ189=4,G189,0)</f>
        <v>0</v>
      </c>
      <c r="BE189" s="261">
        <f>IF(AZ189=5,G189,0)</f>
        <v>0</v>
      </c>
      <c r="CA189" s="292">
        <v>1</v>
      </c>
      <c r="CB189" s="292">
        <v>1</v>
      </c>
    </row>
    <row r="190" spans="1:80">
      <c r="A190" s="301"/>
      <c r="B190" s="302"/>
      <c r="C190" s="303" t="s">
        <v>366</v>
      </c>
      <c r="D190" s="304"/>
      <c r="E190" s="304"/>
      <c r="F190" s="304"/>
      <c r="G190" s="305"/>
      <c r="I190" s="306"/>
      <c r="K190" s="306"/>
      <c r="L190" s="307" t="s">
        <v>366</v>
      </c>
      <c r="O190" s="292">
        <v>3</v>
      </c>
    </row>
    <row r="191" spans="1:80">
      <c r="A191" s="301"/>
      <c r="B191" s="308"/>
      <c r="C191" s="309" t="s">
        <v>519</v>
      </c>
      <c r="D191" s="310"/>
      <c r="E191" s="311">
        <v>1.1375</v>
      </c>
      <c r="F191" s="312"/>
      <c r="G191" s="313"/>
      <c r="H191" s="314"/>
      <c r="I191" s="306"/>
      <c r="J191" s="315"/>
      <c r="K191" s="306"/>
      <c r="M191" s="307" t="s">
        <v>519</v>
      </c>
      <c r="O191" s="292"/>
    </row>
    <row r="192" spans="1:80">
      <c r="A192" s="293">
        <v>60</v>
      </c>
      <c r="B192" s="294" t="s">
        <v>415</v>
      </c>
      <c r="C192" s="295" t="s">
        <v>416</v>
      </c>
      <c r="D192" s="296" t="s">
        <v>184</v>
      </c>
      <c r="E192" s="297">
        <v>4.0999999999999996</v>
      </c>
      <c r="F192" s="297">
        <v>0</v>
      </c>
      <c r="G192" s="298">
        <f>E192*F192</f>
        <v>0</v>
      </c>
      <c r="H192" s="299">
        <v>0</v>
      </c>
      <c r="I192" s="300">
        <f>E192*H192</f>
        <v>0</v>
      </c>
      <c r="J192" s="299">
        <v>0</v>
      </c>
      <c r="K192" s="300">
        <f>E192*J192</f>
        <v>0</v>
      </c>
      <c r="O192" s="292">
        <v>2</v>
      </c>
      <c r="AA192" s="261">
        <v>1</v>
      </c>
      <c r="AB192" s="261">
        <v>1</v>
      </c>
      <c r="AC192" s="261">
        <v>1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1</v>
      </c>
      <c r="CB192" s="292">
        <v>1</v>
      </c>
    </row>
    <row r="193" spans="1:80">
      <c r="A193" s="301"/>
      <c r="B193" s="302"/>
      <c r="C193" s="303"/>
      <c r="D193" s="304"/>
      <c r="E193" s="304"/>
      <c r="F193" s="304"/>
      <c r="G193" s="305"/>
      <c r="I193" s="306"/>
      <c r="K193" s="306"/>
      <c r="L193" s="307"/>
      <c r="O193" s="292">
        <v>3</v>
      </c>
    </row>
    <row r="194" spans="1:80">
      <c r="A194" s="301"/>
      <c r="B194" s="308"/>
      <c r="C194" s="309" t="s">
        <v>417</v>
      </c>
      <c r="D194" s="310"/>
      <c r="E194" s="311">
        <v>4.0999999999999996</v>
      </c>
      <c r="F194" s="312"/>
      <c r="G194" s="313"/>
      <c r="H194" s="314"/>
      <c r="I194" s="306"/>
      <c r="J194" s="315"/>
      <c r="K194" s="306"/>
      <c r="M194" s="307" t="s">
        <v>417</v>
      </c>
      <c r="O194" s="292"/>
    </row>
    <row r="195" spans="1:80">
      <c r="A195" s="293">
        <v>61</v>
      </c>
      <c r="B195" s="294" t="s">
        <v>418</v>
      </c>
      <c r="C195" s="295" t="s">
        <v>419</v>
      </c>
      <c r="D195" s="296" t="s">
        <v>184</v>
      </c>
      <c r="E195" s="297">
        <v>4.0999999999999996</v>
      </c>
      <c r="F195" s="297">
        <v>0</v>
      </c>
      <c r="G195" s="298">
        <f>E195*F195</f>
        <v>0</v>
      </c>
      <c r="H195" s="299">
        <v>0</v>
      </c>
      <c r="I195" s="300">
        <f>E195*H195</f>
        <v>0</v>
      </c>
      <c r="J195" s="299">
        <v>0</v>
      </c>
      <c r="K195" s="300">
        <f>E195*J195</f>
        <v>0</v>
      </c>
      <c r="O195" s="292">
        <v>2</v>
      </c>
      <c r="AA195" s="261">
        <v>1</v>
      </c>
      <c r="AB195" s="261">
        <v>1</v>
      </c>
      <c r="AC195" s="261">
        <v>1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1</v>
      </c>
      <c r="CB195" s="292">
        <v>1</v>
      </c>
    </row>
    <row r="196" spans="1:80">
      <c r="A196" s="301"/>
      <c r="B196" s="308"/>
      <c r="C196" s="309" t="s">
        <v>417</v>
      </c>
      <c r="D196" s="310"/>
      <c r="E196" s="311">
        <v>4.0999999999999996</v>
      </c>
      <c r="F196" s="312"/>
      <c r="G196" s="313"/>
      <c r="H196" s="314"/>
      <c r="I196" s="306"/>
      <c r="J196" s="315"/>
      <c r="K196" s="306"/>
      <c r="M196" s="307" t="s">
        <v>417</v>
      </c>
      <c r="O196" s="292"/>
    </row>
    <row r="197" spans="1:80">
      <c r="A197" s="293">
        <v>62</v>
      </c>
      <c r="B197" s="294" t="s">
        <v>420</v>
      </c>
      <c r="C197" s="295" t="s">
        <v>421</v>
      </c>
      <c r="D197" s="296" t="s">
        <v>385</v>
      </c>
      <c r="E197" s="297">
        <v>31</v>
      </c>
      <c r="F197" s="297">
        <v>0</v>
      </c>
      <c r="G197" s="298">
        <f>E197*F197</f>
        <v>0</v>
      </c>
      <c r="H197" s="299">
        <v>4.5999999999999999E-2</v>
      </c>
      <c r="I197" s="300">
        <f>E197*H197</f>
        <v>1.4259999999999999</v>
      </c>
      <c r="J197" s="299"/>
      <c r="K197" s="300">
        <f>E197*J197</f>
        <v>0</v>
      </c>
      <c r="O197" s="292">
        <v>2</v>
      </c>
      <c r="AA197" s="261">
        <v>3</v>
      </c>
      <c r="AB197" s="261">
        <v>1</v>
      </c>
      <c r="AC197" s="261">
        <v>59217420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3</v>
      </c>
      <c r="CB197" s="292">
        <v>1</v>
      </c>
    </row>
    <row r="198" spans="1:80">
      <c r="A198" s="301"/>
      <c r="B198" s="308"/>
      <c r="C198" s="309" t="s">
        <v>520</v>
      </c>
      <c r="D198" s="310"/>
      <c r="E198" s="311">
        <v>30.3</v>
      </c>
      <c r="F198" s="312"/>
      <c r="G198" s="313"/>
      <c r="H198" s="314"/>
      <c r="I198" s="306"/>
      <c r="J198" s="315"/>
      <c r="K198" s="306"/>
      <c r="M198" s="307" t="s">
        <v>520</v>
      </c>
      <c r="O198" s="292"/>
    </row>
    <row r="199" spans="1:80">
      <c r="A199" s="301"/>
      <c r="B199" s="308"/>
      <c r="C199" s="309" t="s">
        <v>521</v>
      </c>
      <c r="D199" s="310"/>
      <c r="E199" s="311">
        <v>0.7</v>
      </c>
      <c r="F199" s="312"/>
      <c r="G199" s="313"/>
      <c r="H199" s="314"/>
      <c r="I199" s="306"/>
      <c r="J199" s="315"/>
      <c r="K199" s="306"/>
      <c r="M199" s="307" t="s">
        <v>521</v>
      </c>
      <c r="O199" s="292"/>
    </row>
    <row r="200" spans="1:80">
      <c r="A200" s="293">
        <v>63</v>
      </c>
      <c r="B200" s="294" t="s">
        <v>424</v>
      </c>
      <c r="C200" s="295" t="s">
        <v>425</v>
      </c>
      <c r="D200" s="296" t="s">
        <v>385</v>
      </c>
      <c r="E200" s="297">
        <v>2</v>
      </c>
      <c r="F200" s="297">
        <v>0</v>
      </c>
      <c r="G200" s="298">
        <f>E200*F200</f>
        <v>0</v>
      </c>
      <c r="H200" s="299">
        <v>0.04</v>
      </c>
      <c r="I200" s="300">
        <f>E200*H200</f>
        <v>0.08</v>
      </c>
      <c r="J200" s="299"/>
      <c r="K200" s="300">
        <f>E200*J200</f>
        <v>0</v>
      </c>
      <c r="O200" s="292">
        <v>2</v>
      </c>
      <c r="AA200" s="261">
        <v>3</v>
      </c>
      <c r="AB200" s="261">
        <v>10</v>
      </c>
      <c r="AC200" s="261">
        <v>59217489</v>
      </c>
      <c r="AZ200" s="261">
        <v>1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3</v>
      </c>
      <c r="CB200" s="292">
        <v>10</v>
      </c>
    </row>
    <row r="201" spans="1:80">
      <c r="A201" s="301"/>
      <c r="B201" s="308"/>
      <c r="C201" s="309" t="s">
        <v>522</v>
      </c>
      <c r="D201" s="310"/>
      <c r="E201" s="311">
        <v>2</v>
      </c>
      <c r="F201" s="312"/>
      <c r="G201" s="313"/>
      <c r="H201" s="314"/>
      <c r="I201" s="306"/>
      <c r="J201" s="315"/>
      <c r="K201" s="306"/>
      <c r="M201" s="307" t="s">
        <v>522</v>
      </c>
      <c r="O201" s="292"/>
    </row>
    <row r="202" spans="1:80">
      <c r="A202" s="293">
        <v>64</v>
      </c>
      <c r="B202" s="294" t="s">
        <v>427</v>
      </c>
      <c r="C202" s="295" t="s">
        <v>428</v>
      </c>
      <c r="D202" s="296" t="s">
        <v>385</v>
      </c>
      <c r="E202" s="297">
        <v>3</v>
      </c>
      <c r="F202" s="297">
        <v>0</v>
      </c>
      <c r="G202" s="298">
        <f>E202*F202</f>
        <v>0</v>
      </c>
      <c r="H202" s="299">
        <v>5.1999999999999998E-2</v>
      </c>
      <c r="I202" s="300">
        <f>E202*H202</f>
        <v>0.156</v>
      </c>
      <c r="J202" s="299"/>
      <c r="K202" s="300">
        <f>E202*J202</f>
        <v>0</v>
      </c>
      <c r="O202" s="292">
        <v>2</v>
      </c>
      <c r="AA202" s="261">
        <v>3</v>
      </c>
      <c r="AB202" s="261">
        <v>1</v>
      </c>
      <c r="AC202" s="261">
        <v>59217490</v>
      </c>
      <c r="AZ202" s="261">
        <v>1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3</v>
      </c>
      <c r="CB202" s="292">
        <v>1</v>
      </c>
    </row>
    <row r="203" spans="1:80">
      <c r="A203" s="301"/>
      <c r="B203" s="308"/>
      <c r="C203" s="309" t="s">
        <v>426</v>
      </c>
      <c r="D203" s="310"/>
      <c r="E203" s="311">
        <v>3</v>
      </c>
      <c r="F203" s="312"/>
      <c r="G203" s="313"/>
      <c r="H203" s="314"/>
      <c r="I203" s="306"/>
      <c r="J203" s="315"/>
      <c r="K203" s="306"/>
      <c r="M203" s="307" t="s">
        <v>426</v>
      </c>
      <c r="O203" s="292"/>
    </row>
    <row r="204" spans="1:80">
      <c r="A204" s="316"/>
      <c r="B204" s="317" t="s">
        <v>99</v>
      </c>
      <c r="C204" s="318" t="s">
        <v>403</v>
      </c>
      <c r="D204" s="319"/>
      <c r="E204" s="320"/>
      <c r="F204" s="321"/>
      <c r="G204" s="322">
        <f>SUM(G182:G203)</f>
        <v>0</v>
      </c>
      <c r="H204" s="323"/>
      <c r="I204" s="324">
        <f>SUM(I182:I203)</f>
        <v>10.647887500000001</v>
      </c>
      <c r="J204" s="323"/>
      <c r="K204" s="324">
        <f>SUM(K182:K203)</f>
        <v>0</v>
      </c>
      <c r="O204" s="292">
        <v>4</v>
      </c>
      <c r="BA204" s="325">
        <f>SUM(BA182:BA203)</f>
        <v>0</v>
      </c>
      <c r="BB204" s="325">
        <f>SUM(BB182:BB203)</f>
        <v>0</v>
      </c>
      <c r="BC204" s="325">
        <f>SUM(BC182:BC203)</f>
        <v>0</v>
      </c>
      <c r="BD204" s="325">
        <f>SUM(BD182:BD203)</f>
        <v>0</v>
      </c>
      <c r="BE204" s="325">
        <f>SUM(BE182:BE203)</f>
        <v>0</v>
      </c>
    </row>
    <row r="205" spans="1:80">
      <c r="A205" s="282" t="s">
        <v>97</v>
      </c>
      <c r="B205" s="283" t="s">
        <v>429</v>
      </c>
      <c r="C205" s="284" t="s">
        <v>430</v>
      </c>
      <c r="D205" s="285"/>
      <c r="E205" s="286"/>
      <c r="F205" s="286"/>
      <c r="G205" s="287"/>
      <c r="H205" s="288"/>
      <c r="I205" s="289"/>
      <c r="J205" s="290"/>
      <c r="K205" s="291"/>
      <c r="O205" s="292">
        <v>1</v>
      </c>
    </row>
    <row r="206" spans="1:80">
      <c r="A206" s="293">
        <v>65</v>
      </c>
      <c r="B206" s="294" t="s">
        <v>432</v>
      </c>
      <c r="C206" s="295" t="s">
        <v>433</v>
      </c>
      <c r="D206" s="296" t="s">
        <v>434</v>
      </c>
      <c r="E206" s="297">
        <v>10</v>
      </c>
      <c r="F206" s="297">
        <v>0</v>
      </c>
      <c r="G206" s="298">
        <f>E206*F206</f>
        <v>0</v>
      </c>
      <c r="H206" s="299"/>
      <c r="I206" s="300">
        <f>E206*H206</f>
        <v>0</v>
      </c>
      <c r="J206" s="299"/>
      <c r="K206" s="300">
        <f>E206*J206</f>
        <v>0</v>
      </c>
      <c r="O206" s="292">
        <v>2</v>
      </c>
      <c r="AA206" s="261">
        <v>6</v>
      </c>
      <c r="AB206" s="261">
        <v>1</v>
      </c>
      <c r="AC206" s="261">
        <v>171156610600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6</v>
      </c>
      <c r="CB206" s="292">
        <v>1</v>
      </c>
    </row>
    <row r="207" spans="1:80">
      <c r="A207" s="301"/>
      <c r="B207" s="302"/>
      <c r="C207" s="303"/>
      <c r="D207" s="304"/>
      <c r="E207" s="304"/>
      <c r="F207" s="304"/>
      <c r="G207" s="305"/>
      <c r="I207" s="306"/>
      <c r="K207" s="306"/>
      <c r="L207" s="307"/>
      <c r="O207" s="292">
        <v>3</v>
      </c>
    </row>
    <row r="208" spans="1:80">
      <c r="A208" s="316"/>
      <c r="B208" s="317" t="s">
        <v>99</v>
      </c>
      <c r="C208" s="318" t="s">
        <v>431</v>
      </c>
      <c r="D208" s="319"/>
      <c r="E208" s="320"/>
      <c r="F208" s="321"/>
      <c r="G208" s="322">
        <f>SUM(G205:G207)</f>
        <v>0</v>
      </c>
      <c r="H208" s="323"/>
      <c r="I208" s="324">
        <f>SUM(I205:I207)</f>
        <v>0</v>
      </c>
      <c r="J208" s="323"/>
      <c r="K208" s="324">
        <f>SUM(K205:K207)</f>
        <v>0</v>
      </c>
      <c r="O208" s="292">
        <v>4</v>
      </c>
      <c r="BA208" s="325">
        <f>SUM(BA205:BA207)</f>
        <v>0</v>
      </c>
      <c r="BB208" s="325">
        <f>SUM(BB205:BB207)</f>
        <v>0</v>
      </c>
      <c r="BC208" s="325">
        <f>SUM(BC205:BC207)</f>
        <v>0</v>
      </c>
      <c r="BD208" s="325">
        <f>SUM(BD205:BD207)</f>
        <v>0</v>
      </c>
      <c r="BE208" s="325">
        <f>SUM(BE205:BE207)</f>
        <v>0</v>
      </c>
    </row>
    <row r="209" spans="1:80">
      <c r="A209" s="282" t="s">
        <v>97</v>
      </c>
      <c r="B209" s="283" t="s">
        <v>435</v>
      </c>
      <c r="C209" s="284" t="s">
        <v>436</v>
      </c>
      <c r="D209" s="285"/>
      <c r="E209" s="286"/>
      <c r="F209" s="286"/>
      <c r="G209" s="287"/>
      <c r="H209" s="288"/>
      <c r="I209" s="289"/>
      <c r="J209" s="290"/>
      <c r="K209" s="291"/>
      <c r="O209" s="292">
        <v>1</v>
      </c>
    </row>
    <row r="210" spans="1:80">
      <c r="A210" s="293">
        <v>66</v>
      </c>
      <c r="B210" s="294" t="s">
        <v>438</v>
      </c>
      <c r="C210" s="295" t="s">
        <v>439</v>
      </c>
      <c r="D210" s="296" t="s">
        <v>176</v>
      </c>
      <c r="E210" s="297">
        <v>30</v>
      </c>
      <c r="F210" s="297">
        <v>0</v>
      </c>
      <c r="G210" s="298">
        <f>E210*F210</f>
        <v>0</v>
      </c>
      <c r="H210" s="299">
        <v>0</v>
      </c>
      <c r="I210" s="300">
        <f>E210*H210</f>
        <v>0</v>
      </c>
      <c r="J210" s="299">
        <v>0</v>
      </c>
      <c r="K210" s="300">
        <f>E210*J210</f>
        <v>0</v>
      </c>
      <c r="O210" s="292">
        <v>2</v>
      </c>
      <c r="AA210" s="261">
        <v>1</v>
      </c>
      <c r="AB210" s="261">
        <v>1</v>
      </c>
      <c r="AC210" s="261">
        <v>1</v>
      </c>
      <c r="AZ210" s="261">
        <v>1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1</v>
      </c>
      <c r="CB210" s="292">
        <v>1</v>
      </c>
    </row>
    <row r="211" spans="1:80">
      <c r="A211" s="316"/>
      <c r="B211" s="317" t="s">
        <v>99</v>
      </c>
      <c r="C211" s="318" t="s">
        <v>437</v>
      </c>
      <c r="D211" s="319"/>
      <c r="E211" s="320"/>
      <c r="F211" s="321"/>
      <c r="G211" s="322">
        <f>SUM(G209:G210)</f>
        <v>0</v>
      </c>
      <c r="H211" s="323"/>
      <c r="I211" s="324">
        <f>SUM(I209:I210)</f>
        <v>0</v>
      </c>
      <c r="J211" s="323"/>
      <c r="K211" s="324">
        <f>SUM(K209:K210)</f>
        <v>0</v>
      </c>
      <c r="O211" s="292">
        <v>4</v>
      </c>
      <c r="BA211" s="325">
        <f>SUM(BA209:BA210)</f>
        <v>0</v>
      </c>
      <c r="BB211" s="325">
        <f>SUM(BB209:BB210)</f>
        <v>0</v>
      </c>
      <c r="BC211" s="325">
        <f>SUM(BC209:BC210)</f>
        <v>0</v>
      </c>
      <c r="BD211" s="325">
        <f>SUM(BD209:BD210)</f>
        <v>0</v>
      </c>
      <c r="BE211" s="325">
        <f>SUM(BE209:BE210)</f>
        <v>0</v>
      </c>
    </row>
    <row r="212" spans="1:80">
      <c r="A212" s="282" t="s">
        <v>97</v>
      </c>
      <c r="B212" s="283" t="s">
        <v>440</v>
      </c>
      <c r="C212" s="284" t="s">
        <v>441</v>
      </c>
      <c r="D212" s="285"/>
      <c r="E212" s="286"/>
      <c r="F212" s="286"/>
      <c r="G212" s="287"/>
      <c r="H212" s="288"/>
      <c r="I212" s="289"/>
      <c r="J212" s="290"/>
      <c r="K212" s="291"/>
      <c r="O212" s="292">
        <v>1</v>
      </c>
    </row>
    <row r="213" spans="1:80">
      <c r="A213" s="293">
        <v>67</v>
      </c>
      <c r="B213" s="294" t="s">
        <v>443</v>
      </c>
      <c r="C213" s="295" t="s">
        <v>444</v>
      </c>
      <c r="D213" s="296" t="s">
        <v>98</v>
      </c>
      <c r="E213" s="297">
        <v>4</v>
      </c>
      <c r="F213" s="297">
        <v>0</v>
      </c>
      <c r="G213" s="298">
        <f>E213*F213</f>
        <v>0</v>
      </c>
      <c r="H213" s="299">
        <v>5.9000000000000003E-4</v>
      </c>
      <c r="I213" s="300">
        <f>E213*H213</f>
        <v>2.3600000000000001E-3</v>
      </c>
      <c r="J213" s="299">
        <v>-9.2999999999999999E-2</v>
      </c>
      <c r="K213" s="300">
        <f>E213*J213</f>
        <v>-0.372</v>
      </c>
      <c r="O213" s="292">
        <v>2</v>
      </c>
      <c r="AA213" s="261">
        <v>1</v>
      </c>
      <c r="AB213" s="261">
        <v>1</v>
      </c>
      <c r="AC213" s="261">
        <v>1</v>
      </c>
      <c r="AZ213" s="261">
        <v>1</v>
      </c>
      <c r="BA213" s="261">
        <f>IF(AZ213=1,G213,0)</f>
        <v>0</v>
      </c>
      <c r="BB213" s="261">
        <f>IF(AZ213=2,G213,0)</f>
        <v>0</v>
      </c>
      <c r="BC213" s="261">
        <f>IF(AZ213=3,G213,0)</f>
        <v>0</v>
      </c>
      <c r="BD213" s="261">
        <f>IF(AZ213=4,G213,0)</f>
        <v>0</v>
      </c>
      <c r="BE213" s="261">
        <f>IF(AZ213=5,G213,0)</f>
        <v>0</v>
      </c>
      <c r="CA213" s="292">
        <v>1</v>
      </c>
      <c r="CB213" s="292">
        <v>1</v>
      </c>
    </row>
    <row r="214" spans="1:80">
      <c r="A214" s="293">
        <v>68</v>
      </c>
      <c r="B214" s="294" t="s">
        <v>446</v>
      </c>
      <c r="C214" s="295" t="s">
        <v>447</v>
      </c>
      <c r="D214" s="296" t="s">
        <v>176</v>
      </c>
      <c r="E214" s="297">
        <v>5</v>
      </c>
      <c r="F214" s="297">
        <v>0</v>
      </c>
      <c r="G214" s="298">
        <f>E214*F214</f>
        <v>0</v>
      </c>
      <c r="H214" s="299">
        <v>0</v>
      </c>
      <c r="I214" s="300">
        <f>E214*H214</f>
        <v>0</v>
      </c>
      <c r="J214" s="299">
        <v>-2.7499999999999998E-3</v>
      </c>
      <c r="K214" s="300">
        <f>E214*J214</f>
        <v>-1.3749999999999998E-2</v>
      </c>
      <c r="O214" s="292">
        <v>2</v>
      </c>
      <c r="AA214" s="261">
        <v>1</v>
      </c>
      <c r="AB214" s="261">
        <v>1</v>
      </c>
      <c r="AC214" s="261">
        <v>1</v>
      </c>
      <c r="AZ214" s="261">
        <v>1</v>
      </c>
      <c r="BA214" s="261">
        <f>IF(AZ214=1,G214,0)</f>
        <v>0</v>
      </c>
      <c r="BB214" s="261">
        <f>IF(AZ214=2,G214,0)</f>
        <v>0</v>
      </c>
      <c r="BC214" s="261">
        <f>IF(AZ214=3,G214,0)</f>
        <v>0</v>
      </c>
      <c r="BD214" s="261">
        <f>IF(AZ214=4,G214,0)</f>
        <v>0</v>
      </c>
      <c r="BE214" s="261">
        <f>IF(AZ214=5,G214,0)</f>
        <v>0</v>
      </c>
      <c r="CA214" s="292">
        <v>1</v>
      </c>
      <c r="CB214" s="292">
        <v>1</v>
      </c>
    </row>
    <row r="215" spans="1:80">
      <c r="A215" s="293">
        <v>69</v>
      </c>
      <c r="B215" s="294" t="s">
        <v>448</v>
      </c>
      <c r="C215" s="295" t="s">
        <v>449</v>
      </c>
      <c r="D215" s="296" t="s">
        <v>184</v>
      </c>
      <c r="E215" s="297">
        <v>3</v>
      </c>
      <c r="F215" s="297">
        <v>0</v>
      </c>
      <c r="G215" s="298">
        <f>E215*F215</f>
        <v>0</v>
      </c>
      <c r="H215" s="299">
        <v>5.9000000000000003E-4</v>
      </c>
      <c r="I215" s="300">
        <f>E215*H215</f>
        <v>1.7700000000000001E-3</v>
      </c>
      <c r="J215" s="299">
        <v>-9.2999999999999999E-2</v>
      </c>
      <c r="K215" s="300">
        <f>E215*J215</f>
        <v>-0.27900000000000003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301"/>
      <c r="B216" s="302"/>
      <c r="C216" s="303" t="s">
        <v>450</v>
      </c>
      <c r="D216" s="304"/>
      <c r="E216" s="304"/>
      <c r="F216" s="304"/>
      <c r="G216" s="305"/>
      <c r="I216" s="306"/>
      <c r="K216" s="306"/>
      <c r="L216" s="307" t="s">
        <v>450</v>
      </c>
      <c r="O216" s="292">
        <v>3</v>
      </c>
    </row>
    <row r="217" spans="1:80">
      <c r="A217" s="301"/>
      <c r="B217" s="302"/>
      <c r="C217" s="303" t="s">
        <v>451</v>
      </c>
      <c r="D217" s="304"/>
      <c r="E217" s="304"/>
      <c r="F217" s="304"/>
      <c r="G217" s="305"/>
      <c r="I217" s="306"/>
      <c r="K217" s="306"/>
      <c r="L217" s="307" t="s">
        <v>451</v>
      </c>
      <c r="O217" s="292">
        <v>3</v>
      </c>
    </row>
    <row r="218" spans="1:80">
      <c r="A218" s="301"/>
      <c r="B218" s="308"/>
      <c r="C218" s="309" t="s">
        <v>523</v>
      </c>
      <c r="D218" s="310"/>
      <c r="E218" s="311">
        <v>3</v>
      </c>
      <c r="F218" s="312"/>
      <c r="G218" s="313"/>
      <c r="H218" s="314"/>
      <c r="I218" s="306"/>
      <c r="J218" s="315"/>
      <c r="K218" s="306"/>
      <c r="M218" s="307" t="s">
        <v>523</v>
      </c>
      <c r="O218" s="292"/>
    </row>
    <row r="219" spans="1:80">
      <c r="A219" s="316"/>
      <c r="B219" s="317" t="s">
        <v>99</v>
      </c>
      <c r="C219" s="318" t="s">
        <v>442</v>
      </c>
      <c r="D219" s="319"/>
      <c r="E219" s="320"/>
      <c r="F219" s="321"/>
      <c r="G219" s="322">
        <f>SUM(G212:G218)</f>
        <v>0</v>
      </c>
      <c r="H219" s="323"/>
      <c r="I219" s="324">
        <f>SUM(I212:I218)</f>
        <v>4.13E-3</v>
      </c>
      <c r="J219" s="323"/>
      <c r="K219" s="324">
        <f>SUM(K212:K218)</f>
        <v>-0.66474999999999995</v>
      </c>
      <c r="O219" s="292">
        <v>4</v>
      </c>
      <c r="BA219" s="325">
        <f>SUM(BA212:BA218)</f>
        <v>0</v>
      </c>
      <c r="BB219" s="325">
        <f>SUM(BB212:BB218)</f>
        <v>0</v>
      </c>
      <c r="BC219" s="325">
        <f>SUM(BC212:BC218)</f>
        <v>0</v>
      </c>
      <c r="BD219" s="325">
        <f>SUM(BD212:BD218)</f>
        <v>0</v>
      </c>
      <c r="BE219" s="325">
        <f>SUM(BE212:BE218)</f>
        <v>0</v>
      </c>
    </row>
    <row r="220" spans="1:80">
      <c r="A220" s="282" t="s">
        <v>97</v>
      </c>
      <c r="B220" s="283" t="s">
        <v>452</v>
      </c>
      <c r="C220" s="284" t="s">
        <v>453</v>
      </c>
      <c r="D220" s="285"/>
      <c r="E220" s="286"/>
      <c r="F220" s="286"/>
      <c r="G220" s="287"/>
      <c r="H220" s="288"/>
      <c r="I220" s="289"/>
      <c r="J220" s="290"/>
      <c r="K220" s="291"/>
      <c r="O220" s="292">
        <v>1</v>
      </c>
    </row>
    <row r="221" spans="1:80">
      <c r="A221" s="293">
        <v>70</v>
      </c>
      <c r="B221" s="294" t="s">
        <v>455</v>
      </c>
      <c r="C221" s="295" t="s">
        <v>456</v>
      </c>
      <c r="D221" s="296" t="s">
        <v>319</v>
      </c>
      <c r="E221" s="297">
        <v>104.822067722</v>
      </c>
      <c r="F221" s="297">
        <v>0</v>
      </c>
      <c r="G221" s="298">
        <f>E221*F221</f>
        <v>0</v>
      </c>
      <c r="H221" s="299">
        <v>0</v>
      </c>
      <c r="I221" s="300">
        <f>E221*H221</f>
        <v>0</v>
      </c>
      <c r="J221" s="299"/>
      <c r="K221" s="300">
        <f>E221*J221</f>
        <v>0</v>
      </c>
      <c r="O221" s="292">
        <v>2</v>
      </c>
      <c r="AA221" s="261">
        <v>7</v>
      </c>
      <c r="AB221" s="261">
        <v>1</v>
      </c>
      <c r="AC221" s="261">
        <v>2</v>
      </c>
      <c r="AZ221" s="261">
        <v>1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7</v>
      </c>
      <c r="CB221" s="292">
        <v>1</v>
      </c>
    </row>
    <row r="222" spans="1:80">
      <c r="A222" s="316"/>
      <c r="B222" s="317" t="s">
        <v>99</v>
      </c>
      <c r="C222" s="318" t="s">
        <v>454</v>
      </c>
      <c r="D222" s="319"/>
      <c r="E222" s="320"/>
      <c r="F222" s="321"/>
      <c r="G222" s="322">
        <f>SUM(G220:G221)</f>
        <v>0</v>
      </c>
      <c r="H222" s="323"/>
      <c r="I222" s="324">
        <f>SUM(I220:I221)</f>
        <v>0</v>
      </c>
      <c r="J222" s="323"/>
      <c r="K222" s="324">
        <f>SUM(K220:K221)</f>
        <v>0</v>
      </c>
      <c r="O222" s="292">
        <v>4</v>
      </c>
      <c r="BA222" s="325">
        <f>SUM(BA220:BA221)</f>
        <v>0</v>
      </c>
      <c r="BB222" s="325">
        <f>SUM(BB220:BB221)</f>
        <v>0</v>
      </c>
      <c r="BC222" s="325">
        <f>SUM(BC220:BC221)</f>
        <v>0</v>
      </c>
      <c r="BD222" s="325">
        <f>SUM(BD220:BD221)</f>
        <v>0</v>
      </c>
      <c r="BE222" s="325">
        <f>SUM(BE220:BE221)</f>
        <v>0</v>
      </c>
    </row>
    <row r="223" spans="1:80">
      <c r="A223" s="282" t="s">
        <v>97</v>
      </c>
      <c r="B223" s="283" t="s">
        <v>457</v>
      </c>
      <c r="C223" s="284" t="s">
        <v>458</v>
      </c>
      <c r="D223" s="285"/>
      <c r="E223" s="286"/>
      <c r="F223" s="286"/>
      <c r="G223" s="287"/>
      <c r="H223" s="288"/>
      <c r="I223" s="289"/>
      <c r="J223" s="290"/>
      <c r="K223" s="291"/>
      <c r="O223" s="292">
        <v>1</v>
      </c>
    </row>
    <row r="224" spans="1:80">
      <c r="A224" s="293">
        <v>71</v>
      </c>
      <c r="B224" s="294" t="s">
        <v>460</v>
      </c>
      <c r="C224" s="295" t="s">
        <v>461</v>
      </c>
      <c r="D224" s="296" t="s">
        <v>98</v>
      </c>
      <c r="E224" s="297">
        <v>3</v>
      </c>
      <c r="F224" s="297">
        <v>0</v>
      </c>
      <c r="G224" s="298">
        <f>E224*F224</f>
        <v>0</v>
      </c>
      <c r="H224" s="299">
        <v>2.0000000000000001E-4</v>
      </c>
      <c r="I224" s="300">
        <f>E224*H224</f>
        <v>6.0000000000000006E-4</v>
      </c>
      <c r="J224" s="299">
        <v>0</v>
      </c>
      <c r="K224" s="300">
        <f>E224*J224</f>
        <v>0</v>
      </c>
      <c r="O224" s="292">
        <v>2</v>
      </c>
      <c r="AA224" s="261">
        <v>1</v>
      </c>
      <c r="AB224" s="261">
        <v>0</v>
      </c>
      <c r="AC224" s="261">
        <v>0</v>
      </c>
      <c r="AZ224" s="261">
        <v>2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1</v>
      </c>
      <c r="CB224" s="292">
        <v>0</v>
      </c>
    </row>
    <row r="225" spans="1:80">
      <c r="A225" s="293">
        <v>72</v>
      </c>
      <c r="B225" s="294" t="s">
        <v>462</v>
      </c>
      <c r="C225" s="295" t="s">
        <v>463</v>
      </c>
      <c r="D225" s="296" t="s">
        <v>98</v>
      </c>
      <c r="E225" s="297">
        <v>1</v>
      </c>
      <c r="F225" s="297">
        <v>0</v>
      </c>
      <c r="G225" s="298">
        <f>E225*F225</f>
        <v>0</v>
      </c>
      <c r="H225" s="299">
        <v>2.0000000000000001E-4</v>
      </c>
      <c r="I225" s="300">
        <f>E225*H225</f>
        <v>2.0000000000000001E-4</v>
      </c>
      <c r="J225" s="299">
        <v>0</v>
      </c>
      <c r="K225" s="300">
        <f>E225*J225</f>
        <v>0</v>
      </c>
      <c r="O225" s="292">
        <v>2</v>
      </c>
      <c r="AA225" s="261">
        <v>1</v>
      </c>
      <c r="AB225" s="261">
        <v>7</v>
      </c>
      <c r="AC225" s="261">
        <v>7</v>
      </c>
      <c r="AZ225" s="261">
        <v>2</v>
      </c>
      <c r="BA225" s="261">
        <f>IF(AZ225=1,G225,0)</f>
        <v>0</v>
      </c>
      <c r="BB225" s="261">
        <f>IF(AZ225=2,G225,0)</f>
        <v>0</v>
      </c>
      <c r="BC225" s="261">
        <f>IF(AZ225=3,G225,0)</f>
        <v>0</v>
      </c>
      <c r="BD225" s="261">
        <f>IF(AZ225=4,G225,0)</f>
        <v>0</v>
      </c>
      <c r="BE225" s="261">
        <f>IF(AZ225=5,G225,0)</f>
        <v>0</v>
      </c>
      <c r="CA225" s="292">
        <v>1</v>
      </c>
      <c r="CB225" s="292">
        <v>7</v>
      </c>
    </row>
    <row r="226" spans="1:80">
      <c r="A226" s="316"/>
      <c r="B226" s="317" t="s">
        <v>99</v>
      </c>
      <c r="C226" s="318" t="s">
        <v>459</v>
      </c>
      <c r="D226" s="319"/>
      <c r="E226" s="320"/>
      <c r="F226" s="321"/>
      <c r="G226" s="322">
        <f>SUM(G223:G225)</f>
        <v>0</v>
      </c>
      <c r="H226" s="323"/>
      <c r="I226" s="324">
        <f>SUM(I223:I225)</f>
        <v>8.0000000000000004E-4</v>
      </c>
      <c r="J226" s="323"/>
      <c r="K226" s="324">
        <f>SUM(K223:K225)</f>
        <v>0</v>
      </c>
      <c r="O226" s="292">
        <v>4</v>
      </c>
      <c r="BA226" s="325">
        <f>SUM(BA223:BA225)</f>
        <v>0</v>
      </c>
      <c r="BB226" s="325">
        <f>SUM(BB223:BB225)</f>
        <v>0</v>
      </c>
      <c r="BC226" s="325">
        <f>SUM(BC223:BC225)</f>
        <v>0</v>
      </c>
      <c r="BD226" s="325">
        <f>SUM(BD223:BD225)</f>
        <v>0</v>
      </c>
      <c r="BE226" s="325">
        <f>SUM(BE223:BE225)</f>
        <v>0</v>
      </c>
    </row>
    <row r="227" spans="1:80">
      <c r="A227" s="282" t="s">
        <v>97</v>
      </c>
      <c r="B227" s="283" t="s">
        <v>464</v>
      </c>
      <c r="C227" s="284" t="s">
        <v>465</v>
      </c>
      <c r="D227" s="285"/>
      <c r="E227" s="286"/>
      <c r="F227" s="286"/>
      <c r="G227" s="287"/>
      <c r="H227" s="288"/>
      <c r="I227" s="289"/>
      <c r="J227" s="290"/>
      <c r="K227" s="291"/>
      <c r="O227" s="292">
        <v>1</v>
      </c>
    </row>
    <row r="228" spans="1:80">
      <c r="A228" s="293">
        <v>73</v>
      </c>
      <c r="B228" s="294" t="s">
        <v>467</v>
      </c>
      <c r="C228" s="295" t="s">
        <v>468</v>
      </c>
      <c r="D228" s="296" t="s">
        <v>469</v>
      </c>
      <c r="E228" s="297">
        <v>1</v>
      </c>
      <c r="F228" s="297">
        <v>0</v>
      </c>
      <c r="G228" s="298">
        <f>E228*F228</f>
        <v>0</v>
      </c>
      <c r="H228" s="299">
        <v>0</v>
      </c>
      <c r="I228" s="300">
        <f>E228*H228</f>
        <v>0</v>
      </c>
      <c r="J228" s="299">
        <v>0</v>
      </c>
      <c r="K228" s="300">
        <f>E228*J228</f>
        <v>0</v>
      </c>
      <c r="O228" s="292">
        <v>2</v>
      </c>
      <c r="AA228" s="261">
        <v>1</v>
      </c>
      <c r="AB228" s="261">
        <v>9</v>
      </c>
      <c r="AC228" s="261">
        <v>9</v>
      </c>
      <c r="AZ228" s="261">
        <v>4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1</v>
      </c>
      <c r="CB228" s="292">
        <v>9</v>
      </c>
    </row>
    <row r="229" spans="1:80">
      <c r="A229" s="301"/>
      <c r="B229" s="302"/>
      <c r="C229" s="303" t="s">
        <v>524</v>
      </c>
      <c r="D229" s="304"/>
      <c r="E229" s="304"/>
      <c r="F229" s="304"/>
      <c r="G229" s="305"/>
      <c r="I229" s="306"/>
      <c r="K229" s="306"/>
      <c r="L229" s="307" t="s">
        <v>524</v>
      </c>
      <c r="O229" s="292">
        <v>3</v>
      </c>
    </row>
    <row r="230" spans="1:80">
      <c r="A230" s="301"/>
      <c r="B230" s="302"/>
      <c r="C230" s="303" t="s">
        <v>525</v>
      </c>
      <c r="D230" s="304"/>
      <c r="E230" s="304"/>
      <c r="F230" s="304"/>
      <c r="G230" s="305"/>
      <c r="I230" s="306"/>
      <c r="K230" s="306"/>
      <c r="L230" s="307" t="s">
        <v>525</v>
      </c>
      <c r="O230" s="292">
        <v>3</v>
      </c>
    </row>
    <row r="231" spans="1:80">
      <c r="A231" s="316"/>
      <c r="B231" s="317" t="s">
        <v>99</v>
      </c>
      <c r="C231" s="318" t="s">
        <v>466</v>
      </c>
      <c r="D231" s="319"/>
      <c r="E231" s="320"/>
      <c r="F231" s="321"/>
      <c r="G231" s="322">
        <f>SUM(G227:G230)</f>
        <v>0</v>
      </c>
      <c r="H231" s="323"/>
      <c r="I231" s="324">
        <f>SUM(I227:I230)</f>
        <v>0</v>
      </c>
      <c r="J231" s="323"/>
      <c r="K231" s="324">
        <f>SUM(K227:K230)</f>
        <v>0</v>
      </c>
      <c r="O231" s="292">
        <v>4</v>
      </c>
      <c r="BA231" s="325">
        <f>SUM(BA227:BA230)</f>
        <v>0</v>
      </c>
      <c r="BB231" s="325">
        <f>SUM(BB227:BB230)</f>
        <v>0</v>
      </c>
      <c r="BC231" s="325">
        <f>SUM(BC227:BC230)</f>
        <v>0</v>
      </c>
      <c r="BD231" s="325">
        <f>SUM(BD227:BD230)</f>
        <v>0</v>
      </c>
      <c r="BE231" s="325">
        <f>SUM(BE227:BE230)</f>
        <v>0</v>
      </c>
    </row>
    <row r="232" spans="1:80">
      <c r="A232" s="282" t="s">
        <v>97</v>
      </c>
      <c r="B232" s="283" t="s">
        <v>471</v>
      </c>
      <c r="C232" s="284" t="s">
        <v>472</v>
      </c>
      <c r="D232" s="285"/>
      <c r="E232" s="286"/>
      <c r="F232" s="286"/>
      <c r="G232" s="287"/>
      <c r="H232" s="288"/>
      <c r="I232" s="289"/>
      <c r="J232" s="290"/>
      <c r="K232" s="291"/>
      <c r="O232" s="292">
        <v>1</v>
      </c>
    </row>
    <row r="233" spans="1:80">
      <c r="A233" s="293">
        <v>74</v>
      </c>
      <c r="B233" s="294" t="s">
        <v>474</v>
      </c>
      <c r="C233" s="295" t="s">
        <v>475</v>
      </c>
      <c r="D233" s="296" t="s">
        <v>319</v>
      </c>
      <c r="E233" s="297">
        <v>2.2019500000000001</v>
      </c>
      <c r="F233" s="297">
        <v>0</v>
      </c>
      <c r="G233" s="298">
        <f>E233*F233</f>
        <v>0</v>
      </c>
      <c r="H233" s="299">
        <v>0</v>
      </c>
      <c r="I233" s="300">
        <f>E233*H233</f>
        <v>0</v>
      </c>
      <c r="J233" s="299"/>
      <c r="K233" s="300">
        <f>E233*J233</f>
        <v>0</v>
      </c>
      <c r="O233" s="292">
        <v>2</v>
      </c>
      <c r="AA233" s="261">
        <v>8</v>
      </c>
      <c r="AB233" s="261">
        <v>0</v>
      </c>
      <c r="AC233" s="261">
        <v>3</v>
      </c>
      <c r="AZ233" s="261">
        <v>1</v>
      </c>
      <c r="BA233" s="261">
        <f>IF(AZ233=1,G233,0)</f>
        <v>0</v>
      </c>
      <c r="BB233" s="261">
        <f>IF(AZ233=2,G233,0)</f>
        <v>0</v>
      </c>
      <c r="BC233" s="261">
        <f>IF(AZ233=3,G233,0)</f>
        <v>0</v>
      </c>
      <c r="BD233" s="261">
        <f>IF(AZ233=4,G233,0)</f>
        <v>0</v>
      </c>
      <c r="BE233" s="261">
        <f>IF(AZ233=5,G233,0)</f>
        <v>0</v>
      </c>
      <c r="CA233" s="292">
        <v>8</v>
      </c>
      <c r="CB233" s="292">
        <v>0</v>
      </c>
    </row>
    <row r="234" spans="1:80">
      <c r="A234" s="293">
        <v>75</v>
      </c>
      <c r="B234" s="294" t="s">
        <v>476</v>
      </c>
      <c r="C234" s="295" t="s">
        <v>477</v>
      </c>
      <c r="D234" s="296" t="s">
        <v>319</v>
      </c>
      <c r="E234" s="297">
        <v>19.817550000000001</v>
      </c>
      <c r="F234" s="297">
        <v>0</v>
      </c>
      <c r="G234" s="298">
        <f>E234*F234</f>
        <v>0</v>
      </c>
      <c r="H234" s="299">
        <v>0</v>
      </c>
      <c r="I234" s="300">
        <f>E234*H234</f>
        <v>0</v>
      </c>
      <c r="J234" s="299"/>
      <c r="K234" s="300">
        <f>E234*J234</f>
        <v>0</v>
      </c>
      <c r="O234" s="292">
        <v>2</v>
      </c>
      <c r="AA234" s="261">
        <v>8</v>
      </c>
      <c r="AB234" s="261">
        <v>0</v>
      </c>
      <c r="AC234" s="261">
        <v>3</v>
      </c>
      <c r="AZ234" s="261">
        <v>1</v>
      </c>
      <c r="BA234" s="261">
        <f>IF(AZ234=1,G234,0)</f>
        <v>0</v>
      </c>
      <c r="BB234" s="261">
        <f>IF(AZ234=2,G234,0)</f>
        <v>0</v>
      </c>
      <c r="BC234" s="261">
        <f>IF(AZ234=3,G234,0)</f>
        <v>0</v>
      </c>
      <c r="BD234" s="261">
        <f>IF(AZ234=4,G234,0)</f>
        <v>0</v>
      </c>
      <c r="BE234" s="261">
        <f>IF(AZ234=5,G234,0)</f>
        <v>0</v>
      </c>
      <c r="CA234" s="292">
        <v>8</v>
      </c>
      <c r="CB234" s="292">
        <v>0</v>
      </c>
    </row>
    <row r="235" spans="1:80">
      <c r="A235" s="301"/>
      <c r="B235" s="302"/>
      <c r="C235" s="303"/>
      <c r="D235" s="304"/>
      <c r="E235" s="304"/>
      <c r="F235" s="304"/>
      <c r="G235" s="305"/>
      <c r="I235" s="306"/>
      <c r="K235" s="306"/>
      <c r="L235" s="307"/>
      <c r="O235" s="292">
        <v>3</v>
      </c>
    </row>
    <row r="236" spans="1:80">
      <c r="A236" s="293">
        <v>76</v>
      </c>
      <c r="B236" s="294" t="s">
        <v>478</v>
      </c>
      <c r="C236" s="295" t="s">
        <v>479</v>
      </c>
      <c r="D236" s="296" t="s">
        <v>319</v>
      </c>
      <c r="E236" s="297">
        <v>2.2019500000000001</v>
      </c>
      <c r="F236" s="297">
        <v>0</v>
      </c>
      <c r="G236" s="298">
        <f>E236*F236</f>
        <v>0</v>
      </c>
      <c r="H236" s="299">
        <v>0</v>
      </c>
      <c r="I236" s="300">
        <f>E236*H236</f>
        <v>0</v>
      </c>
      <c r="J236" s="299"/>
      <c r="K236" s="300">
        <f>E236*J236</f>
        <v>0</v>
      </c>
      <c r="O236" s="292">
        <v>2</v>
      </c>
      <c r="AA236" s="261">
        <v>8</v>
      </c>
      <c r="AB236" s="261">
        <v>0</v>
      </c>
      <c r="AC236" s="261">
        <v>3</v>
      </c>
      <c r="AZ236" s="261">
        <v>1</v>
      </c>
      <c r="BA236" s="261">
        <f>IF(AZ236=1,G236,0)</f>
        <v>0</v>
      </c>
      <c r="BB236" s="261">
        <f>IF(AZ236=2,G236,0)</f>
        <v>0</v>
      </c>
      <c r="BC236" s="261">
        <f>IF(AZ236=3,G236,0)</f>
        <v>0</v>
      </c>
      <c r="BD236" s="261">
        <f>IF(AZ236=4,G236,0)</f>
        <v>0</v>
      </c>
      <c r="BE236" s="261">
        <f>IF(AZ236=5,G236,0)</f>
        <v>0</v>
      </c>
      <c r="CA236" s="292">
        <v>8</v>
      </c>
      <c r="CB236" s="292">
        <v>0</v>
      </c>
    </row>
    <row r="237" spans="1:80">
      <c r="A237" s="316"/>
      <c r="B237" s="317" t="s">
        <v>99</v>
      </c>
      <c r="C237" s="318" t="s">
        <v>473</v>
      </c>
      <c r="D237" s="319"/>
      <c r="E237" s="320"/>
      <c r="F237" s="321"/>
      <c r="G237" s="322">
        <f>SUM(G232:G236)</f>
        <v>0</v>
      </c>
      <c r="H237" s="323"/>
      <c r="I237" s="324">
        <f>SUM(I232:I236)</f>
        <v>0</v>
      </c>
      <c r="J237" s="323"/>
      <c r="K237" s="324">
        <f>SUM(K232:K236)</f>
        <v>0</v>
      </c>
      <c r="O237" s="292">
        <v>4</v>
      </c>
      <c r="BA237" s="325">
        <f>SUM(BA232:BA236)</f>
        <v>0</v>
      </c>
      <c r="BB237" s="325">
        <f>SUM(BB232:BB236)</f>
        <v>0</v>
      </c>
      <c r="BC237" s="325">
        <f>SUM(BC232:BC236)</f>
        <v>0</v>
      </c>
      <c r="BD237" s="325">
        <f>SUM(BD232:BD236)</f>
        <v>0</v>
      </c>
      <c r="BE237" s="325">
        <f>SUM(BE232:BE236)</f>
        <v>0</v>
      </c>
    </row>
    <row r="238" spans="1:80">
      <c r="E238" s="261"/>
    </row>
    <row r="239" spans="1:80">
      <c r="E239" s="261"/>
    </row>
    <row r="240" spans="1:80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A261" s="315"/>
      <c r="B261" s="315"/>
      <c r="C261" s="315"/>
      <c r="D261" s="315"/>
      <c r="E261" s="315"/>
      <c r="F261" s="315"/>
      <c r="G261" s="315"/>
    </row>
    <row r="262" spans="1:7">
      <c r="A262" s="315"/>
      <c r="B262" s="315"/>
      <c r="C262" s="315"/>
      <c r="D262" s="315"/>
      <c r="E262" s="315"/>
      <c r="F262" s="315"/>
      <c r="G262" s="315"/>
    </row>
    <row r="263" spans="1:7">
      <c r="A263" s="315"/>
      <c r="B263" s="315"/>
      <c r="C263" s="315"/>
      <c r="D263" s="315"/>
      <c r="E263" s="315"/>
      <c r="F263" s="315"/>
      <c r="G263" s="315"/>
    </row>
    <row r="264" spans="1:7">
      <c r="A264" s="315"/>
      <c r="B264" s="315"/>
      <c r="C264" s="315"/>
      <c r="D264" s="315"/>
      <c r="E264" s="315"/>
      <c r="F264" s="315"/>
      <c r="G264" s="315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A296" s="326"/>
      <c r="B296" s="326"/>
    </row>
    <row r="297" spans="1:7">
      <c r="A297" s="315"/>
      <c r="B297" s="315"/>
      <c r="C297" s="327"/>
      <c r="D297" s="327"/>
      <c r="E297" s="328"/>
      <c r="F297" s="327"/>
      <c r="G297" s="329"/>
    </row>
    <row r="298" spans="1:7">
      <c r="A298" s="330"/>
      <c r="B298" s="330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  <row r="305" spans="1:7">
      <c r="A305" s="315"/>
      <c r="B305" s="315"/>
      <c r="C305" s="315"/>
      <c r="D305" s="315"/>
      <c r="E305" s="331"/>
      <c r="F305" s="315"/>
      <c r="G305" s="315"/>
    </row>
    <row r="306" spans="1:7">
      <c r="A306" s="315"/>
      <c r="B306" s="315"/>
      <c r="C306" s="315"/>
      <c r="D306" s="315"/>
      <c r="E306" s="331"/>
      <c r="F306" s="315"/>
      <c r="G306" s="315"/>
    </row>
    <row r="307" spans="1:7">
      <c r="A307" s="315"/>
      <c r="B307" s="315"/>
      <c r="C307" s="315"/>
      <c r="D307" s="315"/>
      <c r="E307" s="331"/>
      <c r="F307" s="315"/>
      <c r="G307" s="315"/>
    </row>
    <row r="308" spans="1:7">
      <c r="A308" s="315"/>
      <c r="B308" s="315"/>
      <c r="C308" s="315"/>
      <c r="D308" s="315"/>
      <c r="E308" s="331"/>
      <c r="F308" s="315"/>
      <c r="G308" s="315"/>
    </row>
    <row r="309" spans="1:7">
      <c r="A309" s="315"/>
      <c r="B309" s="315"/>
      <c r="C309" s="315"/>
      <c r="D309" s="315"/>
      <c r="E309" s="331"/>
      <c r="F309" s="315"/>
      <c r="G309" s="315"/>
    </row>
    <row r="310" spans="1:7">
      <c r="A310" s="315"/>
      <c r="B310" s="315"/>
      <c r="C310" s="315"/>
      <c r="D310" s="315"/>
      <c r="E310" s="331"/>
      <c r="F310" s="315"/>
      <c r="G310" s="315"/>
    </row>
  </sheetData>
  <mergeCells count="107">
    <mergeCell ref="C235:G235"/>
    <mergeCell ref="C229:G229"/>
    <mergeCell ref="C230:G230"/>
    <mergeCell ref="C216:G216"/>
    <mergeCell ref="C217:G217"/>
    <mergeCell ref="C218:D218"/>
    <mergeCell ref="C201:D201"/>
    <mergeCell ref="C203:D203"/>
    <mergeCell ref="C207:G207"/>
    <mergeCell ref="C191:D191"/>
    <mergeCell ref="C193:G193"/>
    <mergeCell ref="C194:D194"/>
    <mergeCell ref="C196:D196"/>
    <mergeCell ref="C198:D198"/>
    <mergeCell ref="C199:D199"/>
    <mergeCell ref="C180:G180"/>
    <mergeCell ref="C184:G184"/>
    <mergeCell ref="C186:D186"/>
    <mergeCell ref="C187:D187"/>
    <mergeCell ref="C188:D188"/>
    <mergeCell ref="C190:G190"/>
    <mergeCell ref="C171:G171"/>
    <mergeCell ref="C175:D175"/>
    <mergeCell ref="C176:D176"/>
    <mergeCell ref="C159:G159"/>
    <mergeCell ref="C166:D166"/>
    <mergeCell ref="C167:D167"/>
    <mergeCell ref="C143:D143"/>
    <mergeCell ref="C147:G147"/>
    <mergeCell ref="C149:G149"/>
    <mergeCell ref="C151:G151"/>
    <mergeCell ref="C153:G153"/>
    <mergeCell ref="C131:G131"/>
    <mergeCell ref="C132:D132"/>
    <mergeCell ref="C136:G136"/>
    <mergeCell ref="C137:G137"/>
    <mergeCell ref="C138:D138"/>
    <mergeCell ref="C139:D139"/>
    <mergeCell ref="C118:G118"/>
    <mergeCell ref="C119:D119"/>
    <mergeCell ref="C121:D121"/>
    <mergeCell ref="C123:G123"/>
    <mergeCell ref="C124:D124"/>
    <mergeCell ref="C126:G126"/>
    <mergeCell ref="C127:D127"/>
    <mergeCell ref="C113:G113"/>
    <mergeCell ref="C114:D114"/>
    <mergeCell ref="C99:D99"/>
    <mergeCell ref="C104:D104"/>
    <mergeCell ref="C106:D106"/>
    <mergeCell ref="C88:D88"/>
    <mergeCell ref="C89:D89"/>
    <mergeCell ref="C90:D90"/>
    <mergeCell ref="C91:D91"/>
    <mergeCell ref="C92:D92"/>
    <mergeCell ref="C93:D93"/>
    <mergeCell ref="C94:D94"/>
    <mergeCell ref="C76:D76"/>
    <mergeCell ref="C80:D80"/>
    <mergeCell ref="C82:D82"/>
    <mergeCell ref="C83:D83"/>
    <mergeCell ref="C68:D68"/>
    <mergeCell ref="C69:D69"/>
    <mergeCell ref="C70:D70"/>
    <mergeCell ref="C71:D71"/>
    <mergeCell ref="C74:G74"/>
    <mergeCell ref="C75:D75"/>
    <mergeCell ref="C60:D60"/>
    <mergeCell ref="C61:D61"/>
    <mergeCell ref="C62:D62"/>
    <mergeCell ref="C65:D65"/>
    <mergeCell ref="C66:D66"/>
    <mergeCell ref="C67:D67"/>
    <mergeCell ref="C54:G54"/>
    <mergeCell ref="C55:G55"/>
    <mergeCell ref="C56:D56"/>
    <mergeCell ref="C57:D57"/>
    <mergeCell ref="C58:D58"/>
    <mergeCell ref="C59:D59"/>
    <mergeCell ref="C47:D47"/>
    <mergeCell ref="C48:D48"/>
    <mergeCell ref="C49:D49"/>
    <mergeCell ref="C50:D50"/>
    <mergeCell ref="C52:G52"/>
    <mergeCell ref="C53:G53"/>
    <mergeCell ref="C37:G37"/>
    <mergeCell ref="C38:D38"/>
    <mergeCell ref="C39:D39"/>
    <mergeCell ref="C41:G41"/>
    <mergeCell ref="C42:D42"/>
    <mergeCell ref="C44:D44"/>
    <mergeCell ref="C45:D45"/>
    <mergeCell ref="C46:D46"/>
    <mergeCell ref="C22:G22"/>
    <mergeCell ref="C23:D23"/>
    <mergeCell ref="C25:G25"/>
    <mergeCell ref="C29:D29"/>
    <mergeCell ref="C31:D31"/>
    <mergeCell ref="C32:D32"/>
    <mergeCell ref="A1:G1"/>
    <mergeCell ref="A3:B3"/>
    <mergeCell ref="A4:B4"/>
    <mergeCell ref="E4:G4"/>
    <mergeCell ref="C11:G11"/>
    <mergeCell ref="C13:D13"/>
    <mergeCell ref="C16:D16"/>
    <mergeCell ref="C21:G2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528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527</v>
      </c>
      <c r="B5" s="118"/>
      <c r="C5" s="119" t="s">
        <v>528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03 39-2019 Rek'!E33</f>
        <v>0</v>
      </c>
      <c r="D15" s="160" t="str">
        <f>'SO 03 39-2019 Rek'!A38</f>
        <v>Ztížené výrobní podmínky</v>
      </c>
      <c r="E15" s="161"/>
      <c r="F15" s="162"/>
      <c r="G15" s="159">
        <f>'SO 03 39-2019 Rek'!I38</f>
        <v>0</v>
      </c>
    </row>
    <row r="16" spans="1:57" ht="15.95" customHeight="1">
      <c r="A16" s="157" t="s">
        <v>52</v>
      </c>
      <c r="B16" s="158" t="s">
        <v>53</v>
      </c>
      <c r="C16" s="159">
        <f>'SO 03 39-2019 Rek'!F33</f>
        <v>0</v>
      </c>
      <c r="D16" s="109" t="str">
        <f>'SO 03 39-2019 Rek'!A39</f>
        <v>Oborová přirážka</v>
      </c>
      <c r="E16" s="163"/>
      <c r="F16" s="164"/>
      <c r="G16" s="159">
        <f>'SO 03 39-2019 Rek'!I39</f>
        <v>0</v>
      </c>
    </row>
    <row r="17" spans="1:7" ht="15.95" customHeight="1">
      <c r="A17" s="157" t="s">
        <v>54</v>
      </c>
      <c r="B17" s="158" t="s">
        <v>55</v>
      </c>
      <c r="C17" s="159">
        <f>'SO 03 39-2019 Rek'!H33</f>
        <v>0</v>
      </c>
      <c r="D17" s="109" t="str">
        <f>'SO 03 39-2019 Rek'!A40</f>
        <v>Přesun stavebních kapacit</v>
      </c>
      <c r="E17" s="163"/>
      <c r="F17" s="164"/>
      <c r="G17" s="159">
        <f>'SO 03 39-2019 Rek'!I40</f>
        <v>0</v>
      </c>
    </row>
    <row r="18" spans="1:7" ht="15.95" customHeight="1">
      <c r="A18" s="165" t="s">
        <v>56</v>
      </c>
      <c r="B18" s="166" t="s">
        <v>57</v>
      </c>
      <c r="C18" s="159">
        <f>'SO 03 39-2019 Rek'!G33</f>
        <v>0</v>
      </c>
      <c r="D18" s="109" t="str">
        <f>'SO 03 39-2019 Rek'!A41</f>
        <v>Mimostaveništní doprava</v>
      </c>
      <c r="E18" s="163"/>
      <c r="F18" s="164"/>
      <c r="G18" s="159">
        <f>'SO 03 39-2019 Rek'!I41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03 39-2019 Rek'!A42</f>
        <v>Zařízení staveniště</v>
      </c>
      <c r="E19" s="163"/>
      <c r="F19" s="164"/>
      <c r="G19" s="159">
        <f>'SO 03 39-2019 Rek'!I42</f>
        <v>0</v>
      </c>
    </row>
    <row r="20" spans="1:7" ht="15.95" customHeight="1">
      <c r="A20" s="167"/>
      <c r="B20" s="158"/>
      <c r="C20" s="159"/>
      <c r="D20" s="109" t="str">
        <f>'SO 03 39-2019 Rek'!A43</f>
        <v>Provoz investora</v>
      </c>
      <c r="E20" s="163"/>
      <c r="F20" s="164"/>
      <c r="G20" s="159">
        <f>'SO 03 39-2019 Rek'!I43</f>
        <v>0</v>
      </c>
    </row>
    <row r="21" spans="1:7" ht="15.95" customHeight="1">
      <c r="A21" s="167" t="s">
        <v>29</v>
      </c>
      <c r="B21" s="158"/>
      <c r="C21" s="159">
        <f>'SO 03 39-2019 Rek'!I33</f>
        <v>0</v>
      </c>
      <c r="D21" s="109" t="str">
        <f>'SO 03 39-2019 Rek'!A44</f>
        <v>Kompletační činnost (IČD)</v>
      </c>
      <c r="E21" s="163"/>
      <c r="F21" s="164"/>
      <c r="G21" s="159">
        <f>'SO 03 39-2019 Rek'!I44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03 39-2019 Rek'!H46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529</v>
      </c>
      <c r="D2" s="216"/>
      <c r="E2" s="217"/>
      <c r="F2" s="216"/>
      <c r="G2" s="218" t="s">
        <v>528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03 39-2019 Pol'!B7</f>
        <v>11</v>
      </c>
      <c r="B7" s="70" t="str">
        <f>'SO 03 39-2019 Pol'!C7</f>
        <v>Přípravné a přidružené práce</v>
      </c>
      <c r="D7" s="230"/>
      <c r="E7" s="333">
        <f>'SO 03 39-2019 Pol'!BA23</f>
        <v>0</v>
      </c>
      <c r="F7" s="334">
        <f>'SO 03 39-2019 Pol'!BB23</f>
        <v>0</v>
      </c>
      <c r="G7" s="334">
        <f>'SO 03 39-2019 Pol'!BC23</f>
        <v>0</v>
      </c>
      <c r="H7" s="334">
        <f>'SO 03 39-2019 Pol'!BD23</f>
        <v>0</v>
      </c>
      <c r="I7" s="335">
        <f>'SO 03 39-2019 Pol'!BE23</f>
        <v>0</v>
      </c>
    </row>
    <row r="8" spans="1:9" s="137" customFormat="1">
      <c r="A8" s="332" t="str">
        <f>'SO 03 39-2019 Pol'!B24</f>
        <v>12</v>
      </c>
      <c r="B8" s="70" t="str">
        <f>'SO 03 39-2019 Pol'!C24</f>
        <v>Odkopávky a prokopávky</v>
      </c>
      <c r="D8" s="230"/>
      <c r="E8" s="333">
        <f>'SO 03 39-2019 Pol'!BA31</f>
        <v>0</v>
      </c>
      <c r="F8" s="334">
        <f>'SO 03 39-2019 Pol'!BB31</f>
        <v>0</v>
      </c>
      <c r="G8" s="334">
        <f>'SO 03 39-2019 Pol'!BC31</f>
        <v>0</v>
      </c>
      <c r="H8" s="334">
        <f>'SO 03 39-2019 Pol'!BD31</f>
        <v>0</v>
      </c>
      <c r="I8" s="335">
        <f>'SO 03 39-2019 Pol'!BE31</f>
        <v>0</v>
      </c>
    </row>
    <row r="9" spans="1:9" s="137" customFormat="1">
      <c r="A9" s="332" t="str">
        <f>'SO 03 39-2019 Pol'!B32</f>
        <v>13</v>
      </c>
      <c r="B9" s="70" t="str">
        <f>'SO 03 39-2019 Pol'!C32</f>
        <v>Hloubené vykopávky</v>
      </c>
      <c r="D9" s="230"/>
      <c r="E9" s="333">
        <f>'SO 03 39-2019 Pol'!BA74</f>
        <v>0</v>
      </c>
      <c r="F9" s="334">
        <f>'SO 03 39-2019 Pol'!BB74</f>
        <v>0</v>
      </c>
      <c r="G9" s="334">
        <f>'SO 03 39-2019 Pol'!BC74</f>
        <v>0</v>
      </c>
      <c r="H9" s="334">
        <f>'SO 03 39-2019 Pol'!BD74</f>
        <v>0</v>
      </c>
      <c r="I9" s="335">
        <f>'SO 03 39-2019 Pol'!BE74</f>
        <v>0</v>
      </c>
    </row>
    <row r="10" spans="1:9" s="137" customFormat="1">
      <c r="A10" s="332" t="str">
        <f>'SO 03 39-2019 Pol'!B75</f>
        <v>16</v>
      </c>
      <c r="B10" s="70" t="str">
        <f>'SO 03 39-2019 Pol'!C75</f>
        <v>Přemístění výkopku</v>
      </c>
      <c r="D10" s="230"/>
      <c r="E10" s="333">
        <f>'SO 03 39-2019 Pol'!BA81</f>
        <v>0</v>
      </c>
      <c r="F10" s="334">
        <f>'SO 03 39-2019 Pol'!BB81</f>
        <v>0</v>
      </c>
      <c r="G10" s="334">
        <f>'SO 03 39-2019 Pol'!BC81</f>
        <v>0</v>
      </c>
      <c r="H10" s="334">
        <f>'SO 03 39-2019 Pol'!BD81</f>
        <v>0</v>
      </c>
      <c r="I10" s="335">
        <f>'SO 03 39-2019 Pol'!BE81</f>
        <v>0</v>
      </c>
    </row>
    <row r="11" spans="1:9" s="137" customFormat="1">
      <c r="A11" s="332" t="str">
        <f>'SO 03 39-2019 Pol'!B82</f>
        <v>17</v>
      </c>
      <c r="B11" s="70" t="str">
        <f>'SO 03 39-2019 Pol'!C82</f>
        <v>Konstrukce ze zemin</v>
      </c>
      <c r="D11" s="230"/>
      <c r="E11" s="333">
        <f>'SO 03 39-2019 Pol'!BA92</f>
        <v>0</v>
      </c>
      <c r="F11" s="334">
        <f>'SO 03 39-2019 Pol'!BB92</f>
        <v>0</v>
      </c>
      <c r="G11" s="334">
        <f>'SO 03 39-2019 Pol'!BC92</f>
        <v>0</v>
      </c>
      <c r="H11" s="334">
        <f>'SO 03 39-2019 Pol'!BD92</f>
        <v>0</v>
      </c>
      <c r="I11" s="335">
        <f>'SO 03 39-2019 Pol'!BE92</f>
        <v>0</v>
      </c>
    </row>
    <row r="12" spans="1:9" s="137" customFormat="1">
      <c r="A12" s="332" t="str">
        <f>'SO 03 39-2019 Pol'!B93</f>
        <v>18</v>
      </c>
      <c r="B12" s="70" t="str">
        <f>'SO 03 39-2019 Pol'!C93</f>
        <v>Povrchové úpravy terénu</v>
      </c>
      <c r="D12" s="230"/>
      <c r="E12" s="333">
        <f>'SO 03 39-2019 Pol'!BA103</f>
        <v>0</v>
      </c>
      <c r="F12" s="334">
        <f>'SO 03 39-2019 Pol'!BB103</f>
        <v>0</v>
      </c>
      <c r="G12" s="334">
        <f>'SO 03 39-2019 Pol'!BC103</f>
        <v>0</v>
      </c>
      <c r="H12" s="334">
        <f>'SO 03 39-2019 Pol'!BD103</f>
        <v>0</v>
      </c>
      <c r="I12" s="335">
        <f>'SO 03 39-2019 Pol'!BE103</f>
        <v>0</v>
      </c>
    </row>
    <row r="13" spans="1:9" s="137" customFormat="1">
      <c r="A13" s="332" t="str">
        <f>'SO 03 39-2019 Pol'!B104</f>
        <v>19</v>
      </c>
      <c r="B13" s="70" t="str">
        <f>'SO 03 39-2019 Pol'!C104</f>
        <v>Hloubení pro podzemní stěny a doly</v>
      </c>
      <c r="D13" s="230"/>
      <c r="E13" s="333">
        <f>'SO 03 39-2019 Pol'!BA106</f>
        <v>0</v>
      </c>
      <c r="F13" s="334">
        <f>'SO 03 39-2019 Pol'!BB106</f>
        <v>0</v>
      </c>
      <c r="G13" s="334">
        <f>'SO 03 39-2019 Pol'!BC106</f>
        <v>0</v>
      </c>
      <c r="H13" s="334">
        <f>'SO 03 39-2019 Pol'!BD106</f>
        <v>0</v>
      </c>
      <c r="I13" s="335">
        <f>'SO 03 39-2019 Pol'!BE106</f>
        <v>0</v>
      </c>
    </row>
    <row r="14" spans="1:9" s="137" customFormat="1">
      <c r="A14" s="332" t="str">
        <f>'SO 03 39-2019 Pol'!B107</f>
        <v>21</v>
      </c>
      <c r="B14" s="70" t="str">
        <f>'SO 03 39-2019 Pol'!C107</f>
        <v>Úprava podloží a základ.spáry</v>
      </c>
      <c r="D14" s="230"/>
      <c r="E14" s="333">
        <f>'SO 03 39-2019 Pol'!BA111</f>
        <v>0</v>
      </c>
      <c r="F14" s="334">
        <f>'SO 03 39-2019 Pol'!BB111</f>
        <v>0</v>
      </c>
      <c r="G14" s="334">
        <f>'SO 03 39-2019 Pol'!BC111</f>
        <v>0</v>
      </c>
      <c r="H14" s="334">
        <f>'SO 03 39-2019 Pol'!BD111</f>
        <v>0</v>
      </c>
      <c r="I14" s="335">
        <f>'SO 03 39-2019 Pol'!BE111</f>
        <v>0</v>
      </c>
    </row>
    <row r="15" spans="1:9" s="137" customFormat="1">
      <c r="A15" s="332" t="str">
        <f>'SO 03 39-2019 Pol'!B112</f>
        <v>27</v>
      </c>
      <c r="B15" s="70" t="str">
        <f>'SO 03 39-2019 Pol'!C112</f>
        <v>Základy</v>
      </c>
      <c r="D15" s="230"/>
      <c r="E15" s="333">
        <f>'SO 03 39-2019 Pol'!BA124</f>
        <v>0</v>
      </c>
      <c r="F15" s="334">
        <f>'SO 03 39-2019 Pol'!BB124</f>
        <v>0</v>
      </c>
      <c r="G15" s="334">
        <f>'SO 03 39-2019 Pol'!BC124</f>
        <v>0</v>
      </c>
      <c r="H15" s="334">
        <f>'SO 03 39-2019 Pol'!BD124</f>
        <v>0</v>
      </c>
      <c r="I15" s="335">
        <f>'SO 03 39-2019 Pol'!BE124</f>
        <v>0</v>
      </c>
    </row>
    <row r="16" spans="1:9" s="137" customFormat="1">
      <c r="A16" s="332" t="str">
        <f>'SO 03 39-2019 Pol'!B125</f>
        <v>31</v>
      </c>
      <c r="B16" s="70" t="str">
        <f>'SO 03 39-2019 Pol'!C125</f>
        <v>Zdi podpěrné a volné</v>
      </c>
      <c r="D16" s="230"/>
      <c r="E16" s="333">
        <f>'SO 03 39-2019 Pol'!BA129</f>
        <v>0</v>
      </c>
      <c r="F16" s="334">
        <f>'SO 03 39-2019 Pol'!BB129</f>
        <v>0</v>
      </c>
      <c r="G16" s="334">
        <f>'SO 03 39-2019 Pol'!BC129</f>
        <v>0</v>
      </c>
      <c r="H16" s="334">
        <f>'SO 03 39-2019 Pol'!BD129</f>
        <v>0</v>
      </c>
      <c r="I16" s="335">
        <f>'SO 03 39-2019 Pol'!BE129</f>
        <v>0</v>
      </c>
    </row>
    <row r="17" spans="1:9" s="137" customFormat="1">
      <c r="A17" s="332" t="str">
        <f>'SO 03 39-2019 Pol'!B130</f>
        <v>38</v>
      </c>
      <c r="B17" s="70" t="str">
        <f>'SO 03 39-2019 Pol'!C130</f>
        <v>Kompletní konstrukce</v>
      </c>
      <c r="D17" s="230"/>
      <c r="E17" s="333">
        <f>'SO 03 39-2019 Pol'!BA133</f>
        <v>0</v>
      </c>
      <c r="F17" s="334">
        <f>'SO 03 39-2019 Pol'!BB133</f>
        <v>0</v>
      </c>
      <c r="G17" s="334">
        <f>'SO 03 39-2019 Pol'!BC133</f>
        <v>0</v>
      </c>
      <c r="H17" s="334">
        <f>'SO 03 39-2019 Pol'!BD133</f>
        <v>0</v>
      </c>
      <c r="I17" s="335">
        <f>'SO 03 39-2019 Pol'!BE133</f>
        <v>0</v>
      </c>
    </row>
    <row r="18" spans="1:9" s="137" customFormat="1">
      <c r="A18" s="332" t="str">
        <f>'SO 03 39-2019 Pol'!B134</f>
        <v>45</v>
      </c>
      <c r="B18" s="70" t="str">
        <f>'SO 03 39-2019 Pol'!C134</f>
        <v>Podkladní a vedlejší konstrukce</v>
      </c>
      <c r="D18" s="230"/>
      <c r="E18" s="333">
        <f>'SO 03 39-2019 Pol'!BA137</f>
        <v>0</v>
      </c>
      <c r="F18" s="334">
        <f>'SO 03 39-2019 Pol'!BB137</f>
        <v>0</v>
      </c>
      <c r="G18" s="334">
        <f>'SO 03 39-2019 Pol'!BC137</f>
        <v>0</v>
      </c>
      <c r="H18" s="334">
        <f>'SO 03 39-2019 Pol'!BD137</f>
        <v>0</v>
      </c>
      <c r="I18" s="335">
        <f>'SO 03 39-2019 Pol'!BE137</f>
        <v>0</v>
      </c>
    </row>
    <row r="19" spans="1:9" s="137" customFormat="1">
      <c r="A19" s="332" t="str">
        <f>'SO 03 39-2019 Pol'!B138</f>
        <v>56</v>
      </c>
      <c r="B19" s="70" t="str">
        <f>'SO 03 39-2019 Pol'!C138</f>
        <v>Podkladní vrstvy komunikací a zpevněných ploch</v>
      </c>
      <c r="D19" s="230"/>
      <c r="E19" s="333">
        <f>'SO 03 39-2019 Pol'!BA147</f>
        <v>0</v>
      </c>
      <c r="F19" s="334">
        <f>'SO 03 39-2019 Pol'!BB147</f>
        <v>0</v>
      </c>
      <c r="G19" s="334">
        <f>'SO 03 39-2019 Pol'!BC147</f>
        <v>0</v>
      </c>
      <c r="H19" s="334">
        <f>'SO 03 39-2019 Pol'!BD147</f>
        <v>0</v>
      </c>
      <c r="I19" s="335">
        <f>'SO 03 39-2019 Pol'!BE147</f>
        <v>0</v>
      </c>
    </row>
    <row r="20" spans="1:9" s="137" customFormat="1">
      <c r="A20" s="332" t="str">
        <f>'SO 03 39-2019 Pol'!B148</f>
        <v>57</v>
      </c>
      <c r="B20" s="70" t="str">
        <f>'SO 03 39-2019 Pol'!C148</f>
        <v>Kryty štěrkových a živičných komunikací</v>
      </c>
      <c r="D20" s="230"/>
      <c r="E20" s="333">
        <f>'SO 03 39-2019 Pol'!BA153</f>
        <v>0</v>
      </c>
      <c r="F20" s="334">
        <f>'SO 03 39-2019 Pol'!BB153</f>
        <v>0</v>
      </c>
      <c r="G20" s="334">
        <f>'SO 03 39-2019 Pol'!BC153</f>
        <v>0</v>
      </c>
      <c r="H20" s="334">
        <f>'SO 03 39-2019 Pol'!BD153</f>
        <v>0</v>
      </c>
      <c r="I20" s="335">
        <f>'SO 03 39-2019 Pol'!BE153</f>
        <v>0</v>
      </c>
    </row>
    <row r="21" spans="1:9" s="137" customFormat="1">
      <c r="A21" s="332" t="str">
        <f>'SO 03 39-2019 Pol'!B154</f>
        <v>59</v>
      </c>
      <c r="B21" s="70" t="str">
        <f>'SO 03 39-2019 Pol'!C154</f>
        <v>Dlažby a předlažby komunikací</v>
      </c>
      <c r="D21" s="230"/>
      <c r="E21" s="333">
        <f>'SO 03 39-2019 Pol'!BA161</f>
        <v>0</v>
      </c>
      <c r="F21" s="334">
        <f>'SO 03 39-2019 Pol'!BB161</f>
        <v>0</v>
      </c>
      <c r="G21" s="334">
        <f>'SO 03 39-2019 Pol'!BC161</f>
        <v>0</v>
      </c>
      <c r="H21" s="334">
        <f>'SO 03 39-2019 Pol'!BD161</f>
        <v>0</v>
      </c>
      <c r="I21" s="335">
        <f>'SO 03 39-2019 Pol'!BE161</f>
        <v>0</v>
      </c>
    </row>
    <row r="22" spans="1:9" s="137" customFormat="1">
      <c r="A22" s="332" t="str">
        <f>'SO 03 39-2019 Pol'!B162</f>
        <v>61</v>
      </c>
      <c r="B22" s="70" t="str">
        <f>'SO 03 39-2019 Pol'!C162</f>
        <v>Upravy povrchů vnitřní</v>
      </c>
      <c r="D22" s="230"/>
      <c r="E22" s="333">
        <f>'SO 03 39-2019 Pol'!BA165</f>
        <v>0</v>
      </c>
      <c r="F22" s="334">
        <f>'SO 03 39-2019 Pol'!BB165</f>
        <v>0</v>
      </c>
      <c r="G22" s="334">
        <f>'SO 03 39-2019 Pol'!BC165</f>
        <v>0</v>
      </c>
      <c r="H22" s="334">
        <f>'SO 03 39-2019 Pol'!BD165</f>
        <v>0</v>
      </c>
      <c r="I22" s="335">
        <f>'SO 03 39-2019 Pol'!BE165</f>
        <v>0</v>
      </c>
    </row>
    <row r="23" spans="1:9" s="137" customFormat="1">
      <c r="A23" s="332" t="str">
        <f>'SO 03 39-2019 Pol'!B166</f>
        <v>63</v>
      </c>
      <c r="B23" s="70" t="str">
        <f>'SO 03 39-2019 Pol'!C166</f>
        <v>Podlahy a podlahové konstrukce</v>
      </c>
      <c r="D23" s="230"/>
      <c r="E23" s="333">
        <f>'SO 03 39-2019 Pol'!BA170</f>
        <v>0</v>
      </c>
      <c r="F23" s="334">
        <f>'SO 03 39-2019 Pol'!BB170</f>
        <v>0</v>
      </c>
      <c r="G23" s="334">
        <f>'SO 03 39-2019 Pol'!BC170</f>
        <v>0</v>
      </c>
      <c r="H23" s="334">
        <f>'SO 03 39-2019 Pol'!BD170</f>
        <v>0</v>
      </c>
      <c r="I23" s="335">
        <f>'SO 03 39-2019 Pol'!BE170</f>
        <v>0</v>
      </c>
    </row>
    <row r="24" spans="1:9" s="137" customFormat="1">
      <c r="A24" s="332" t="str">
        <f>'SO 03 39-2019 Pol'!B171</f>
        <v>89</v>
      </c>
      <c r="B24" s="70" t="str">
        <f>'SO 03 39-2019 Pol'!C171</f>
        <v>Ostatní konstrukce na trubním vedení</v>
      </c>
      <c r="D24" s="230"/>
      <c r="E24" s="333">
        <f>'SO 03 39-2019 Pol'!BA174</f>
        <v>0</v>
      </c>
      <c r="F24" s="334">
        <f>'SO 03 39-2019 Pol'!BB174</f>
        <v>0</v>
      </c>
      <c r="G24" s="334">
        <f>'SO 03 39-2019 Pol'!BC174</f>
        <v>0</v>
      </c>
      <c r="H24" s="334">
        <f>'SO 03 39-2019 Pol'!BD174</f>
        <v>0</v>
      </c>
      <c r="I24" s="335">
        <f>'SO 03 39-2019 Pol'!BE174</f>
        <v>0</v>
      </c>
    </row>
    <row r="25" spans="1:9" s="137" customFormat="1">
      <c r="A25" s="332" t="str">
        <f>'SO 03 39-2019 Pol'!B175</f>
        <v>91</v>
      </c>
      <c r="B25" s="70" t="str">
        <f>'SO 03 39-2019 Pol'!C175</f>
        <v>Doplňující práce na komunikaci</v>
      </c>
      <c r="D25" s="230"/>
      <c r="E25" s="333">
        <f>'SO 03 39-2019 Pol'!BA197</f>
        <v>0</v>
      </c>
      <c r="F25" s="334">
        <f>'SO 03 39-2019 Pol'!BB197</f>
        <v>0</v>
      </c>
      <c r="G25" s="334">
        <f>'SO 03 39-2019 Pol'!BC197</f>
        <v>0</v>
      </c>
      <c r="H25" s="334">
        <f>'SO 03 39-2019 Pol'!BD197</f>
        <v>0</v>
      </c>
      <c r="I25" s="335">
        <f>'SO 03 39-2019 Pol'!BE197</f>
        <v>0</v>
      </c>
    </row>
    <row r="26" spans="1:9" s="137" customFormat="1">
      <c r="A26" s="332" t="str">
        <f>'SO 03 39-2019 Pol'!B198</f>
        <v>94</v>
      </c>
      <c r="B26" s="70" t="str">
        <f>'SO 03 39-2019 Pol'!C198</f>
        <v>Lešení a stavební výtahy</v>
      </c>
      <c r="D26" s="230"/>
      <c r="E26" s="333">
        <f>'SO 03 39-2019 Pol'!BA201</f>
        <v>0</v>
      </c>
      <c r="F26" s="334">
        <f>'SO 03 39-2019 Pol'!BB201</f>
        <v>0</v>
      </c>
      <c r="G26" s="334">
        <f>'SO 03 39-2019 Pol'!BC201</f>
        <v>0</v>
      </c>
      <c r="H26" s="334">
        <f>'SO 03 39-2019 Pol'!BD201</f>
        <v>0</v>
      </c>
      <c r="I26" s="335">
        <f>'SO 03 39-2019 Pol'!BE201</f>
        <v>0</v>
      </c>
    </row>
    <row r="27" spans="1:9" s="137" customFormat="1">
      <c r="A27" s="332" t="str">
        <f>'SO 03 39-2019 Pol'!B202</f>
        <v>95</v>
      </c>
      <c r="B27" s="70" t="str">
        <f>'SO 03 39-2019 Pol'!C202</f>
        <v>Dokončovací konstrukce na pozemních stavbách</v>
      </c>
      <c r="D27" s="230"/>
      <c r="E27" s="333">
        <f>'SO 03 39-2019 Pol'!BA204</f>
        <v>0</v>
      </c>
      <c r="F27" s="334">
        <f>'SO 03 39-2019 Pol'!BB204</f>
        <v>0</v>
      </c>
      <c r="G27" s="334">
        <f>'SO 03 39-2019 Pol'!BC204</f>
        <v>0</v>
      </c>
      <c r="H27" s="334">
        <f>'SO 03 39-2019 Pol'!BD204</f>
        <v>0</v>
      </c>
      <c r="I27" s="335">
        <f>'SO 03 39-2019 Pol'!BE204</f>
        <v>0</v>
      </c>
    </row>
    <row r="28" spans="1:9" s="137" customFormat="1">
      <c r="A28" s="332" t="str">
        <f>'SO 03 39-2019 Pol'!B205</f>
        <v>96</v>
      </c>
      <c r="B28" s="70" t="str">
        <f>'SO 03 39-2019 Pol'!C205</f>
        <v>Bourání konstrukcí</v>
      </c>
      <c r="D28" s="230"/>
      <c r="E28" s="333">
        <f>'SO 03 39-2019 Pol'!BA212</f>
        <v>0</v>
      </c>
      <c r="F28" s="334">
        <f>'SO 03 39-2019 Pol'!BB212</f>
        <v>0</v>
      </c>
      <c r="G28" s="334">
        <f>'SO 03 39-2019 Pol'!BC212</f>
        <v>0</v>
      </c>
      <c r="H28" s="334">
        <f>'SO 03 39-2019 Pol'!BD212</f>
        <v>0</v>
      </c>
      <c r="I28" s="335">
        <f>'SO 03 39-2019 Pol'!BE212</f>
        <v>0</v>
      </c>
    </row>
    <row r="29" spans="1:9" s="137" customFormat="1">
      <c r="A29" s="332" t="str">
        <f>'SO 03 39-2019 Pol'!B213</f>
        <v>99</v>
      </c>
      <c r="B29" s="70" t="str">
        <f>'SO 03 39-2019 Pol'!C213</f>
        <v>Staveništní přesun hmot</v>
      </c>
      <c r="D29" s="230"/>
      <c r="E29" s="333">
        <f>'SO 03 39-2019 Pol'!BA215</f>
        <v>0</v>
      </c>
      <c r="F29" s="334">
        <f>'SO 03 39-2019 Pol'!BB215</f>
        <v>0</v>
      </c>
      <c r="G29" s="334">
        <f>'SO 03 39-2019 Pol'!BC215</f>
        <v>0</v>
      </c>
      <c r="H29" s="334">
        <f>'SO 03 39-2019 Pol'!BD215</f>
        <v>0</v>
      </c>
      <c r="I29" s="335">
        <f>'SO 03 39-2019 Pol'!BE215</f>
        <v>0</v>
      </c>
    </row>
    <row r="30" spans="1:9" s="137" customFormat="1">
      <c r="A30" s="332" t="str">
        <f>'SO 03 39-2019 Pol'!B216</f>
        <v>792</v>
      </c>
      <c r="B30" s="70" t="str">
        <f>'SO 03 39-2019 Pol'!C216</f>
        <v>Mobiliář</v>
      </c>
      <c r="D30" s="230"/>
      <c r="E30" s="333">
        <f>'SO 03 39-2019 Pol'!BA219</f>
        <v>0</v>
      </c>
      <c r="F30" s="334">
        <f>'SO 03 39-2019 Pol'!BB219</f>
        <v>0</v>
      </c>
      <c r="G30" s="334">
        <f>'SO 03 39-2019 Pol'!BC219</f>
        <v>0</v>
      </c>
      <c r="H30" s="334">
        <f>'SO 03 39-2019 Pol'!BD219</f>
        <v>0</v>
      </c>
      <c r="I30" s="335">
        <f>'SO 03 39-2019 Pol'!BE219</f>
        <v>0</v>
      </c>
    </row>
    <row r="31" spans="1:9" s="137" customFormat="1">
      <c r="A31" s="332" t="str">
        <f>'SO 03 39-2019 Pol'!B220</f>
        <v>M21</v>
      </c>
      <c r="B31" s="70" t="str">
        <f>'SO 03 39-2019 Pol'!C220</f>
        <v>Elektromontáže</v>
      </c>
      <c r="D31" s="230"/>
      <c r="E31" s="333">
        <f>'SO 03 39-2019 Pol'!BA224</f>
        <v>0</v>
      </c>
      <c r="F31" s="334">
        <f>'SO 03 39-2019 Pol'!BB224</f>
        <v>0</v>
      </c>
      <c r="G31" s="334">
        <f>'SO 03 39-2019 Pol'!BC224</f>
        <v>0</v>
      </c>
      <c r="H31" s="334">
        <f>'SO 03 39-2019 Pol'!BD224</f>
        <v>0</v>
      </c>
      <c r="I31" s="335">
        <f>'SO 03 39-2019 Pol'!BE224</f>
        <v>0</v>
      </c>
    </row>
    <row r="32" spans="1:9" s="137" customFormat="1" ht="13.5" thickBot="1">
      <c r="A32" s="332" t="str">
        <f>'SO 03 39-2019 Pol'!B225</f>
        <v>D96</v>
      </c>
      <c r="B32" s="70" t="str">
        <f>'SO 03 39-2019 Pol'!C225</f>
        <v>Přesuny suti a vybouraných hmot</v>
      </c>
      <c r="D32" s="230"/>
      <c r="E32" s="333">
        <f>'SO 03 39-2019 Pol'!BA230</f>
        <v>0</v>
      </c>
      <c r="F32" s="334">
        <f>'SO 03 39-2019 Pol'!BB230</f>
        <v>0</v>
      </c>
      <c r="G32" s="334">
        <f>'SO 03 39-2019 Pol'!BC230</f>
        <v>0</v>
      </c>
      <c r="H32" s="334">
        <f>'SO 03 39-2019 Pol'!BD230</f>
        <v>0</v>
      </c>
      <c r="I32" s="335">
        <f>'SO 03 39-2019 Pol'!BE230</f>
        <v>0</v>
      </c>
    </row>
    <row r="33" spans="1:57" s="14" customFormat="1" ht="13.5" thickBot="1">
      <c r="A33" s="231"/>
      <c r="B33" s="232" t="s">
        <v>79</v>
      </c>
      <c r="C33" s="232"/>
      <c r="D33" s="233"/>
      <c r="E33" s="234">
        <f>SUM(E7:E32)</f>
        <v>0</v>
      </c>
      <c r="F33" s="235">
        <f>SUM(F7:F32)</f>
        <v>0</v>
      </c>
      <c r="G33" s="235">
        <f>SUM(G7:G32)</f>
        <v>0</v>
      </c>
      <c r="H33" s="235">
        <f>SUM(H7:H32)</f>
        <v>0</v>
      </c>
      <c r="I33" s="236">
        <f>SUM(I7:I32)</f>
        <v>0</v>
      </c>
    </row>
    <row r="34" spans="1:57">
      <c r="A34" s="137"/>
      <c r="B34" s="137"/>
      <c r="C34" s="137"/>
      <c r="D34" s="137"/>
      <c r="E34" s="137"/>
      <c r="F34" s="137"/>
      <c r="G34" s="137"/>
      <c r="H34" s="137"/>
      <c r="I34" s="137"/>
    </row>
    <row r="35" spans="1:57" ht="19.5" customHeight="1">
      <c r="A35" s="222" t="s">
        <v>80</v>
      </c>
      <c r="B35" s="222"/>
      <c r="C35" s="222"/>
      <c r="D35" s="222"/>
      <c r="E35" s="222"/>
      <c r="F35" s="222"/>
      <c r="G35" s="237"/>
      <c r="H35" s="222"/>
      <c r="I35" s="222"/>
      <c r="BA35" s="143"/>
      <c r="BB35" s="143"/>
      <c r="BC35" s="143"/>
      <c r="BD35" s="143"/>
      <c r="BE35" s="143"/>
    </row>
    <row r="36" spans="1:57" ht="13.5" thickBot="1"/>
    <row r="37" spans="1:57">
      <c r="A37" s="175" t="s">
        <v>81</v>
      </c>
      <c r="B37" s="176"/>
      <c r="C37" s="176"/>
      <c r="D37" s="238"/>
      <c r="E37" s="239" t="s">
        <v>82</v>
      </c>
      <c r="F37" s="240" t="s">
        <v>12</v>
      </c>
      <c r="G37" s="241" t="s">
        <v>83</v>
      </c>
      <c r="H37" s="242"/>
      <c r="I37" s="243" t="s">
        <v>82</v>
      </c>
    </row>
    <row r="38" spans="1:57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159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160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162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163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>
      <c r="A45" s="167" t="s">
        <v>164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 ht="13.5" thickBot="1">
      <c r="A46" s="250"/>
      <c r="B46" s="251" t="s">
        <v>84</v>
      </c>
      <c r="C46" s="252"/>
      <c r="D46" s="253"/>
      <c r="E46" s="254"/>
      <c r="F46" s="255"/>
      <c r="G46" s="255"/>
      <c r="H46" s="256">
        <f>SUM(I38:I45)</f>
        <v>0</v>
      </c>
      <c r="I46" s="257"/>
    </row>
    <row r="48" spans="1:57">
      <c r="B48" s="14"/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303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03 39-2019 Rek'!H1</f>
        <v>39-2019</v>
      </c>
      <c r="G3" s="268"/>
    </row>
    <row r="4" spans="1:80" ht="13.5" thickBot="1">
      <c r="A4" s="269" t="s">
        <v>76</v>
      </c>
      <c r="B4" s="214"/>
      <c r="C4" s="215" t="s">
        <v>529</v>
      </c>
      <c r="D4" s="270"/>
      <c r="E4" s="271" t="str">
        <f>'SO 03 39-2019 Rek'!G2</f>
        <v>Stanoviště ST 7- Spáčilova 3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0.75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-0.55000000000000004</v>
      </c>
      <c r="K8" s="300">
        <f>E8*J8</f>
        <v>-0.41250000000000003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177</v>
      </c>
      <c r="D9" s="310"/>
      <c r="E9" s="311">
        <v>0.75</v>
      </c>
      <c r="F9" s="312"/>
      <c r="G9" s="313"/>
      <c r="H9" s="314"/>
      <c r="I9" s="306"/>
      <c r="J9" s="315"/>
      <c r="K9" s="306"/>
      <c r="M9" s="307" t="s">
        <v>177</v>
      </c>
      <c r="O9" s="292"/>
    </row>
    <row r="10" spans="1:80">
      <c r="A10" s="293">
        <v>2</v>
      </c>
      <c r="B10" s="294" t="s">
        <v>178</v>
      </c>
      <c r="C10" s="295" t="s">
        <v>179</v>
      </c>
      <c r="D10" s="296" t="s">
        <v>176</v>
      </c>
      <c r="E10" s="297">
        <v>0.75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-0.24199999999999999</v>
      </c>
      <c r="K10" s="300">
        <f>E10*J10</f>
        <v>-0.18149999999999999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180</v>
      </c>
      <c r="C11" s="295" t="s">
        <v>181</v>
      </c>
      <c r="D11" s="296" t="s">
        <v>176</v>
      </c>
      <c r="E11" s="297">
        <v>0.75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-0.35759999999999997</v>
      </c>
      <c r="K11" s="300">
        <f>E11*J11</f>
        <v>-0.26819999999999999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8"/>
      <c r="C12" s="309" t="s">
        <v>177</v>
      </c>
      <c r="D12" s="310"/>
      <c r="E12" s="311">
        <v>0.75</v>
      </c>
      <c r="F12" s="312"/>
      <c r="G12" s="313"/>
      <c r="H12" s="314"/>
      <c r="I12" s="306"/>
      <c r="J12" s="315"/>
      <c r="K12" s="306"/>
      <c r="M12" s="307" t="s">
        <v>177</v>
      </c>
      <c r="O12" s="292"/>
    </row>
    <row r="13" spans="1:80">
      <c r="A13" s="293">
        <v>4</v>
      </c>
      <c r="B13" s="294" t="s">
        <v>182</v>
      </c>
      <c r="C13" s="295" t="s">
        <v>183</v>
      </c>
      <c r="D13" s="296" t="s">
        <v>184</v>
      </c>
      <c r="E13" s="297">
        <v>2.5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-0.27</v>
      </c>
      <c r="K13" s="300">
        <f>E13*J13</f>
        <v>-0.67500000000000004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5</v>
      </c>
      <c r="B14" s="294" t="s">
        <v>185</v>
      </c>
      <c r="C14" s="295" t="s">
        <v>186</v>
      </c>
      <c r="D14" s="296" t="s">
        <v>187</v>
      </c>
      <c r="E14" s="297">
        <v>10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6</v>
      </c>
      <c r="B15" s="294" t="s">
        <v>188</v>
      </c>
      <c r="C15" s="295" t="s">
        <v>189</v>
      </c>
      <c r="D15" s="296" t="s">
        <v>190</v>
      </c>
      <c r="E15" s="297">
        <v>10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7</v>
      </c>
      <c r="B16" s="294" t="s">
        <v>191</v>
      </c>
      <c r="C16" s="295" t="s">
        <v>192</v>
      </c>
      <c r="D16" s="296" t="s">
        <v>184</v>
      </c>
      <c r="E16" s="297">
        <v>9.6</v>
      </c>
      <c r="F16" s="297">
        <v>0</v>
      </c>
      <c r="G16" s="298">
        <f>E16*F16</f>
        <v>0</v>
      </c>
      <c r="H16" s="299">
        <v>1.2710000000000001E-2</v>
      </c>
      <c r="I16" s="300">
        <f>E16*H16</f>
        <v>0.122016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193</v>
      </c>
      <c r="D17" s="304"/>
      <c r="E17" s="304"/>
      <c r="F17" s="304"/>
      <c r="G17" s="305"/>
      <c r="I17" s="306"/>
      <c r="K17" s="306"/>
      <c r="L17" s="307" t="s">
        <v>193</v>
      </c>
      <c r="O17" s="292">
        <v>3</v>
      </c>
    </row>
    <row r="18" spans="1:80" ht="22.5">
      <c r="A18" s="301"/>
      <c r="B18" s="302"/>
      <c r="C18" s="303" t="s">
        <v>194</v>
      </c>
      <c r="D18" s="304"/>
      <c r="E18" s="304"/>
      <c r="F18" s="304"/>
      <c r="G18" s="305"/>
      <c r="I18" s="306"/>
      <c r="K18" s="306"/>
      <c r="L18" s="307" t="s">
        <v>194</v>
      </c>
      <c r="O18" s="292">
        <v>3</v>
      </c>
    </row>
    <row r="19" spans="1:80">
      <c r="A19" s="301"/>
      <c r="B19" s="308"/>
      <c r="C19" s="309" t="s">
        <v>530</v>
      </c>
      <c r="D19" s="310"/>
      <c r="E19" s="311">
        <v>9.6</v>
      </c>
      <c r="F19" s="312"/>
      <c r="G19" s="313"/>
      <c r="H19" s="314"/>
      <c r="I19" s="306"/>
      <c r="J19" s="315"/>
      <c r="K19" s="306"/>
      <c r="M19" s="307" t="s">
        <v>530</v>
      </c>
      <c r="O19" s="292"/>
    </row>
    <row r="20" spans="1:80" ht="22.5">
      <c r="A20" s="293">
        <v>8</v>
      </c>
      <c r="B20" s="294" t="s">
        <v>531</v>
      </c>
      <c r="C20" s="295" t="s">
        <v>532</v>
      </c>
      <c r="D20" s="296" t="s">
        <v>184</v>
      </c>
      <c r="E20" s="297">
        <v>3</v>
      </c>
      <c r="F20" s="297">
        <v>0</v>
      </c>
      <c r="G20" s="298">
        <f>E20*F20</f>
        <v>0</v>
      </c>
      <c r="H20" s="299">
        <v>1.2710000000000001E-2</v>
      </c>
      <c r="I20" s="300">
        <f>E20*H20</f>
        <v>3.8130000000000004E-2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9</v>
      </c>
      <c r="B21" s="294" t="s">
        <v>196</v>
      </c>
      <c r="C21" s="295" t="s">
        <v>197</v>
      </c>
      <c r="D21" s="296" t="s">
        <v>184</v>
      </c>
      <c r="E21" s="297">
        <v>2</v>
      </c>
      <c r="F21" s="297">
        <v>0</v>
      </c>
      <c r="G21" s="298">
        <f>E21*F21</f>
        <v>0</v>
      </c>
      <c r="H21" s="299">
        <v>3.9739999999999998E-2</v>
      </c>
      <c r="I21" s="300">
        <f>E21*H21</f>
        <v>7.9479999999999995E-2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533</v>
      </c>
      <c r="D22" s="304"/>
      <c r="E22" s="304"/>
      <c r="F22" s="304"/>
      <c r="G22" s="305"/>
      <c r="I22" s="306"/>
      <c r="K22" s="306"/>
      <c r="L22" s="307" t="s">
        <v>533</v>
      </c>
      <c r="O22" s="292">
        <v>3</v>
      </c>
    </row>
    <row r="23" spans="1:80">
      <c r="A23" s="316"/>
      <c r="B23" s="317" t="s">
        <v>99</v>
      </c>
      <c r="C23" s="318" t="s">
        <v>173</v>
      </c>
      <c r="D23" s="319"/>
      <c r="E23" s="320"/>
      <c r="F23" s="321"/>
      <c r="G23" s="322">
        <f>SUM(G7:G22)</f>
        <v>0</v>
      </c>
      <c r="H23" s="323"/>
      <c r="I23" s="324">
        <f>SUM(I7:I22)</f>
        <v>0.23962600000000001</v>
      </c>
      <c r="J23" s="323"/>
      <c r="K23" s="324">
        <f>SUM(K7:K22)</f>
        <v>-1.5372000000000001</v>
      </c>
      <c r="O23" s="292">
        <v>4</v>
      </c>
      <c r="BA23" s="325">
        <f>SUM(BA7:BA22)</f>
        <v>0</v>
      </c>
      <c r="BB23" s="325">
        <f>SUM(BB7:BB22)</f>
        <v>0</v>
      </c>
      <c r="BC23" s="325">
        <f>SUM(BC7:BC22)</f>
        <v>0</v>
      </c>
      <c r="BD23" s="325">
        <f>SUM(BD7:BD22)</f>
        <v>0</v>
      </c>
      <c r="BE23" s="325">
        <f>SUM(BE7:BE22)</f>
        <v>0</v>
      </c>
    </row>
    <row r="24" spans="1:80">
      <c r="A24" s="282" t="s">
        <v>97</v>
      </c>
      <c r="B24" s="283" t="s">
        <v>200</v>
      </c>
      <c r="C24" s="284" t="s">
        <v>201</v>
      </c>
      <c r="D24" s="285"/>
      <c r="E24" s="286"/>
      <c r="F24" s="286"/>
      <c r="G24" s="287"/>
      <c r="H24" s="288"/>
      <c r="I24" s="289"/>
      <c r="J24" s="290"/>
      <c r="K24" s="291"/>
      <c r="O24" s="292">
        <v>1</v>
      </c>
    </row>
    <row r="25" spans="1:80">
      <c r="A25" s="293">
        <v>10</v>
      </c>
      <c r="B25" s="294" t="s">
        <v>203</v>
      </c>
      <c r="C25" s="295" t="s">
        <v>204</v>
      </c>
      <c r="D25" s="296" t="s">
        <v>109</v>
      </c>
      <c r="E25" s="297">
        <v>7.65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8"/>
      <c r="C26" s="309" t="s">
        <v>205</v>
      </c>
      <c r="D26" s="310"/>
      <c r="E26" s="311">
        <v>7.65</v>
      </c>
      <c r="F26" s="312"/>
      <c r="G26" s="313"/>
      <c r="H26" s="314"/>
      <c r="I26" s="306"/>
      <c r="J26" s="315"/>
      <c r="K26" s="306"/>
      <c r="M26" s="307" t="s">
        <v>205</v>
      </c>
      <c r="O26" s="292"/>
    </row>
    <row r="27" spans="1:80">
      <c r="A27" s="293">
        <v>11</v>
      </c>
      <c r="B27" s="294" t="s">
        <v>206</v>
      </c>
      <c r="C27" s="295" t="s">
        <v>207</v>
      </c>
      <c r="D27" s="296" t="s">
        <v>109</v>
      </c>
      <c r="E27" s="297">
        <v>5.37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534</v>
      </c>
      <c r="D28" s="310"/>
      <c r="E28" s="311">
        <v>4.32</v>
      </c>
      <c r="F28" s="312"/>
      <c r="G28" s="313"/>
      <c r="H28" s="314"/>
      <c r="I28" s="306"/>
      <c r="J28" s="315"/>
      <c r="K28" s="306"/>
      <c r="M28" s="307" t="s">
        <v>534</v>
      </c>
      <c r="O28" s="292"/>
    </row>
    <row r="29" spans="1:80">
      <c r="A29" s="301"/>
      <c r="B29" s="308"/>
      <c r="C29" s="309" t="s">
        <v>209</v>
      </c>
      <c r="D29" s="310"/>
      <c r="E29" s="311">
        <v>1.05</v>
      </c>
      <c r="F29" s="312"/>
      <c r="G29" s="313"/>
      <c r="H29" s="314"/>
      <c r="I29" s="306"/>
      <c r="J29" s="315"/>
      <c r="K29" s="306"/>
      <c r="M29" s="307" t="s">
        <v>209</v>
      </c>
      <c r="O29" s="292"/>
    </row>
    <row r="30" spans="1:80">
      <c r="A30" s="293">
        <v>12</v>
      </c>
      <c r="B30" s="294" t="s">
        <v>210</v>
      </c>
      <c r="C30" s="295" t="s">
        <v>211</v>
      </c>
      <c r="D30" s="296" t="s">
        <v>109</v>
      </c>
      <c r="E30" s="297">
        <v>5.37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16"/>
      <c r="B31" s="317" t="s">
        <v>99</v>
      </c>
      <c r="C31" s="318" t="s">
        <v>202</v>
      </c>
      <c r="D31" s="319"/>
      <c r="E31" s="320"/>
      <c r="F31" s="321"/>
      <c r="G31" s="322">
        <f>SUM(G24:G30)</f>
        <v>0</v>
      </c>
      <c r="H31" s="323"/>
      <c r="I31" s="324">
        <f>SUM(I24:I30)</f>
        <v>0</v>
      </c>
      <c r="J31" s="323"/>
      <c r="K31" s="324">
        <f>SUM(K24:K30)</f>
        <v>0</v>
      </c>
      <c r="O31" s="292">
        <v>4</v>
      </c>
      <c r="BA31" s="325">
        <f>SUM(BA24:BA30)</f>
        <v>0</v>
      </c>
      <c r="BB31" s="325">
        <f>SUM(BB24:BB30)</f>
        <v>0</v>
      </c>
      <c r="BC31" s="325">
        <f>SUM(BC24:BC30)</f>
        <v>0</v>
      </c>
      <c r="BD31" s="325">
        <f>SUM(BD24:BD30)</f>
        <v>0</v>
      </c>
      <c r="BE31" s="325">
        <f>SUM(BE24:BE30)</f>
        <v>0</v>
      </c>
    </row>
    <row r="32" spans="1:80">
      <c r="A32" s="282" t="s">
        <v>97</v>
      </c>
      <c r="B32" s="283" t="s">
        <v>212</v>
      </c>
      <c r="C32" s="284" t="s">
        <v>213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>
      <c r="A33" s="293">
        <v>13</v>
      </c>
      <c r="B33" s="294" t="s">
        <v>215</v>
      </c>
      <c r="C33" s="295" t="s">
        <v>216</v>
      </c>
      <c r="D33" s="296" t="s">
        <v>109</v>
      </c>
      <c r="E33" s="297">
        <v>5.52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217</v>
      </c>
      <c r="D34" s="304"/>
      <c r="E34" s="304"/>
      <c r="F34" s="304"/>
      <c r="G34" s="305"/>
      <c r="I34" s="306"/>
      <c r="K34" s="306"/>
      <c r="L34" s="307" t="s">
        <v>217</v>
      </c>
      <c r="O34" s="292">
        <v>3</v>
      </c>
    </row>
    <row r="35" spans="1:80">
      <c r="A35" s="301"/>
      <c r="B35" s="308"/>
      <c r="C35" s="309" t="s">
        <v>494</v>
      </c>
      <c r="D35" s="310"/>
      <c r="E35" s="311">
        <v>1.2</v>
      </c>
      <c r="F35" s="312"/>
      <c r="G35" s="313"/>
      <c r="H35" s="314"/>
      <c r="I35" s="306"/>
      <c r="J35" s="315"/>
      <c r="K35" s="306"/>
      <c r="M35" s="307" t="s">
        <v>494</v>
      </c>
      <c r="O35" s="292"/>
    </row>
    <row r="36" spans="1:80">
      <c r="A36" s="301"/>
      <c r="B36" s="308"/>
      <c r="C36" s="309" t="s">
        <v>535</v>
      </c>
      <c r="D36" s="310"/>
      <c r="E36" s="311">
        <v>4.32</v>
      </c>
      <c r="F36" s="312"/>
      <c r="G36" s="313"/>
      <c r="H36" s="314"/>
      <c r="I36" s="306"/>
      <c r="J36" s="315"/>
      <c r="K36" s="306"/>
      <c r="M36" s="307" t="s">
        <v>535</v>
      </c>
      <c r="O36" s="292"/>
    </row>
    <row r="37" spans="1:80" ht="22.5">
      <c r="A37" s="293">
        <v>14</v>
      </c>
      <c r="B37" s="294" t="s">
        <v>220</v>
      </c>
      <c r="C37" s="295" t="s">
        <v>221</v>
      </c>
      <c r="D37" s="296" t="s">
        <v>109</v>
      </c>
      <c r="E37" s="297">
        <v>3.6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2"/>
      <c r="C38" s="303" t="s">
        <v>222</v>
      </c>
      <c r="D38" s="304"/>
      <c r="E38" s="304"/>
      <c r="F38" s="304"/>
      <c r="G38" s="305"/>
      <c r="I38" s="306"/>
      <c r="K38" s="306"/>
      <c r="L38" s="307" t="s">
        <v>222</v>
      </c>
      <c r="O38" s="292">
        <v>3</v>
      </c>
    </row>
    <row r="39" spans="1:80">
      <c r="A39" s="301"/>
      <c r="B39" s="308"/>
      <c r="C39" s="309" t="s">
        <v>536</v>
      </c>
      <c r="D39" s="310"/>
      <c r="E39" s="311">
        <v>3.6</v>
      </c>
      <c r="F39" s="312"/>
      <c r="G39" s="313"/>
      <c r="H39" s="314"/>
      <c r="I39" s="306"/>
      <c r="J39" s="315"/>
      <c r="K39" s="306"/>
      <c r="M39" s="307" t="s">
        <v>536</v>
      </c>
      <c r="O39" s="292"/>
    </row>
    <row r="40" spans="1:80">
      <c r="A40" s="293">
        <v>15</v>
      </c>
      <c r="B40" s="294" t="s">
        <v>224</v>
      </c>
      <c r="C40" s="295" t="s">
        <v>225</v>
      </c>
      <c r="D40" s="296" t="s">
        <v>109</v>
      </c>
      <c r="E40" s="297">
        <v>23.964200000000002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37" t="s">
        <v>226</v>
      </c>
      <c r="D41" s="310"/>
      <c r="E41" s="336">
        <v>0</v>
      </c>
      <c r="F41" s="312"/>
      <c r="G41" s="313"/>
      <c r="H41" s="314"/>
      <c r="I41" s="306"/>
      <c r="J41" s="315"/>
      <c r="K41" s="306"/>
      <c r="M41" s="307" t="s">
        <v>226</v>
      </c>
      <c r="O41" s="292"/>
    </row>
    <row r="42" spans="1:80">
      <c r="A42" s="301"/>
      <c r="B42" s="308"/>
      <c r="C42" s="337" t="s">
        <v>497</v>
      </c>
      <c r="D42" s="310"/>
      <c r="E42" s="336">
        <v>62.0884</v>
      </c>
      <c r="F42" s="312"/>
      <c r="G42" s="313"/>
      <c r="H42" s="314"/>
      <c r="I42" s="306"/>
      <c r="J42" s="315"/>
      <c r="K42" s="306"/>
      <c r="M42" s="307" t="s">
        <v>497</v>
      </c>
      <c r="O42" s="292"/>
    </row>
    <row r="43" spans="1:80">
      <c r="A43" s="301"/>
      <c r="B43" s="308"/>
      <c r="C43" s="337" t="s">
        <v>537</v>
      </c>
      <c r="D43" s="310"/>
      <c r="E43" s="336">
        <v>-4.32</v>
      </c>
      <c r="F43" s="312"/>
      <c r="G43" s="313"/>
      <c r="H43" s="314"/>
      <c r="I43" s="306"/>
      <c r="J43" s="315"/>
      <c r="K43" s="306"/>
      <c r="M43" s="307" t="s">
        <v>537</v>
      </c>
      <c r="O43" s="292"/>
    </row>
    <row r="44" spans="1:80">
      <c r="A44" s="301"/>
      <c r="B44" s="308"/>
      <c r="C44" s="337" t="s">
        <v>538</v>
      </c>
      <c r="D44" s="310"/>
      <c r="E44" s="336">
        <v>-1.2</v>
      </c>
      <c r="F44" s="312"/>
      <c r="G44" s="313"/>
      <c r="H44" s="314"/>
      <c r="I44" s="306"/>
      <c r="J44" s="315"/>
      <c r="K44" s="306"/>
      <c r="M44" s="307" t="s">
        <v>538</v>
      </c>
      <c r="O44" s="292"/>
    </row>
    <row r="45" spans="1:80">
      <c r="A45" s="301"/>
      <c r="B45" s="308"/>
      <c r="C45" s="337" t="s">
        <v>539</v>
      </c>
      <c r="D45" s="310"/>
      <c r="E45" s="336">
        <v>-8.64</v>
      </c>
      <c r="F45" s="312"/>
      <c r="G45" s="313"/>
      <c r="H45" s="314"/>
      <c r="I45" s="306"/>
      <c r="J45" s="315"/>
      <c r="K45" s="306"/>
      <c r="M45" s="307" t="s">
        <v>539</v>
      </c>
      <c r="O45" s="292"/>
    </row>
    <row r="46" spans="1:80">
      <c r="A46" s="301"/>
      <c r="B46" s="308"/>
      <c r="C46" s="337" t="s">
        <v>231</v>
      </c>
      <c r="D46" s="310"/>
      <c r="E46" s="336">
        <v>47.928399999999996</v>
      </c>
      <c r="F46" s="312"/>
      <c r="G46" s="313"/>
      <c r="H46" s="314"/>
      <c r="I46" s="306"/>
      <c r="J46" s="315"/>
      <c r="K46" s="306"/>
      <c r="M46" s="307" t="s">
        <v>231</v>
      </c>
      <c r="O46" s="292"/>
    </row>
    <row r="47" spans="1:80">
      <c r="A47" s="301"/>
      <c r="B47" s="308"/>
      <c r="C47" s="309" t="s">
        <v>540</v>
      </c>
      <c r="D47" s="310"/>
      <c r="E47" s="311">
        <v>23.964200000000002</v>
      </c>
      <c r="F47" s="312"/>
      <c r="G47" s="313"/>
      <c r="H47" s="314"/>
      <c r="I47" s="306"/>
      <c r="J47" s="315"/>
      <c r="K47" s="306"/>
      <c r="M47" s="307" t="s">
        <v>540</v>
      </c>
      <c r="O47" s="292"/>
    </row>
    <row r="48" spans="1:80">
      <c r="A48" s="293">
        <v>16</v>
      </c>
      <c r="B48" s="294" t="s">
        <v>233</v>
      </c>
      <c r="C48" s="295" t="s">
        <v>234</v>
      </c>
      <c r="D48" s="296" t="s">
        <v>109</v>
      </c>
      <c r="E48" s="297">
        <v>19.171399999999998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2"/>
      <c r="C49" s="303" t="s">
        <v>235</v>
      </c>
      <c r="D49" s="304"/>
      <c r="E49" s="304"/>
      <c r="F49" s="304"/>
      <c r="G49" s="305"/>
      <c r="I49" s="306"/>
      <c r="K49" s="306"/>
      <c r="L49" s="307" t="s">
        <v>235</v>
      </c>
      <c r="O49" s="292">
        <v>3</v>
      </c>
    </row>
    <row r="50" spans="1:80">
      <c r="A50" s="301"/>
      <c r="B50" s="302"/>
      <c r="C50" s="303" t="s">
        <v>236</v>
      </c>
      <c r="D50" s="304"/>
      <c r="E50" s="304"/>
      <c r="F50" s="304"/>
      <c r="G50" s="305"/>
      <c r="I50" s="306"/>
      <c r="K50" s="306"/>
      <c r="L50" s="307" t="s">
        <v>236</v>
      </c>
      <c r="O50" s="292">
        <v>3</v>
      </c>
    </row>
    <row r="51" spans="1:80">
      <c r="A51" s="301"/>
      <c r="B51" s="302"/>
      <c r="C51" s="303" t="s">
        <v>237</v>
      </c>
      <c r="D51" s="304"/>
      <c r="E51" s="304"/>
      <c r="F51" s="304"/>
      <c r="G51" s="305"/>
      <c r="I51" s="306"/>
      <c r="K51" s="306"/>
      <c r="L51" s="307" t="s">
        <v>237</v>
      </c>
      <c r="O51" s="292">
        <v>3</v>
      </c>
    </row>
    <row r="52" spans="1:80">
      <c r="A52" s="301"/>
      <c r="B52" s="302"/>
      <c r="C52" s="303"/>
      <c r="D52" s="304"/>
      <c r="E52" s="304"/>
      <c r="F52" s="304"/>
      <c r="G52" s="305"/>
      <c r="I52" s="306"/>
      <c r="K52" s="306"/>
      <c r="L52" s="307"/>
      <c r="O52" s="292">
        <v>3</v>
      </c>
    </row>
    <row r="53" spans="1:80">
      <c r="A53" s="301"/>
      <c r="B53" s="308"/>
      <c r="C53" s="337" t="s">
        <v>226</v>
      </c>
      <c r="D53" s="310"/>
      <c r="E53" s="336">
        <v>0</v>
      </c>
      <c r="F53" s="312"/>
      <c r="G53" s="313"/>
      <c r="H53" s="314"/>
      <c r="I53" s="306"/>
      <c r="J53" s="315"/>
      <c r="K53" s="306"/>
      <c r="M53" s="307" t="s">
        <v>226</v>
      </c>
      <c r="O53" s="292"/>
    </row>
    <row r="54" spans="1:80">
      <c r="A54" s="301"/>
      <c r="B54" s="308"/>
      <c r="C54" s="337" t="s">
        <v>497</v>
      </c>
      <c r="D54" s="310"/>
      <c r="E54" s="336">
        <v>62.0884</v>
      </c>
      <c r="F54" s="312"/>
      <c r="G54" s="313"/>
      <c r="H54" s="314"/>
      <c r="I54" s="306"/>
      <c r="J54" s="315"/>
      <c r="K54" s="306"/>
      <c r="M54" s="307" t="s">
        <v>497</v>
      </c>
      <c r="O54" s="292"/>
    </row>
    <row r="55" spans="1:80">
      <c r="A55" s="301"/>
      <c r="B55" s="308"/>
      <c r="C55" s="337" t="s">
        <v>537</v>
      </c>
      <c r="D55" s="310"/>
      <c r="E55" s="336">
        <v>-4.32</v>
      </c>
      <c r="F55" s="312"/>
      <c r="G55" s="313"/>
      <c r="H55" s="314"/>
      <c r="I55" s="306"/>
      <c r="J55" s="315"/>
      <c r="K55" s="306"/>
      <c r="M55" s="307" t="s">
        <v>537</v>
      </c>
      <c r="O55" s="292"/>
    </row>
    <row r="56" spans="1:80">
      <c r="A56" s="301"/>
      <c r="B56" s="308"/>
      <c r="C56" s="337" t="s">
        <v>538</v>
      </c>
      <c r="D56" s="310"/>
      <c r="E56" s="336">
        <v>-1.2</v>
      </c>
      <c r="F56" s="312"/>
      <c r="G56" s="313"/>
      <c r="H56" s="314"/>
      <c r="I56" s="306"/>
      <c r="J56" s="315"/>
      <c r="K56" s="306"/>
      <c r="M56" s="307" t="s">
        <v>538</v>
      </c>
      <c r="O56" s="292"/>
    </row>
    <row r="57" spans="1:80">
      <c r="A57" s="301"/>
      <c r="B57" s="308"/>
      <c r="C57" s="337" t="s">
        <v>539</v>
      </c>
      <c r="D57" s="310"/>
      <c r="E57" s="336">
        <v>-8.64</v>
      </c>
      <c r="F57" s="312"/>
      <c r="G57" s="313"/>
      <c r="H57" s="314"/>
      <c r="I57" s="306"/>
      <c r="J57" s="315"/>
      <c r="K57" s="306"/>
      <c r="M57" s="307" t="s">
        <v>539</v>
      </c>
      <c r="O57" s="292"/>
    </row>
    <row r="58" spans="1:80">
      <c r="A58" s="301"/>
      <c r="B58" s="308"/>
      <c r="C58" s="337" t="s">
        <v>231</v>
      </c>
      <c r="D58" s="310"/>
      <c r="E58" s="336">
        <v>47.928399999999996</v>
      </c>
      <c r="F58" s="312"/>
      <c r="G58" s="313"/>
      <c r="H58" s="314"/>
      <c r="I58" s="306"/>
      <c r="J58" s="315"/>
      <c r="K58" s="306"/>
      <c r="M58" s="307" t="s">
        <v>231</v>
      </c>
      <c r="O58" s="292"/>
    </row>
    <row r="59" spans="1:80">
      <c r="A59" s="301"/>
      <c r="B59" s="308"/>
      <c r="C59" s="309" t="s">
        <v>541</v>
      </c>
      <c r="D59" s="310"/>
      <c r="E59" s="311">
        <v>19.171399999999998</v>
      </c>
      <c r="F59" s="312"/>
      <c r="G59" s="313"/>
      <c r="H59" s="314"/>
      <c r="I59" s="306"/>
      <c r="J59" s="315"/>
      <c r="K59" s="306"/>
      <c r="M59" s="307" t="s">
        <v>541</v>
      </c>
      <c r="O59" s="292"/>
    </row>
    <row r="60" spans="1:80">
      <c r="A60" s="293">
        <v>17</v>
      </c>
      <c r="B60" s="294" t="s">
        <v>239</v>
      </c>
      <c r="C60" s="295" t="s">
        <v>240</v>
      </c>
      <c r="D60" s="296" t="s">
        <v>109</v>
      </c>
      <c r="E60" s="297">
        <v>19.171399999999998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293">
        <v>18</v>
      </c>
      <c r="B61" s="294" t="s">
        <v>241</v>
      </c>
      <c r="C61" s="295" t="s">
        <v>242</v>
      </c>
      <c r="D61" s="296" t="s">
        <v>109</v>
      </c>
      <c r="E61" s="297">
        <v>4.7927999999999997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301"/>
      <c r="B62" s="308"/>
      <c r="C62" s="337" t="s">
        <v>226</v>
      </c>
      <c r="D62" s="310"/>
      <c r="E62" s="336">
        <v>0</v>
      </c>
      <c r="F62" s="312"/>
      <c r="G62" s="313"/>
      <c r="H62" s="314"/>
      <c r="I62" s="306"/>
      <c r="J62" s="315"/>
      <c r="K62" s="306"/>
      <c r="M62" s="307" t="s">
        <v>226</v>
      </c>
      <c r="O62" s="292"/>
    </row>
    <row r="63" spans="1:80">
      <c r="A63" s="301"/>
      <c r="B63" s="308"/>
      <c r="C63" s="337" t="s">
        <v>497</v>
      </c>
      <c r="D63" s="310"/>
      <c r="E63" s="336">
        <v>62.0884</v>
      </c>
      <c r="F63" s="312"/>
      <c r="G63" s="313"/>
      <c r="H63" s="314"/>
      <c r="I63" s="306"/>
      <c r="J63" s="315"/>
      <c r="K63" s="306"/>
      <c r="M63" s="307" t="s">
        <v>497</v>
      </c>
      <c r="O63" s="292"/>
    </row>
    <row r="64" spans="1:80">
      <c r="A64" s="301"/>
      <c r="B64" s="308"/>
      <c r="C64" s="337" t="s">
        <v>537</v>
      </c>
      <c r="D64" s="310"/>
      <c r="E64" s="336">
        <v>-4.32</v>
      </c>
      <c r="F64" s="312"/>
      <c r="G64" s="313"/>
      <c r="H64" s="314"/>
      <c r="I64" s="306"/>
      <c r="J64" s="315"/>
      <c r="K64" s="306"/>
      <c r="M64" s="307" t="s">
        <v>537</v>
      </c>
      <c r="O64" s="292"/>
    </row>
    <row r="65" spans="1:80">
      <c r="A65" s="301"/>
      <c r="B65" s="308"/>
      <c r="C65" s="337" t="s">
        <v>538</v>
      </c>
      <c r="D65" s="310"/>
      <c r="E65" s="336">
        <v>-1.2</v>
      </c>
      <c r="F65" s="312"/>
      <c r="G65" s="313"/>
      <c r="H65" s="314"/>
      <c r="I65" s="306"/>
      <c r="J65" s="315"/>
      <c r="K65" s="306"/>
      <c r="M65" s="307" t="s">
        <v>538</v>
      </c>
      <c r="O65" s="292"/>
    </row>
    <row r="66" spans="1:80">
      <c r="A66" s="301"/>
      <c r="B66" s="308"/>
      <c r="C66" s="337" t="s">
        <v>539</v>
      </c>
      <c r="D66" s="310"/>
      <c r="E66" s="336">
        <v>-8.64</v>
      </c>
      <c r="F66" s="312"/>
      <c r="G66" s="313"/>
      <c r="H66" s="314"/>
      <c r="I66" s="306"/>
      <c r="J66" s="315"/>
      <c r="K66" s="306"/>
      <c r="M66" s="307" t="s">
        <v>539</v>
      </c>
      <c r="O66" s="292"/>
    </row>
    <row r="67" spans="1:80">
      <c r="A67" s="301"/>
      <c r="B67" s="308"/>
      <c r="C67" s="337" t="s">
        <v>231</v>
      </c>
      <c r="D67" s="310"/>
      <c r="E67" s="336">
        <v>47.928399999999996</v>
      </c>
      <c r="F67" s="312"/>
      <c r="G67" s="313"/>
      <c r="H67" s="314"/>
      <c r="I67" s="306"/>
      <c r="J67" s="315"/>
      <c r="K67" s="306"/>
      <c r="M67" s="307" t="s">
        <v>231</v>
      </c>
      <c r="O67" s="292"/>
    </row>
    <row r="68" spans="1:80">
      <c r="A68" s="301"/>
      <c r="B68" s="308"/>
      <c r="C68" s="309" t="s">
        <v>542</v>
      </c>
      <c r="D68" s="310"/>
      <c r="E68" s="311">
        <v>4.7927999999999997</v>
      </c>
      <c r="F68" s="312"/>
      <c r="G68" s="313"/>
      <c r="H68" s="314"/>
      <c r="I68" s="306"/>
      <c r="J68" s="315"/>
      <c r="K68" s="306"/>
      <c r="M68" s="307" t="s">
        <v>542</v>
      </c>
      <c r="O68" s="292"/>
    </row>
    <row r="69" spans="1:80">
      <c r="A69" s="293">
        <v>19</v>
      </c>
      <c r="B69" s="294" t="s">
        <v>244</v>
      </c>
      <c r="C69" s="295" t="s">
        <v>245</v>
      </c>
      <c r="D69" s="296" t="s">
        <v>109</v>
      </c>
      <c r="E69" s="297">
        <v>4.7927999999999997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293">
        <v>20</v>
      </c>
      <c r="B70" s="294" t="s">
        <v>246</v>
      </c>
      <c r="C70" s="295" t="s">
        <v>247</v>
      </c>
      <c r="D70" s="296" t="s">
        <v>109</v>
      </c>
      <c r="E70" s="297">
        <v>5.52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2"/>
      <c r="C71" s="303"/>
      <c r="D71" s="304"/>
      <c r="E71" s="304"/>
      <c r="F71" s="304"/>
      <c r="G71" s="305"/>
      <c r="I71" s="306"/>
      <c r="K71" s="306"/>
      <c r="L71" s="307"/>
      <c r="O71" s="292">
        <v>3</v>
      </c>
    </row>
    <row r="72" spans="1:80">
      <c r="A72" s="301"/>
      <c r="B72" s="308"/>
      <c r="C72" s="309" t="s">
        <v>494</v>
      </c>
      <c r="D72" s="310"/>
      <c r="E72" s="311">
        <v>1.2</v>
      </c>
      <c r="F72" s="312"/>
      <c r="G72" s="313"/>
      <c r="H72" s="314"/>
      <c r="I72" s="306"/>
      <c r="J72" s="315"/>
      <c r="K72" s="306"/>
      <c r="M72" s="307" t="s">
        <v>494</v>
      </c>
      <c r="O72" s="292"/>
    </row>
    <row r="73" spans="1:80">
      <c r="A73" s="301"/>
      <c r="B73" s="308"/>
      <c r="C73" s="309" t="s">
        <v>535</v>
      </c>
      <c r="D73" s="310"/>
      <c r="E73" s="311">
        <v>4.32</v>
      </c>
      <c r="F73" s="312"/>
      <c r="G73" s="313"/>
      <c r="H73" s="314"/>
      <c r="I73" s="306"/>
      <c r="J73" s="315"/>
      <c r="K73" s="306"/>
      <c r="M73" s="307" t="s">
        <v>535</v>
      </c>
      <c r="O73" s="292"/>
    </row>
    <row r="74" spans="1:80">
      <c r="A74" s="316"/>
      <c r="B74" s="317" t="s">
        <v>99</v>
      </c>
      <c r="C74" s="318" t="s">
        <v>214</v>
      </c>
      <c r="D74" s="319"/>
      <c r="E74" s="320"/>
      <c r="F74" s="321"/>
      <c r="G74" s="322">
        <f>SUM(G32:G73)</f>
        <v>0</v>
      </c>
      <c r="H74" s="323"/>
      <c r="I74" s="324">
        <f>SUM(I32:I73)</f>
        <v>0</v>
      </c>
      <c r="J74" s="323"/>
      <c r="K74" s="324">
        <f>SUM(K32:K73)</f>
        <v>0</v>
      </c>
      <c r="O74" s="292">
        <v>4</v>
      </c>
      <c r="BA74" s="325">
        <f>SUM(BA32:BA73)</f>
        <v>0</v>
      </c>
      <c r="BB74" s="325">
        <f>SUM(BB32:BB73)</f>
        <v>0</v>
      </c>
      <c r="BC74" s="325">
        <f>SUM(BC32:BC73)</f>
        <v>0</v>
      </c>
      <c r="BD74" s="325">
        <f>SUM(BD32:BD73)</f>
        <v>0</v>
      </c>
      <c r="BE74" s="325">
        <f>SUM(BE32:BE73)</f>
        <v>0</v>
      </c>
    </row>
    <row r="75" spans="1:80">
      <c r="A75" s="282" t="s">
        <v>97</v>
      </c>
      <c r="B75" s="283" t="s">
        <v>249</v>
      </c>
      <c r="C75" s="284" t="s">
        <v>250</v>
      </c>
      <c r="D75" s="285"/>
      <c r="E75" s="286"/>
      <c r="F75" s="286"/>
      <c r="G75" s="287"/>
      <c r="H75" s="288"/>
      <c r="I75" s="289"/>
      <c r="J75" s="290"/>
      <c r="K75" s="291"/>
      <c r="O75" s="292">
        <v>1</v>
      </c>
    </row>
    <row r="76" spans="1:80">
      <c r="A76" s="293">
        <v>21</v>
      </c>
      <c r="B76" s="294" t="s">
        <v>252</v>
      </c>
      <c r="C76" s="295" t="s">
        <v>253</v>
      </c>
      <c r="D76" s="296" t="s">
        <v>109</v>
      </c>
      <c r="E76" s="297">
        <v>62.0884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01"/>
      <c r="B77" s="308"/>
      <c r="C77" s="309" t="s">
        <v>497</v>
      </c>
      <c r="D77" s="310"/>
      <c r="E77" s="311">
        <v>62.0884</v>
      </c>
      <c r="F77" s="312"/>
      <c r="G77" s="313"/>
      <c r="H77" s="314"/>
      <c r="I77" s="306"/>
      <c r="J77" s="315"/>
      <c r="K77" s="306"/>
      <c r="M77" s="307" t="s">
        <v>497</v>
      </c>
      <c r="O77" s="292"/>
    </row>
    <row r="78" spans="1:80">
      <c r="A78" s="293">
        <v>22</v>
      </c>
      <c r="B78" s="294" t="s">
        <v>254</v>
      </c>
      <c r="C78" s="295" t="s">
        <v>255</v>
      </c>
      <c r="D78" s="296" t="s">
        <v>109</v>
      </c>
      <c r="E78" s="297">
        <v>67.458399999999997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543</v>
      </c>
      <c r="D79" s="310"/>
      <c r="E79" s="311">
        <v>5.37</v>
      </c>
      <c r="F79" s="312"/>
      <c r="G79" s="313"/>
      <c r="H79" s="314"/>
      <c r="I79" s="306"/>
      <c r="J79" s="315"/>
      <c r="K79" s="306"/>
      <c r="M79" s="307" t="s">
        <v>543</v>
      </c>
      <c r="O79" s="292"/>
    </row>
    <row r="80" spans="1:80">
      <c r="A80" s="301"/>
      <c r="B80" s="308"/>
      <c r="C80" s="309" t="s">
        <v>505</v>
      </c>
      <c r="D80" s="310"/>
      <c r="E80" s="311">
        <v>62.0884</v>
      </c>
      <c r="F80" s="312"/>
      <c r="G80" s="313"/>
      <c r="H80" s="314"/>
      <c r="I80" s="306"/>
      <c r="J80" s="315"/>
      <c r="K80" s="306"/>
      <c r="M80" s="307" t="s">
        <v>505</v>
      </c>
      <c r="O80" s="292"/>
    </row>
    <row r="81" spans="1:80">
      <c r="A81" s="316"/>
      <c r="B81" s="317" t="s">
        <v>99</v>
      </c>
      <c r="C81" s="318" t="s">
        <v>251</v>
      </c>
      <c r="D81" s="319"/>
      <c r="E81" s="320"/>
      <c r="F81" s="321"/>
      <c r="G81" s="322">
        <f>SUM(G75:G80)</f>
        <v>0</v>
      </c>
      <c r="H81" s="323"/>
      <c r="I81" s="324">
        <f>SUM(I75:I80)</f>
        <v>0</v>
      </c>
      <c r="J81" s="323"/>
      <c r="K81" s="324">
        <f>SUM(K75:K80)</f>
        <v>0</v>
      </c>
      <c r="O81" s="292">
        <v>4</v>
      </c>
      <c r="BA81" s="325">
        <f>SUM(BA75:BA80)</f>
        <v>0</v>
      </c>
      <c r="BB81" s="325">
        <f>SUM(BB75:BB80)</f>
        <v>0</v>
      </c>
      <c r="BC81" s="325">
        <f>SUM(BC75:BC80)</f>
        <v>0</v>
      </c>
      <c r="BD81" s="325">
        <f>SUM(BD75:BD80)</f>
        <v>0</v>
      </c>
      <c r="BE81" s="325">
        <f>SUM(BE75:BE80)</f>
        <v>0</v>
      </c>
    </row>
    <row r="82" spans="1:80">
      <c r="A82" s="282" t="s">
        <v>97</v>
      </c>
      <c r="B82" s="283" t="s">
        <v>258</v>
      </c>
      <c r="C82" s="284" t="s">
        <v>259</v>
      </c>
      <c r="D82" s="285"/>
      <c r="E82" s="286"/>
      <c r="F82" s="286"/>
      <c r="G82" s="287"/>
      <c r="H82" s="288"/>
      <c r="I82" s="289"/>
      <c r="J82" s="290"/>
      <c r="K82" s="291"/>
      <c r="O82" s="292">
        <v>1</v>
      </c>
    </row>
    <row r="83" spans="1:80">
      <c r="A83" s="293">
        <v>23</v>
      </c>
      <c r="B83" s="294" t="s">
        <v>261</v>
      </c>
      <c r="C83" s="295" t="s">
        <v>262</v>
      </c>
      <c r="D83" s="296" t="s">
        <v>109</v>
      </c>
      <c r="E83" s="297">
        <v>67.458399999999997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 ht="22.5">
      <c r="A84" s="293">
        <v>24</v>
      </c>
      <c r="B84" s="294" t="s">
        <v>263</v>
      </c>
      <c r="C84" s="295" t="s">
        <v>264</v>
      </c>
      <c r="D84" s="296" t="s">
        <v>109</v>
      </c>
      <c r="E84" s="297">
        <v>25.2683</v>
      </c>
      <c r="F84" s="297">
        <v>0</v>
      </c>
      <c r="G84" s="298">
        <f>E84*F84</f>
        <v>0</v>
      </c>
      <c r="H84" s="299">
        <v>1.837</v>
      </c>
      <c r="I84" s="300">
        <f>E84*H84</f>
        <v>46.417867100000002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01"/>
      <c r="B85" s="308"/>
      <c r="C85" s="309" t="s">
        <v>506</v>
      </c>
      <c r="D85" s="310"/>
      <c r="E85" s="311">
        <v>62.0884</v>
      </c>
      <c r="F85" s="312"/>
      <c r="G85" s="313"/>
      <c r="H85" s="314"/>
      <c r="I85" s="306"/>
      <c r="J85" s="315"/>
      <c r="K85" s="306"/>
      <c r="M85" s="307" t="s">
        <v>506</v>
      </c>
      <c r="O85" s="292"/>
    </row>
    <row r="86" spans="1:80">
      <c r="A86" s="301"/>
      <c r="B86" s="308"/>
      <c r="C86" s="309" t="s">
        <v>266</v>
      </c>
      <c r="D86" s="310"/>
      <c r="E86" s="311">
        <v>-3.5325000000000002</v>
      </c>
      <c r="F86" s="312"/>
      <c r="G86" s="313"/>
      <c r="H86" s="314"/>
      <c r="I86" s="306"/>
      <c r="J86" s="315"/>
      <c r="K86" s="306"/>
      <c r="M86" s="307" t="s">
        <v>266</v>
      </c>
      <c r="O86" s="292"/>
    </row>
    <row r="87" spans="1:80">
      <c r="A87" s="301"/>
      <c r="B87" s="308"/>
      <c r="C87" s="309" t="s">
        <v>267</v>
      </c>
      <c r="D87" s="310"/>
      <c r="E87" s="311">
        <v>-17.0031</v>
      </c>
      <c r="F87" s="312"/>
      <c r="G87" s="313"/>
      <c r="H87" s="314"/>
      <c r="I87" s="306"/>
      <c r="J87" s="315"/>
      <c r="K87" s="306"/>
      <c r="M87" s="307" t="s">
        <v>267</v>
      </c>
      <c r="O87" s="292"/>
    </row>
    <row r="88" spans="1:80">
      <c r="A88" s="301"/>
      <c r="B88" s="308"/>
      <c r="C88" s="309" t="s">
        <v>268</v>
      </c>
      <c r="D88" s="310"/>
      <c r="E88" s="311">
        <v>-2.8614999999999999</v>
      </c>
      <c r="F88" s="312"/>
      <c r="G88" s="313"/>
      <c r="H88" s="314"/>
      <c r="I88" s="306"/>
      <c r="J88" s="315"/>
      <c r="K88" s="306"/>
      <c r="M88" s="307" t="s">
        <v>268</v>
      </c>
      <c r="O88" s="292"/>
    </row>
    <row r="89" spans="1:80">
      <c r="A89" s="301"/>
      <c r="B89" s="308"/>
      <c r="C89" s="309" t="s">
        <v>269</v>
      </c>
      <c r="D89" s="310"/>
      <c r="E89" s="311">
        <v>-2.8614999999999999</v>
      </c>
      <c r="F89" s="312"/>
      <c r="G89" s="313"/>
      <c r="H89" s="314"/>
      <c r="I89" s="306"/>
      <c r="J89" s="315"/>
      <c r="K89" s="306"/>
      <c r="M89" s="307" t="s">
        <v>269</v>
      </c>
      <c r="O89" s="292"/>
    </row>
    <row r="90" spans="1:80">
      <c r="A90" s="301"/>
      <c r="B90" s="308"/>
      <c r="C90" s="309" t="s">
        <v>270</v>
      </c>
      <c r="D90" s="310"/>
      <c r="E90" s="311">
        <v>-2.8614999999999999</v>
      </c>
      <c r="F90" s="312"/>
      <c r="G90" s="313"/>
      <c r="H90" s="314"/>
      <c r="I90" s="306"/>
      <c r="J90" s="315"/>
      <c r="K90" s="306"/>
      <c r="M90" s="307" t="s">
        <v>270</v>
      </c>
      <c r="O90" s="292"/>
    </row>
    <row r="91" spans="1:80">
      <c r="A91" s="301"/>
      <c r="B91" s="308"/>
      <c r="C91" s="309" t="s">
        <v>271</v>
      </c>
      <c r="D91" s="310"/>
      <c r="E91" s="311">
        <v>-7.7</v>
      </c>
      <c r="F91" s="312"/>
      <c r="G91" s="313"/>
      <c r="H91" s="314"/>
      <c r="I91" s="306"/>
      <c r="J91" s="315"/>
      <c r="K91" s="306"/>
      <c r="M91" s="307" t="s">
        <v>271</v>
      </c>
      <c r="O91" s="292"/>
    </row>
    <row r="92" spans="1:80">
      <c r="A92" s="316"/>
      <c r="B92" s="317" t="s">
        <v>99</v>
      </c>
      <c r="C92" s="318" t="s">
        <v>260</v>
      </c>
      <c r="D92" s="319"/>
      <c r="E92" s="320"/>
      <c r="F92" s="321"/>
      <c r="G92" s="322">
        <f>SUM(G82:G91)</f>
        <v>0</v>
      </c>
      <c r="H92" s="323"/>
      <c r="I92" s="324">
        <f>SUM(I82:I91)</f>
        <v>46.417867100000002</v>
      </c>
      <c r="J92" s="323"/>
      <c r="K92" s="324">
        <f>SUM(K82:K91)</f>
        <v>0</v>
      </c>
      <c r="O92" s="292">
        <v>4</v>
      </c>
      <c r="BA92" s="325">
        <f>SUM(BA82:BA91)</f>
        <v>0</v>
      </c>
      <c r="BB92" s="325">
        <f>SUM(BB82:BB91)</f>
        <v>0</v>
      </c>
      <c r="BC92" s="325">
        <f>SUM(BC82:BC91)</f>
        <v>0</v>
      </c>
      <c r="BD92" s="325">
        <f>SUM(BD82:BD91)</f>
        <v>0</v>
      </c>
      <c r="BE92" s="325">
        <f>SUM(BE82:BE91)</f>
        <v>0</v>
      </c>
    </row>
    <row r="93" spans="1:80">
      <c r="A93" s="282" t="s">
        <v>97</v>
      </c>
      <c r="B93" s="283" t="s">
        <v>272</v>
      </c>
      <c r="C93" s="284" t="s">
        <v>273</v>
      </c>
      <c r="D93" s="285"/>
      <c r="E93" s="286"/>
      <c r="F93" s="286"/>
      <c r="G93" s="287"/>
      <c r="H93" s="288"/>
      <c r="I93" s="289"/>
      <c r="J93" s="290"/>
      <c r="K93" s="291"/>
      <c r="O93" s="292">
        <v>1</v>
      </c>
    </row>
    <row r="94" spans="1:80">
      <c r="A94" s="293">
        <v>25</v>
      </c>
      <c r="B94" s="294" t="s">
        <v>275</v>
      </c>
      <c r="C94" s="295" t="s">
        <v>276</v>
      </c>
      <c r="D94" s="296" t="s">
        <v>176</v>
      </c>
      <c r="E94" s="297">
        <v>16.5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0</v>
      </c>
      <c r="AC94" s="261">
        <v>0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0</v>
      </c>
    </row>
    <row r="95" spans="1:80">
      <c r="A95" s="293">
        <v>26</v>
      </c>
      <c r="B95" s="294" t="s">
        <v>277</v>
      </c>
      <c r="C95" s="295" t="s">
        <v>278</v>
      </c>
      <c r="D95" s="296" t="s">
        <v>176</v>
      </c>
      <c r="E95" s="297">
        <v>39.25</v>
      </c>
      <c r="F95" s="297">
        <v>0</v>
      </c>
      <c r="G95" s="298">
        <f>E95*F95</f>
        <v>0</v>
      </c>
      <c r="H95" s="299">
        <v>0</v>
      </c>
      <c r="I95" s="300">
        <f>E95*H95</f>
        <v>0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01"/>
      <c r="B96" s="308"/>
      <c r="C96" s="309" t="s">
        <v>279</v>
      </c>
      <c r="D96" s="310"/>
      <c r="E96" s="311">
        <v>39.25</v>
      </c>
      <c r="F96" s="312"/>
      <c r="G96" s="313"/>
      <c r="H96" s="314"/>
      <c r="I96" s="306"/>
      <c r="J96" s="315"/>
      <c r="K96" s="306"/>
      <c r="M96" s="307" t="s">
        <v>279</v>
      </c>
      <c r="O96" s="292"/>
    </row>
    <row r="97" spans="1:80">
      <c r="A97" s="293">
        <v>27</v>
      </c>
      <c r="B97" s="294" t="s">
        <v>280</v>
      </c>
      <c r="C97" s="295" t="s">
        <v>281</v>
      </c>
      <c r="D97" s="296" t="s">
        <v>176</v>
      </c>
      <c r="E97" s="297">
        <v>16.5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293">
        <v>28</v>
      </c>
      <c r="B98" s="294" t="s">
        <v>282</v>
      </c>
      <c r="C98" s="295" t="s">
        <v>283</v>
      </c>
      <c r="D98" s="296" t="s">
        <v>176</v>
      </c>
      <c r="E98" s="297">
        <v>16.5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293">
        <v>29</v>
      </c>
      <c r="B99" s="294" t="s">
        <v>284</v>
      </c>
      <c r="C99" s="295" t="s">
        <v>285</v>
      </c>
      <c r="D99" s="296" t="s">
        <v>286</v>
      </c>
      <c r="E99" s="297">
        <v>0.45379999999999998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/>
      <c r="K99" s="300">
        <f>E99*J99</f>
        <v>0</v>
      </c>
      <c r="O99" s="292">
        <v>2</v>
      </c>
      <c r="AA99" s="261">
        <v>3</v>
      </c>
      <c r="AB99" s="261">
        <v>1</v>
      </c>
      <c r="AC99" s="261">
        <v>572497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3</v>
      </c>
      <c r="CB99" s="292">
        <v>1</v>
      </c>
    </row>
    <row r="100" spans="1:80">
      <c r="A100" s="301"/>
      <c r="B100" s="308"/>
      <c r="C100" s="309" t="s">
        <v>287</v>
      </c>
      <c r="D100" s="310"/>
      <c r="E100" s="311">
        <v>0.45379999999999998</v>
      </c>
      <c r="F100" s="312"/>
      <c r="G100" s="313"/>
      <c r="H100" s="314"/>
      <c r="I100" s="306"/>
      <c r="J100" s="315"/>
      <c r="K100" s="306"/>
      <c r="M100" s="307" t="s">
        <v>287</v>
      </c>
      <c r="O100" s="292"/>
    </row>
    <row r="101" spans="1:80">
      <c r="A101" s="293">
        <v>30</v>
      </c>
      <c r="B101" s="294" t="s">
        <v>288</v>
      </c>
      <c r="C101" s="295" t="s">
        <v>289</v>
      </c>
      <c r="D101" s="296" t="s">
        <v>109</v>
      </c>
      <c r="E101" s="297">
        <v>3.3</v>
      </c>
      <c r="F101" s="297">
        <v>0</v>
      </c>
      <c r="G101" s="298">
        <f>E101*F101</f>
        <v>0</v>
      </c>
      <c r="H101" s="299">
        <v>1.67</v>
      </c>
      <c r="I101" s="300">
        <f>E101*H101</f>
        <v>5.5109999999999992</v>
      </c>
      <c r="J101" s="299"/>
      <c r="K101" s="300">
        <f>E101*J101</f>
        <v>0</v>
      </c>
      <c r="O101" s="292">
        <v>2</v>
      </c>
      <c r="AA101" s="261">
        <v>3</v>
      </c>
      <c r="AB101" s="261">
        <v>1</v>
      </c>
      <c r="AC101" s="261">
        <v>10364200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3</v>
      </c>
      <c r="CB101" s="292">
        <v>1</v>
      </c>
    </row>
    <row r="102" spans="1:80">
      <c r="A102" s="301"/>
      <c r="B102" s="308"/>
      <c r="C102" s="309" t="s">
        <v>290</v>
      </c>
      <c r="D102" s="310"/>
      <c r="E102" s="311">
        <v>3.3</v>
      </c>
      <c r="F102" s="312"/>
      <c r="G102" s="313"/>
      <c r="H102" s="314"/>
      <c r="I102" s="306"/>
      <c r="J102" s="315"/>
      <c r="K102" s="306"/>
      <c r="M102" s="307" t="s">
        <v>290</v>
      </c>
      <c r="O102" s="292"/>
    </row>
    <row r="103" spans="1:80">
      <c r="A103" s="316"/>
      <c r="B103" s="317" t="s">
        <v>99</v>
      </c>
      <c r="C103" s="318" t="s">
        <v>274</v>
      </c>
      <c r="D103" s="319"/>
      <c r="E103" s="320"/>
      <c r="F103" s="321"/>
      <c r="G103" s="322">
        <f>SUM(G93:G102)</f>
        <v>0</v>
      </c>
      <c r="H103" s="323"/>
      <c r="I103" s="324">
        <f>SUM(I93:I102)</f>
        <v>5.5109999999999992</v>
      </c>
      <c r="J103" s="323"/>
      <c r="K103" s="324">
        <f>SUM(K93:K102)</f>
        <v>0</v>
      </c>
      <c r="O103" s="292">
        <v>4</v>
      </c>
      <c r="BA103" s="325">
        <f>SUM(BA93:BA102)</f>
        <v>0</v>
      </c>
      <c r="BB103" s="325">
        <f>SUM(BB93:BB102)</f>
        <v>0</v>
      </c>
      <c r="BC103" s="325">
        <f>SUM(BC93:BC102)</f>
        <v>0</v>
      </c>
      <c r="BD103" s="325">
        <f>SUM(BD93:BD102)</f>
        <v>0</v>
      </c>
      <c r="BE103" s="325">
        <f>SUM(BE93:BE102)</f>
        <v>0</v>
      </c>
    </row>
    <row r="104" spans="1:80">
      <c r="A104" s="282" t="s">
        <v>97</v>
      </c>
      <c r="B104" s="283" t="s">
        <v>291</v>
      </c>
      <c r="C104" s="284" t="s">
        <v>292</v>
      </c>
      <c r="D104" s="285"/>
      <c r="E104" s="286"/>
      <c r="F104" s="286"/>
      <c r="G104" s="287"/>
      <c r="H104" s="288"/>
      <c r="I104" s="289"/>
      <c r="J104" s="290"/>
      <c r="K104" s="291"/>
      <c r="O104" s="292">
        <v>1</v>
      </c>
    </row>
    <row r="105" spans="1:80">
      <c r="A105" s="293">
        <v>31</v>
      </c>
      <c r="B105" s="294" t="s">
        <v>294</v>
      </c>
      <c r="C105" s="295" t="s">
        <v>295</v>
      </c>
      <c r="D105" s="296" t="s">
        <v>109</v>
      </c>
      <c r="E105" s="297">
        <v>67.458399999999997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16"/>
      <c r="B106" s="317" t="s">
        <v>99</v>
      </c>
      <c r="C106" s="318" t="s">
        <v>293</v>
      </c>
      <c r="D106" s="319"/>
      <c r="E106" s="320"/>
      <c r="F106" s="321"/>
      <c r="G106" s="322">
        <f>SUM(G104:G105)</f>
        <v>0</v>
      </c>
      <c r="H106" s="323"/>
      <c r="I106" s="324">
        <f>SUM(I104:I105)</f>
        <v>0</v>
      </c>
      <c r="J106" s="323"/>
      <c r="K106" s="324">
        <f>SUM(K104:K105)</f>
        <v>0</v>
      </c>
      <c r="O106" s="292">
        <v>4</v>
      </c>
      <c r="BA106" s="325">
        <f>SUM(BA104:BA105)</f>
        <v>0</v>
      </c>
      <c r="BB106" s="325">
        <f>SUM(BB104:BB105)</f>
        <v>0</v>
      </c>
      <c r="BC106" s="325">
        <f>SUM(BC104:BC105)</f>
        <v>0</v>
      </c>
      <c r="BD106" s="325">
        <f>SUM(BD104:BD105)</f>
        <v>0</v>
      </c>
      <c r="BE106" s="325">
        <f>SUM(BE104:BE105)</f>
        <v>0</v>
      </c>
    </row>
    <row r="107" spans="1:80">
      <c r="A107" s="282" t="s">
        <v>97</v>
      </c>
      <c r="B107" s="283" t="s">
        <v>296</v>
      </c>
      <c r="C107" s="284" t="s">
        <v>297</v>
      </c>
      <c r="D107" s="285"/>
      <c r="E107" s="286"/>
      <c r="F107" s="286"/>
      <c r="G107" s="287"/>
      <c r="H107" s="288"/>
      <c r="I107" s="289"/>
      <c r="J107" s="290"/>
      <c r="K107" s="291"/>
      <c r="O107" s="292">
        <v>1</v>
      </c>
    </row>
    <row r="108" spans="1:80" ht="22.5">
      <c r="A108" s="293">
        <v>32</v>
      </c>
      <c r="B108" s="294" t="s">
        <v>299</v>
      </c>
      <c r="C108" s="295" t="s">
        <v>300</v>
      </c>
      <c r="D108" s="296" t="s">
        <v>176</v>
      </c>
      <c r="E108" s="297">
        <v>28.614999999999998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>
        <v>0</v>
      </c>
      <c r="K108" s="300">
        <f>E108*J108</f>
        <v>0</v>
      </c>
      <c r="O108" s="292">
        <v>2</v>
      </c>
      <c r="AA108" s="261">
        <v>1</v>
      </c>
      <c r="AB108" s="261">
        <v>1</v>
      </c>
      <c r="AC108" s="261">
        <v>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</v>
      </c>
      <c r="CB108" s="292">
        <v>1</v>
      </c>
    </row>
    <row r="109" spans="1:80">
      <c r="A109" s="301"/>
      <c r="B109" s="302"/>
      <c r="C109" s="303" t="s">
        <v>301</v>
      </c>
      <c r="D109" s="304"/>
      <c r="E109" s="304"/>
      <c r="F109" s="304"/>
      <c r="G109" s="305"/>
      <c r="I109" s="306"/>
      <c r="K109" s="306"/>
      <c r="L109" s="307" t="s">
        <v>301</v>
      </c>
      <c r="O109" s="292">
        <v>3</v>
      </c>
    </row>
    <row r="110" spans="1:80">
      <c r="A110" s="301"/>
      <c r="B110" s="308"/>
      <c r="C110" s="309" t="s">
        <v>302</v>
      </c>
      <c r="D110" s="310"/>
      <c r="E110" s="311">
        <v>28.614999999999998</v>
      </c>
      <c r="F110" s="312"/>
      <c r="G110" s="313"/>
      <c r="H110" s="314"/>
      <c r="I110" s="306"/>
      <c r="J110" s="315"/>
      <c r="K110" s="306"/>
      <c r="M110" s="307" t="s">
        <v>302</v>
      </c>
      <c r="O110" s="292"/>
    </row>
    <row r="111" spans="1:80">
      <c r="A111" s="316"/>
      <c r="B111" s="317" t="s">
        <v>99</v>
      </c>
      <c r="C111" s="318" t="s">
        <v>298</v>
      </c>
      <c r="D111" s="319"/>
      <c r="E111" s="320"/>
      <c r="F111" s="321"/>
      <c r="G111" s="322">
        <f>SUM(G107:G110)</f>
        <v>0</v>
      </c>
      <c r="H111" s="323"/>
      <c r="I111" s="324">
        <f>SUM(I107:I110)</f>
        <v>0</v>
      </c>
      <c r="J111" s="323"/>
      <c r="K111" s="324">
        <f>SUM(K107:K110)</f>
        <v>0</v>
      </c>
      <c r="O111" s="292">
        <v>4</v>
      </c>
      <c r="BA111" s="325">
        <f>SUM(BA107:BA110)</f>
        <v>0</v>
      </c>
      <c r="BB111" s="325">
        <f>SUM(BB107:BB110)</f>
        <v>0</v>
      </c>
      <c r="BC111" s="325">
        <f>SUM(BC107:BC110)</f>
        <v>0</v>
      </c>
      <c r="BD111" s="325">
        <f>SUM(BD107:BD110)</f>
        <v>0</v>
      </c>
      <c r="BE111" s="325">
        <f>SUM(BE107:BE110)</f>
        <v>0</v>
      </c>
    </row>
    <row r="112" spans="1:80">
      <c r="A112" s="282" t="s">
        <v>97</v>
      </c>
      <c r="B112" s="283" t="s">
        <v>303</v>
      </c>
      <c r="C112" s="284" t="s">
        <v>304</v>
      </c>
      <c r="D112" s="285"/>
      <c r="E112" s="286"/>
      <c r="F112" s="286"/>
      <c r="G112" s="287"/>
      <c r="H112" s="288"/>
      <c r="I112" s="289"/>
      <c r="J112" s="290"/>
      <c r="K112" s="291"/>
      <c r="O112" s="292">
        <v>1</v>
      </c>
    </row>
    <row r="113" spans="1:80">
      <c r="A113" s="293">
        <v>33</v>
      </c>
      <c r="B113" s="294" t="s">
        <v>306</v>
      </c>
      <c r="C113" s="295" t="s">
        <v>307</v>
      </c>
      <c r="D113" s="296" t="s">
        <v>109</v>
      </c>
      <c r="E113" s="297">
        <v>2.8614999999999999</v>
      </c>
      <c r="F113" s="297">
        <v>0</v>
      </c>
      <c r="G113" s="298">
        <f>E113*F113</f>
        <v>0</v>
      </c>
      <c r="H113" s="299">
        <v>2.16</v>
      </c>
      <c r="I113" s="300">
        <f>E113*H113</f>
        <v>6.1808399999999999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01"/>
      <c r="B114" s="302"/>
      <c r="C114" s="303" t="s">
        <v>308</v>
      </c>
      <c r="D114" s="304"/>
      <c r="E114" s="304"/>
      <c r="F114" s="304"/>
      <c r="G114" s="305"/>
      <c r="I114" s="306"/>
      <c r="K114" s="306"/>
      <c r="L114" s="307" t="s">
        <v>308</v>
      </c>
      <c r="O114" s="292">
        <v>3</v>
      </c>
    </row>
    <row r="115" spans="1:80">
      <c r="A115" s="301"/>
      <c r="B115" s="308"/>
      <c r="C115" s="309" t="s">
        <v>309</v>
      </c>
      <c r="D115" s="310"/>
      <c r="E115" s="311">
        <v>2.8614999999999999</v>
      </c>
      <c r="F115" s="312"/>
      <c r="G115" s="313"/>
      <c r="H115" s="314"/>
      <c r="I115" s="306"/>
      <c r="J115" s="315"/>
      <c r="K115" s="306"/>
      <c r="M115" s="307" t="s">
        <v>309</v>
      </c>
      <c r="O115" s="292"/>
    </row>
    <row r="116" spans="1:80">
      <c r="A116" s="293">
        <v>34</v>
      </c>
      <c r="B116" s="294" t="s">
        <v>310</v>
      </c>
      <c r="C116" s="295" t="s">
        <v>311</v>
      </c>
      <c r="D116" s="296" t="s">
        <v>109</v>
      </c>
      <c r="E116" s="297">
        <v>2.8614999999999999</v>
      </c>
      <c r="F116" s="297">
        <v>0</v>
      </c>
      <c r="G116" s="298">
        <f>E116*F116</f>
        <v>0</v>
      </c>
      <c r="H116" s="299">
        <v>2.5249999999999999</v>
      </c>
      <c r="I116" s="300">
        <f>E116*H116</f>
        <v>7.2252874999999994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8"/>
      <c r="C117" s="309" t="s">
        <v>312</v>
      </c>
      <c r="D117" s="310"/>
      <c r="E117" s="311">
        <v>2.8614999999999999</v>
      </c>
      <c r="F117" s="312"/>
      <c r="G117" s="313"/>
      <c r="H117" s="314"/>
      <c r="I117" s="306"/>
      <c r="J117" s="315"/>
      <c r="K117" s="306"/>
      <c r="M117" s="307" t="s">
        <v>312</v>
      </c>
      <c r="O117" s="292"/>
    </row>
    <row r="118" spans="1:80">
      <c r="A118" s="293">
        <v>35</v>
      </c>
      <c r="B118" s="294" t="s">
        <v>313</v>
      </c>
      <c r="C118" s="295" t="s">
        <v>314</v>
      </c>
      <c r="D118" s="296" t="s">
        <v>109</v>
      </c>
      <c r="E118" s="297">
        <v>2.8900999999999999</v>
      </c>
      <c r="F118" s="297">
        <v>0</v>
      </c>
      <c r="G118" s="298">
        <f>E118*F118</f>
        <v>0</v>
      </c>
      <c r="H118" s="299">
        <v>2.5249999999999999</v>
      </c>
      <c r="I118" s="300">
        <f>E118*H118</f>
        <v>7.2975024999999993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2"/>
      <c r="C119" s="303" t="s">
        <v>315</v>
      </c>
      <c r="D119" s="304"/>
      <c r="E119" s="304"/>
      <c r="F119" s="304"/>
      <c r="G119" s="305"/>
      <c r="I119" s="306"/>
      <c r="K119" s="306"/>
      <c r="L119" s="307" t="s">
        <v>315</v>
      </c>
      <c r="O119" s="292">
        <v>3</v>
      </c>
    </row>
    <row r="120" spans="1:80">
      <c r="A120" s="301"/>
      <c r="B120" s="308"/>
      <c r="C120" s="309" t="s">
        <v>316</v>
      </c>
      <c r="D120" s="310"/>
      <c r="E120" s="311">
        <v>2.8900999999999999</v>
      </c>
      <c r="F120" s="312"/>
      <c r="G120" s="313"/>
      <c r="H120" s="314"/>
      <c r="I120" s="306"/>
      <c r="J120" s="315"/>
      <c r="K120" s="306"/>
      <c r="M120" s="307" t="s">
        <v>316</v>
      </c>
      <c r="O120" s="292"/>
    </row>
    <row r="121" spans="1:80">
      <c r="A121" s="293">
        <v>36</v>
      </c>
      <c r="B121" s="294" t="s">
        <v>317</v>
      </c>
      <c r="C121" s="295" t="s">
        <v>318</v>
      </c>
      <c r="D121" s="296" t="s">
        <v>319</v>
      </c>
      <c r="E121" s="297">
        <v>1.43E-2</v>
      </c>
      <c r="F121" s="297">
        <v>0</v>
      </c>
      <c r="G121" s="298">
        <f>E121*F121</f>
        <v>0</v>
      </c>
      <c r="H121" s="299">
        <v>1.0217400000000001</v>
      </c>
      <c r="I121" s="300">
        <f>E121*H121</f>
        <v>1.4610882000000002E-2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2"/>
      <c r="C122" s="303"/>
      <c r="D122" s="304"/>
      <c r="E122" s="304"/>
      <c r="F122" s="304"/>
      <c r="G122" s="305"/>
      <c r="I122" s="306"/>
      <c r="K122" s="306"/>
      <c r="L122" s="307"/>
      <c r="O122" s="292">
        <v>3</v>
      </c>
    </row>
    <row r="123" spans="1:80">
      <c r="A123" s="301"/>
      <c r="B123" s="308"/>
      <c r="C123" s="309" t="s">
        <v>320</v>
      </c>
      <c r="D123" s="310"/>
      <c r="E123" s="311">
        <v>1.43E-2</v>
      </c>
      <c r="F123" s="312"/>
      <c r="G123" s="313"/>
      <c r="H123" s="314"/>
      <c r="I123" s="306"/>
      <c r="J123" s="315"/>
      <c r="K123" s="306"/>
      <c r="M123" s="307" t="s">
        <v>320</v>
      </c>
      <c r="O123" s="292"/>
    </row>
    <row r="124" spans="1:80">
      <c r="A124" s="316"/>
      <c r="B124" s="317" t="s">
        <v>99</v>
      </c>
      <c r="C124" s="318" t="s">
        <v>305</v>
      </c>
      <c r="D124" s="319"/>
      <c r="E124" s="320"/>
      <c r="F124" s="321"/>
      <c r="G124" s="322">
        <f>SUM(G112:G123)</f>
        <v>0</v>
      </c>
      <c r="H124" s="323"/>
      <c r="I124" s="324">
        <f>SUM(I112:I123)</f>
        <v>20.718240882</v>
      </c>
      <c r="J124" s="323"/>
      <c r="K124" s="324">
        <f>SUM(K112:K123)</f>
        <v>0</v>
      </c>
      <c r="O124" s="292">
        <v>4</v>
      </c>
      <c r="BA124" s="325">
        <f>SUM(BA112:BA123)</f>
        <v>0</v>
      </c>
      <c r="BB124" s="325">
        <f>SUM(BB112:BB123)</f>
        <v>0</v>
      </c>
      <c r="BC124" s="325">
        <f>SUM(BC112:BC123)</f>
        <v>0</v>
      </c>
      <c r="BD124" s="325">
        <f>SUM(BD112:BD123)</f>
        <v>0</v>
      </c>
      <c r="BE124" s="325">
        <f>SUM(BE112:BE123)</f>
        <v>0</v>
      </c>
    </row>
    <row r="125" spans="1:80">
      <c r="A125" s="282" t="s">
        <v>97</v>
      </c>
      <c r="B125" s="283" t="s">
        <v>321</v>
      </c>
      <c r="C125" s="284" t="s">
        <v>322</v>
      </c>
      <c r="D125" s="285"/>
      <c r="E125" s="286"/>
      <c r="F125" s="286"/>
      <c r="G125" s="287"/>
      <c r="H125" s="288"/>
      <c r="I125" s="289"/>
      <c r="J125" s="290"/>
      <c r="K125" s="291"/>
      <c r="O125" s="292">
        <v>1</v>
      </c>
    </row>
    <row r="126" spans="1:80" ht="22.5">
      <c r="A126" s="293">
        <v>37</v>
      </c>
      <c r="B126" s="294" t="s">
        <v>324</v>
      </c>
      <c r="C126" s="295" t="s">
        <v>325</v>
      </c>
      <c r="D126" s="296" t="s">
        <v>109</v>
      </c>
      <c r="E126" s="297">
        <v>0.34649999999999997</v>
      </c>
      <c r="F126" s="297">
        <v>0</v>
      </c>
      <c r="G126" s="298">
        <f>E126*F126</f>
        <v>0</v>
      </c>
      <c r="H126" s="299">
        <v>1.7671600000000001</v>
      </c>
      <c r="I126" s="300">
        <f>E126*H126</f>
        <v>0.61232093999999992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 t="s">
        <v>326</v>
      </c>
      <c r="D127" s="304"/>
      <c r="E127" s="304"/>
      <c r="F127" s="304"/>
      <c r="G127" s="305"/>
      <c r="I127" s="306"/>
      <c r="K127" s="306"/>
      <c r="L127" s="307" t="s">
        <v>326</v>
      </c>
      <c r="O127" s="292">
        <v>3</v>
      </c>
    </row>
    <row r="128" spans="1:80">
      <c r="A128" s="301"/>
      <c r="B128" s="308"/>
      <c r="C128" s="309" t="s">
        <v>327</v>
      </c>
      <c r="D128" s="310"/>
      <c r="E128" s="311">
        <v>0.34649999999999997</v>
      </c>
      <c r="F128" s="312"/>
      <c r="G128" s="313"/>
      <c r="H128" s="314"/>
      <c r="I128" s="306"/>
      <c r="J128" s="315"/>
      <c r="K128" s="306"/>
      <c r="M128" s="307" t="s">
        <v>327</v>
      </c>
      <c r="O128" s="292"/>
    </row>
    <row r="129" spans="1:80">
      <c r="A129" s="316"/>
      <c r="B129" s="317" t="s">
        <v>99</v>
      </c>
      <c r="C129" s="318" t="s">
        <v>323</v>
      </c>
      <c r="D129" s="319"/>
      <c r="E129" s="320"/>
      <c r="F129" s="321"/>
      <c r="G129" s="322">
        <f>SUM(G125:G128)</f>
        <v>0</v>
      </c>
      <c r="H129" s="323"/>
      <c r="I129" s="324">
        <f>SUM(I125:I128)</f>
        <v>0.61232093999999992</v>
      </c>
      <c r="J129" s="323"/>
      <c r="K129" s="324">
        <f>SUM(K125:K128)</f>
        <v>0</v>
      </c>
      <c r="O129" s="292">
        <v>4</v>
      </c>
      <c r="BA129" s="325">
        <f>SUM(BA125:BA128)</f>
        <v>0</v>
      </c>
      <c r="BB129" s="325">
        <f>SUM(BB125:BB128)</f>
        <v>0</v>
      </c>
      <c r="BC129" s="325">
        <f>SUM(BC125:BC128)</f>
        <v>0</v>
      </c>
      <c r="BD129" s="325">
        <f>SUM(BD125:BD128)</f>
        <v>0</v>
      </c>
      <c r="BE129" s="325">
        <f>SUM(BE125:BE128)</f>
        <v>0</v>
      </c>
    </row>
    <row r="130" spans="1:80">
      <c r="A130" s="282" t="s">
        <v>97</v>
      </c>
      <c r="B130" s="283" t="s">
        <v>328</v>
      </c>
      <c r="C130" s="284" t="s">
        <v>329</v>
      </c>
      <c r="D130" s="285"/>
      <c r="E130" s="286"/>
      <c r="F130" s="286"/>
      <c r="G130" s="287"/>
      <c r="H130" s="288"/>
      <c r="I130" s="289"/>
      <c r="J130" s="290"/>
      <c r="K130" s="291"/>
      <c r="O130" s="292">
        <v>1</v>
      </c>
    </row>
    <row r="131" spans="1:80">
      <c r="A131" s="293">
        <v>38</v>
      </c>
      <c r="B131" s="294" t="s">
        <v>331</v>
      </c>
      <c r="C131" s="295" t="s">
        <v>332</v>
      </c>
      <c r="D131" s="296" t="s">
        <v>184</v>
      </c>
      <c r="E131" s="297">
        <v>2</v>
      </c>
      <c r="F131" s="297">
        <v>0</v>
      </c>
      <c r="G131" s="298">
        <f>E131*F131</f>
        <v>0</v>
      </c>
      <c r="H131" s="299">
        <v>1.17E-3</v>
      </c>
      <c r="I131" s="300">
        <f>E131*H131</f>
        <v>2.3400000000000001E-3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 t="s">
        <v>544</v>
      </c>
      <c r="D132" s="304"/>
      <c r="E132" s="304"/>
      <c r="F132" s="304"/>
      <c r="G132" s="305"/>
      <c r="I132" s="306"/>
      <c r="K132" s="306"/>
      <c r="L132" s="307" t="s">
        <v>544</v>
      </c>
      <c r="O132" s="292">
        <v>3</v>
      </c>
    </row>
    <row r="133" spans="1:80">
      <c r="A133" s="316"/>
      <c r="B133" s="317" t="s">
        <v>99</v>
      </c>
      <c r="C133" s="318" t="s">
        <v>330</v>
      </c>
      <c r="D133" s="319"/>
      <c r="E133" s="320"/>
      <c r="F133" s="321"/>
      <c r="G133" s="322">
        <f>SUM(G130:G132)</f>
        <v>0</v>
      </c>
      <c r="H133" s="323"/>
      <c r="I133" s="324">
        <f>SUM(I130:I132)</f>
        <v>2.3400000000000001E-3</v>
      </c>
      <c r="J133" s="323"/>
      <c r="K133" s="324">
        <f>SUM(K130:K132)</f>
        <v>0</v>
      </c>
      <c r="O133" s="292">
        <v>4</v>
      </c>
      <c r="BA133" s="325">
        <f>SUM(BA130:BA132)</f>
        <v>0</v>
      </c>
      <c r="BB133" s="325">
        <f>SUM(BB130:BB132)</f>
        <v>0</v>
      </c>
      <c r="BC133" s="325">
        <f>SUM(BC130:BC132)</f>
        <v>0</v>
      </c>
      <c r="BD133" s="325">
        <f>SUM(BD130:BD132)</f>
        <v>0</v>
      </c>
      <c r="BE133" s="325">
        <f>SUM(BE130:BE132)</f>
        <v>0</v>
      </c>
    </row>
    <row r="134" spans="1:80">
      <c r="A134" s="282" t="s">
        <v>97</v>
      </c>
      <c r="B134" s="283" t="s">
        <v>336</v>
      </c>
      <c r="C134" s="284" t="s">
        <v>337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39</v>
      </c>
      <c r="B135" s="294" t="s">
        <v>339</v>
      </c>
      <c r="C135" s="295" t="s">
        <v>340</v>
      </c>
      <c r="D135" s="296" t="s">
        <v>109</v>
      </c>
      <c r="E135" s="297">
        <v>0.16</v>
      </c>
      <c r="F135" s="297">
        <v>0</v>
      </c>
      <c r="G135" s="298">
        <f>E135*F135</f>
        <v>0</v>
      </c>
      <c r="H135" s="299">
        <v>1.8907700000000001</v>
      </c>
      <c r="I135" s="300">
        <f>E135*H135</f>
        <v>0.30252319999999999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8"/>
      <c r="C136" s="309" t="s">
        <v>545</v>
      </c>
      <c r="D136" s="310"/>
      <c r="E136" s="311">
        <v>0.16</v>
      </c>
      <c r="F136" s="312"/>
      <c r="G136" s="313"/>
      <c r="H136" s="314"/>
      <c r="I136" s="306"/>
      <c r="J136" s="315"/>
      <c r="K136" s="306"/>
      <c r="M136" s="307" t="s">
        <v>545</v>
      </c>
      <c r="O136" s="292"/>
    </row>
    <row r="137" spans="1:80">
      <c r="A137" s="316"/>
      <c r="B137" s="317" t="s">
        <v>99</v>
      </c>
      <c r="C137" s="318" t="s">
        <v>338</v>
      </c>
      <c r="D137" s="319"/>
      <c r="E137" s="320"/>
      <c r="F137" s="321"/>
      <c r="G137" s="322">
        <f>SUM(G134:G136)</f>
        <v>0</v>
      </c>
      <c r="H137" s="323"/>
      <c r="I137" s="324">
        <f>SUM(I134:I136)</f>
        <v>0.30252319999999999</v>
      </c>
      <c r="J137" s="323"/>
      <c r="K137" s="324">
        <f>SUM(K134:K136)</f>
        <v>0</v>
      </c>
      <c r="O137" s="292">
        <v>4</v>
      </c>
      <c r="BA137" s="325">
        <f>SUM(BA134:BA136)</f>
        <v>0</v>
      </c>
      <c r="BB137" s="325">
        <f>SUM(BB134:BB136)</f>
        <v>0</v>
      </c>
      <c r="BC137" s="325">
        <f>SUM(BC134:BC136)</f>
        <v>0</v>
      </c>
      <c r="BD137" s="325">
        <f>SUM(BD134:BD136)</f>
        <v>0</v>
      </c>
      <c r="BE137" s="325">
        <f>SUM(BE134:BE136)</f>
        <v>0</v>
      </c>
    </row>
    <row r="138" spans="1:80">
      <c r="A138" s="282" t="s">
        <v>97</v>
      </c>
      <c r="B138" s="283" t="s">
        <v>342</v>
      </c>
      <c r="C138" s="284" t="s">
        <v>343</v>
      </c>
      <c r="D138" s="285"/>
      <c r="E138" s="286"/>
      <c r="F138" s="286"/>
      <c r="G138" s="287"/>
      <c r="H138" s="288"/>
      <c r="I138" s="289"/>
      <c r="J138" s="290"/>
      <c r="K138" s="291"/>
      <c r="O138" s="292">
        <v>1</v>
      </c>
    </row>
    <row r="139" spans="1:80">
      <c r="A139" s="293">
        <v>40</v>
      </c>
      <c r="B139" s="294" t="s">
        <v>345</v>
      </c>
      <c r="C139" s="295" t="s">
        <v>346</v>
      </c>
      <c r="D139" s="296" t="s">
        <v>176</v>
      </c>
      <c r="E139" s="297">
        <v>0.75</v>
      </c>
      <c r="F139" s="297">
        <v>0</v>
      </c>
      <c r="G139" s="298">
        <f>E139*F139</f>
        <v>0</v>
      </c>
      <c r="H139" s="299">
        <v>0.441</v>
      </c>
      <c r="I139" s="300">
        <f>E139*H139</f>
        <v>0.33074999999999999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 t="s">
        <v>347</v>
      </c>
      <c r="D140" s="304"/>
      <c r="E140" s="304"/>
      <c r="F140" s="304"/>
      <c r="G140" s="305"/>
      <c r="I140" s="306"/>
      <c r="K140" s="306"/>
      <c r="L140" s="307" t="s">
        <v>347</v>
      </c>
      <c r="O140" s="292">
        <v>3</v>
      </c>
    </row>
    <row r="141" spans="1:80">
      <c r="A141" s="293">
        <v>41</v>
      </c>
      <c r="B141" s="294" t="s">
        <v>348</v>
      </c>
      <c r="C141" s="295" t="s">
        <v>349</v>
      </c>
      <c r="D141" s="296" t="s">
        <v>176</v>
      </c>
      <c r="E141" s="297">
        <v>22</v>
      </c>
      <c r="F141" s="297">
        <v>0</v>
      </c>
      <c r="G141" s="298">
        <f>E141*F141</f>
        <v>0</v>
      </c>
      <c r="H141" s="299">
        <v>0.60104000000000002</v>
      </c>
      <c r="I141" s="300">
        <f>E141*H141</f>
        <v>13.22288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2"/>
      <c r="C142" s="303" t="s">
        <v>350</v>
      </c>
      <c r="D142" s="304"/>
      <c r="E142" s="304"/>
      <c r="F142" s="304"/>
      <c r="G142" s="305"/>
      <c r="I142" s="306"/>
      <c r="K142" s="306"/>
      <c r="L142" s="307" t="s">
        <v>350</v>
      </c>
      <c r="O142" s="292">
        <v>3</v>
      </c>
    </row>
    <row r="143" spans="1:80">
      <c r="A143" s="293">
        <v>42</v>
      </c>
      <c r="B143" s="294" t="s">
        <v>351</v>
      </c>
      <c r="C143" s="295" t="s">
        <v>352</v>
      </c>
      <c r="D143" s="296" t="s">
        <v>176</v>
      </c>
      <c r="E143" s="297">
        <v>0.75</v>
      </c>
      <c r="F143" s="297">
        <v>0</v>
      </c>
      <c r="G143" s="298">
        <f>E143*F143</f>
        <v>0</v>
      </c>
      <c r="H143" s="299">
        <v>0.18462999999999999</v>
      </c>
      <c r="I143" s="300">
        <f>E143*H143</f>
        <v>0.1384725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353</v>
      </c>
      <c r="D144" s="304"/>
      <c r="E144" s="304"/>
      <c r="F144" s="304"/>
      <c r="G144" s="305"/>
      <c r="I144" s="306"/>
      <c r="K144" s="306"/>
      <c r="L144" s="307" t="s">
        <v>353</v>
      </c>
      <c r="O144" s="292">
        <v>3</v>
      </c>
    </row>
    <row r="145" spans="1:80">
      <c r="A145" s="293">
        <v>43</v>
      </c>
      <c r="B145" s="294" t="s">
        <v>354</v>
      </c>
      <c r="C145" s="295" t="s">
        <v>355</v>
      </c>
      <c r="D145" s="296" t="s">
        <v>176</v>
      </c>
      <c r="E145" s="297">
        <v>0.75</v>
      </c>
      <c r="F145" s="297">
        <v>0</v>
      </c>
      <c r="G145" s="298">
        <f>E145*F145</f>
        <v>0</v>
      </c>
      <c r="H145" s="299">
        <v>0.35759999999999997</v>
      </c>
      <c r="I145" s="300">
        <f>E145*H145</f>
        <v>0.26819999999999999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2"/>
      <c r="C146" s="303" t="s">
        <v>356</v>
      </c>
      <c r="D146" s="304"/>
      <c r="E146" s="304"/>
      <c r="F146" s="304"/>
      <c r="G146" s="305"/>
      <c r="I146" s="306"/>
      <c r="K146" s="306"/>
      <c r="L146" s="307" t="s">
        <v>356</v>
      </c>
      <c r="O146" s="292">
        <v>3</v>
      </c>
    </row>
    <row r="147" spans="1:80">
      <c r="A147" s="316"/>
      <c r="B147" s="317" t="s">
        <v>99</v>
      </c>
      <c r="C147" s="318" t="s">
        <v>344</v>
      </c>
      <c r="D147" s="319"/>
      <c r="E147" s="320"/>
      <c r="F147" s="321"/>
      <c r="G147" s="322">
        <f>SUM(G138:G146)</f>
        <v>0</v>
      </c>
      <c r="H147" s="323"/>
      <c r="I147" s="324">
        <f>SUM(I138:I146)</f>
        <v>13.960302500000001</v>
      </c>
      <c r="J147" s="323"/>
      <c r="K147" s="324">
        <f>SUM(K138:K146)</f>
        <v>0</v>
      </c>
      <c r="O147" s="292">
        <v>4</v>
      </c>
      <c r="BA147" s="325">
        <f>SUM(BA138:BA146)</f>
        <v>0</v>
      </c>
      <c r="BB147" s="325">
        <f>SUM(BB138:BB146)</f>
        <v>0</v>
      </c>
      <c r="BC147" s="325">
        <f>SUM(BC138:BC146)</f>
        <v>0</v>
      </c>
      <c r="BD147" s="325">
        <f>SUM(BD138:BD146)</f>
        <v>0</v>
      </c>
      <c r="BE147" s="325">
        <f>SUM(BE138:BE146)</f>
        <v>0</v>
      </c>
    </row>
    <row r="148" spans="1:80">
      <c r="A148" s="282" t="s">
        <v>97</v>
      </c>
      <c r="B148" s="283" t="s">
        <v>357</v>
      </c>
      <c r="C148" s="284" t="s">
        <v>358</v>
      </c>
      <c r="D148" s="285"/>
      <c r="E148" s="286"/>
      <c r="F148" s="286"/>
      <c r="G148" s="287"/>
      <c r="H148" s="288"/>
      <c r="I148" s="289"/>
      <c r="J148" s="290"/>
      <c r="K148" s="291"/>
      <c r="O148" s="292">
        <v>1</v>
      </c>
    </row>
    <row r="149" spans="1:80">
      <c r="A149" s="293">
        <v>44</v>
      </c>
      <c r="B149" s="294" t="s">
        <v>360</v>
      </c>
      <c r="C149" s="295" t="s">
        <v>361</v>
      </c>
      <c r="D149" s="296" t="s">
        <v>176</v>
      </c>
      <c r="E149" s="297">
        <v>0.75</v>
      </c>
      <c r="F149" s="297">
        <v>0</v>
      </c>
      <c r="G149" s="298">
        <f>E149*F149</f>
        <v>0</v>
      </c>
      <c r="H149" s="299">
        <v>6.0099999999999997E-3</v>
      </c>
      <c r="I149" s="300">
        <f>E149*H149</f>
        <v>4.5074999999999994E-3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293">
        <v>45</v>
      </c>
      <c r="B150" s="294" t="s">
        <v>362</v>
      </c>
      <c r="C150" s="295" t="s">
        <v>363</v>
      </c>
      <c r="D150" s="296" t="s">
        <v>176</v>
      </c>
      <c r="E150" s="297">
        <v>0.75</v>
      </c>
      <c r="F150" s="297">
        <v>0</v>
      </c>
      <c r="G150" s="298">
        <f>E150*F150</f>
        <v>0</v>
      </c>
      <c r="H150" s="299">
        <v>6.0999999999999997E-4</v>
      </c>
      <c r="I150" s="300">
        <f>E150*H150</f>
        <v>4.5750000000000001E-4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0</v>
      </c>
      <c r="AC150" s="261">
        <v>0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0</v>
      </c>
    </row>
    <row r="151" spans="1:80">
      <c r="A151" s="293">
        <v>46</v>
      </c>
      <c r="B151" s="294" t="s">
        <v>364</v>
      </c>
      <c r="C151" s="295" t="s">
        <v>365</v>
      </c>
      <c r="D151" s="296" t="s">
        <v>176</v>
      </c>
      <c r="E151" s="297">
        <v>0.75</v>
      </c>
      <c r="F151" s="297">
        <v>0</v>
      </c>
      <c r="G151" s="298">
        <f>E151*F151</f>
        <v>0</v>
      </c>
      <c r="H151" s="299">
        <v>0.12966</v>
      </c>
      <c r="I151" s="300">
        <f>E151*H151</f>
        <v>9.7244999999999998E-2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301"/>
      <c r="B152" s="302"/>
      <c r="C152" s="303" t="s">
        <v>366</v>
      </c>
      <c r="D152" s="304"/>
      <c r="E152" s="304"/>
      <c r="F152" s="304"/>
      <c r="G152" s="305"/>
      <c r="I152" s="306"/>
      <c r="K152" s="306"/>
      <c r="L152" s="307" t="s">
        <v>366</v>
      </c>
      <c r="O152" s="292">
        <v>3</v>
      </c>
    </row>
    <row r="153" spans="1:80">
      <c r="A153" s="316"/>
      <c r="B153" s="317" t="s">
        <v>99</v>
      </c>
      <c r="C153" s="318" t="s">
        <v>359</v>
      </c>
      <c r="D153" s="319"/>
      <c r="E153" s="320"/>
      <c r="F153" s="321"/>
      <c r="G153" s="322">
        <f>SUM(G148:G152)</f>
        <v>0</v>
      </c>
      <c r="H153" s="323"/>
      <c r="I153" s="324">
        <f>SUM(I148:I152)</f>
        <v>0.10221</v>
      </c>
      <c r="J153" s="323"/>
      <c r="K153" s="324">
        <f>SUM(K148:K152)</f>
        <v>0</v>
      </c>
      <c r="O153" s="292">
        <v>4</v>
      </c>
      <c r="BA153" s="325">
        <f>SUM(BA148:BA152)</f>
        <v>0</v>
      </c>
      <c r="BB153" s="325">
        <f>SUM(BB148:BB152)</f>
        <v>0</v>
      </c>
      <c r="BC153" s="325">
        <f>SUM(BC148:BC152)</f>
        <v>0</v>
      </c>
      <c r="BD153" s="325">
        <f>SUM(BD148:BD152)</f>
        <v>0</v>
      </c>
      <c r="BE153" s="325">
        <f>SUM(BE148:BE152)</f>
        <v>0</v>
      </c>
    </row>
    <row r="154" spans="1:80">
      <c r="A154" s="282" t="s">
        <v>97</v>
      </c>
      <c r="B154" s="283" t="s">
        <v>367</v>
      </c>
      <c r="C154" s="284" t="s">
        <v>368</v>
      </c>
      <c r="D154" s="285"/>
      <c r="E154" s="286"/>
      <c r="F154" s="286"/>
      <c r="G154" s="287"/>
      <c r="H154" s="288"/>
      <c r="I154" s="289"/>
      <c r="J154" s="290"/>
      <c r="K154" s="291"/>
      <c r="O154" s="292">
        <v>1</v>
      </c>
    </row>
    <row r="155" spans="1:80">
      <c r="A155" s="293">
        <v>47</v>
      </c>
      <c r="B155" s="294" t="s">
        <v>370</v>
      </c>
      <c r="C155" s="295" t="s">
        <v>371</v>
      </c>
      <c r="D155" s="296" t="s">
        <v>176</v>
      </c>
      <c r="E155" s="297">
        <v>22</v>
      </c>
      <c r="F155" s="297">
        <v>0</v>
      </c>
      <c r="G155" s="298">
        <f>E155*F155</f>
        <v>0</v>
      </c>
      <c r="H155" s="299">
        <v>7.3899999999999993E-2</v>
      </c>
      <c r="I155" s="300">
        <f>E155*H155</f>
        <v>1.6257999999999999</v>
      </c>
      <c r="J155" s="299">
        <v>0</v>
      </c>
      <c r="K155" s="300">
        <f>E155*J155</f>
        <v>0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293">
        <v>48</v>
      </c>
      <c r="B156" s="294" t="s">
        <v>372</v>
      </c>
      <c r="C156" s="295" t="s">
        <v>373</v>
      </c>
      <c r="D156" s="296" t="s">
        <v>184</v>
      </c>
      <c r="E156" s="297">
        <v>11</v>
      </c>
      <c r="F156" s="297">
        <v>0</v>
      </c>
      <c r="G156" s="298">
        <f>E156*F156</f>
        <v>0</v>
      </c>
      <c r="H156" s="299">
        <v>3.6000000000000002E-4</v>
      </c>
      <c r="I156" s="300">
        <f>E156*H156</f>
        <v>3.96E-3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293">
        <v>49</v>
      </c>
      <c r="B157" s="294" t="s">
        <v>374</v>
      </c>
      <c r="C157" s="295" t="s">
        <v>375</v>
      </c>
      <c r="D157" s="296" t="s">
        <v>184</v>
      </c>
      <c r="E157" s="297">
        <v>3.5</v>
      </c>
      <c r="F157" s="297">
        <v>0</v>
      </c>
      <c r="G157" s="298">
        <f>E157*F157</f>
        <v>0</v>
      </c>
      <c r="H157" s="299">
        <v>3.5999999999999999E-3</v>
      </c>
      <c r="I157" s="300">
        <f>E157*H157</f>
        <v>1.26E-2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293">
        <v>50</v>
      </c>
      <c r="B158" s="294" t="s">
        <v>376</v>
      </c>
      <c r="C158" s="295" t="s">
        <v>377</v>
      </c>
      <c r="D158" s="296" t="s">
        <v>176</v>
      </c>
      <c r="E158" s="297">
        <v>24</v>
      </c>
      <c r="F158" s="297">
        <v>0</v>
      </c>
      <c r="G158" s="298">
        <f>E158*F158</f>
        <v>0</v>
      </c>
      <c r="H158" s="299">
        <v>0.17244999999999999</v>
      </c>
      <c r="I158" s="300">
        <f>E158*H158</f>
        <v>4.1387999999999998</v>
      </c>
      <c r="J158" s="299"/>
      <c r="K158" s="300">
        <f>E158*J158</f>
        <v>0</v>
      </c>
      <c r="O158" s="292">
        <v>2</v>
      </c>
      <c r="AA158" s="261">
        <v>3</v>
      </c>
      <c r="AB158" s="261">
        <v>1</v>
      </c>
      <c r="AC158" s="261">
        <v>592451170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3</v>
      </c>
      <c r="CB158" s="292">
        <v>1</v>
      </c>
    </row>
    <row r="159" spans="1:80">
      <c r="A159" s="301"/>
      <c r="B159" s="308"/>
      <c r="C159" s="309" t="s">
        <v>378</v>
      </c>
      <c r="D159" s="310"/>
      <c r="E159" s="311">
        <v>23.1</v>
      </c>
      <c r="F159" s="312"/>
      <c r="G159" s="313"/>
      <c r="H159" s="314"/>
      <c r="I159" s="306"/>
      <c r="J159" s="315"/>
      <c r="K159" s="306"/>
      <c r="M159" s="307" t="s">
        <v>378</v>
      </c>
      <c r="O159" s="292"/>
    </row>
    <row r="160" spans="1:80">
      <c r="A160" s="301"/>
      <c r="B160" s="308"/>
      <c r="C160" s="309" t="s">
        <v>379</v>
      </c>
      <c r="D160" s="310"/>
      <c r="E160" s="311">
        <v>0.9</v>
      </c>
      <c r="F160" s="312"/>
      <c r="G160" s="313"/>
      <c r="H160" s="314"/>
      <c r="I160" s="306"/>
      <c r="J160" s="315"/>
      <c r="K160" s="306"/>
      <c r="M160" s="307" t="s">
        <v>379</v>
      </c>
      <c r="O160" s="292"/>
    </row>
    <row r="161" spans="1:80">
      <c r="A161" s="316"/>
      <c r="B161" s="317" t="s">
        <v>99</v>
      </c>
      <c r="C161" s="318" t="s">
        <v>369</v>
      </c>
      <c r="D161" s="319"/>
      <c r="E161" s="320"/>
      <c r="F161" s="321"/>
      <c r="G161" s="322">
        <f>SUM(G154:G160)</f>
        <v>0</v>
      </c>
      <c r="H161" s="323"/>
      <c r="I161" s="324">
        <f>SUM(I154:I160)</f>
        <v>5.7811599999999999</v>
      </c>
      <c r="J161" s="323"/>
      <c r="K161" s="324">
        <f>SUM(K154:K160)</f>
        <v>0</v>
      </c>
      <c r="O161" s="292">
        <v>4</v>
      </c>
      <c r="BA161" s="325">
        <f>SUM(BA154:BA160)</f>
        <v>0</v>
      </c>
      <c r="BB161" s="325">
        <f>SUM(BB154:BB160)</f>
        <v>0</v>
      </c>
      <c r="BC161" s="325">
        <f>SUM(BC154:BC160)</f>
        <v>0</v>
      </c>
      <c r="BD161" s="325">
        <f>SUM(BD154:BD160)</f>
        <v>0</v>
      </c>
      <c r="BE161" s="325">
        <f>SUM(BE154:BE160)</f>
        <v>0</v>
      </c>
    </row>
    <row r="162" spans="1:80">
      <c r="A162" s="282" t="s">
        <v>97</v>
      </c>
      <c r="B162" s="283" t="s">
        <v>380</v>
      </c>
      <c r="C162" s="284" t="s">
        <v>381</v>
      </c>
      <c r="D162" s="285"/>
      <c r="E162" s="286"/>
      <c r="F162" s="286"/>
      <c r="G162" s="287"/>
      <c r="H162" s="288"/>
      <c r="I162" s="289"/>
      <c r="J162" s="290"/>
      <c r="K162" s="291"/>
      <c r="O162" s="292">
        <v>1</v>
      </c>
    </row>
    <row r="163" spans="1:80" ht="22.5">
      <c r="A163" s="293">
        <v>51</v>
      </c>
      <c r="B163" s="294" t="s">
        <v>383</v>
      </c>
      <c r="C163" s="295" t="s">
        <v>384</v>
      </c>
      <c r="D163" s="296" t="s">
        <v>385</v>
      </c>
      <c r="E163" s="297">
        <v>2</v>
      </c>
      <c r="F163" s="297">
        <v>0</v>
      </c>
      <c r="G163" s="298">
        <f>E163*F163</f>
        <v>0</v>
      </c>
      <c r="H163" s="299">
        <v>3.5619999999999999E-2</v>
      </c>
      <c r="I163" s="300">
        <f>E163*H163</f>
        <v>7.1239999999999998E-2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301"/>
      <c r="B164" s="302"/>
      <c r="C164" s="303" t="s">
        <v>386</v>
      </c>
      <c r="D164" s="304"/>
      <c r="E164" s="304"/>
      <c r="F164" s="304"/>
      <c r="G164" s="305"/>
      <c r="I164" s="306"/>
      <c r="K164" s="306"/>
      <c r="L164" s="307" t="s">
        <v>386</v>
      </c>
      <c r="O164" s="292">
        <v>3</v>
      </c>
    </row>
    <row r="165" spans="1:80">
      <c r="A165" s="316"/>
      <c r="B165" s="317" t="s">
        <v>99</v>
      </c>
      <c r="C165" s="318" t="s">
        <v>382</v>
      </c>
      <c r="D165" s="319"/>
      <c r="E165" s="320"/>
      <c r="F165" s="321"/>
      <c r="G165" s="322">
        <f>SUM(G162:G164)</f>
        <v>0</v>
      </c>
      <c r="H165" s="323"/>
      <c r="I165" s="324">
        <f>SUM(I162:I164)</f>
        <v>7.1239999999999998E-2</v>
      </c>
      <c r="J165" s="323"/>
      <c r="K165" s="324">
        <f>SUM(K162:K164)</f>
        <v>0</v>
      </c>
      <c r="O165" s="292">
        <v>4</v>
      </c>
      <c r="BA165" s="325">
        <f>SUM(BA162:BA164)</f>
        <v>0</v>
      </c>
      <c r="BB165" s="325">
        <f>SUM(BB162:BB164)</f>
        <v>0</v>
      </c>
      <c r="BC165" s="325">
        <f>SUM(BC162:BC164)</f>
        <v>0</v>
      </c>
      <c r="BD165" s="325">
        <f>SUM(BD162:BD164)</f>
        <v>0</v>
      </c>
      <c r="BE165" s="325">
        <f>SUM(BE162:BE164)</f>
        <v>0</v>
      </c>
    </row>
    <row r="166" spans="1:80">
      <c r="A166" s="282" t="s">
        <v>97</v>
      </c>
      <c r="B166" s="283" t="s">
        <v>387</v>
      </c>
      <c r="C166" s="284" t="s">
        <v>388</v>
      </c>
      <c r="D166" s="285"/>
      <c r="E166" s="286"/>
      <c r="F166" s="286"/>
      <c r="G166" s="287"/>
      <c r="H166" s="288"/>
      <c r="I166" s="289"/>
      <c r="J166" s="290"/>
      <c r="K166" s="291"/>
      <c r="O166" s="292">
        <v>1</v>
      </c>
    </row>
    <row r="167" spans="1:80">
      <c r="A167" s="293">
        <v>52</v>
      </c>
      <c r="B167" s="294" t="s">
        <v>390</v>
      </c>
      <c r="C167" s="295" t="s">
        <v>391</v>
      </c>
      <c r="D167" s="296" t="s">
        <v>176</v>
      </c>
      <c r="E167" s="297">
        <v>57.23</v>
      </c>
      <c r="F167" s="297">
        <v>0</v>
      </c>
      <c r="G167" s="298">
        <f>E167*F167</f>
        <v>0</v>
      </c>
      <c r="H167" s="299">
        <v>2.2000000000000001E-4</v>
      </c>
      <c r="I167" s="300">
        <f>E167*H167</f>
        <v>1.25906E-2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301"/>
      <c r="B168" s="308"/>
      <c r="C168" s="309" t="s">
        <v>392</v>
      </c>
      <c r="D168" s="310"/>
      <c r="E168" s="311">
        <v>28.614999999999998</v>
      </c>
      <c r="F168" s="312"/>
      <c r="G168" s="313"/>
      <c r="H168" s="314"/>
      <c r="I168" s="306"/>
      <c r="J168" s="315"/>
      <c r="K168" s="306"/>
      <c r="M168" s="307" t="s">
        <v>392</v>
      </c>
      <c r="O168" s="292"/>
    </row>
    <row r="169" spans="1:80">
      <c r="A169" s="301"/>
      <c r="B169" s="308"/>
      <c r="C169" s="309" t="s">
        <v>393</v>
      </c>
      <c r="D169" s="310"/>
      <c r="E169" s="311">
        <v>28.614999999999998</v>
      </c>
      <c r="F169" s="312"/>
      <c r="G169" s="313"/>
      <c r="H169" s="314"/>
      <c r="I169" s="306"/>
      <c r="J169" s="315"/>
      <c r="K169" s="306"/>
      <c r="M169" s="307" t="s">
        <v>393</v>
      </c>
      <c r="O169" s="292"/>
    </row>
    <row r="170" spans="1:80">
      <c r="A170" s="316"/>
      <c r="B170" s="317" t="s">
        <v>99</v>
      </c>
      <c r="C170" s="318" t="s">
        <v>389</v>
      </c>
      <c r="D170" s="319"/>
      <c r="E170" s="320"/>
      <c r="F170" s="321"/>
      <c r="G170" s="322">
        <f>SUM(G166:G169)</f>
        <v>0</v>
      </c>
      <c r="H170" s="323"/>
      <c r="I170" s="324">
        <f>SUM(I166:I169)</f>
        <v>1.25906E-2</v>
      </c>
      <c r="J170" s="323"/>
      <c r="K170" s="324">
        <f>SUM(K166:K169)</f>
        <v>0</v>
      </c>
      <c r="O170" s="292">
        <v>4</v>
      </c>
      <c r="BA170" s="325">
        <f>SUM(BA166:BA169)</f>
        <v>0</v>
      </c>
      <c r="BB170" s="325">
        <f>SUM(BB166:BB169)</f>
        <v>0</v>
      </c>
      <c r="BC170" s="325">
        <f>SUM(BC166:BC169)</f>
        <v>0</v>
      </c>
      <c r="BD170" s="325">
        <f>SUM(BD166:BD169)</f>
        <v>0</v>
      </c>
      <c r="BE170" s="325">
        <f>SUM(BE166:BE169)</f>
        <v>0</v>
      </c>
    </row>
    <row r="171" spans="1:80">
      <c r="A171" s="282" t="s">
        <v>97</v>
      </c>
      <c r="B171" s="283" t="s">
        <v>394</v>
      </c>
      <c r="C171" s="284" t="s">
        <v>395</v>
      </c>
      <c r="D171" s="285"/>
      <c r="E171" s="286"/>
      <c r="F171" s="286"/>
      <c r="G171" s="287"/>
      <c r="H171" s="288"/>
      <c r="I171" s="289"/>
      <c r="J171" s="290"/>
      <c r="K171" s="291"/>
      <c r="O171" s="292">
        <v>1</v>
      </c>
    </row>
    <row r="172" spans="1:80">
      <c r="A172" s="293">
        <v>53</v>
      </c>
      <c r="B172" s="294" t="s">
        <v>397</v>
      </c>
      <c r="C172" s="295" t="s">
        <v>398</v>
      </c>
      <c r="D172" s="296" t="s">
        <v>184</v>
      </c>
      <c r="E172" s="297">
        <v>2</v>
      </c>
      <c r="F172" s="297">
        <v>0</v>
      </c>
      <c r="G172" s="298">
        <f>E172*F172</f>
        <v>0</v>
      </c>
      <c r="H172" s="299">
        <v>0</v>
      </c>
      <c r="I172" s="300">
        <f>E172*H172</f>
        <v>0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1</v>
      </c>
      <c r="AC172" s="261">
        <v>1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1</v>
      </c>
    </row>
    <row r="173" spans="1:80">
      <c r="A173" s="301"/>
      <c r="B173" s="302"/>
      <c r="C173" s="303" t="s">
        <v>546</v>
      </c>
      <c r="D173" s="304"/>
      <c r="E173" s="304"/>
      <c r="F173" s="304"/>
      <c r="G173" s="305"/>
      <c r="I173" s="306"/>
      <c r="K173" s="306"/>
      <c r="L173" s="307" t="s">
        <v>546</v>
      </c>
      <c r="O173" s="292">
        <v>3</v>
      </c>
    </row>
    <row r="174" spans="1:80">
      <c r="A174" s="316"/>
      <c r="B174" s="317" t="s">
        <v>99</v>
      </c>
      <c r="C174" s="318" t="s">
        <v>396</v>
      </c>
      <c r="D174" s="319"/>
      <c r="E174" s="320"/>
      <c r="F174" s="321"/>
      <c r="G174" s="322">
        <f>SUM(G171:G173)</f>
        <v>0</v>
      </c>
      <c r="H174" s="323"/>
      <c r="I174" s="324">
        <f>SUM(I171:I173)</f>
        <v>0</v>
      </c>
      <c r="J174" s="323"/>
      <c r="K174" s="324">
        <f>SUM(K171:K173)</f>
        <v>0</v>
      </c>
      <c r="O174" s="292">
        <v>4</v>
      </c>
      <c r="BA174" s="325">
        <f>SUM(BA171:BA173)</f>
        <v>0</v>
      </c>
      <c r="BB174" s="325">
        <f>SUM(BB171:BB173)</f>
        <v>0</v>
      </c>
      <c r="BC174" s="325">
        <f>SUM(BC171:BC173)</f>
        <v>0</v>
      </c>
      <c r="BD174" s="325">
        <f>SUM(BD171:BD173)</f>
        <v>0</v>
      </c>
      <c r="BE174" s="325">
        <f>SUM(BE171:BE173)</f>
        <v>0</v>
      </c>
    </row>
    <row r="175" spans="1:80">
      <c r="A175" s="282" t="s">
        <v>97</v>
      </c>
      <c r="B175" s="283" t="s">
        <v>401</v>
      </c>
      <c r="C175" s="284" t="s">
        <v>402</v>
      </c>
      <c r="D175" s="285"/>
      <c r="E175" s="286"/>
      <c r="F175" s="286"/>
      <c r="G175" s="287"/>
      <c r="H175" s="288"/>
      <c r="I175" s="289"/>
      <c r="J175" s="290"/>
      <c r="K175" s="291"/>
      <c r="O175" s="292">
        <v>1</v>
      </c>
    </row>
    <row r="176" spans="1:80">
      <c r="A176" s="293">
        <v>54</v>
      </c>
      <c r="B176" s="294" t="s">
        <v>404</v>
      </c>
      <c r="C176" s="295" t="s">
        <v>405</v>
      </c>
      <c r="D176" s="296" t="s">
        <v>184</v>
      </c>
      <c r="E176" s="297">
        <v>10</v>
      </c>
      <c r="F176" s="297">
        <v>0</v>
      </c>
      <c r="G176" s="298">
        <f>E176*F176</f>
        <v>0</v>
      </c>
      <c r="H176" s="299">
        <v>3.6999999999999999E-4</v>
      </c>
      <c r="I176" s="300">
        <f>E176*H176</f>
        <v>3.7000000000000002E-3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1</v>
      </c>
      <c r="AC176" s="261">
        <v>1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1</v>
      </c>
    </row>
    <row r="177" spans="1:80">
      <c r="A177" s="301"/>
      <c r="B177" s="302"/>
      <c r="C177" s="303" t="s">
        <v>406</v>
      </c>
      <c r="D177" s="304"/>
      <c r="E177" s="304"/>
      <c r="F177" s="304"/>
      <c r="G177" s="305"/>
      <c r="I177" s="306"/>
      <c r="K177" s="306"/>
      <c r="L177" s="307" t="s">
        <v>406</v>
      </c>
      <c r="O177" s="292">
        <v>3</v>
      </c>
    </row>
    <row r="178" spans="1:80">
      <c r="A178" s="293">
        <v>55</v>
      </c>
      <c r="B178" s="294" t="s">
        <v>407</v>
      </c>
      <c r="C178" s="295" t="s">
        <v>408</v>
      </c>
      <c r="D178" s="296" t="s">
        <v>184</v>
      </c>
      <c r="E178" s="297">
        <v>30</v>
      </c>
      <c r="F178" s="297">
        <v>0</v>
      </c>
      <c r="G178" s="298">
        <f>E178*F178</f>
        <v>0</v>
      </c>
      <c r="H178" s="299">
        <v>0.188</v>
      </c>
      <c r="I178" s="300">
        <f>E178*H178</f>
        <v>5.64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1</v>
      </c>
      <c r="AC178" s="261">
        <v>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1</v>
      </c>
    </row>
    <row r="179" spans="1:80">
      <c r="A179" s="301"/>
      <c r="B179" s="308"/>
      <c r="C179" s="309" t="s">
        <v>409</v>
      </c>
      <c r="D179" s="310"/>
      <c r="E179" s="311">
        <v>27.5</v>
      </c>
      <c r="F179" s="312"/>
      <c r="G179" s="313"/>
      <c r="H179" s="314"/>
      <c r="I179" s="306"/>
      <c r="J179" s="315"/>
      <c r="K179" s="306"/>
      <c r="M179" s="307" t="s">
        <v>409</v>
      </c>
      <c r="O179" s="292"/>
    </row>
    <row r="180" spans="1:80">
      <c r="A180" s="301"/>
      <c r="B180" s="308"/>
      <c r="C180" s="309" t="s">
        <v>410</v>
      </c>
      <c r="D180" s="310"/>
      <c r="E180" s="311">
        <v>1</v>
      </c>
      <c r="F180" s="312"/>
      <c r="G180" s="313"/>
      <c r="H180" s="314"/>
      <c r="I180" s="306"/>
      <c r="J180" s="315"/>
      <c r="K180" s="306"/>
      <c r="M180" s="307" t="s">
        <v>410</v>
      </c>
      <c r="O180" s="292"/>
    </row>
    <row r="181" spans="1:80">
      <c r="A181" s="301"/>
      <c r="B181" s="308"/>
      <c r="C181" s="309" t="s">
        <v>411</v>
      </c>
      <c r="D181" s="310"/>
      <c r="E181" s="311">
        <v>1.5</v>
      </c>
      <c r="F181" s="312"/>
      <c r="G181" s="313"/>
      <c r="H181" s="314"/>
      <c r="I181" s="306"/>
      <c r="J181" s="315"/>
      <c r="K181" s="306"/>
      <c r="M181" s="307" t="s">
        <v>411</v>
      </c>
      <c r="O181" s="292"/>
    </row>
    <row r="182" spans="1:80">
      <c r="A182" s="293">
        <v>56</v>
      </c>
      <c r="B182" s="294" t="s">
        <v>412</v>
      </c>
      <c r="C182" s="295" t="s">
        <v>413</v>
      </c>
      <c r="D182" s="296" t="s">
        <v>109</v>
      </c>
      <c r="E182" s="297">
        <v>1.05</v>
      </c>
      <c r="F182" s="297">
        <v>0</v>
      </c>
      <c r="G182" s="298">
        <f>E182*F182</f>
        <v>0</v>
      </c>
      <c r="H182" s="299">
        <v>2.5249999999999999</v>
      </c>
      <c r="I182" s="300">
        <f>E182*H182</f>
        <v>2.6512500000000001</v>
      </c>
      <c r="J182" s="299">
        <v>0</v>
      </c>
      <c r="K182" s="300">
        <f>E182*J182</f>
        <v>0</v>
      </c>
      <c r="O182" s="292">
        <v>2</v>
      </c>
      <c r="AA182" s="261">
        <v>1</v>
      </c>
      <c r="AB182" s="261">
        <v>1</v>
      </c>
      <c r="AC182" s="261">
        <v>1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1</v>
      </c>
      <c r="CB182" s="292">
        <v>1</v>
      </c>
    </row>
    <row r="183" spans="1:80">
      <c r="A183" s="301"/>
      <c r="B183" s="302"/>
      <c r="C183" s="303" t="s">
        <v>366</v>
      </c>
      <c r="D183" s="304"/>
      <c r="E183" s="304"/>
      <c r="F183" s="304"/>
      <c r="G183" s="305"/>
      <c r="I183" s="306"/>
      <c r="K183" s="306"/>
      <c r="L183" s="307" t="s">
        <v>366</v>
      </c>
      <c r="O183" s="292">
        <v>3</v>
      </c>
    </row>
    <row r="184" spans="1:80">
      <c r="A184" s="301"/>
      <c r="B184" s="308"/>
      <c r="C184" s="309" t="s">
        <v>414</v>
      </c>
      <c r="D184" s="310"/>
      <c r="E184" s="311">
        <v>1.05</v>
      </c>
      <c r="F184" s="312"/>
      <c r="G184" s="313"/>
      <c r="H184" s="314"/>
      <c r="I184" s="306"/>
      <c r="J184" s="315"/>
      <c r="K184" s="306"/>
      <c r="M184" s="307" t="s">
        <v>414</v>
      </c>
      <c r="O184" s="292"/>
    </row>
    <row r="185" spans="1:80">
      <c r="A185" s="293">
        <v>57</v>
      </c>
      <c r="B185" s="294" t="s">
        <v>415</v>
      </c>
      <c r="C185" s="295" t="s">
        <v>416</v>
      </c>
      <c r="D185" s="296" t="s">
        <v>184</v>
      </c>
      <c r="E185" s="297">
        <v>4.0999999999999996</v>
      </c>
      <c r="F185" s="297">
        <v>0</v>
      </c>
      <c r="G185" s="298">
        <f>E185*F185</f>
        <v>0</v>
      </c>
      <c r="H185" s="299">
        <v>0</v>
      </c>
      <c r="I185" s="300">
        <f>E185*H185</f>
        <v>0</v>
      </c>
      <c r="J185" s="299">
        <v>0</v>
      </c>
      <c r="K185" s="300">
        <f>E185*J185</f>
        <v>0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01"/>
      <c r="B186" s="302"/>
      <c r="C186" s="303"/>
      <c r="D186" s="304"/>
      <c r="E186" s="304"/>
      <c r="F186" s="304"/>
      <c r="G186" s="305"/>
      <c r="I186" s="306"/>
      <c r="K186" s="306"/>
      <c r="L186" s="307"/>
      <c r="O186" s="292">
        <v>3</v>
      </c>
    </row>
    <row r="187" spans="1:80">
      <c r="A187" s="301"/>
      <c r="B187" s="308"/>
      <c r="C187" s="309" t="s">
        <v>417</v>
      </c>
      <c r="D187" s="310"/>
      <c r="E187" s="311">
        <v>4.0999999999999996</v>
      </c>
      <c r="F187" s="312"/>
      <c r="G187" s="313"/>
      <c r="H187" s="314"/>
      <c r="I187" s="306"/>
      <c r="J187" s="315"/>
      <c r="K187" s="306"/>
      <c r="M187" s="307" t="s">
        <v>417</v>
      </c>
      <c r="O187" s="292"/>
    </row>
    <row r="188" spans="1:80">
      <c r="A188" s="293">
        <v>58</v>
      </c>
      <c r="B188" s="294" t="s">
        <v>418</v>
      </c>
      <c r="C188" s="295" t="s">
        <v>419</v>
      </c>
      <c r="D188" s="296" t="s">
        <v>184</v>
      </c>
      <c r="E188" s="297">
        <v>4.0999999999999996</v>
      </c>
      <c r="F188" s="297">
        <v>0</v>
      </c>
      <c r="G188" s="298">
        <f>E188*F188</f>
        <v>0</v>
      </c>
      <c r="H188" s="299">
        <v>0</v>
      </c>
      <c r="I188" s="300">
        <f>E188*H188</f>
        <v>0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1</v>
      </c>
      <c r="AC188" s="261">
        <v>1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1</v>
      </c>
    </row>
    <row r="189" spans="1:80">
      <c r="A189" s="301"/>
      <c r="B189" s="308"/>
      <c r="C189" s="309" t="s">
        <v>417</v>
      </c>
      <c r="D189" s="310"/>
      <c r="E189" s="311">
        <v>4.0999999999999996</v>
      </c>
      <c r="F189" s="312"/>
      <c r="G189" s="313"/>
      <c r="H189" s="314"/>
      <c r="I189" s="306"/>
      <c r="J189" s="315"/>
      <c r="K189" s="306"/>
      <c r="M189" s="307" t="s">
        <v>417</v>
      </c>
      <c r="O189" s="292"/>
    </row>
    <row r="190" spans="1:80">
      <c r="A190" s="293">
        <v>59</v>
      </c>
      <c r="B190" s="294" t="s">
        <v>420</v>
      </c>
      <c r="C190" s="295" t="s">
        <v>421</v>
      </c>
      <c r="D190" s="296" t="s">
        <v>385</v>
      </c>
      <c r="E190" s="297">
        <v>28</v>
      </c>
      <c r="F190" s="297">
        <v>0</v>
      </c>
      <c r="G190" s="298">
        <f>E190*F190</f>
        <v>0</v>
      </c>
      <c r="H190" s="299">
        <v>4.5999999999999999E-2</v>
      </c>
      <c r="I190" s="300">
        <f>E190*H190</f>
        <v>1.288</v>
      </c>
      <c r="J190" s="299"/>
      <c r="K190" s="300">
        <f>E190*J190</f>
        <v>0</v>
      </c>
      <c r="O190" s="292">
        <v>2</v>
      </c>
      <c r="AA190" s="261">
        <v>3</v>
      </c>
      <c r="AB190" s="261">
        <v>1</v>
      </c>
      <c r="AC190" s="261">
        <v>59217420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3</v>
      </c>
      <c r="CB190" s="292">
        <v>1</v>
      </c>
    </row>
    <row r="191" spans="1:80">
      <c r="A191" s="301"/>
      <c r="B191" s="308"/>
      <c r="C191" s="309" t="s">
        <v>422</v>
      </c>
      <c r="D191" s="310"/>
      <c r="E191" s="311">
        <v>27.774999999999999</v>
      </c>
      <c r="F191" s="312"/>
      <c r="G191" s="313"/>
      <c r="H191" s="314"/>
      <c r="I191" s="306"/>
      <c r="J191" s="315"/>
      <c r="K191" s="306"/>
      <c r="M191" s="307" t="s">
        <v>422</v>
      </c>
      <c r="O191" s="292"/>
    </row>
    <row r="192" spans="1:80">
      <c r="A192" s="301"/>
      <c r="B192" s="308"/>
      <c r="C192" s="309" t="s">
        <v>423</v>
      </c>
      <c r="D192" s="310"/>
      <c r="E192" s="311">
        <v>0.22500000000000001</v>
      </c>
      <c r="F192" s="312"/>
      <c r="G192" s="313"/>
      <c r="H192" s="314"/>
      <c r="I192" s="306"/>
      <c r="J192" s="315"/>
      <c r="K192" s="306"/>
      <c r="M192" s="307" t="s">
        <v>423</v>
      </c>
      <c r="O192" s="292"/>
    </row>
    <row r="193" spans="1:80">
      <c r="A193" s="293">
        <v>60</v>
      </c>
      <c r="B193" s="294" t="s">
        <v>424</v>
      </c>
      <c r="C193" s="295" t="s">
        <v>425</v>
      </c>
      <c r="D193" s="296" t="s">
        <v>385</v>
      </c>
      <c r="E193" s="297">
        <v>2</v>
      </c>
      <c r="F193" s="297">
        <v>0</v>
      </c>
      <c r="G193" s="298">
        <f>E193*F193</f>
        <v>0</v>
      </c>
      <c r="H193" s="299">
        <v>0.04</v>
      </c>
      <c r="I193" s="300">
        <f>E193*H193</f>
        <v>0.08</v>
      </c>
      <c r="J193" s="299"/>
      <c r="K193" s="300">
        <f>E193*J193</f>
        <v>0</v>
      </c>
      <c r="O193" s="292">
        <v>2</v>
      </c>
      <c r="AA193" s="261">
        <v>3</v>
      </c>
      <c r="AB193" s="261">
        <v>10</v>
      </c>
      <c r="AC193" s="261">
        <v>59217489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3</v>
      </c>
      <c r="CB193" s="292">
        <v>10</v>
      </c>
    </row>
    <row r="194" spans="1:80">
      <c r="A194" s="301"/>
      <c r="B194" s="308"/>
      <c r="C194" s="309" t="s">
        <v>522</v>
      </c>
      <c r="D194" s="310"/>
      <c r="E194" s="311">
        <v>2</v>
      </c>
      <c r="F194" s="312"/>
      <c r="G194" s="313"/>
      <c r="H194" s="314"/>
      <c r="I194" s="306"/>
      <c r="J194" s="315"/>
      <c r="K194" s="306"/>
      <c r="M194" s="307" t="s">
        <v>522</v>
      </c>
      <c r="O194" s="292"/>
    </row>
    <row r="195" spans="1:80">
      <c r="A195" s="293">
        <v>61</v>
      </c>
      <c r="B195" s="294" t="s">
        <v>427</v>
      </c>
      <c r="C195" s="295" t="s">
        <v>428</v>
      </c>
      <c r="D195" s="296" t="s">
        <v>385</v>
      </c>
      <c r="E195" s="297">
        <v>3</v>
      </c>
      <c r="F195" s="297">
        <v>0</v>
      </c>
      <c r="G195" s="298">
        <f>E195*F195</f>
        <v>0</v>
      </c>
      <c r="H195" s="299">
        <v>5.1999999999999998E-2</v>
      </c>
      <c r="I195" s="300">
        <f>E195*H195</f>
        <v>0.156</v>
      </c>
      <c r="J195" s="299"/>
      <c r="K195" s="300">
        <f>E195*J195</f>
        <v>0</v>
      </c>
      <c r="O195" s="292">
        <v>2</v>
      </c>
      <c r="AA195" s="261">
        <v>3</v>
      </c>
      <c r="AB195" s="261">
        <v>1</v>
      </c>
      <c r="AC195" s="261">
        <v>59217490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3</v>
      </c>
      <c r="CB195" s="292">
        <v>1</v>
      </c>
    </row>
    <row r="196" spans="1:80">
      <c r="A196" s="301"/>
      <c r="B196" s="308"/>
      <c r="C196" s="309" t="s">
        <v>426</v>
      </c>
      <c r="D196" s="310"/>
      <c r="E196" s="311">
        <v>3</v>
      </c>
      <c r="F196" s="312"/>
      <c r="G196" s="313"/>
      <c r="H196" s="314"/>
      <c r="I196" s="306"/>
      <c r="J196" s="315"/>
      <c r="K196" s="306"/>
      <c r="M196" s="307" t="s">
        <v>426</v>
      </c>
      <c r="O196" s="292"/>
    </row>
    <row r="197" spans="1:80">
      <c r="A197" s="316"/>
      <c r="B197" s="317" t="s">
        <v>99</v>
      </c>
      <c r="C197" s="318" t="s">
        <v>403</v>
      </c>
      <c r="D197" s="319"/>
      <c r="E197" s="320"/>
      <c r="F197" s="321"/>
      <c r="G197" s="322">
        <f>SUM(G175:G196)</f>
        <v>0</v>
      </c>
      <c r="H197" s="323"/>
      <c r="I197" s="324">
        <f>SUM(I175:I196)</f>
        <v>9.818950000000001</v>
      </c>
      <c r="J197" s="323"/>
      <c r="K197" s="324">
        <f>SUM(K175:K196)</f>
        <v>0</v>
      </c>
      <c r="O197" s="292">
        <v>4</v>
      </c>
      <c r="BA197" s="325">
        <f>SUM(BA175:BA196)</f>
        <v>0</v>
      </c>
      <c r="BB197" s="325">
        <f>SUM(BB175:BB196)</f>
        <v>0</v>
      </c>
      <c r="BC197" s="325">
        <f>SUM(BC175:BC196)</f>
        <v>0</v>
      </c>
      <c r="BD197" s="325">
        <f>SUM(BD175:BD196)</f>
        <v>0</v>
      </c>
      <c r="BE197" s="325">
        <f>SUM(BE175:BE196)</f>
        <v>0</v>
      </c>
    </row>
    <row r="198" spans="1:80">
      <c r="A198" s="282" t="s">
        <v>97</v>
      </c>
      <c r="B198" s="283" t="s">
        <v>429</v>
      </c>
      <c r="C198" s="284" t="s">
        <v>430</v>
      </c>
      <c r="D198" s="285"/>
      <c r="E198" s="286"/>
      <c r="F198" s="286"/>
      <c r="G198" s="287"/>
      <c r="H198" s="288"/>
      <c r="I198" s="289"/>
      <c r="J198" s="290"/>
      <c r="K198" s="291"/>
      <c r="O198" s="292">
        <v>1</v>
      </c>
    </row>
    <row r="199" spans="1:80">
      <c r="A199" s="293">
        <v>62</v>
      </c>
      <c r="B199" s="294" t="s">
        <v>432</v>
      </c>
      <c r="C199" s="295" t="s">
        <v>433</v>
      </c>
      <c r="D199" s="296" t="s">
        <v>434</v>
      </c>
      <c r="E199" s="297">
        <v>10</v>
      </c>
      <c r="F199" s="297">
        <v>0</v>
      </c>
      <c r="G199" s="298">
        <f>E199*F199</f>
        <v>0</v>
      </c>
      <c r="H199" s="299"/>
      <c r="I199" s="300">
        <f>E199*H199</f>
        <v>0</v>
      </c>
      <c r="J199" s="299"/>
      <c r="K199" s="300">
        <f>E199*J199</f>
        <v>0</v>
      </c>
      <c r="O199" s="292">
        <v>2</v>
      </c>
      <c r="AA199" s="261">
        <v>6</v>
      </c>
      <c r="AB199" s="261">
        <v>1</v>
      </c>
      <c r="AC199" s="261">
        <v>171156610600</v>
      </c>
      <c r="AZ199" s="261">
        <v>1</v>
      </c>
      <c r="BA199" s="261">
        <f>IF(AZ199=1,G199,0)</f>
        <v>0</v>
      </c>
      <c r="BB199" s="261">
        <f>IF(AZ199=2,G199,0)</f>
        <v>0</v>
      </c>
      <c r="BC199" s="261">
        <f>IF(AZ199=3,G199,0)</f>
        <v>0</v>
      </c>
      <c r="BD199" s="261">
        <f>IF(AZ199=4,G199,0)</f>
        <v>0</v>
      </c>
      <c r="BE199" s="261">
        <f>IF(AZ199=5,G199,0)</f>
        <v>0</v>
      </c>
      <c r="CA199" s="292">
        <v>6</v>
      </c>
      <c r="CB199" s="292">
        <v>1</v>
      </c>
    </row>
    <row r="200" spans="1:80">
      <c r="A200" s="301"/>
      <c r="B200" s="302"/>
      <c r="C200" s="303"/>
      <c r="D200" s="304"/>
      <c r="E200" s="304"/>
      <c r="F200" s="304"/>
      <c r="G200" s="305"/>
      <c r="I200" s="306"/>
      <c r="K200" s="306"/>
      <c r="L200" s="307"/>
      <c r="O200" s="292">
        <v>3</v>
      </c>
    </row>
    <row r="201" spans="1:80">
      <c r="A201" s="316"/>
      <c r="B201" s="317" t="s">
        <v>99</v>
      </c>
      <c r="C201" s="318" t="s">
        <v>431</v>
      </c>
      <c r="D201" s="319"/>
      <c r="E201" s="320"/>
      <c r="F201" s="321"/>
      <c r="G201" s="322">
        <f>SUM(G198:G200)</f>
        <v>0</v>
      </c>
      <c r="H201" s="323"/>
      <c r="I201" s="324">
        <f>SUM(I198:I200)</f>
        <v>0</v>
      </c>
      <c r="J201" s="323"/>
      <c r="K201" s="324">
        <f>SUM(K198:K200)</f>
        <v>0</v>
      </c>
      <c r="O201" s="292">
        <v>4</v>
      </c>
      <c r="BA201" s="325">
        <f>SUM(BA198:BA200)</f>
        <v>0</v>
      </c>
      <c r="BB201" s="325">
        <f>SUM(BB198:BB200)</f>
        <v>0</v>
      </c>
      <c r="BC201" s="325">
        <f>SUM(BC198:BC200)</f>
        <v>0</v>
      </c>
      <c r="BD201" s="325">
        <f>SUM(BD198:BD200)</f>
        <v>0</v>
      </c>
      <c r="BE201" s="325">
        <f>SUM(BE198:BE200)</f>
        <v>0</v>
      </c>
    </row>
    <row r="202" spans="1:80">
      <c r="A202" s="282" t="s">
        <v>97</v>
      </c>
      <c r="B202" s="283" t="s">
        <v>435</v>
      </c>
      <c r="C202" s="284" t="s">
        <v>436</v>
      </c>
      <c r="D202" s="285"/>
      <c r="E202" s="286"/>
      <c r="F202" s="286"/>
      <c r="G202" s="287"/>
      <c r="H202" s="288"/>
      <c r="I202" s="289"/>
      <c r="J202" s="290"/>
      <c r="K202" s="291"/>
      <c r="O202" s="292">
        <v>1</v>
      </c>
    </row>
    <row r="203" spans="1:80">
      <c r="A203" s="293">
        <v>63</v>
      </c>
      <c r="B203" s="294" t="s">
        <v>438</v>
      </c>
      <c r="C203" s="295" t="s">
        <v>439</v>
      </c>
      <c r="D203" s="296" t="s">
        <v>176</v>
      </c>
      <c r="E203" s="297">
        <v>30</v>
      </c>
      <c r="F203" s="297">
        <v>0</v>
      </c>
      <c r="G203" s="298">
        <f>E203*F203</f>
        <v>0</v>
      </c>
      <c r="H203" s="299">
        <v>0</v>
      </c>
      <c r="I203" s="300">
        <f>E203*H203</f>
        <v>0</v>
      </c>
      <c r="J203" s="299">
        <v>0</v>
      </c>
      <c r="K203" s="300">
        <f>E203*J203</f>
        <v>0</v>
      </c>
      <c r="O203" s="292">
        <v>2</v>
      </c>
      <c r="AA203" s="261">
        <v>1</v>
      </c>
      <c r="AB203" s="261">
        <v>1</v>
      </c>
      <c r="AC203" s="261">
        <v>1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1</v>
      </c>
      <c r="CB203" s="292">
        <v>1</v>
      </c>
    </row>
    <row r="204" spans="1:80">
      <c r="A204" s="316"/>
      <c r="B204" s="317" t="s">
        <v>99</v>
      </c>
      <c r="C204" s="318" t="s">
        <v>437</v>
      </c>
      <c r="D204" s="319"/>
      <c r="E204" s="320"/>
      <c r="F204" s="321"/>
      <c r="G204" s="322">
        <f>SUM(G202:G203)</f>
        <v>0</v>
      </c>
      <c r="H204" s="323"/>
      <c r="I204" s="324">
        <f>SUM(I202:I203)</f>
        <v>0</v>
      </c>
      <c r="J204" s="323"/>
      <c r="K204" s="324">
        <f>SUM(K202:K203)</f>
        <v>0</v>
      </c>
      <c r="O204" s="292">
        <v>4</v>
      </c>
      <c r="BA204" s="325">
        <f>SUM(BA202:BA203)</f>
        <v>0</v>
      </c>
      <c r="BB204" s="325">
        <f>SUM(BB202:BB203)</f>
        <v>0</v>
      </c>
      <c r="BC204" s="325">
        <f>SUM(BC202:BC203)</f>
        <v>0</v>
      </c>
      <c r="BD204" s="325">
        <f>SUM(BD202:BD203)</f>
        <v>0</v>
      </c>
      <c r="BE204" s="325">
        <f>SUM(BE202:BE203)</f>
        <v>0</v>
      </c>
    </row>
    <row r="205" spans="1:80">
      <c r="A205" s="282" t="s">
        <v>97</v>
      </c>
      <c r="B205" s="283" t="s">
        <v>440</v>
      </c>
      <c r="C205" s="284" t="s">
        <v>441</v>
      </c>
      <c r="D205" s="285"/>
      <c r="E205" s="286"/>
      <c r="F205" s="286"/>
      <c r="G205" s="287"/>
      <c r="H205" s="288"/>
      <c r="I205" s="289"/>
      <c r="J205" s="290"/>
      <c r="K205" s="291"/>
      <c r="O205" s="292">
        <v>1</v>
      </c>
    </row>
    <row r="206" spans="1:80">
      <c r="A206" s="293">
        <v>64</v>
      </c>
      <c r="B206" s="294" t="s">
        <v>443</v>
      </c>
      <c r="C206" s="295" t="s">
        <v>444</v>
      </c>
      <c r="D206" s="296" t="s">
        <v>98</v>
      </c>
      <c r="E206" s="297">
        <v>4</v>
      </c>
      <c r="F206" s="297">
        <v>0</v>
      </c>
      <c r="G206" s="298">
        <f>E206*F206</f>
        <v>0</v>
      </c>
      <c r="H206" s="299">
        <v>5.9000000000000003E-4</v>
      </c>
      <c r="I206" s="300">
        <f>E206*H206</f>
        <v>2.3600000000000001E-3</v>
      </c>
      <c r="J206" s="299">
        <v>-9.2999999999999999E-2</v>
      </c>
      <c r="K206" s="300">
        <f>E206*J206</f>
        <v>-0.372</v>
      </c>
      <c r="O206" s="292">
        <v>2</v>
      </c>
      <c r="AA206" s="261">
        <v>1</v>
      </c>
      <c r="AB206" s="261">
        <v>1</v>
      </c>
      <c r="AC206" s="261">
        <v>1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1</v>
      </c>
      <c r="CB206" s="292">
        <v>1</v>
      </c>
    </row>
    <row r="207" spans="1:80">
      <c r="A207" s="293">
        <v>65</v>
      </c>
      <c r="B207" s="294" t="s">
        <v>446</v>
      </c>
      <c r="C207" s="295" t="s">
        <v>447</v>
      </c>
      <c r="D207" s="296" t="s">
        <v>176</v>
      </c>
      <c r="E207" s="297">
        <v>5</v>
      </c>
      <c r="F207" s="297">
        <v>0</v>
      </c>
      <c r="G207" s="298">
        <f>E207*F207</f>
        <v>0</v>
      </c>
      <c r="H207" s="299">
        <v>0</v>
      </c>
      <c r="I207" s="300">
        <f>E207*H207</f>
        <v>0</v>
      </c>
      <c r="J207" s="299">
        <v>-2.7499999999999998E-3</v>
      </c>
      <c r="K207" s="300">
        <f>E207*J207</f>
        <v>-1.3749999999999998E-2</v>
      </c>
      <c r="O207" s="292">
        <v>2</v>
      </c>
      <c r="AA207" s="261">
        <v>1</v>
      </c>
      <c r="AB207" s="261">
        <v>1</v>
      </c>
      <c r="AC207" s="261">
        <v>1</v>
      </c>
      <c r="AZ207" s="261">
        <v>1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1</v>
      </c>
    </row>
    <row r="208" spans="1:80">
      <c r="A208" s="293">
        <v>66</v>
      </c>
      <c r="B208" s="294" t="s">
        <v>448</v>
      </c>
      <c r="C208" s="295" t="s">
        <v>449</v>
      </c>
      <c r="D208" s="296" t="s">
        <v>184</v>
      </c>
      <c r="E208" s="297">
        <v>9.6</v>
      </c>
      <c r="F208" s="297">
        <v>0</v>
      </c>
      <c r="G208" s="298">
        <f>E208*F208</f>
        <v>0</v>
      </c>
      <c r="H208" s="299">
        <v>5.9000000000000003E-4</v>
      </c>
      <c r="I208" s="300">
        <f>E208*H208</f>
        <v>5.6639999999999998E-3</v>
      </c>
      <c r="J208" s="299">
        <v>-9.2999999999999999E-2</v>
      </c>
      <c r="K208" s="300">
        <f>E208*J208</f>
        <v>-0.89279999999999993</v>
      </c>
      <c r="O208" s="292">
        <v>2</v>
      </c>
      <c r="AA208" s="261">
        <v>1</v>
      </c>
      <c r="AB208" s="261">
        <v>1</v>
      </c>
      <c r="AC208" s="261">
        <v>1</v>
      </c>
      <c r="AZ208" s="261">
        <v>1</v>
      </c>
      <c r="BA208" s="261">
        <f>IF(AZ208=1,G208,0)</f>
        <v>0</v>
      </c>
      <c r="BB208" s="261">
        <f>IF(AZ208=2,G208,0)</f>
        <v>0</v>
      </c>
      <c r="BC208" s="261">
        <f>IF(AZ208=3,G208,0)</f>
        <v>0</v>
      </c>
      <c r="BD208" s="261">
        <f>IF(AZ208=4,G208,0)</f>
        <v>0</v>
      </c>
      <c r="BE208" s="261">
        <f>IF(AZ208=5,G208,0)</f>
        <v>0</v>
      </c>
      <c r="CA208" s="292">
        <v>1</v>
      </c>
      <c r="CB208" s="292">
        <v>1</v>
      </c>
    </row>
    <row r="209" spans="1:80">
      <c r="A209" s="301"/>
      <c r="B209" s="302"/>
      <c r="C209" s="303" t="s">
        <v>450</v>
      </c>
      <c r="D209" s="304"/>
      <c r="E209" s="304"/>
      <c r="F209" s="304"/>
      <c r="G209" s="305"/>
      <c r="I209" s="306"/>
      <c r="K209" s="306"/>
      <c r="L209" s="307" t="s">
        <v>450</v>
      </c>
      <c r="O209" s="292">
        <v>3</v>
      </c>
    </row>
    <row r="210" spans="1:80">
      <c r="A210" s="301"/>
      <c r="B210" s="302"/>
      <c r="C210" s="303" t="s">
        <v>451</v>
      </c>
      <c r="D210" s="304"/>
      <c r="E210" s="304"/>
      <c r="F210" s="304"/>
      <c r="G210" s="305"/>
      <c r="I210" s="306"/>
      <c r="K210" s="306"/>
      <c r="L210" s="307" t="s">
        <v>451</v>
      </c>
      <c r="O210" s="292">
        <v>3</v>
      </c>
    </row>
    <row r="211" spans="1:80">
      <c r="A211" s="301"/>
      <c r="B211" s="308"/>
      <c r="C211" s="309" t="s">
        <v>547</v>
      </c>
      <c r="D211" s="310"/>
      <c r="E211" s="311">
        <v>9.6</v>
      </c>
      <c r="F211" s="312"/>
      <c r="G211" s="313"/>
      <c r="H211" s="314"/>
      <c r="I211" s="306"/>
      <c r="J211" s="315"/>
      <c r="K211" s="306"/>
      <c r="M211" s="307" t="s">
        <v>547</v>
      </c>
      <c r="O211" s="292"/>
    </row>
    <row r="212" spans="1:80">
      <c r="A212" s="316"/>
      <c r="B212" s="317" t="s">
        <v>99</v>
      </c>
      <c r="C212" s="318" t="s">
        <v>442</v>
      </c>
      <c r="D212" s="319"/>
      <c r="E212" s="320"/>
      <c r="F212" s="321"/>
      <c r="G212" s="322">
        <f>SUM(G205:G211)</f>
        <v>0</v>
      </c>
      <c r="H212" s="323"/>
      <c r="I212" s="324">
        <f>SUM(I205:I211)</f>
        <v>8.0239999999999999E-3</v>
      </c>
      <c r="J212" s="323"/>
      <c r="K212" s="324">
        <f>SUM(K205:K211)</f>
        <v>-1.2785499999999999</v>
      </c>
      <c r="O212" s="292">
        <v>4</v>
      </c>
      <c r="BA212" s="325">
        <f>SUM(BA205:BA211)</f>
        <v>0</v>
      </c>
      <c r="BB212" s="325">
        <f>SUM(BB205:BB211)</f>
        <v>0</v>
      </c>
      <c r="BC212" s="325">
        <f>SUM(BC205:BC211)</f>
        <v>0</v>
      </c>
      <c r="BD212" s="325">
        <f>SUM(BD205:BD211)</f>
        <v>0</v>
      </c>
      <c r="BE212" s="325">
        <f>SUM(BE205:BE211)</f>
        <v>0</v>
      </c>
    </row>
    <row r="213" spans="1:80">
      <c r="A213" s="282" t="s">
        <v>97</v>
      </c>
      <c r="B213" s="283" t="s">
        <v>452</v>
      </c>
      <c r="C213" s="284" t="s">
        <v>453</v>
      </c>
      <c r="D213" s="285"/>
      <c r="E213" s="286"/>
      <c r="F213" s="286"/>
      <c r="G213" s="287"/>
      <c r="H213" s="288"/>
      <c r="I213" s="289"/>
      <c r="J213" s="290"/>
      <c r="K213" s="291"/>
      <c r="O213" s="292">
        <v>1</v>
      </c>
    </row>
    <row r="214" spans="1:80">
      <c r="A214" s="293">
        <v>67</v>
      </c>
      <c r="B214" s="294" t="s">
        <v>455</v>
      </c>
      <c r="C214" s="295" t="s">
        <v>456</v>
      </c>
      <c r="D214" s="296" t="s">
        <v>319</v>
      </c>
      <c r="E214" s="297">
        <v>103.558395222</v>
      </c>
      <c r="F214" s="297">
        <v>0</v>
      </c>
      <c r="G214" s="298">
        <f>E214*F214</f>
        <v>0</v>
      </c>
      <c r="H214" s="299">
        <v>0</v>
      </c>
      <c r="I214" s="300">
        <f>E214*H214</f>
        <v>0</v>
      </c>
      <c r="J214" s="299"/>
      <c r="K214" s="300">
        <f>E214*J214</f>
        <v>0</v>
      </c>
      <c r="O214" s="292">
        <v>2</v>
      </c>
      <c r="AA214" s="261">
        <v>7</v>
      </c>
      <c r="AB214" s="261">
        <v>1</v>
      </c>
      <c r="AC214" s="261">
        <v>2</v>
      </c>
      <c r="AZ214" s="261">
        <v>1</v>
      </c>
      <c r="BA214" s="261">
        <f>IF(AZ214=1,G214,0)</f>
        <v>0</v>
      </c>
      <c r="BB214" s="261">
        <f>IF(AZ214=2,G214,0)</f>
        <v>0</v>
      </c>
      <c r="BC214" s="261">
        <f>IF(AZ214=3,G214,0)</f>
        <v>0</v>
      </c>
      <c r="BD214" s="261">
        <f>IF(AZ214=4,G214,0)</f>
        <v>0</v>
      </c>
      <c r="BE214" s="261">
        <f>IF(AZ214=5,G214,0)</f>
        <v>0</v>
      </c>
      <c r="CA214" s="292">
        <v>7</v>
      </c>
      <c r="CB214" s="292">
        <v>1</v>
      </c>
    </row>
    <row r="215" spans="1:80">
      <c r="A215" s="316"/>
      <c r="B215" s="317" t="s">
        <v>99</v>
      </c>
      <c r="C215" s="318" t="s">
        <v>454</v>
      </c>
      <c r="D215" s="319"/>
      <c r="E215" s="320"/>
      <c r="F215" s="321"/>
      <c r="G215" s="322">
        <f>SUM(G213:G214)</f>
        <v>0</v>
      </c>
      <c r="H215" s="323"/>
      <c r="I215" s="324">
        <f>SUM(I213:I214)</f>
        <v>0</v>
      </c>
      <c r="J215" s="323"/>
      <c r="K215" s="324">
        <f>SUM(K213:K214)</f>
        <v>0</v>
      </c>
      <c r="O215" s="292">
        <v>4</v>
      </c>
      <c r="BA215" s="325">
        <f>SUM(BA213:BA214)</f>
        <v>0</v>
      </c>
      <c r="BB215" s="325">
        <f>SUM(BB213:BB214)</f>
        <v>0</v>
      </c>
      <c r="BC215" s="325">
        <f>SUM(BC213:BC214)</f>
        <v>0</v>
      </c>
      <c r="BD215" s="325">
        <f>SUM(BD213:BD214)</f>
        <v>0</v>
      </c>
      <c r="BE215" s="325">
        <f>SUM(BE213:BE214)</f>
        <v>0</v>
      </c>
    </row>
    <row r="216" spans="1:80">
      <c r="A216" s="282" t="s">
        <v>97</v>
      </c>
      <c r="B216" s="283" t="s">
        <v>457</v>
      </c>
      <c r="C216" s="284" t="s">
        <v>458</v>
      </c>
      <c r="D216" s="285"/>
      <c r="E216" s="286"/>
      <c r="F216" s="286"/>
      <c r="G216" s="287"/>
      <c r="H216" s="288"/>
      <c r="I216" s="289"/>
      <c r="J216" s="290"/>
      <c r="K216" s="291"/>
      <c r="O216" s="292">
        <v>1</v>
      </c>
    </row>
    <row r="217" spans="1:80">
      <c r="A217" s="293">
        <v>68</v>
      </c>
      <c r="B217" s="294" t="s">
        <v>460</v>
      </c>
      <c r="C217" s="295" t="s">
        <v>461</v>
      </c>
      <c r="D217" s="296" t="s">
        <v>98</v>
      </c>
      <c r="E217" s="297">
        <v>3</v>
      </c>
      <c r="F217" s="297">
        <v>0</v>
      </c>
      <c r="G217" s="298">
        <f>E217*F217</f>
        <v>0</v>
      </c>
      <c r="H217" s="299">
        <v>2.0000000000000001E-4</v>
      </c>
      <c r="I217" s="300">
        <f>E217*H217</f>
        <v>6.0000000000000006E-4</v>
      </c>
      <c r="J217" s="299">
        <v>0</v>
      </c>
      <c r="K217" s="300">
        <f>E217*J217</f>
        <v>0</v>
      </c>
      <c r="O217" s="292">
        <v>2</v>
      </c>
      <c r="AA217" s="261">
        <v>1</v>
      </c>
      <c r="AB217" s="261">
        <v>0</v>
      </c>
      <c r="AC217" s="261">
        <v>0</v>
      </c>
      <c r="AZ217" s="261">
        <v>2</v>
      </c>
      <c r="BA217" s="261">
        <f>IF(AZ217=1,G217,0)</f>
        <v>0</v>
      </c>
      <c r="BB217" s="261">
        <f>IF(AZ217=2,G217,0)</f>
        <v>0</v>
      </c>
      <c r="BC217" s="261">
        <f>IF(AZ217=3,G217,0)</f>
        <v>0</v>
      </c>
      <c r="BD217" s="261">
        <f>IF(AZ217=4,G217,0)</f>
        <v>0</v>
      </c>
      <c r="BE217" s="261">
        <f>IF(AZ217=5,G217,0)</f>
        <v>0</v>
      </c>
      <c r="CA217" s="292">
        <v>1</v>
      </c>
      <c r="CB217" s="292">
        <v>0</v>
      </c>
    </row>
    <row r="218" spans="1:80">
      <c r="A218" s="293">
        <v>69</v>
      </c>
      <c r="B218" s="294" t="s">
        <v>462</v>
      </c>
      <c r="C218" s="295" t="s">
        <v>463</v>
      </c>
      <c r="D218" s="296" t="s">
        <v>98</v>
      </c>
      <c r="E218" s="297">
        <v>1</v>
      </c>
      <c r="F218" s="297">
        <v>0</v>
      </c>
      <c r="G218" s="298">
        <f>E218*F218</f>
        <v>0</v>
      </c>
      <c r="H218" s="299">
        <v>2.0000000000000001E-4</v>
      </c>
      <c r="I218" s="300">
        <f>E218*H218</f>
        <v>2.0000000000000001E-4</v>
      </c>
      <c r="J218" s="299">
        <v>0</v>
      </c>
      <c r="K218" s="300">
        <f>E218*J218</f>
        <v>0</v>
      </c>
      <c r="O218" s="292">
        <v>2</v>
      </c>
      <c r="AA218" s="261">
        <v>1</v>
      </c>
      <c r="AB218" s="261">
        <v>7</v>
      </c>
      <c r="AC218" s="261">
        <v>7</v>
      </c>
      <c r="AZ218" s="261">
        <v>2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1</v>
      </c>
      <c r="CB218" s="292">
        <v>7</v>
      </c>
    </row>
    <row r="219" spans="1:80">
      <c r="A219" s="316"/>
      <c r="B219" s="317" t="s">
        <v>99</v>
      </c>
      <c r="C219" s="318" t="s">
        <v>459</v>
      </c>
      <c r="D219" s="319"/>
      <c r="E219" s="320"/>
      <c r="F219" s="321"/>
      <c r="G219" s="322">
        <f>SUM(G216:G218)</f>
        <v>0</v>
      </c>
      <c r="H219" s="323"/>
      <c r="I219" s="324">
        <f>SUM(I216:I218)</f>
        <v>8.0000000000000004E-4</v>
      </c>
      <c r="J219" s="323"/>
      <c r="K219" s="324">
        <f>SUM(K216:K218)</f>
        <v>0</v>
      </c>
      <c r="O219" s="292">
        <v>4</v>
      </c>
      <c r="BA219" s="325">
        <f>SUM(BA216:BA218)</f>
        <v>0</v>
      </c>
      <c r="BB219" s="325">
        <f>SUM(BB216:BB218)</f>
        <v>0</v>
      </c>
      <c r="BC219" s="325">
        <f>SUM(BC216:BC218)</f>
        <v>0</v>
      </c>
      <c r="BD219" s="325">
        <f>SUM(BD216:BD218)</f>
        <v>0</v>
      </c>
      <c r="BE219" s="325">
        <f>SUM(BE216:BE218)</f>
        <v>0</v>
      </c>
    </row>
    <row r="220" spans="1:80">
      <c r="A220" s="282" t="s">
        <v>97</v>
      </c>
      <c r="B220" s="283" t="s">
        <v>464</v>
      </c>
      <c r="C220" s="284" t="s">
        <v>465</v>
      </c>
      <c r="D220" s="285"/>
      <c r="E220" s="286"/>
      <c r="F220" s="286"/>
      <c r="G220" s="287"/>
      <c r="H220" s="288"/>
      <c r="I220" s="289"/>
      <c r="J220" s="290"/>
      <c r="K220" s="291"/>
      <c r="O220" s="292">
        <v>1</v>
      </c>
    </row>
    <row r="221" spans="1:80">
      <c r="A221" s="293">
        <v>70</v>
      </c>
      <c r="B221" s="294" t="s">
        <v>467</v>
      </c>
      <c r="C221" s="295" t="s">
        <v>548</v>
      </c>
      <c r="D221" s="296" t="s">
        <v>469</v>
      </c>
      <c r="E221" s="297">
        <v>1</v>
      </c>
      <c r="F221" s="297">
        <v>0</v>
      </c>
      <c r="G221" s="298">
        <f>E221*F221</f>
        <v>0</v>
      </c>
      <c r="H221" s="299">
        <v>0</v>
      </c>
      <c r="I221" s="300">
        <f>E221*H221</f>
        <v>0</v>
      </c>
      <c r="J221" s="299">
        <v>0</v>
      </c>
      <c r="K221" s="300">
        <f>E221*J221</f>
        <v>0</v>
      </c>
      <c r="O221" s="292">
        <v>2</v>
      </c>
      <c r="AA221" s="261">
        <v>1</v>
      </c>
      <c r="AB221" s="261">
        <v>9</v>
      </c>
      <c r="AC221" s="261">
        <v>9</v>
      </c>
      <c r="AZ221" s="261">
        <v>4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1</v>
      </c>
      <c r="CB221" s="292">
        <v>9</v>
      </c>
    </row>
    <row r="222" spans="1:80">
      <c r="A222" s="301"/>
      <c r="B222" s="302"/>
      <c r="C222" s="303" t="s">
        <v>524</v>
      </c>
      <c r="D222" s="304"/>
      <c r="E222" s="304"/>
      <c r="F222" s="304"/>
      <c r="G222" s="305"/>
      <c r="I222" s="306"/>
      <c r="K222" s="306"/>
      <c r="L222" s="307" t="s">
        <v>524</v>
      </c>
      <c r="O222" s="292">
        <v>3</v>
      </c>
    </row>
    <row r="223" spans="1:80">
      <c r="A223" s="301"/>
      <c r="B223" s="302"/>
      <c r="C223" s="303" t="s">
        <v>525</v>
      </c>
      <c r="D223" s="304"/>
      <c r="E223" s="304"/>
      <c r="F223" s="304"/>
      <c r="G223" s="305"/>
      <c r="I223" s="306"/>
      <c r="K223" s="306"/>
      <c r="L223" s="307" t="s">
        <v>525</v>
      </c>
      <c r="O223" s="292">
        <v>3</v>
      </c>
    </row>
    <row r="224" spans="1:80">
      <c r="A224" s="316"/>
      <c r="B224" s="317" t="s">
        <v>99</v>
      </c>
      <c r="C224" s="318" t="s">
        <v>466</v>
      </c>
      <c r="D224" s="319"/>
      <c r="E224" s="320"/>
      <c r="F224" s="321"/>
      <c r="G224" s="322">
        <f>SUM(G220:G223)</f>
        <v>0</v>
      </c>
      <c r="H224" s="323"/>
      <c r="I224" s="324">
        <f>SUM(I220:I223)</f>
        <v>0</v>
      </c>
      <c r="J224" s="323"/>
      <c r="K224" s="324">
        <f>SUM(K220:K223)</f>
        <v>0</v>
      </c>
      <c r="O224" s="292">
        <v>4</v>
      </c>
      <c r="BA224" s="325">
        <f>SUM(BA220:BA223)</f>
        <v>0</v>
      </c>
      <c r="BB224" s="325">
        <f>SUM(BB220:BB223)</f>
        <v>0</v>
      </c>
      <c r="BC224" s="325">
        <f>SUM(BC220:BC223)</f>
        <v>0</v>
      </c>
      <c r="BD224" s="325">
        <f>SUM(BD220:BD223)</f>
        <v>0</v>
      </c>
      <c r="BE224" s="325">
        <f>SUM(BE220:BE223)</f>
        <v>0</v>
      </c>
    </row>
    <row r="225" spans="1:80">
      <c r="A225" s="282" t="s">
        <v>97</v>
      </c>
      <c r="B225" s="283" t="s">
        <v>471</v>
      </c>
      <c r="C225" s="284" t="s">
        <v>472</v>
      </c>
      <c r="D225" s="285"/>
      <c r="E225" s="286"/>
      <c r="F225" s="286"/>
      <c r="G225" s="287"/>
      <c r="H225" s="288"/>
      <c r="I225" s="289"/>
      <c r="J225" s="290"/>
      <c r="K225" s="291"/>
      <c r="O225" s="292">
        <v>1</v>
      </c>
    </row>
    <row r="226" spans="1:80">
      <c r="A226" s="293">
        <v>71</v>
      </c>
      <c r="B226" s="294" t="s">
        <v>474</v>
      </c>
      <c r="C226" s="295" t="s">
        <v>475</v>
      </c>
      <c r="D226" s="296" t="s">
        <v>319</v>
      </c>
      <c r="E226" s="297">
        <v>2.81575</v>
      </c>
      <c r="F226" s="297">
        <v>0</v>
      </c>
      <c r="G226" s="298">
        <f>E226*F226</f>
        <v>0</v>
      </c>
      <c r="H226" s="299">
        <v>0</v>
      </c>
      <c r="I226" s="300">
        <f>E226*H226</f>
        <v>0</v>
      </c>
      <c r="J226" s="299"/>
      <c r="K226" s="300">
        <f>E226*J226</f>
        <v>0</v>
      </c>
      <c r="O226" s="292">
        <v>2</v>
      </c>
      <c r="AA226" s="261">
        <v>8</v>
      </c>
      <c r="AB226" s="261">
        <v>0</v>
      </c>
      <c r="AC226" s="261">
        <v>3</v>
      </c>
      <c r="AZ226" s="261">
        <v>1</v>
      </c>
      <c r="BA226" s="261">
        <f>IF(AZ226=1,G226,0)</f>
        <v>0</v>
      </c>
      <c r="BB226" s="261">
        <f>IF(AZ226=2,G226,0)</f>
        <v>0</v>
      </c>
      <c r="BC226" s="261">
        <f>IF(AZ226=3,G226,0)</f>
        <v>0</v>
      </c>
      <c r="BD226" s="261">
        <f>IF(AZ226=4,G226,0)</f>
        <v>0</v>
      </c>
      <c r="BE226" s="261">
        <f>IF(AZ226=5,G226,0)</f>
        <v>0</v>
      </c>
      <c r="CA226" s="292">
        <v>8</v>
      </c>
      <c r="CB226" s="292">
        <v>0</v>
      </c>
    </row>
    <row r="227" spans="1:80">
      <c r="A227" s="293">
        <v>72</v>
      </c>
      <c r="B227" s="294" t="s">
        <v>476</v>
      </c>
      <c r="C227" s="295" t="s">
        <v>477</v>
      </c>
      <c r="D227" s="296" t="s">
        <v>319</v>
      </c>
      <c r="E227" s="297">
        <v>25.341750000000001</v>
      </c>
      <c r="F227" s="297">
        <v>0</v>
      </c>
      <c r="G227" s="298">
        <f>E227*F227</f>
        <v>0</v>
      </c>
      <c r="H227" s="299">
        <v>0</v>
      </c>
      <c r="I227" s="300">
        <f>E227*H227</f>
        <v>0</v>
      </c>
      <c r="J227" s="299"/>
      <c r="K227" s="300">
        <f>E227*J227</f>
        <v>0</v>
      </c>
      <c r="O227" s="292">
        <v>2</v>
      </c>
      <c r="AA227" s="261">
        <v>8</v>
      </c>
      <c r="AB227" s="261">
        <v>0</v>
      </c>
      <c r="AC227" s="261">
        <v>3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8</v>
      </c>
      <c r="CB227" s="292">
        <v>0</v>
      </c>
    </row>
    <row r="228" spans="1:80">
      <c r="A228" s="301"/>
      <c r="B228" s="302"/>
      <c r="C228" s="303"/>
      <c r="D228" s="304"/>
      <c r="E228" s="304"/>
      <c r="F228" s="304"/>
      <c r="G228" s="305"/>
      <c r="I228" s="306"/>
      <c r="K228" s="306"/>
      <c r="L228" s="307"/>
      <c r="O228" s="292">
        <v>3</v>
      </c>
    </row>
    <row r="229" spans="1:80">
      <c r="A229" s="293">
        <v>73</v>
      </c>
      <c r="B229" s="294" t="s">
        <v>478</v>
      </c>
      <c r="C229" s="295" t="s">
        <v>479</v>
      </c>
      <c r="D229" s="296" t="s">
        <v>319</v>
      </c>
      <c r="E229" s="297">
        <v>2.81575</v>
      </c>
      <c r="F229" s="297">
        <v>0</v>
      </c>
      <c r="G229" s="298">
        <f>E229*F229</f>
        <v>0</v>
      </c>
      <c r="H229" s="299">
        <v>0</v>
      </c>
      <c r="I229" s="300">
        <f>E229*H229</f>
        <v>0</v>
      </c>
      <c r="J229" s="299"/>
      <c r="K229" s="300">
        <f>E229*J229</f>
        <v>0</v>
      </c>
      <c r="O229" s="292">
        <v>2</v>
      </c>
      <c r="AA229" s="261">
        <v>8</v>
      </c>
      <c r="AB229" s="261">
        <v>0</v>
      </c>
      <c r="AC229" s="261">
        <v>3</v>
      </c>
      <c r="AZ229" s="261">
        <v>1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8</v>
      </c>
      <c r="CB229" s="292">
        <v>0</v>
      </c>
    </row>
    <row r="230" spans="1:80">
      <c r="A230" s="316"/>
      <c r="B230" s="317" t="s">
        <v>99</v>
      </c>
      <c r="C230" s="318" t="s">
        <v>473</v>
      </c>
      <c r="D230" s="319"/>
      <c r="E230" s="320"/>
      <c r="F230" s="321"/>
      <c r="G230" s="322">
        <f>SUM(G225:G229)</f>
        <v>0</v>
      </c>
      <c r="H230" s="323"/>
      <c r="I230" s="324">
        <f>SUM(I225:I229)</f>
        <v>0</v>
      </c>
      <c r="J230" s="323"/>
      <c r="K230" s="324">
        <f>SUM(K225:K229)</f>
        <v>0</v>
      </c>
      <c r="O230" s="292">
        <v>4</v>
      </c>
      <c r="BA230" s="325">
        <f>SUM(BA225:BA229)</f>
        <v>0</v>
      </c>
      <c r="BB230" s="325">
        <f>SUM(BB225:BB229)</f>
        <v>0</v>
      </c>
      <c r="BC230" s="325">
        <f>SUM(BC225:BC229)</f>
        <v>0</v>
      </c>
      <c r="BD230" s="325">
        <f>SUM(BD225:BD229)</f>
        <v>0</v>
      </c>
      <c r="BE230" s="325">
        <f>SUM(BE225:BE229)</f>
        <v>0</v>
      </c>
    </row>
    <row r="231" spans="1:80">
      <c r="E231" s="261"/>
    </row>
    <row r="232" spans="1:80">
      <c r="E232" s="261"/>
    </row>
    <row r="233" spans="1:80">
      <c r="E233" s="261"/>
    </row>
    <row r="234" spans="1:80">
      <c r="E234" s="261"/>
    </row>
    <row r="235" spans="1:80">
      <c r="E235" s="261"/>
    </row>
    <row r="236" spans="1:80">
      <c r="E236" s="261"/>
    </row>
    <row r="237" spans="1:80">
      <c r="E237" s="261"/>
    </row>
    <row r="238" spans="1:80">
      <c r="E238" s="261"/>
    </row>
    <row r="239" spans="1:80">
      <c r="E239" s="261"/>
    </row>
    <row r="240" spans="1:80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E244" s="261"/>
    </row>
    <row r="245" spans="1:7">
      <c r="E245" s="261"/>
    </row>
    <row r="246" spans="1:7">
      <c r="E246" s="261"/>
    </row>
    <row r="247" spans="1:7">
      <c r="E247" s="261"/>
    </row>
    <row r="248" spans="1:7">
      <c r="E248" s="261"/>
    </row>
    <row r="249" spans="1:7">
      <c r="E249" s="261"/>
    </row>
    <row r="250" spans="1:7">
      <c r="E250" s="261"/>
    </row>
    <row r="251" spans="1:7">
      <c r="E251" s="261"/>
    </row>
    <row r="252" spans="1:7">
      <c r="E252" s="261"/>
    </row>
    <row r="253" spans="1:7">
      <c r="E253" s="261"/>
    </row>
    <row r="254" spans="1:7">
      <c r="A254" s="315"/>
      <c r="B254" s="315"/>
      <c r="C254" s="315"/>
      <c r="D254" s="315"/>
      <c r="E254" s="315"/>
      <c r="F254" s="315"/>
      <c r="G254" s="315"/>
    </row>
    <row r="255" spans="1:7">
      <c r="A255" s="315"/>
      <c r="B255" s="315"/>
      <c r="C255" s="315"/>
      <c r="D255" s="315"/>
      <c r="E255" s="315"/>
      <c r="F255" s="315"/>
      <c r="G255" s="315"/>
    </row>
    <row r="256" spans="1:7">
      <c r="A256" s="315"/>
      <c r="B256" s="315"/>
      <c r="C256" s="315"/>
      <c r="D256" s="315"/>
      <c r="E256" s="315"/>
      <c r="F256" s="315"/>
      <c r="G256" s="315"/>
    </row>
    <row r="257" spans="1:7">
      <c r="A257" s="315"/>
      <c r="B257" s="315"/>
      <c r="C257" s="315"/>
      <c r="D257" s="315"/>
      <c r="E257" s="315"/>
      <c r="F257" s="315"/>
      <c r="G257" s="315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A289" s="326"/>
      <c r="B289" s="326"/>
    </row>
    <row r="290" spans="1:7">
      <c r="A290" s="315"/>
      <c r="B290" s="315"/>
      <c r="C290" s="327"/>
      <c r="D290" s="327"/>
      <c r="E290" s="328"/>
      <c r="F290" s="327"/>
      <c r="G290" s="329"/>
    </row>
    <row r="291" spans="1:7">
      <c r="A291" s="330"/>
      <c r="B291" s="330"/>
      <c r="C291" s="315"/>
      <c r="D291" s="315"/>
      <c r="E291" s="331"/>
      <c r="F291" s="315"/>
      <c r="G291" s="315"/>
    </row>
    <row r="292" spans="1:7">
      <c r="A292" s="315"/>
      <c r="B292" s="315"/>
      <c r="C292" s="315"/>
      <c r="D292" s="315"/>
      <c r="E292" s="331"/>
      <c r="F292" s="315"/>
      <c r="G292" s="315"/>
    </row>
    <row r="293" spans="1:7">
      <c r="A293" s="315"/>
      <c r="B293" s="315"/>
      <c r="C293" s="315"/>
      <c r="D293" s="315"/>
      <c r="E293" s="331"/>
      <c r="F293" s="315"/>
      <c r="G293" s="315"/>
    </row>
    <row r="294" spans="1:7">
      <c r="A294" s="315"/>
      <c r="B294" s="315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  <row r="297" spans="1:7">
      <c r="A297" s="315"/>
      <c r="B297" s="315"/>
      <c r="C297" s="315"/>
      <c r="D297" s="315"/>
      <c r="E297" s="331"/>
      <c r="F297" s="315"/>
      <c r="G297" s="315"/>
    </row>
    <row r="298" spans="1:7">
      <c r="A298" s="315"/>
      <c r="B298" s="315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</sheetData>
  <mergeCells count="103">
    <mergeCell ref="C228:G228"/>
    <mergeCell ref="C222:G222"/>
    <mergeCell ref="C223:G223"/>
    <mergeCell ref="C209:G209"/>
    <mergeCell ref="C210:G210"/>
    <mergeCell ref="C211:D211"/>
    <mergeCell ref="C194:D194"/>
    <mergeCell ref="C196:D196"/>
    <mergeCell ref="C200:G200"/>
    <mergeCell ref="C184:D184"/>
    <mergeCell ref="C186:G186"/>
    <mergeCell ref="C187:D187"/>
    <mergeCell ref="C189:D189"/>
    <mergeCell ref="C191:D191"/>
    <mergeCell ref="C192:D192"/>
    <mergeCell ref="C173:G173"/>
    <mergeCell ref="C177:G177"/>
    <mergeCell ref="C179:D179"/>
    <mergeCell ref="C180:D180"/>
    <mergeCell ref="C181:D181"/>
    <mergeCell ref="C183:G183"/>
    <mergeCell ref="C164:G164"/>
    <mergeCell ref="C168:D168"/>
    <mergeCell ref="C169:D169"/>
    <mergeCell ref="C152:G152"/>
    <mergeCell ref="C159:D159"/>
    <mergeCell ref="C160:D160"/>
    <mergeCell ref="C136:D136"/>
    <mergeCell ref="C140:G140"/>
    <mergeCell ref="C142:G142"/>
    <mergeCell ref="C144:G144"/>
    <mergeCell ref="C146:G146"/>
    <mergeCell ref="C127:G127"/>
    <mergeCell ref="C128:D128"/>
    <mergeCell ref="C132:G132"/>
    <mergeCell ref="C114:G114"/>
    <mergeCell ref="C115:D115"/>
    <mergeCell ref="C117:D117"/>
    <mergeCell ref="C119:G119"/>
    <mergeCell ref="C120:D120"/>
    <mergeCell ref="C122:G122"/>
    <mergeCell ref="C123:D123"/>
    <mergeCell ref="C109:G109"/>
    <mergeCell ref="C110:D110"/>
    <mergeCell ref="C96:D96"/>
    <mergeCell ref="C100:D100"/>
    <mergeCell ref="C102:D102"/>
    <mergeCell ref="C85:D85"/>
    <mergeCell ref="C86:D86"/>
    <mergeCell ref="C87:D87"/>
    <mergeCell ref="C88:D88"/>
    <mergeCell ref="C89:D89"/>
    <mergeCell ref="C90:D90"/>
    <mergeCell ref="C91:D91"/>
    <mergeCell ref="C73:D73"/>
    <mergeCell ref="C77:D77"/>
    <mergeCell ref="C79:D79"/>
    <mergeCell ref="C80:D80"/>
    <mergeCell ref="C65:D65"/>
    <mergeCell ref="C66:D66"/>
    <mergeCell ref="C67:D67"/>
    <mergeCell ref="C68:D68"/>
    <mergeCell ref="C71:G71"/>
    <mergeCell ref="C72:D72"/>
    <mergeCell ref="C57:D57"/>
    <mergeCell ref="C58:D58"/>
    <mergeCell ref="C59:D59"/>
    <mergeCell ref="C62:D62"/>
    <mergeCell ref="C63:D63"/>
    <mergeCell ref="C64:D64"/>
    <mergeCell ref="C51:G51"/>
    <mergeCell ref="C52:G52"/>
    <mergeCell ref="C53:D53"/>
    <mergeCell ref="C54:D54"/>
    <mergeCell ref="C55:D55"/>
    <mergeCell ref="C56:D56"/>
    <mergeCell ref="C44:D44"/>
    <mergeCell ref="C45:D45"/>
    <mergeCell ref="C46:D46"/>
    <mergeCell ref="C47:D47"/>
    <mergeCell ref="C49:G49"/>
    <mergeCell ref="C50:G50"/>
    <mergeCell ref="C34:G34"/>
    <mergeCell ref="C35:D35"/>
    <mergeCell ref="C36:D36"/>
    <mergeCell ref="C38:G38"/>
    <mergeCell ref="C39:D39"/>
    <mergeCell ref="C41:D41"/>
    <mergeCell ref="C42:D42"/>
    <mergeCell ref="C43:D43"/>
    <mergeCell ref="C19:D19"/>
    <mergeCell ref="C22:G22"/>
    <mergeCell ref="C26:D26"/>
    <mergeCell ref="C28:D28"/>
    <mergeCell ref="C29:D29"/>
    <mergeCell ref="A1:G1"/>
    <mergeCell ref="A3:B3"/>
    <mergeCell ref="A4:B4"/>
    <mergeCell ref="E4:G4"/>
    <mergeCell ref="C9:D9"/>
    <mergeCell ref="C12:D12"/>
    <mergeCell ref="C17:G17"/>
    <mergeCell ref="C18:G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551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550</v>
      </c>
      <c r="B5" s="118"/>
      <c r="C5" s="119" t="s">
        <v>551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04 39-2019 Rek'!E33</f>
        <v>0</v>
      </c>
      <c r="D15" s="160" t="str">
        <f>'SO 04 39-2019 Rek'!A38</f>
        <v>Ztížené výrobní podmínky</v>
      </c>
      <c r="E15" s="161"/>
      <c r="F15" s="162"/>
      <c r="G15" s="159">
        <f>'SO 04 39-2019 Rek'!I38</f>
        <v>0</v>
      </c>
    </row>
    <row r="16" spans="1:57" ht="15.95" customHeight="1">
      <c r="A16" s="157" t="s">
        <v>52</v>
      </c>
      <c r="B16" s="158" t="s">
        <v>53</v>
      </c>
      <c r="C16" s="159">
        <f>'SO 04 39-2019 Rek'!F33</f>
        <v>0</v>
      </c>
      <c r="D16" s="109" t="str">
        <f>'SO 04 39-2019 Rek'!A39</f>
        <v>Oborová přirážka</v>
      </c>
      <c r="E16" s="163"/>
      <c r="F16" s="164"/>
      <c r="G16" s="159">
        <f>'SO 04 39-2019 Rek'!I39</f>
        <v>0</v>
      </c>
    </row>
    <row r="17" spans="1:7" ht="15.95" customHeight="1">
      <c r="A17" s="157" t="s">
        <v>54</v>
      </c>
      <c r="B17" s="158" t="s">
        <v>55</v>
      </c>
      <c r="C17" s="159">
        <f>'SO 04 39-2019 Rek'!H33</f>
        <v>0</v>
      </c>
      <c r="D17" s="109" t="str">
        <f>'SO 04 39-2019 Rek'!A40</f>
        <v>Přesun stavebních kapacit</v>
      </c>
      <c r="E17" s="163"/>
      <c r="F17" s="164"/>
      <c r="G17" s="159">
        <f>'SO 04 39-2019 Rek'!I40</f>
        <v>0</v>
      </c>
    </row>
    <row r="18" spans="1:7" ht="15.95" customHeight="1">
      <c r="A18" s="165" t="s">
        <v>56</v>
      </c>
      <c r="B18" s="166" t="s">
        <v>57</v>
      </c>
      <c r="C18" s="159">
        <f>'SO 04 39-2019 Rek'!G33</f>
        <v>0</v>
      </c>
      <c r="D18" s="109" t="str">
        <f>'SO 04 39-2019 Rek'!A41</f>
        <v>Mimostaveništní doprava</v>
      </c>
      <c r="E18" s="163"/>
      <c r="F18" s="164"/>
      <c r="G18" s="159">
        <f>'SO 04 39-2019 Rek'!I41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04 39-2019 Rek'!A42</f>
        <v>Zařízení staveniště</v>
      </c>
      <c r="E19" s="163"/>
      <c r="F19" s="164"/>
      <c r="G19" s="159">
        <f>'SO 04 39-2019 Rek'!I42</f>
        <v>0</v>
      </c>
    </row>
    <row r="20" spans="1:7" ht="15.95" customHeight="1">
      <c r="A20" s="167"/>
      <c r="B20" s="158"/>
      <c r="C20" s="159"/>
      <c r="D20" s="109" t="str">
        <f>'SO 04 39-2019 Rek'!A43</f>
        <v>Provoz investora</v>
      </c>
      <c r="E20" s="163"/>
      <c r="F20" s="164"/>
      <c r="G20" s="159">
        <f>'SO 04 39-2019 Rek'!I43</f>
        <v>0</v>
      </c>
    </row>
    <row r="21" spans="1:7" ht="15.95" customHeight="1">
      <c r="A21" s="167" t="s">
        <v>29</v>
      </c>
      <c r="B21" s="158"/>
      <c r="C21" s="159">
        <f>'SO 04 39-2019 Rek'!I33</f>
        <v>0</v>
      </c>
      <c r="D21" s="109" t="str">
        <f>'SO 04 39-2019 Rek'!A44</f>
        <v>Kompletační činnost (IČD)</v>
      </c>
      <c r="E21" s="163"/>
      <c r="F21" s="164"/>
      <c r="G21" s="159">
        <f>'SO 04 39-2019 Rek'!I44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04 39-2019 Rek'!H46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552</v>
      </c>
      <c r="D2" s="216"/>
      <c r="E2" s="217"/>
      <c r="F2" s="216"/>
      <c r="G2" s="218" t="s">
        <v>551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04 39-2019 Pol'!B7</f>
        <v>11</v>
      </c>
      <c r="B7" s="70" t="str">
        <f>'SO 04 39-2019 Pol'!C7</f>
        <v>Přípravné a přidružené práce</v>
      </c>
      <c r="D7" s="230"/>
      <c r="E7" s="333">
        <f>'SO 04 39-2019 Pol'!BA29</f>
        <v>0</v>
      </c>
      <c r="F7" s="334">
        <f>'SO 04 39-2019 Pol'!BB29</f>
        <v>0</v>
      </c>
      <c r="G7" s="334">
        <f>'SO 04 39-2019 Pol'!BC29</f>
        <v>0</v>
      </c>
      <c r="H7" s="334">
        <f>'SO 04 39-2019 Pol'!BD29</f>
        <v>0</v>
      </c>
      <c r="I7" s="335">
        <f>'SO 04 39-2019 Pol'!BE29</f>
        <v>0</v>
      </c>
    </row>
    <row r="8" spans="1:9" s="137" customFormat="1">
      <c r="A8" s="332" t="str">
        <f>'SO 04 39-2019 Pol'!B30</f>
        <v>12</v>
      </c>
      <c r="B8" s="70" t="str">
        <f>'SO 04 39-2019 Pol'!C30</f>
        <v>Odkopávky a prokopávky</v>
      </c>
      <c r="D8" s="230"/>
      <c r="E8" s="333">
        <f>'SO 04 39-2019 Pol'!BA37</f>
        <v>0</v>
      </c>
      <c r="F8" s="334">
        <f>'SO 04 39-2019 Pol'!BB37</f>
        <v>0</v>
      </c>
      <c r="G8" s="334">
        <f>'SO 04 39-2019 Pol'!BC37</f>
        <v>0</v>
      </c>
      <c r="H8" s="334">
        <f>'SO 04 39-2019 Pol'!BD37</f>
        <v>0</v>
      </c>
      <c r="I8" s="335">
        <f>'SO 04 39-2019 Pol'!BE37</f>
        <v>0</v>
      </c>
    </row>
    <row r="9" spans="1:9" s="137" customFormat="1">
      <c r="A9" s="332" t="str">
        <f>'SO 04 39-2019 Pol'!B38</f>
        <v>13</v>
      </c>
      <c r="B9" s="70" t="str">
        <f>'SO 04 39-2019 Pol'!C38</f>
        <v>Hloubené vykopávky</v>
      </c>
      <c r="D9" s="230"/>
      <c r="E9" s="333">
        <f>'SO 04 39-2019 Pol'!BA80</f>
        <v>0</v>
      </c>
      <c r="F9" s="334">
        <f>'SO 04 39-2019 Pol'!BB80</f>
        <v>0</v>
      </c>
      <c r="G9" s="334">
        <f>'SO 04 39-2019 Pol'!BC80</f>
        <v>0</v>
      </c>
      <c r="H9" s="334">
        <f>'SO 04 39-2019 Pol'!BD80</f>
        <v>0</v>
      </c>
      <c r="I9" s="335">
        <f>'SO 04 39-2019 Pol'!BE80</f>
        <v>0</v>
      </c>
    </row>
    <row r="10" spans="1:9" s="137" customFormat="1">
      <c r="A10" s="332" t="str">
        <f>'SO 04 39-2019 Pol'!B81</f>
        <v>16</v>
      </c>
      <c r="B10" s="70" t="str">
        <f>'SO 04 39-2019 Pol'!C81</f>
        <v>Přemístění výkopku</v>
      </c>
      <c r="D10" s="230"/>
      <c r="E10" s="333">
        <f>'SO 04 39-2019 Pol'!BA87</f>
        <v>0</v>
      </c>
      <c r="F10" s="334">
        <f>'SO 04 39-2019 Pol'!BB87</f>
        <v>0</v>
      </c>
      <c r="G10" s="334">
        <f>'SO 04 39-2019 Pol'!BC87</f>
        <v>0</v>
      </c>
      <c r="H10" s="334">
        <f>'SO 04 39-2019 Pol'!BD87</f>
        <v>0</v>
      </c>
      <c r="I10" s="335">
        <f>'SO 04 39-2019 Pol'!BE87</f>
        <v>0</v>
      </c>
    </row>
    <row r="11" spans="1:9" s="137" customFormat="1">
      <c r="A11" s="332" t="str">
        <f>'SO 04 39-2019 Pol'!B88</f>
        <v>17</v>
      </c>
      <c r="B11" s="70" t="str">
        <f>'SO 04 39-2019 Pol'!C88</f>
        <v>Konstrukce ze zemin</v>
      </c>
      <c r="D11" s="230"/>
      <c r="E11" s="333">
        <f>'SO 04 39-2019 Pol'!BA98</f>
        <v>0</v>
      </c>
      <c r="F11" s="334">
        <f>'SO 04 39-2019 Pol'!BB98</f>
        <v>0</v>
      </c>
      <c r="G11" s="334">
        <f>'SO 04 39-2019 Pol'!BC98</f>
        <v>0</v>
      </c>
      <c r="H11" s="334">
        <f>'SO 04 39-2019 Pol'!BD98</f>
        <v>0</v>
      </c>
      <c r="I11" s="335">
        <f>'SO 04 39-2019 Pol'!BE98</f>
        <v>0</v>
      </c>
    </row>
    <row r="12" spans="1:9" s="137" customFormat="1">
      <c r="A12" s="332" t="str">
        <f>'SO 04 39-2019 Pol'!B99</f>
        <v>18</v>
      </c>
      <c r="B12" s="70" t="str">
        <f>'SO 04 39-2019 Pol'!C99</f>
        <v>Povrchové úpravy terénu</v>
      </c>
      <c r="D12" s="230"/>
      <c r="E12" s="333">
        <f>'SO 04 39-2019 Pol'!BA110</f>
        <v>0</v>
      </c>
      <c r="F12" s="334">
        <f>'SO 04 39-2019 Pol'!BB110</f>
        <v>0</v>
      </c>
      <c r="G12" s="334">
        <f>'SO 04 39-2019 Pol'!BC110</f>
        <v>0</v>
      </c>
      <c r="H12" s="334">
        <f>'SO 04 39-2019 Pol'!BD110</f>
        <v>0</v>
      </c>
      <c r="I12" s="335">
        <f>'SO 04 39-2019 Pol'!BE110</f>
        <v>0</v>
      </c>
    </row>
    <row r="13" spans="1:9" s="137" customFormat="1">
      <c r="A13" s="332" t="str">
        <f>'SO 04 39-2019 Pol'!B111</f>
        <v>19</v>
      </c>
      <c r="B13" s="70" t="str">
        <f>'SO 04 39-2019 Pol'!C111</f>
        <v>Hloubení pro podzemní stěny a doly</v>
      </c>
      <c r="D13" s="230"/>
      <c r="E13" s="333">
        <f>'SO 04 39-2019 Pol'!BA113</f>
        <v>0</v>
      </c>
      <c r="F13" s="334">
        <f>'SO 04 39-2019 Pol'!BB113</f>
        <v>0</v>
      </c>
      <c r="G13" s="334">
        <f>'SO 04 39-2019 Pol'!BC113</f>
        <v>0</v>
      </c>
      <c r="H13" s="334">
        <f>'SO 04 39-2019 Pol'!BD113</f>
        <v>0</v>
      </c>
      <c r="I13" s="335">
        <f>'SO 04 39-2019 Pol'!BE113</f>
        <v>0</v>
      </c>
    </row>
    <row r="14" spans="1:9" s="137" customFormat="1">
      <c r="A14" s="332" t="str">
        <f>'SO 04 39-2019 Pol'!B114</f>
        <v>21</v>
      </c>
      <c r="B14" s="70" t="str">
        <f>'SO 04 39-2019 Pol'!C114</f>
        <v>Úprava podloží a základ.spáry</v>
      </c>
      <c r="D14" s="230"/>
      <c r="E14" s="333">
        <f>'SO 04 39-2019 Pol'!BA118</f>
        <v>0</v>
      </c>
      <c r="F14" s="334">
        <f>'SO 04 39-2019 Pol'!BB118</f>
        <v>0</v>
      </c>
      <c r="G14" s="334">
        <f>'SO 04 39-2019 Pol'!BC118</f>
        <v>0</v>
      </c>
      <c r="H14" s="334">
        <f>'SO 04 39-2019 Pol'!BD118</f>
        <v>0</v>
      </c>
      <c r="I14" s="335">
        <f>'SO 04 39-2019 Pol'!BE118</f>
        <v>0</v>
      </c>
    </row>
    <row r="15" spans="1:9" s="137" customFormat="1">
      <c r="A15" s="332" t="str">
        <f>'SO 04 39-2019 Pol'!B119</f>
        <v>27</v>
      </c>
      <c r="B15" s="70" t="str">
        <f>'SO 04 39-2019 Pol'!C119</f>
        <v>Základy</v>
      </c>
      <c r="D15" s="230"/>
      <c r="E15" s="333">
        <f>'SO 04 39-2019 Pol'!BA131</f>
        <v>0</v>
      </c>
      <c r="F15" s="334">
        <f>'SO 04 39-2019 Pol'!BB131</f>
        <v>0</v>
      </c>
      <c r="G15" s="334">
        <f>'SO 04 39-2019 Pol'!BC131</f>
        <v>0</v>
      </c>
      <c r="H15" s="334">
        <f>'SO 04 39-2019 Pol'!BD131</f>
        <v>0</v>
      </c>
      <c r="I15" s="335">
        <f>'SO 04 39-2019 Pol'!BE131</f>
        <v>0</v>
      </c>
    </row>
    <row r="16" spans="1:9" s="137" customFormat="1">
      <c r="A16" s="332" t="str">
        <f>'SO 04 39-2019 Pol'!B132</f>
        <v>31</v>
      </c>
      <c r="B16" s="70" t="str">
        <f>'SO 04 39-2019 Pol'!C132</f>
        <v>Zdi podpěrné a volné</v>
      </c>
      <c r="D16" s="230"/>
      <c r="E16" s="333">
        <f>'SO 04 39-2019 Pol'!BA136</f>
        <v>0</v>
      </c>
      <c r="F16" s="334">
        <f>'SO 04 39-2019 Pol'!BB136</f>
        <v>0</v>
      </c>
      <c r="G16" s="334">
        <f>'SO 04 39-2019 Pol'!BC136</f>
        <v>0</v>
      </c>
      <c r="H16" s="334">
        <f>'SO 04 39-2019 Pol'!BD136</f>
        <v>0</v>
      </c>
      <c r="I16" s="335">
        <f>'SO 04 39-2019 Pol'!BE136</f>
        <v>0</v>
      </c>
    </row>
    <row r="17" spans="1:9" s="137" customFormat="1">
      <c r="A17" s="332" t="str">
        <f>'SO 04 39-2019 Pol'!B137</f>
        <v>38</v>
      </c>
      <c r="B17" s="70" t="str">
        <f>'SO 04 39-2019 Pol'!C137</f>
        <v>Kompletní konstrukce</v>
      </c>
      <c r="D17" s="230"/>
      <c r="E17" s="333">
        <f>'SO 04 39-2019 Pol'!BA140</f>
        <v>0</v>
      </c>
      <c r="F17" s="334">
        <f>'SO 04 39-2019 Pol'!BB140</f>
        <v>0</v>
      </c>
      <c r="G17" s="334">
        <f>'SO 04 39-2019 Pol'!BC140</f>
        <v>0</v>
      </c>
      <c r="H17" s="334">
        <f>'SO 04 39-2019 Pol'!BD140</f>
        <v>0</v>
      </c>
      <c r="I17" s="335">
        <f>'SO 04 39-2019 Pol'!BE140</f>
        <v>0</v>
      </c>
    </row>
    <row r="18" spans="1:9" s="137" customFormat="1">
      <c r="A18" s="332" t="str">
        <f>'SO 04 39-2019 Pol'!B141</f>
        <v>45</v>
      </c>
      <c r="B18" s="70" t="str">
        <f>'SO 04 39-2019 Pol'!C141</f>
        <v>Podkladní a vedlejší konstrukce</v>
      </c>
      <c r="D18" s="230"/>
      <c r="E18" s="333">
        <f>'SO 04 39-2019 Pol'!BA144</f>
        <v>0</v>
      </c>
      <c r="F18" s="334">
        <f>'SO 04 39-2019 Pol'!BB144</f>
        <v>0</v>
      </c>
      <c r="G18" s="334">
        <f>'SO 04 39-2019 Pol'!BC144</f>
        <v>0</v>
      </c>
      <c r="H18" s="334">
        <f>'SO 04 39-2019 Pol'!BD144</f>
        <v>0</v>
      </c>
      <c r="I18" s="335">
        <f>'SO 04 39-2019 Pol'!BE144</f>
        <v>0</v>
      </c>
    </row>
    <row r="19" spans="1:9" s="137" customFormat="1">
      <c r="A19" s="332" t="str">
        <f>'SO 04 39-2019 Pol'!B145</f>
        <v>56</v>
      </c>
      <c r="B19" s="70" t="str">
        <f>'SO 04 39-2019 Pol'!C145</f>
        <v>Podkladní vrstvy komunikací a zpevněných ploch</v>
      </c>
      <c r="D19" s="230"/>
      <c r="E19" s="333">
        <f>'SO 04 39-2019 Pol'!BA154</f>
        <v>0</v>
      </c>
      <c r="F19" s="334">
        <f>'SO 04 39-2019 Pol'!BB154</f>
        <v>0</v>
      </c>
      <c r="G19" s="334">
        <f>'SO 04 39-2019 Pol'!BC154</f>
        <v>0</v>
      </c>
      <c r="H19" s="334">
        <f>'SO 04 39-2019 Pol'!BD154</f>
        <v>0</v>
      </c>
      <c r="I19" s="335">
        <f>'SO 04 39-2019 Pol'!BE154</f>
        <v>0</v>
      </c>
    </row>
    <row r="20" spans="1:9" s="137" customFormat="1">
      <c r="A20" s="332" t="str">
        <f>'SO 04 39-2019 Pol'!B155</f>
        <v>57</v>
      </c>
      <c r="B20" s="70" t="str">
        <f>'SO 04 39-2019 Pol'!C155</f>
        <v>Kryty štěrkových a živičných komunikací</v>
      </c>
      <c r="D20" s="230"/>
      <c r="E20" s="333">
        <f>'SO 04 39-2019 Pol'!BA160</f>
        <v>0</v>
      </c>
      <c r="F20" s="334">
        <f>'SO 04 39-2019 Pol'!BB160</f>
        <v>0</v>
      </c>
      <c r="G20" s="334">
        <f>'SO 04 39-2019 Pol'!BC160</f>
        <v>0</v>
      </c>
      <c r="H20" s="334">
        <f>'SO 04 39-2019 Pol'!BD160</f>
        <v>0</v>
      </c>
      <c r="I20" s="335">
        <f>'SO 04 39-2019 Pol'!BE160</f>
        <v>0</v>
      </c>
    </row>
    <row r="21" spans="1:9" s="137" customFormat="1">
      <c r="A21" s="332" t="str">
        <f>'SO 04 39-2019 Pol'!B161</f>
        <v>59</v>
      </c>
      <c r="B21" s="70" t="str">
        <f>'SO 04 39-2019 Pol'!C161</f>
        <v>Dlažby a předlažby komunikací</v>
      </c>
      <c r="D21" s="230"/>
      <c r="E21" s="333">
        <f>'SO 04 39-2019 Pol'!BA168</f>
        <v>0</v>
      </c>
      <c r="F21" s="334">
        <f>'SO 04 39-2019 Pol'!BB168</f>
        <v>0</v>
      </c>
      <c r="G21" s="334">
        <f>'SO 04 39-2019 Pol'!BC168</f>
        <v>0</v>
      </c>
      <c r="H21" s="334">
        <f>'SO 04 39-2019 Pol'!BD168</f>
        <v>0</v>
      </c>
      <c r="I21" s="335">
        <f>'SO 04 39-2019 Pol'!BE168</f>
        <v>0</v>
      </c>
    </row>
    <row r="22" spans="1:9" s="137" customFormat="1">
      <c r="A22" s="332" t="str">
        <f>'SO 04 39-2019 Pol'!B169</f>
        <v>61</v>
      </c>
      <c r="B22" s="70" t="str">
        <f>'SO 04 39-2019 Pol'!C169</f>
        <v>Upravy povrchů vnitřní</v>
      </c>
      <c r="D22" s="230"/>
      <c r="E22" s="333">
        <f>'SO 04 39-2019 Pol'!BA172</f>
        <v>0</v>
      </c>
      <c r="F22" s="334">
        <f>'SO 04 39-2019 Pol'!BB172</f>
        <v>0</v>
      </c>
      <c r="G22" s="334">
        <f>'SO 04 39-2019 Pol'!BC172</f>
        <v>0</v>
      </c>
      <c r="H22" s="334">
        <f>'SO 04 39-2019 Pol'!BD172</f>
        <v>0</v>
      </c>
      <c r="I22" s="335">
        <f>'SO 04 39-2019 Pol'!BE172</f>
        <v>0</v>
      </c>
    </row>
    <row r="23" spans="1:9" s="137" customFormat="1">
      <c r="A23" s="332" t="str">
        <f>'SO 04 39-2019 Pol'!B173</f>
        <v>63</v>
      </c>
      <c r="B23" s="70" t="str">
        <f>'SO 04 39-2019 Pol'!C173</f>
        <v>Podlahy a podlahové konstrukce</v>
      </c>
      <c r="D23" s="230"/>
      <c r="E23" s="333">
        <f>'SO 04 39-2019 Pol'!BA177</f>
        <v>0</v>
      </c>
      <c r="F23" s="334">
        <f>'SO 04 39-2019 Pol'!BB177</f>
        <v>0</v>
      </c>
      <c r="G23" s="334">
        <f>'SO 04 39-2019 Pol'!BC177</f>
        <v>0</v>
      </c>
      <c r="H23" s="334">
        <f>'SO 04 39-2019 Pol'!BD177</f>
        <v>0</v>
      </c>
      <c r="I23" s="335">
        <f>'SO 04 39-2019 Pol'!BE177</f>
        <v>0</v>
      </c>
    </row>
    <row r="24" spans="1:9" s="137" customFormat="1">
      <c r="A24" s="332" t="str">
        <f>'SO 04 39-2019 Pol'!B178</f>
        <v>89</v>
      </c>
      <c r="B24" s="70" t="str">
        <f>'SO 04 39-2019 Pol'!C178</f>
        <v>Ostatní konstrukce na trubním vedení</v>
      </c>
      <c r="D24" s="230"/>
      <c r="E24" s="333">
        <f>'SO 04 39-2019 Pol'!BA181</f>
        <v>0</v>
      </c>
      <c r="F24" s="334">
        <f>'SO 04 39-2019 Pol'!BB181</f>
        <v>0</v>
      </c>
      <c r="G24" s="334">
        <f>'SO 04 39-2019 Pol'!BC181</f>
        <v>0</v>
      </c>
      <c r="H24" s="334">
        <f>'SO 04 39-2019 Pol'!BD181</f>
        <v>0</v>
      </c>
      <c r="I24" s="335">
        <f>'SO 04 39-2019 Pol'!BE181</f>
        <v>0</v>
      </c>
    </row>
    <row r="25" spans="1:9" s="137" customFormat="1">
      <c r="A25" s="332" t="str">
        <f>'SO 04 39-2019 Pol'!B182</f>
        <v>91</v>
      </c>
      <c r="B25" s="70" t="str">
        <f>'SO 04 39-2019 Pol'!C182</f>
        <v>Doplňující práce na komunikaci</v>
      </c>
      <c r="D25" s="230"/>
      <c r="E25" s="333">
        <f>'SO 04 39-2019 Pol'!BA204</f>
        <v>0</v>
      </c>
      <c r="F25" s="334">
        <f>'SO 04 39-2019 Pol'!BB204</f>
        <v>0</v>
      </c>
      <c r="G25" s="334">
        <f>'SO 04 39-2019 Pol'!BC204</f>
        <v>0</v>
      </c>
      <c r="H25" s="334">
        <f>'SO 04 39-2019 Pol'!BD204</f>
        <v>0</v>
      </c>
      <c r="I25" s="335">
        <f>'SO 04 39-2019 Pol'!BE204</f>
        <v>0</v>
      </c>
    </row>
    <row r="26" spans="1:9" s="137" customFormat="1">
      <c r="A26" s="332" t="str">
        <f>'SO 04 39-2019 Pol'!B205</f>
        <v>94</v>
      </c>
      <c r="B26" s="70" t="str">
        <f>'SO 04 39-2019 Pol'!C205</f>
        <v>Lešení a stavební výtahy</v>
      </c>
      <c r="D26" s="230"/>
      <c r="E26" s="333">
        <f>'SO 04 39-2019 Pol'!BA208</f>
        <v>0</v>
      </c>
      <c r="F26" s="334">
        <f>'SO 04 39-2019 Pol'!BB208</f>
        <v>0</v>
      </c>
      <c r="G26" s="334">
        <f>'SO 04 39-2019 Pol'!BC208</f>
        <v>0</v>
      </c>
      <c r="H26" s="334">
        <f>'SO 04 39-2019 Pol'!BD208</f>
        <v>0</v>
      </c>
      <c r="I26" s="335">
        <f>'SO 04 39-2019 Pol'!BE208</f>
        <v>0</v>
      </c>
    </row>
    <row r="27" spans="1:9" s="137" customFormat="1">
      <c r="A27" s="332" t="str">
        <f>'SO 04 39-2019 Pol'!B209</f>
        <v>95</v>
      </c>
      <c r="B27" s="70" t="str">
        <f>'SO 04 39-2019 Pol'!C209</f>
        <v>Dokončovací konstrukce na pozemních stavbách</v>
      </c>
      <c r="D27" s="230"/>
      <c r="E27" s="333">
        <f>'SO 04 39-2019 Pol'!BA211</f>
        <v>0</v>
      </c>
      <c r="F27" s="334">
        <f>'SO 04 39-2019 Pol'!BB211</f>
        <v>0</v>
      </c>
      <c r="G27" s="334">
        <f>'SO 04 39-2019 Pol'!BC211</f>
        <v>0</v>
      </c>
      <c r="H27" s="334">
        <f>'SO 04 39-2019 Pol'!BD211</f>
        <v>0</v>
      </c>
      <c r="I27" s="335">
        <f>'SO 04 39-2019 Pol'!BE211</f>
        <v>0</v>
      </c>
    </row>
    <row r="28" spans="1:9" s="137" customFormat="1">
      <c r="A28" s="332" t="str">
        <f>'SO 04 39-2019 Pol'!B212</f>
        <v>96</v>
      </c>
      <c r="B28" s="70" t="str">
        <f>'SO 04 39-2019 Pol'!C212</f>
        <v>Bourání konstrukcí</v>
      </c>
      <c r="D28" s="230"/>
      <c r="E28" s="333">
        <f>'SO 04 39-2019 Pol'!BA219</f>
        <v>0</v>
      </c>
      <c r="F28" s="334">
        <f>'SO 04 39-2019 Pol'!BB219</f>
        <v>0</v>
      </c>
      <c r="G28" s="334">
        <f>'SO 04 39-2019 Pol'!BC219</f>
        <v>0</v>
      </c>
      <c r="H28" s="334">
        <f>'SO 04 39-2019 Pol'!BD219</f>
        <v>0</v>
      </c>
      <c r="I28" s="335">
        <f>'SO 04 39-2019 Pol'!BE219</f>
        <v>0</v>
      </c>
    </row>
    <row r="29" spans="1:9" s="137" customFormat="1">
      <c r="A29" s="332" t="str">
        <f>'SO 04 39-2019 Pol'!B220</f>
        <v>99</v>
      </c>
      <c r="B29" s="70" t="str">
        <f>'SO 04 39-2019 Pol'!C220</f>
        <v>Staveništní přesun hmot</v>
      </c>
      <c r="D29" s="230"/>
      <c r="E29" s="333">
        <f>'SO 04 39-2019 Pol'!BA222</f>
        <v>0</v>
      </c>
      <c r="F29" s="334">
        <f>'SO 04 39-2019 Pol'!BB222</f>
        <v>0</v>
      </c>
      <c r="G29" s="334">
        <f>'SO 04 39-2019 Pol'!BC222</f>
        <v>0</v>
      </c>
      <c r="H29" s="334">
        <f>'SO 04 39-2019 Pol'!BD222</f>
        <v>0</v>
      </c>
      <c r="I29" s="335">
        <f>'SO 04 39-2019 Pol'!BE222</f>
        <v>0</v>
      </c>
    </row>
    <row r="30" spans="1:9" s="137" customFormat="1">
      <c r="A30" s="332" t="str">
        <f>'SO 04 39-2019 Pol'!B223</f>
        <v>792</v>
      </c>
      <c r="B30" s="70" t="str">
        <f>'SO 04 39-2019 Pol'!C223</f>
        <v>Mobiliář</v>
      </c>
      <c r="D30" s="230"/>
      <c r="E30" s="333">
        <f>'SO 04 39-2019 Pol'!BA226</f>
        <v>0</v>
      </c>
      <c r="F30" s="334">
        <f>'SO 04 39-2019 Pol'!BB226</f>
        <v>0</v>
      </c>
      <c r="G30" s="334">
        <f>'SO 04 39-2019 Pol'!BC226</f>
        <v>0</v>
      </c>
      <c r="H30" s="334">
        <f>'SO 04 39-2019 Pol'!BD226</f>
        <v>0</v>
      </c>
      <c r="I30" s="335">
        <f>'SO 04 39-2019 Pol'!BE226</f>
        <v>0</v>
      </c>
    </row>
    <row r="31" spans="1:9" s="137" customFormat="1">
      <c r="A31" s="332" t="str">
        <f>'SO 04 39-2019 Pol'!B227</f>
        <v>M21</v>
      </c>
      <c r="B31" s="70" t="str">
        <f>'SO 04 39-2019 Pol'!C227</f>
        <v>Elektromontáže</v>
      </c>
      <c r="D31" s="230"/>
      <c r="E31" s="333">
        <f>'SO 04 39-2019 Pol'!BA231</f>
        <v>0</v>
      </c>
      <c r="F31" s="334">
        <f>'SO 04 39-2019 Pol'!BB231</f>
        <v>0</v>
      </c>
      <c r="G31" s="334">
        <f>'SO 04 39-2019 Pol'!BC231</f>
        <v>0</v>
      </c>
      <c r="H31" s="334">
        <f>'SO 04 39-2019 Pol'!BD231</f>
        <v>0</v>
      </c>
      <c r="I31" s="335">
        <f>'SO 04 39-2019 Pol'!BE231</f>
        <v>0</v>
      </c>
    </row>
    <row r="32" spans="1:9" s="137" customFormat="1" ht="13.5" thickBot="1">
      <c r="A32" s="332" t="str">
        <f>'SO 04 39-2019 Pol'!B232</f>
        <v>D96</v>
      </c>
      <c r="B32" s="70" t="str">
        <f>'SO 04 39-2019 Pol'!C232</f>
        <v>Přesuny suti a vybouraných hmot</v>
      </c>
      <c r="D32" s="230"/>
      <c r="E32" s="333">
        <f>'SO 04 39-2019 Pol'!BA237</f>
        <v>0</v>
      </c>
      <c r="F32" s="334">
        <f>'SO 04 39-2019 Pol'!BB237</f>
        <v>0</v>
      </c>
      <c r="G32" s="334">
        <f>'SO 04 39-2019 Pol'!BC237</f>
        <v>0</v>
      </c>
      <c r="H32" s="334">
        <f>'SO 04 39-2019 Pol'!BD237</f>
        <v>0</v>
      </c>
      <c r="I32" s="335">
        <f>'SO 04 39-2019 Pol'!BE237</f>
        <v>0</v>
      </c>
    </row>
    <row r="33" spans="1:57" s="14" customFormat="1" ht="13.5" thickBot="1">
      <c r="A33" s="231"/>
      <c r="B33" s="232" t="s">
        <v>79</v>
      </c>
      <c r="C33" s="232"/>
      <c r="D33" s="233"/>
      <c r="E33" s="234">
        <f>SUM(E7:E32)</f>
        <v>0</v>
      </c>
      <c r="F33" s="235">
        <f>SUM(F7:F32)</f>
        <v>0</v>
      </c>
      <c r="G33" s="235">
        <f>SUM(G7:G32)</f>
        <v>0</v>
      </c>
      <c r="H33" s="235">
        <f>SUM(H7:H32)</f>
        <v>0</v>
      </c>
      <c r="I33" s="236">
        <f>SUM(I7:I32)</f>
        <v>0</v>
      </c>
    </row>
    <row r="34" spans="1:57">
      <c r="A34" s="137"/>
      <c r="B34" s="137"/>
      <c r="C34" s="137"/>
      <c r="D34" s="137"/>
      <c r="E34" s="137"/>
      <c r="F34" s="137"/>
      <c r="G34" s="137"/>
      <c r="H34" s="137"/>
      <c r="I34" s="137"/>
    </row>
    <row r="35" spans="1:57" ht="19.5" customHeight="1">
      <c r="A35" s="222" t="s">
        <v>80</v>
      </c>
      <c r="B35" s="222"/>
      <c r="C35" s="222"/>
      <c r="D35" s="222"/>
      <c r="E35" s="222"/>
      <c r="F35" s="222"/>
      <c r="G35" s="237"/>
      <c r="H35" s="222"/>
      <c r="I35" s="222"/>
      <c r="BA35" s="143"/>
      <c r="BB35" s="143"/>
      <c r="BC35" s="143"/>
      <c r="BD35" s="143"/>
      <c r="BE35" s="143"/>
    </row>
    <row r="36" spans="1:57" ht="13.5" thickBot="1"/>
    <row r="37" spans="1:57">
      <c r="A37" s="175" t="s">
        <v>81</v>
      </c>
      <c r="B37" s="176"/>
      <c r="C37" s="176"/>
      <c r="D37" s="238"/>
      <c r="E37" s="239" t="s">
        <v>82</v>
      </c>
      <c r="F37" s="240" t="s">
        <v>12</v>
      </c>
      <c r="G37" s="241" t="s">
        <v>83</v>
      </c>
      <c r="H37" s="242"/>
      <c r="I37" s="243" t="s">
        <v>82</v>
      </c>
    </row>
    <row r="38" spans="1:57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159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160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162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163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>
      <c r="A45" s="167" t="s">
        <v>164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 ht="13.5" thickBot="1">
      <c r="A46" s="250"/>
      <c r="B46" s="251" t="s">
        <v>84</v>
      </c>
      <c r="C46" s="252"/>
      <c r="D46" s="253"/>
      <c r="E46" s="254"/>
      <c r="F46" s="255"/>
      <c r="G46" s="255"/>
      <c r="H46" s="256">
        <f>SUM(I38:I45)</f>
        <v>0</v>
      </c>
      <c r="I46" s="257"/>
    </row>
    <row r="48" spans="1:57">
      <c r="B48" s="14"/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31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04 39-2019 Rek'!H1</f>
        <v>39-2019</v>
      </c>
      <c r="G3" s="268"/>
    </row>
    <row r="4" spans="1:80" ht="13.5" thickBot="1">
      <c r="A4" s="269" t="s">
        <v>76</v>
      </c>
      <c r="B4" s="214"/>
      <c r="C4" s="215" t="s">
        <v>552</v>
      </c>
      <c r="D4" s="270"/>
      <c r="E4" s="271" t="str">
        <f>'SO 04 39-2019 Rek'!G2</f>
        <v>Stanoviště ST 8- Spáčilova 4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553</v>
      </c>
      <c r="C8" s="295" t="s">
        <v>554</v>
      </c>
      <c r="D8" s="296" t="s">
        <v>176</v>
      </c>
      <c r="E8" s="297">
        <v>12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484</v>
      </c>
      <c r="C9" s="295" t="s">
        <v>485</v>
      </c>
      <c r="D9" s="296" t="s">
        <v>109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486</v>
      </c>
      <c r="C10" s="295" t="s">
        <v>487</v>
      </c>
      <c r="D10" s="296" t="s">
        <v>385</v>
      </c>
      <c r="E10" s="297">
        <v>2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4</v>
      </c>
      <c r="B12" s="294" t="s">
        <v>488</v>
      </c>
      <c r="C12" s="295" t="s">
        <v>489</v>
      </c>
      <c r="D12" s="296" t="s">
        <v>385</v>
      </c>
      <c r="E12" s="297">
        <v>2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/>
      <c r="D13" s="304"/>
      <c r="E13" s="304"/>
      <c r="F13" s="304"/>
      <c r="G13" s="305"/>
      <c r="I13" s="306"/>
      <c r="K13" s="306"/>
      <c r="L13" s="307"/>
      <c r="O13" s="292">
        <v>3</v>
      </c>
    </row>
    <row r="14" spans="1:80">
      <c r="A14" s="293">
        <v>5</v>
      </c>
      <c r="B14" s="294" t="s">
        <v>555</v>
      </c>
      <c r="C14" s="295" t="s">
        <v>556</v>
      </c>
      <c r="D14" s="296" t="s">
        <v>385</v>
      </c>
      <c r="E14" s="297">
        <v>2</v>
      </c>
      <c r="F14" s="297">
        <v>0</v>
      </c>
      <c r="G14" s="298">
        <f>E14*F14</f>
        <v>0</v>
      </c>
      <c r="H14" s="299">
        <v>1E-4</v>
      </c>
      <c r="I14" s="300">
        <f>E14*H14</f>
        <v>2.0000000000000001E-4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6</v>
      </c>
      <c r="B15" s="294" t="s">
        <v>174</v>
      </c>
      <c r="C15" s="295" t="s">
        <v>175</v>
      </c>
      <c r="D15" s="296" t="s">
        <v>176</v>
      </c>
      <c r="E15" s="297">
        <v>0.75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-0.55000000000000004</v>
      </c>
      <c r="K15" s="300">
        <f>E15*J15</f>
        <v>-0.41250000000000003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177</v>
      </c>
      <c r="D16" s="310"/>
      <c r="E16" s="311">
        <v>0.75</v>
      </c>
      <c r="F16" s="312"/>
      <c r="G16" s="313"/>
      <c r="H16" s="314"/>
      <c r="I16" s="306"/>
      <c r="J16" s="315"/>
      <c r="K16" s="306"/>
      <c r="M16" s="307" t="s">
        <v>177</v>
      </c>
      <c r="O16" s="292"/>
    </row>
    <row r="17" spans="1:80">
      <c r="A17" s="293">
        <v>7</v>
      </c>
      <c r="B17" s="294" t="s">
        <v>178</v>
      </c>
      <c r="C17" s="295" t="s">
        <v>179</v>
      </c>
      <c r="D17" s="296" t="s">
        <v>176</v>
      </c>
      <c r="E17" s="297">
        <v>0.75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-0.24199999999999999</v>
      </c>
      <c r="K17" s="300">
        <f>E17*J17</f>
        <v>-0.18149999999999999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8</v>
      </c>
      <c r="B18" s="294" t="s">
        <v>180</v>
      </c>
      <c r="C18" s="295" t="s">
        <v>181</v>
      </c>
      <c r="D18" s="296" t="s">
        <v>176</v>
      </c>
      <c r="E18" s="297">
        <v>0.75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-0.35759999999999997</v>
      </c>
      <c r="K18" s="300">
        <f>E18*J18</f>
        <v>-0.26819999999999999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8"/>
      <c r="C19" s="309" t="s">
        <v>177</v>
      </c>
      <c r="D19" s="310"/>
      <c r="E19" s="311">
        <v>0.75</v>
      </c>
      <c r="F19" s="312"/>
      <c r="G19" s="313"/>
      <c r="H19" s="314"/>
      <c r="I19" s="306"/>
      <c r="J19" s="315"/>
      <c r="K19" s="306"/>
      <c r="M19" s="307" t="s">
        <v>177</v>
      </c>
      <c r="O19" s="292"/>
    </row>
    <row r="20" spans="1:80">
      <c r="A20" s="293">
        <v>9</v>
      </c>
      <c r="B20" s="294" t="s">
        <v>182</v>
      </c>
      <c r="C20" s="295" t="s">
        <v>183</v>
      </c>
      <c r="D20" s="296" t="s">
        <v>184</v>
      </c>
      <c r="E20" s="297">
        <v>2.5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-0.27</v>
      </c>
      <c r="K20" s="300">
        <f>E20*J20</f>
        <v>-0.67500000000000004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10</v>
      </c>
      <c r="B21" s="294" t="s">
        <v>185</v>
      </c>
      <c r="C21" s="295" t="s">
        <v>186</v>
      </c>
      <c r="D21" s="296" t="s">
        <v>187</v>
      </c>
      <c r="E21" s="297">
        <v>10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11</v>
      </c>
      <c r="B22" s="294" t="s">
        <v>188</v>
      </c>
      <c r="C22" s="295" t="s">
        <v>189</v>
      </c>
      <c r="D22" s="296" t="s">
        <v>190</v>
      </c>
      <c r="E22" s="297">
        <v>10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293">
        <v>12</v>
      </c>
      <c r="B23" s="294" t="s">
        <v>191</v>
      </c>
      <c r="C23" s="295" t="s">
        <v>192</v>
      </c>
      <c r="D23" s="296" t="s">
        <v>184</v>
      </c>
      <c r="E23" s="297">
        <v>7.4</v>
      </c>
      <c r="F23" s="297">
        <v>0</v>
      </c>
      <c r="G23" s="298">
        <f>E23*F23</f>
        <v>0</v>
      </c>
      <c r="H23" s="299">
        <v>1.2710000000000001E-2</v>
      </c>
      <c r="I23" s="300">
        <f>E23*H23</f>
        <v>9.4054000000000013E-2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2"/>
      <c r="C24" s="303" t="s">
        <v>193</v>
      </c>
      <c r="D24" s="304"/>
      <c r="E24" s="304"/>
      <c r="F24" s="304"/>
      <c r="G24" s="305"/>
      <c r="I24" s="306"/>
      <c r="K24" s="306"/>
      <c r="L24" s="307" t="s">
        <v>193</v>
      </c>
      <c r="O24" s="292">
        <v>3</v>
      </c>
    </row>
    <row r="25" spans="1:80" ht="22.5">
      <c r="A25" s="301"/>
      <c r="B25" s="302"/>
      <c r="C25" s="303" t="s">
        <v>194</v>
      </c>
      <c r="D25" s="304"/>
      <c r="E25" s="304"/>
      <c r="F25" s="304"/>
      <c r="G25" s="305"/>
      <c r="I25" s="306"/>
      <c r="K25" s="306"/>
      <c r="L25" s="307" t="s">
        <v>194</v>
      </c>
      <c r="O25" s="292">
        <v>3</v>
      </c>
    </row>
    <row r="26" spans="1:80">
      <c r="A26" s="301"/>
      <c r="B26" s="308"/>
      <c r="C26" s="309" t="s">
        <v>557</v>
      </c>
      <c r="D26" s="310"/>
      <c r="E26" s="311">
        <v>7.4</v>
      </c>
      <c r="F26" s="312"/>
      <c r="G26" s="313"/>
      <c r="H26" s="314"/>
      <c r="I26" s="306"/>
      <c r="J26" s="315"/>
      <c r="K26" s="306"/>
      <c r="M26" s="307" t="s">
        <v>557</v>
      </c>
      <c r="O26" s="292"/>
    </row>
    <row r="27" spans="1:80">
      <c r="A27" s="293">
        <v>13</v>
      </c>
      <c r="B27" s="294" t="s">
        <v>196</v>
      </c>
      <c r="C27" s="295" t="s">
        <v>197</v>
      </c>
      <c r="D27" s="296" t="s">
        <v>184</v>
      </c>
      <c r="E27" s="297">
        <v>2</v>
      </c>
      <c r="F27" s="297">
        <v>0</v>
      </c>
      <c r="G27" s="298">
        <f>E27*F27</f>
        <v>0</v>
      </c>
      <c r="H27" s="299">
        <v>3.9739999999999998E-2</v>
      </c>
      <c r="I27" s="300">
        <f>E27*H27</f>
        <v>7.9479999999999995E-2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2"/>
      <c r="C28" s="303" t="s">
        <v>198</v>
      </c>
      <c r="D28" s="304"/>
      <c r="E28" s="304"/>
      <c r="F28" s="304"/>
      <c r="G28" s="305"/>
      <c r="I28" s="306"/>
      <c r="K28" s="306"/>
      <c r="L28" s="307" t="s">
        <v>198</v>
      </c>
      <c r="O28" s="292">
        <v>3</v>
      </c>
    </row>
    <row r="29" spans="1:80">
      <c r="A29" s="316"/>
      <c r="B29" s="317" t="s">
        <v>99</v>
      </c>
      <c r="C29" s="318" t="s">
        <v>173</v>
      </c>
      <c r="D29" s="319"/>
      <c r="E29" s="320"/>
      <c r="F29" s="321"/>
      <c r="G29" s="322">
        <f>SUM(G7:G28)</f>
        <v>0</v>
      </c>
      <c r="H29" s="323"/>
      <c r="I29" s="324">
        <f>SUM(I7:I28)</f>
        <v>0.173734</v>
      </c>
      <c r="J29" s="323"/>
      <c r="K29" s="324">
        <f>SUM(K7:K28)</f>
        <v>-1.5372000000000001</v>
      </c>
      <c r="O29" s="292">
        <v>4</v>
      </c>
      <c r="BA29" s="325">
        <f>SUM(BA7:BA28)</f>
        <v>0</v>
      </c>
      <c r="BB29" s="325">
        <f>SUM(BB7:BB28)</f>
        <v>0</v>
      </c>
      <c r="BC29" s="325">
        <f>SUM(BC7:BC28)</f>
        <v>0</v>
      </c>
      <c r="BD29" s="325">
        <f>SUM(BD7:BD28)</f>
        <v>0</v>
      </c>
      <c r="BE29" s="325">
        <f>SUM(BE7:BE28)</f>
        <v>0</v>
      </c>
    </row>
    <row r="30" spans="1:80">
      <c r="A30" s="282" t="s">
        <v>97</v>
      </c>
      <c r="B30" s="283" t="s">
        <v>200</v>
      </c>
      <c r="C30" s="284" t="s">
        <v>201</v>
      </c>
      <c r="D30" s="285"/>
      <c r="E30" s="286"/>
      <c r="F30" s="286"/>
      <c r="G30" s="287"/>
      <c r="H30" s="288"/>
      <c r="I30" s="289"/>
      <c r="J30" s="290"/>
      <c r="K30" s="291"/>
      <c r="O30" s="292">
        <v>1</v>
      </c>
    </row>
    <row r="31" spans="1:80">
      <c r="A31" s="293">
        <v>14</v>
      </c>
      <c r="B31" s="294" t="s">
        <v>203</v>
      </c>
      <c r="C31" s="295" t="s">
        <v>204</v>
      </c>
      <c r="D31" s="296" t="s">
        <v>109</v>
      </c>
      <c r="E31" s="297">
        <v>7.65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09" t="s">
        <v>205</v>
      </c>
      <c r="D32" s="310"/>
      <c r="E32" s="311">
        <v>7.65</v>
      </c>
      <c r="F32" s="312"/>
      <c r="G32" s="313"/>
      <c r="H32" s="314"/>
      <c r="I32" s="306"/>
      <c r="J32" s="315"/>
      <c r="K32" s="306"/>
      <c r="M32" s="307" t="s">
        <v>205</v>
      </c>
      <c r="O32" s="292"/>
    </row>
    <row r="33" spans="1:80">
      <c r="A33" s="293">
        <v>15</v>
      </c>
      <c r="B33" s="294" t="s">
        <v>206</v>
      </c>
      <c r="C33" s="295" t="s">
        <v>207</v>
      </c>
      <c r="D33" s="296" t="s">
        <v>109</v>
      </c>
      <c r="E33" s="297">
        <v>4.38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8"/>
      <c r="C34" s="309" t="s">
        <v>558</v>
      </c>
      <c r="D34" s="310"/>
      <c r="E34" s="311">
        <v>3.33</v>
      </c>
      <c r="F34" s="312"/>
      <c r="G34" s="313"/>
      <c r="H34" s="314"/>
      <c r="I34" s="306"/>
      <c r="J34" s="315"/>
      <c r="K34" s="306"/>
      <c r="M34" s="307" t="s">
        <v>558</v>
      </c>
      <c r="O34" s="292"/>
    </row>
    <row r="35" spans="1:80">
      <c r="A35" s="301"/>
      <c r="B35" s="308"/>
      <c r="C35" s="309" t="s">
        <v>209</v>
      </c>
      <c r="D35" s="310"/>
      <c r="E35" s="311">
        <v>1.05</v>
      </c>
      <c r="F35" s="312"/>
      <c r="G35" s="313"/>
      <c r="H35" s="314"/>
      <c r="I35" s="306"/>
      <c r="J35" s="315"/>
      <c r="K35" s="306"/>
      <c r="M35" s="307" t="s">
        <v>209</v>
      </c>
      <c r="O35" s="292"/>
    </row>
    <row r="36" spans="1:80">
      <c r="A36" s="293">
        <v>16</v>
      </c>
      <c r="B36" s="294" t="s">
        <v>210</v>
      </c>
      <c r="C36" s="295" t="s">
        <v>211</v>
      </c>
      <c r="D36" s="296" t="s">
        <v>109</v>
      </c>
      <c r="E36" s="297">
        <v>4.38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16"/>
      <c r="B37" s="317" t="s">
        <v>99</v>
      </c>
      <c r="C37" s="318" t="s">
        <v>202</v>
      </c>
      <c r="D37" s="319"/>
      <c r="E37" s="320"/>
      <c r="F37" s="321"/>
      <c r="G37" s="322">
        <f>SUM(G30:G36)</f>
        <v>0</v>
      </c>
      <c r="H37" s="323"/>
      <c r="I37" s="324">
        <f>SUM(I30:I36)</f>
        <v>0</v>
      </c>
      <c r="J37" s="323"/>
      <c r="K37" s="324">
        <f>SUM(K30:K36)</f>
        <v>0</v>
      </c>
      <c r="O37" s="292">
        <v>4</v>
      </c>
      <c r="BA37" s="325">
        <f>SUM(BA30:BA36)</f>
        <v>0</v>
      </c>
      <c r="BB37" s="325">
        <f>SUM(BB30:BB36)</f>
        <v>0</v>
      </c>
      <c r="BC37" s="325">
        <f>SUM(BC30:BC36)</f>
        <v>0</v>
      </c>
      <c r="BD37" s="325">
        <f>SUM(BD30:BD36)</f>
        <v>0</v>
      </c>
      <c r="BE37" s="325">
        <f>SUM(BE30:BE36)</f>
        <v>0</v>
      </c>
    </row>
    <row r="38" spans="1:80">
      <c r="A38" s="282" t="s">
        <v>97</v>
      </c>
      <c r="B38" s="283" t="s">
        <v>212</v>
      </c>
      <c r="C38" s="284" t="s">
        <v>213</v>
      </c>
      <c r="D38" s="285"/>
      <c r="E38" s="286"/>
      <c r="F38" s="286"/>
      <c r="G38" s="287"/>
      <c r="H38" s="288"/>
      <c r="I38" s="289"/>
      <c r="J38" s="290"/>
      <c r="K38" s="291"/>
      <c r="O38" s="292">
        <v>1</v>
      </c>
    </row>
    <row r="39" spans="1:80">
      <c r="A39" s="293">
        <v>17</v>
      </c>
      <c r="B39" s="294" t="s">
        <v>215</v>
      </c>
      <c r="C39" s="295" t="s">
        <v>216</v>
      </c>
      <c r="D39" s="296" t="s">
        <v>109</v>
      </c>
      <c r="E39" s="297">
        <v>4.53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2"/>
      <c r="C40" s="303" t="s">
        <v>217</v>
      </c>
      <c r="D40" s="304"/>
      <c r="E40" s="304"/>
      <c r="F40" s="304"/>
      <c r="G40" s="305"/>
      <c r="I40" s="306"/>
      <c r="K40" s="306"/>
      <c r="L40" s="307" t="s">
        <v>217</v>
      </c>
      <c r="O40" s="292">
        <v>3</v>
      </c>
    </row>
    <row r="41" spans="1:80">
      <c r="A41" s="301"/>
      <c r="B41" s="308"/>
      <c r="C41" s="309" t="s">
        <v>494</v>
      </c>
      <c r="D41" s="310"/>
      <c r="E41" s="311">
        <v>1.2</v>
      </c>
      <c r="F41" s="312"/>
      <c r="G41" s="313"/>
      <c r="H41" s="314"/>
      <c r="I41" s="306"/>
      <c r="J41" s="315"/>
      <c r="K41" s="306"/>
      <c r="M41" s="307" t="s">
        <v>494</v>
      </c>
      <c r="O41" s="292"/>
    </row>
    <row r="42" spans="1:80">
      <c r="A42" s="301"/>
      <c r="B42" s="308"/>
      <c r="C42" s="309" t="s">
        <v>559</v>
      </c>
      <c r="D42" s="310"/>
      <c r="E42" s="311">
        <v>3.33</v>
      </c>
      <c r="F42" s="312"/>
      <c r="G42" s="313"/>
      <c r="H42" s="314"/>
      <c r="I42" s="306"/>
      <c r="J42" s="315"/>
      <c r="K42" s="306"/>
      <c r="M42" s="307" t="s">
        <v>559</v>
      </c>
      <c r="O42" s="292"/>
    </row>
    <row r="43" spans="1:80" ht="22.5">
      <c r="A43" s="293">
        <v>18</v>
      </c>
      <c r="B43" s="294" t="s">
        <v>220</v>
      </c>
      <c r="C43" s="295" t="s">
        <v>221</v>
      </c>
      <c r="D43" s="296" t="s">
        <v>109</v>
      </c>
      <c r="E43" s="297">
        <v>2.7749999999999999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2"/>
      <c r="C44" s="303" t="s">
        <v>222</v>
      </c>
      <c r="D44" s="304"/>
      <c r="E44" s="304"/>
      <c r="F44" s="304"/>
      <c r="G44" s="305"/>
      <c r="I44" s="306"/>
      <c r="K44" s="306"/>
      <c r="L44" s="307" t="s">
        <v>222</v>
      </c>
      <c r="O44" s="292">
        <v>3</v>
      </c>
    </row>
    <row r="45" spans="1:80">
      <c r="A45" s="301"/>
      <c r="B45" s="308"/>
      <c r="C45" s="309" t="s">
        <v>560</v>
      </c>
      <c r="D45" s="310"/>
      <c r="E45" s="311">
        <v>2.7749999999999999</v>
      </c>
      <c r="F45" s="312"/>
      <c r="G45" s="313"/>
      <c r="H45" s="314"/>
      <c r="I45" s="306"/>
      <c r="J45" s="315"/>
      <c r="K45" s="306"/>
      <c r="M45" s="307" t="s">
        <v>560</v>
      </c>
      <c r="O45" s="292"/>
    </row>
    <row r="46" spans="1:80">
      <c r="A46" s="293">
        <v>19</v>
      </c>
      <c r="B46" s="294" t="s">
        <v>224</v>
      </c>
      <c r="C46" s="295" t="s">
        <v>225</v>
      </c>
      <c r="D46" s="296" t="s">
        <v>109</v>
      </c>
      <c r="E46" s="297">
        <v>25.449200000000001</v>
      </c>
      <c r="F46" s="297">
        <v>0</v>
      </c>
      <c r="G46" s="298">
        <f>E46*F46</f>
        <v>0</v>
      </c>
      <c r="H46" s="299">
        <v>0</v>
      </c>
      <c r="I46" s="300">
        <f>E46*H46</f>
        <v>0</v>
      </c>
      <c r="J46" s="299">
        <v>0</v>
      </c>
      <c r="K46" s="300">
        <f>E46*J46</f>
        <v>0</v>
      </c>
      <c r="O46" s="292">
        <v>2</v>
      </c>
      <c r="AA46" s="261">
        <v>1</v>
      </c>
      <c r="AB46" s="261">
        <v>1</v>
      </c>
      <c r="AC46" s="261">
        <v>1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1</v>
      </c>
      <c r="CB46" s="292">
        <v>1</v>
      </c>
    </row>
    <row r="47" spans="1:80">
      <c r="A47" s="301"/>
      <c r="B47" s="308"/>
      <c r="C47" s="337" t="s">
        <v>226</v>
      </c>
      <c r="D47" s="310"/>
      <c r="E47" s="336">
        <v>0</v>
      </c>
      <c r="F47" s="312"/>
      <c r="G47" s="313"/>
      <c r="H47" s="314"/>
      <c r="I47" s="306"/>
      <c r="J47" s="315"/>
      <c r="K47" s="306"/>
      <c r="M47" s="307" t="s">
        <v>226</v>
      </c>
      <c r="O47" s="292"/>
    </row>
    <row r="48" spans="1:80">
      <c r="A48" s="301"/>
      <c r="B48" s="308"/>
      <c r="C48" s="337" t="s">
        <v>497</v>
      </c>
      <c r="D48" s="310"/>
      <c r="E48" s="336">
        <v>62.0884</v>
      </c>
      <c r="F48" s="312"/>
      <c r="G48" s="313"/>
      <c r="H48" s="314"/>
      <c r="I48" s="306"/>
      <c r="J48" s="315"/>
      <c r="K48" s="306"/>
      <c r="M48" s="307" t="s">
        <v>497</v>
      </c>
      <c r="O48" s="292"/>
    </row>
    <row r="49" spans="1:80">
      <c r="A49" s="301"/>
      <c r="B49" s="308"/>
      <c r="C49" s="337" t="s">
        <v>561</v>
      </c>
      <c r="D49" s="310"/>
      <c r="E49" s="336">
        <v>-3.33</v>
      </c>
      <c r="F49" s="312"/>
      <c r="G49" s="313"/>
      <c r="H49" s="314"/>
      <c r="I49" s="306"/>
      <c r="J49" s="315"/>
      <c r="K49" s="306"/>
      <c r="M49" s="307" t="s">
        <v>561</v>
      </c>
      <c r="O49" s="292"/>
    </row>
    <row r="50" spans="1:80">
      <c r="A50" s="301"/>
      <c r="B50" s="308"/>
      <c r="C50" s="337" t="s">
        <v>499</v>
      </c>
      <c r="D50" s="310"/>
      <c r="E50" s="336">
        <v>-1.2</v>
      </c>
      <c r="F50" s="312"/>
      <c r="G50" s="313"/>
      <c r="H50" s="314"/>
      <c r="I50" s="306"/>
      <c r="J50" s="315"/>
      <c r="K50" s="306"/>
      <c r="M50" s="307" t="s">
        <v>499</v>
      </c>
      <c r="O50" s="292"/>
    </row>
    <row r="51" spans="1:80">
      <c r="A51" s="301"/>
      <c r="B51" s="308"/>
      <c r="C51" s="337" t="s">
        <v>562</v>
      </c>
      <c r="D51" s="310"/>
      <c r="E51" s="336">
        <v>-6.66</v>
      </c>
      <c r="F51" s="312"/>
      <c r="G51" s="313"/>
      <c r="H51" s="314"/>
      <c r="I51" s="306"/>
      <c r="J51" s="315"/>
      <c r="K51" s="306"/>
      <c r="M51" s="307" t="s">
        <v>562</v>
      </c>
      <c r="O51" s="292"/>
    </row>
    <row r="52" spans="1:80">
      <c r="A52" s="301"/>
      <c r="B52" s="308"/>
      <c r="C52" s="337" t="s">
        <v>231</v>
      </c>
      <c r="D52" s="310"/>
      <c r="E52" s="336">
        <v>50.898399999999995</v>
      </c>
      <c r="F52" s="312"/>
      <c r="G52" s="313"/>
      <c r="H52" s="314"/>
      <c r="I52" s="306"/>
      <c r="J52" s="315"/>
      <c r="K52" s="306"/>
      <c r="M52" s="307" t="s">
        <v>231</v>
      </c>
      <c r="O52" s="292"/>
    </row>
    <row r="53" spans="1:80">
      <c r="A53" s="301"/>
      <c r="B53" s="308"/>
      <c r="C53" s="309" t="s">
        <v>563</v>
      </c>
      <c r="D53" s="310"/>
      <c r="E53" s="311">
        <v>25.449200000000001</v>
      </c>
      <c r="F53" s="312"/>
      <c r="G53" s="313"/>
      <c r="H53" s="314"/>
      <c r="I53" s="306"/>
      <c r="J53" s="315"/>
      <c r="K53" s="306"/>
      <c r="M53" s="307" t="s">
        <v>563</v>
      </c>
      <c r="O53" s="292"/>
    </row>
    <row r="54" spans="1:80">
      <c r="A54" s="293">
        <v>20</v>
      </c>
      <c r="B54" s="294" t="s">
        <v>233</v>
      </c>
      <c r="C54" s="295" t="s">
        <v>234</v>
      </c>
      <c r="D54" s="296" t="s">
        <v>109</v>
      </c>
      <c r="E54" s="297">
        <v>20.359400000000001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>
        <v>0</v>
      </c>
      <c r="K54" s="300">
        <f>E54*J54</f>
        <v>0</v>
      </c>
      <c r="O54" s="292">
        <v>2</v>
      </c>
      <c r="AA54" s="261">
        <v>1</v>
      </c>
      <c r="AB54" s="261">
        <v>1</v>
      </c>
      <c r="AC54" s="261">
        <v>1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</v>
      </c>
      <c r="CB54" s="292">
        <v>1</v>
      </c>
    </row>
    <row r="55" spans="1:80">
      <c r="A55" s="301"/>
      <c r="B55" s="302"/>
      <c r="C55" s="303" t="s">
        <v>235</v>
      </c>
      <c r="D55" s="304"/>
      <c r="E55" s="304"/>
      <c r="F55" s="304"/>
      <c r="G55" s="305"/>
      <c r="I55" s="306"/>
      <c r="K55" s="306"/>
      <c r="L55" s="307" t="s">
        <v>235</v>
      </c>
      <c r="O55" s="292">
        <v>3</v>
      </c>
    </row>
    <row r="56" spans="1:80">
      <c r="A56" s="301"/>
      <c r="B56" s="302"/>
      <c r="C56" s="303" t="s">
        <v>236</v>
      </c>
      <c r="D56" s="304"/>
      <c r="E56" s="304"/>
      <c r="F56" s="304"/>
      <c r="G56" s="305"/>
      <c r="I56" s="306"/>
      <c r="K56" s="306"/>
      <c r="L56" s="307" t="s">
        <v>236</v>
      </c>
      <c r="O56" s="292">
        <v>3</v>
      </c>
    </row>
    <row r="57" spans="1:80">
      <c r="A57" s="301"/>
      <c r="B57" s="302"/>
      <c r="C57" s="303" t="s">
        <v>237</v>
      </c>
      <c r="D57" s="304"/>
      <c r="E57" s="304"/>
      <c r="F57" s="304"/>
      <c r="G57" s="305"/>
      <c r="I57" s="306"/>
      <c r="K57" s="306"/>
      <c r="L57" s="307" t="s">
        <v>237</v>
      </c>
      <c r="O57" s="292">
        <v>3</v>
      </c>
    </row>
    <row r="58" spans="1:80">
      <c r="A58" s="301"/>
      <c r="B58" s="302"/>
      <c r="C58" s="303"/>
      <c r="D58" s="304"/>
      <c r="E58" s="304"/>
      <c r="F58" s="304"/>
      <c r="G58" s="305"/>
      <c r="I58" s="306"/>
      <c r="K58" s="306"/>
      <c r="L58" s="307"/>
      <c r="O58" s="292">
        <v>3</v>
      </c>
    </row>
    <row r="59" spans="1:80">
      <c r="A59" s="301"/>
      <c r="B59" s="308"/>
      <c r="C59" s="337" t="s">
        <v>226</v>
      </c>
      <c r="D59" s="310"/>
      <c r="E59" s="336">
        <v>0</v>
      </c>
      <c r="F59" s="312"/>
      <c r="G59" s="313"/>
      <c r="H59" s="314"/>
      <c r="I59" s="306"/>
      <c r="J59" s="315"/>
      <c r="K59" s="306"/>
      <c r="M59" s="307" t="s">
        <v>226</v>
      </c>
      <c r="O59" s="292"/>
    </row>
    <row r="60" spans="1:80">
      <c r="A60" s="301"/>
      <c r="B60" s="308"/>
      <c r="C60" s="337" t="s">
        <v>497</v>
      </c>
      <c r="D60" s="310"/>
      <c r="E60" s="336">
        <v>62.0884</v>
      </c>
      <c r="F60" s="312"/>
      <c r="G60" s="313"/>
      <c r="H60" s="314"/>
      <c r="I60" s="306"/>
      <c r="J60" s="315"/>
      <c r="K60" s="306"/>
      <c r="M60" s="307" t="s">
        <v>497</v>
      </c>
      <c r="O60" s="292"/>
    </row>
    <row r="61" spans="1:80">
      <c r="A61" s="301"/>
      <c r="B61" s="308"/>
      <c r="C61" s="337" t="s">
        <v>561</v>
      </c>
      <c r="D61" s="310"/>
      <c r="E61" s="336">
        <v>-3.33</v>
      </c>
      <c r="F61" s="312"/>
      <c r="G61" s="313"/>
      <c r="H61" s="314"/>
      <c r="I61" s="306"/>
      <c r="J61" s="315"/>
      <c r="K61" s="306"/>
      <c r="M61" s="307" t="s">
        <v>561</v>
      </c>
      <c r="O61" s="292"/>
    </row>
    <row r="62" spans="1:80">
      <c r="A62" s="301"/>
      <c r="B62" s="308"/>
      <c r="C62" s="337" t="s">
        <v>499</v>
      </c>
      <c r="D62" s="310"/>
      <c r="E62" s="336">
        <v>-1.2</v>
      </c>
      <c r="F62" s="312"/>
      <c r="G62" s="313"/>
      <c r="H62" s="314"/>
      <c r="I62" s="306"/>
      <c r="J62" s="315"/>
      <c r="K62" s="306"/>
      <c r="M62" s="307" t="s">
        <v>499</v>
      </c>
      <c r="O62" s="292"/>
    </row>
    <row r="63" spans="1:80">
      <c r="A63" s="301"/>
      <c r="B63" s="308"/>
      <c r="C63" s="337" t="s">
        <v>562</v>
      </c>
      <c r="D63" s="310"/>
      <c r="E63" s="336">
        <v>-6.66</v>
      </c>
      <c r="F63" s="312"/>
      <c r="G63" s="313"/>
      <c r="H63" s="314"/>
      <c r="I63" s="306"/>
      <c r="J63" s="315"/>
      <c r="K63" s="306"/>
      <c r="M63" s="307" t="s">
        <v>562</v>
      </c>
      <c r="O63" s="292"/>
    </row>
    <row r="64" spans="1:80">
      <c r="A64" s="301"/>
      <c r="B64" s="308"/>
      <c r="C64" s="337" t="s">
        <v>231</v>
      </c>
      <c r="D64" s="310"/>
      <c r="E64" s="336">
        <v>50.898399999999995</v>
      </c>
      <c r="F64" s="312"/>
      <c r="G64" s="313"/>
      <c r="H64" s="314"/>
      <c r="I64" s="306"/>
      <c r="J64" s="315"/>
      <c r="K64" s="306"/>
      <c r="M64" s="307" t="s">
        <v>231</v>
      </c>
      <c r="O64" s="292"/>
    </row>
    <row r="65" spans="1:80">
      <c r="A65" s="301"/>
      <c r="B65" s="308"/>
      <c r="C65" s="309" t="s">
        <v>564</v>
      </c>
      <c r="D65" s="310"/>
      <c r="E65" s="311">
        <v>20.359400000000001</v>
      </c>
      <c r="F65" s="312"/>
      <c r="G65" s="313"/>
      <c r="H65" s="314"/>
      <c r="I65" s="306"/>
      <c r="J65" s="315"/>
      <c r="K65" s="306"/>
      <c r="M65" s="307" t="s">
        <v>564</v>
      </c>
      <c r="O65" s="292"/>
    </row>
    <row r="66" spans="1:80">
      <c r="A66" s="293">
        <v>21</v>
      </c>
      <c r="B66" s="294" t="s">
        <v>239</v>
      </c>
      <c r="C66" s="295" t="s">
        <v>240</v>
      </c>
      <c r="D66" s="296" t="s">
        <v>109</v>
      </c>
      <c r="E66" s="297">
        <v>20.359400000000001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293">
        <v>22</v>
      </c>
      <c r="B67" s="294" t="s">
        <v>241</v>
      </c>
      <c r="C67" s="295" t="s">
        <v>242</v>
      </c>
      <c r="D67" s="296" t="s">
        <v>109</v>
      </c>
      <c r="E67" s="297">
        <v>5.0898000000000003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0</v>
      </c>
      <c r="AC67" s="261">
        <v>0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0</v>
      </c>
    </row>
    <row r="68" spans="1:80">
      <c r="A68" s="301"/>
      <c r="B68" s="308"/>
      <c r="C68" s="337" t="s">
        <v>226</v>
      </c>
      <c r="D68" s="310"/>
      <c r="E68" s="336">
        <v>0</v>
      </c>
      <c r="F68" s="312"/>
      <c r="G68" s="313"/>
      <c r="H68" s="314"/>
      <c r="I68" s="306"/>
      <c r="J68" s="315"/>
      <c r="K68" s="306"/>
      <c r="M68" s="307" t="s">
        <v>226</v>
      </c>
      <c r="O68" s="292"/>
    </row>
    <row r="69" spans="1:80">
      <c r="A69" s="301"/>
      <c r="B69" s="308"/>
      <c r="C69" s="337" t="s">
        <v>497</v>
      </c>
      <c r="D69" s="310"/>
      <c r="E69" s="336">
        <v>62.0884</v>
      </c>
      <c r="F69" s="312"/>
      <c r="G69" s="313"/>
      <c r="H69" s="314"/>
      <c r="I69" s="306"/>
      <c r="J69" s="315"/>
      <c r="K69" s="306"/>
      <c r="M69" s="307" t="s">
        <v>497</v>
      </c>
      <c r="O69" s="292"/>
    </row>
    <row r="70" spans="1:80">
      <c r="A70" s="301"/>
      <c r="B70" s="308"/>
      <c r="C70" s="337" t="s">
        <v>561</v>
      </c>
      <c r="D70" s="310"/>
      <c r="E70" s="336">
        <v>-3.33</v>
      </c>
      <c r="F70" s="312"/>
      <c r="G70" s="313"/>
      <c r="H70" s="314"/>
      <c r="I70" s="306"/>
      <c r="J70" s="315"/>
      <c r="K70" s="306"/>
      <c r="M70" s="307" t="s">
        <v>561</v>
      </c>
      <c r="O70" s="292"/>
    </row>
    <row r="71" spans="1:80">
      <c r="A71" s="301"/>
      <c r="B71" s="308"/>
      <c r="C71" s="337" t="s">
        <v>499</v>
      </c>
      <c r="D71" s="310"/>
      <c r="E71" s="336">
        <v>-1.2</v>
      </c>
      <c r="F71" s="312"/>
      <c r="G71" s="313"/>
      <c r="H71" s="314"/>
      <c r="I71" s="306"/>
      <c r="J71" s="315"/>
      <c r="K71" s="306"/>
      <c r="M71" s="307" t="s">
        <v>499</v>
      </c>
      <c r="O71" s="292"/>
    </row>
    <row r="72" spans="1:80">
      <c r="A72" s="301"/>
      <c r="B72" s="308"/>
      <c r="C72" s="337" t="s">
        <v>562</v>
      </c>
      <c r="D72" s="310"/>
      <c r="E72" s="336">
        <v>-6.66</v>
      </c>
      <c r="F72" s="312"/>
      <c r="G72" s="313"/>
      <c r="H72" s="314"/>
      <c r="I72" s="306"/>
      <c r="J72" s="315"/>
      <c r="K72" s="306"/>
      <c r="M72" s="307" t="s">
        <v>562</v>
      </c>
      <c r="O72" s="292"/>
    </row>
    <row r="73" spans="1:80">
      <c r="A73" s="301"/>
      <c r="B73" s="308"/>
      <c r="C73" s="337" t="s">
        <v>231</v>
      </c>
      <c r="D73" s="310"/>
      <c r="E73" s="336">
        <v>50.898399999999995</v>
      </c>
      <c r="F73" s="312"/>
      <c r="G73" s="313"/>
      <c r="H73" s="314"/>
      <c r="I73" s="306"/>
      <c r="J73" s="315"/>
      <c r="K73" s="306"/>
      <c r="M73" s="307" t="s">
        <v>231</v>
      </c>
      <c r="O73" s="292"/>
    </row>
    <row r="74" spans="1:80">
      <c r="A74" s="301"/>
      <c r="B74" s="308"/>
      <c r="C74" s="309" t="s">
        <v>565</v>
      </c>
      <c r="D74" s="310"/>
      <c r="E74" s="311">
        <v>5.0898000000000003</v>
      </c>
      <c r="F74" s="312"/>
      <c r="G74" s="313"/>
      <c r="H74" s="314"/>
      <c r="I74" s="306"/>
      <c r="J74" s="315"/>
      <c r="K74" s="306"/>
      <c r="M74" s="307" t="s">
        <v>565</v>
      </c>
      <c r="O74" s="292"/>
    </row>
    <row r="75" spans="1:80">
      <c r="A75" s="293">
        <v>23</v>
      </c>
      <c r="B75" s="294" t="s">
        <v>244</v>
      </c>
      <c r="C75" s="295" t="s">
        <v>245</v>
      </c>
      <c r="D75" s="296" t="s">
        <v>109</v>
      </c>
      <c r="E75" s="297">
        <v>5.0898000000000003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293">
        <v>24</v>
      </c>
      <c r="B76" s="294" t="s">
        <v>246</v>
      </c>
      <c r="C76" s="295" t="s">
        <v>247</v>
      </c>
      <c r="D76" s="296" t="s">
        <v>109</v>
      </c>
      <c r="E76" s="297">
        <v>4.53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01"/>
      <c r="B77" s="302"/>
      <c r="C77" s="303"/>
      <c r="D77" s="304"/>
      <c r="E77" s="304"/>
      <c r="F77" s="304"/>
      <c r="G77" s="305"/>
      <c r="I77" s="306"/>
      <c r="K77" s="306"/>
      <c r="L77" s="307"/>
      <c r="O77" s="292">
        <v>3</v>
      </c>
    </row>
    <row r="78" spans="1:80">
      <c r="A78" s="301"/>
      <c r="B78" s="308"/>
      <c r="C78" s="309" t="s">
        <v>494</v>
      </c>
      <c r="D78" s="310"/>
      <c r="E78" s="311">
        <v>1.2</v>
      </c>
      <c r="F78" s="312"/>
      <c r="G78" s="313"/>
      <c r="H78" s="314"/>
      <c r="I78" s="306"/>
      <c r="J78" s="315"/>
      <c r="K78" s="306"/>
      <c r="M78" s="307" t="s">
        <v>494</v>
      </c>
      <c r="O78" s="292"/>
    </row>
    <row r="79" spans="1:80">
      <c r="A79" s="301"/>
      <c r="B79" s="308"/>
      <c r="C79" s="309" t="s">
        <v>559</v>
      </c>
      <c r="D79" s="310"/>
      <c r="E79" s="311">
        <v>3.33</v>
      </c>
      <c r="F79" s="312"/>
      <c r="G79" s="313"/>
      <c r="H79" s="314"/>
      <c r="I79" s="306"/>
      <c r="J79" s="315"/>
      <c r="K79" s="306"/>
      <c r="M79" s="307" t="s">
        <v>559</v>
      </c>
      <c r="O79" s="292"/>
    </row>
    <row r="80" spans="1:80">
      <c r="A80" s="316"/>
      <c r="B80" s="317" t="s">
        <v>99</v>
      </c>
      <c r="C80" s="318" t="s">
        <v>214</v>
      </c>
      <c r="D80" s="319"/>
      <c r="E80" s="320"/>
      <c r="F80" s="321"/>
      <c r="G80" s="322">
        <f>SUM(G38:G79)</f>
        <v>0</v>
      </c>
      <c r="H80" s="323"/>
      <c r="I80" s="324">
        <f>SUM(I38:I79)</f>
        <v>0</v>
      </c>
      <c r="J80" s="323"/>
      <c r="K80" s="324">
        <f>SUM(K38:K79)</f>
        <v>0</v>
      </c>
      <c r="O80" s="292">
        <v>4</v>
      </c>
      <c r="BA80" s="325">
        <f>SUM(BA38:BA79)</f>
        <v>0</v>
      </c>
      <c r="BB80" s="325">
        <f>SUM(BB38:BB79)</f>
        <v>0</v>
      </c>
      <c r="BC80" s="325">
        <f>SUM(BC38:BC79)</f>
        <v>0</v>
      </c>
      <c r="BD80" s="325">
        <f>SUM(BD38:BD79)</f>
        <v>0</v>
      </c>
      <c r="BE80" s="325">
        <f>SUM(BE38:BE79)</f>
        <v>0</v>
      </c>
    </row>
    <row r="81" spans="1:80">
      <c r="A81" s="282" t="s">
        <v>97</v>
      </c>
      <c r="B81" s="283" t="s">
        <v>249</v>
      </c>
      <c r="C81" s="284" t="s">
        <v>250</v>
      </c>
      <c r="D81" s="285"/>
      <c r="E81" s="286"/>
      <c r="F81" s="286"/>
      <c r="G81" s="287"/>
      <c r="H81" s="288"/>
      <c r="I81" s="289"/>
      <c r="J81" s="290"/>
      <c r="K81" s="291"/>
      <c r="O81" s="292">
        <v>1</v>
      </c>
    </row>
    <row r="82" spans="1:80">
      <c r="A82" s="293">
        <v>25</v>
      </c>
      <c r="B82" s="294" t="s">
        <v>252</v>
      </c>
      <c r="C82" s="295" t="s">
        <v>253</v>
      </c>
      <c r="D82" s="296" t="s">
        <v>109</v>
      </c>
      <c r="E82" s="297">
        <v>62.0884</v>
      </c>
      <c r="F82" s="297">
        <v>0</v>
      </c>
      <c r="G82" s="298">
        <f>E82*F82</f>
        <v>0</v>
      </c>
      <c r="H82" s="299">
        <v>0</v>
      </c>
      <c r="I82" s="300">
        <f>E82*H82</f>
        <v>0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8"/>
      <c r="C83" s="309" t="s">
        <v>497</v>
      </c>
      <c r="D83" s="310"/>
      <c r="E83" s="311">
        <v>62.0884</v>
      </c>
      <c r="F83" s="312"/>
      <c r="G83" s="313"/>
      <c r="H83" s="314"/>
      <c r="I83" s="306"/>
      <c r="J83" s="315"/>
      <c r="K83" s="306"/>
      <c r="M83" s="307" t="s">
        <v>497</v>
      </c>
      <c r="O83" s="292"/>
    </row>
    <row r="84" spans="1:80">
      <c r="A84" s="293">
        <v>26</v>
      </c>
      <c r="B84" s="294" t="s">
        <v>254</v>
      </c>
      <c r="C84" s="295" t="s">
        <v>255</v>
      </c>
      <c r="D84" s="296" t="s">
        <v>109</v>
      </c>
      <c r="E84" s="297">
        <v>66.468400000000003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01"/>
      <c r="B85" s="308"/>
      <c r="C85" s="309" t="s">
        <v>566</v>
      </c>
      <c r="D85" s="310"/>
      <c r="E85" s="311">
        <v>4.38</v>
      </c>
      <c r="F85" s="312"/>
      <c r="G85" s="313"/>
      <c r="H85" s="314"/>
      <c r="I85" s="306"/>
      <c r="J85" s="315"/>
      <c r="K85" s="306"/>
      <c r="M85" s="307" t="s">
        <v>566</v>
      </c>
      <c r="O85" s="292"/>
    </row>
    <row r="86" spans="1:80">
      <c r="A86" s="301"/>
      <c r="B86" s="308"/>
      <c r="C86" s="309" t="s">
        <v>505</v>
      </c>
      <c r="D86" s="310"/>
      <c r="E86" s="311">
        <v>62.0884</v>
      </c>
      <c r="F86" s="312"/>
      <c r="G86" s="313"/>
      <c r="H86" s="314"/>
      <c r="I86" s="306"/>
      <c r="J86" s="315"/>
      <c r="K86" s="306"/>
      <c r="M86" s="307" t="s">
        <v>505</v>
      </c>
      <c r="O86" s="292"/>
    </row>
    <row r="87" spans="1:80">
      <c r="A87" s="316"/>
      <c r="B87" s="317" t="s">
        <v>99</v>
      </c>
      <c r="C87" s="318" t="s">
        <v>251</v>
      </c>
      <c r="D87" s="319"/>
      <c r="E87" s="320"/>
      <c r="F87" s="321"/>
      <c r="G87" s="322">
        <f>SUM(G81:G86)</f>
        <v>0</v>
      </c>
      <c r="H87" s="323"/>
      <c r="I87" s="324">
        <f>SUM(I81:I86)</f>
        <v>0</v>
      </c>
      <c r="J87" s="323"/>
      <c r="K87" s="324">
        <f>SUM(K81:K86)</f>
        <v>0</v>
      </c>
      <c r="O87" s="292">
        <v>4</v>
      </c>
      <c r="BA87" s="325">
        <f>SUM(BA81:BA86)</f>
        <v>0</v>
      </c>
      <c r="BB87" s="325">
        <f>SUM(BB81:BB86)</f>
        <v>0</v>
      </c>
      <c r="BC87" s="325">
        <f>SUM(BC81:BC86)</f>
        <v>0</v>
      </c>
      <c r="BD87" s="325">
        <f>SUM(BD81:BD86)</f>
        <v>0</v>
      </c>
      <c r="BE87" s="325">
        <f>SUM(BE81:BE86)</f>
        <v>0</v>
      </c>
    </row>
    <row r="88" spans="1:80">
      <c r="A88" s="282" t="s">
        <v>97</v>
      </c>
      <c r="B88" s="283" t="s">
        <v>258</v>
      </c>
      <c r="C88" s="284" t="s">
        <v>259</v>
      </c>
      <c r="D88" s="285"/>
      <c r="E88" s="286"/>
      <c r="F88" s="286"/>
      <c r="G88" s="287"/>
      <c r="H88" s="288"/>
      <c r="I88" s="289"/>
      <c r="J88" s="290"/>
      <c r="K88" s="291"/>
      <c r="O88" s="292">
        <v>1</v>
      </c>
    </row>
    <row r="89" spans="1:80">
      <c r="A89" s="293">
        <v>27</v>
      </c>
      <c r="B89" s="294" t="s">
        <v>261</v>
      </c>
      <c r="C89" s="295" t="s">
        <v>262</v>
      </c>
      <c r="D89" s="296" t="s">
        <v>109</v>
      </c>
      <c r="E89" s="297">
        <v>66.468400000000003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 ht="22.5">
      <c r="A90" s="293">
        <v>28</v>
      </c>
      <c r="B90" s="294" t="s">
        <v>263</v>
      </c>
      <c r="C90" s="295" t="s">
        <v>264</v>
      </c>
      <c r="D90" s="296" t="s">
        <v>109</v>
      </c>
      <c r="E90" s="297">
        <v>25.2683</v>
      </c>
      <c r="F90" s="297">
        <v>0</v>
      </c>
      <c r="G90" s="298">
        <f>E90*F90</f>
        <v>0</v>
      </c>
      <c r="H90" s="299">
        <v>1.837</v>
      </c>
      <c r="I90" s="300">
        <f>E90*H90</f>
        <v>46.417867100000002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301"/>
      <c r="B91" s="308"/>
      <c r="C91" s="309" t="s">
        <v>506</v>
      </c>
      <c r="D91" s="310"/>
      <c r="E91" s="311">
        <v>62.0884</v>
      </c>
      <c r="F91" s="312"/>
      <c r="G91" s="313"/>
      <c r="H91" s="314"/>
      <c r="I91" s="306"/>
      <c r="J91" s="315"/>
      <c r="K91" s="306"/>
      <c r="M91" s="307" t="s">
        <v>506</v>
      </c>
      <c r="O91" s="292"/>
    </row>
    <row r="92" spans="1:80">
      <c r="A92" s="301"/>
      <c r="B92" s="308"/>
      <c r="C92" s="309" t="s">
        <v>266</v>
      </c>
      <c r="D92" s="310"/>
      <c r="E92" s="311">
        <v>-3.5325000000000002</v>
      </c>
      <c r="F92" s="312"/>
      <c r="G92" s="313"/>
      <c r="H92" s="314"/>
      <c r="I92" s="306"/>
      <c r="J92" s="315"/>
      <c r="K92" s="306"/>
      <c r="M92" s="307" t="s">
        <v>266</v>
      </c>
      <c r="O92" s="292"/>
    </row>
    <row r="93" spans="1:80">
      <c r="A93" s="301"/>
      <c r="B93" s="308"/>
      <c r="C93" s="309" t="s">
        <v>267</v>
      </c>
      <c r="D93" s="310"/>
      <c r="E93" s="311">
        <v>-17.0031</v>
      </c>
      <c r="F93" s="312"/>
      <c r="G93" s="313"/>
      <c r="H93" s="314"/>
      <c r="I93" s="306"/>
      <c r="J93" s="315"/>
      <c r="K93" s="306"/>
      <c r="M93" s="307" t="s">
        <v>267</v>
      </c>
      <c r="O93" s="292"/>
    </row>
    <row r="94" spans="1:80">
      <c r="A94" s="301"/>
      <c r="B94" s="308"/>
      <c r="C94" s="309" t="s">
        <v>268</v>
      </c>
      <c r="D94" s="310"/>
      <c r="E94" s="311">
        <v>-2.8614999999999999</v>
      </c>
      <c r="F94" s="312"/>
      <c r="G94" s="313"/>
      <c r="H94" s="314"/>
      <c r="I94" s="306"/>
      <c r="J94" s="315"/>
      <c r="K94" s="306"/>
      <c r="M94" s="307" t="s">
        <v>268</v>
      </c>
      <c r="O94" s="292"/>
    </row>
    <row r="95" spans="1:80">
      <c r="A95" s="301"/>
      <c r="B95" s="308"/>
      <c r="C95" s="309" t="s">
        <v>269</v>
      </c>
      <c r="D95" s="310"/>
      <c r="E95" s="311">
        <v>-2.8614999999999999</v>
      </c>
      <c r="F95" s="312"/>
      <c r="G95" s="313"/>
      <c r="H95" s="314"/>
      <c r="I95" s="306"/>
      <c r="J95" s="315"/>
      <c r="K95" s="306"/>
      <c r="M95" s="307" t="s">
        <v>269</v>
      </c>
      <c r="O95" s="292"/>
    </row>
    <row r="96" spans="1:80">
      <c r="A96" s="301"/>
      <c r="B96" s="308"/>
      <c r="C96" s="309" t="s">
        <v>270</v>
      </c>
      <c r="D96" s="310"/>
      <c r="E96" s="311">
        <v>-2.8614999999999999</v>
      </c>
      <c r="F96" s="312"/>
      <c r="G96" s="313"/>
      <c r="H96" s="314"/>
      <c r="I96" s="306"/>
      <c r="J96" s="315"/>
      <c r="K96" s="306"/>
      <c r="M96" s="307" t="s">
        <v>270</v>
      </c>
      <c r="O96" s="292"/>
    </row>
    <row r="97" spans="1:80">
      <c r="A97" s="301"/>
      <c r="B97" s="308"/>
      <c r="C97" s="309" t="s">
        <v>271</v>
      </c>
      <c r="D97" s="310"/>
      <c r="E97" s="311">
        <v>-7.7</v>
      </c>
      <c r="F97" s="312"/>
      <c r="G97" s="313"/>
      <c r="H97" s="314"/>
      <c r="I97" s="306"/>
      <c r="J97" s="315"/>
      <c r="K97" s="306"/>
      <c r="M97" s="307" t="s">
        <v>271</v>
      </c>
      <c r="O97" s="292"/>
    </row>
    <row r="98" spans="1:80">
      <c r="A98" s="316"/>
      <c r="B98" s="317" t="s">
        <v>99</v>
      </c>
      <c r="C98" s="318" t="s">
        <v>260</v>
      </c>
      <c r="D98" s="319"/>
      <c r="E98" s="320"/>
      <c r="F98" s="321"/>
      <c r="G98" s="322">
        <f>SUM(G88:G97)</f>
        <v>0</v>
      </c>
      <c r="H98" s="323"/>
      <c r="I98" s="324">
        <f>SUM(I88:I97)</f>
        <v>46.417867100000002</v>
      </c>
      <c r="J98" s="323"/>
      <c r="K98" s="324">
        <f>SUM(K88:K97)</f>
        <v>0</v>
      </c>
      <c r="O98" s="292">
        <v>4</v>
      </c>
      <c r="BA98" s="325">
        <f>SUM(BA88:BA97)</f>
        <v>0</v>
      </c>
      <c r="BB98" s="325">
        <f>SUM(BB88:BB97)</f>
        <v>0</v>
      </c>
      <c r="BC98" s="325">
        <f>SUM(BC88:BC97)</f>
        <v>0</v>
      </c>
      <c r="BD98" s="325">
        <f>SUM(BD88:BD97)</f>
        <v>0</v>
      </c>
      <c r="BE98" s="325">
        <f>SUM(BE88:BE97)</f>
        <v>0</v>
      </c>
    </row>
    <row r="99" spans="1:80">
      <c r="A99" s="282" t="s">
        <v>97</v>
      </c>
      <c r="B99" s="283" t="s">
        <v>272</v>
      </c>
      <c r="C99" s="284" t="s">
        <v>273</v>
      </c>
      <c r="D99" s="285"/>
      <c r="E99" s="286"/>
      <c r="F99" s="286"/>
      <c r="G99" s="287"/>
      <c r="H99" s="288"/>
      <c r="I99" s="289"/>
      <c r="J99" s="290"/>
      <c r="K99" s="291"/>
      <c r="O99" s="292">
        <v>1</v>
      </c>
    </row>
    <row r="100" spans="1:80">
      <c r="A100" s="293">
        <v>29</v>
      </c>
      <c r="B100" s="294" t="s">
        <v>275</v>
      </c>
      <c r="C100" s="295" t="s">
        <v>276</v>
      </c>
      <c r="D100" s="296" t="s">
        <v>176</v>
      </c>
      <c r="E100" s="297">
        <v>16.5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0</v>
      </c>
      <c r="AC100" s="261">
        <v>0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0</v>
      </c>
    </row>
    <row r="101" spans="1:80">
      <c r="A101" s="293">
        <v>30</v>
      </c>
      <c r="B101" s="294" t="s">
        <v>277</v>
      </c>
      <c r="C101" s="295" t="s">
        <v>278</v>
      </c>
      <c r="D101" s="296" t="s">
        <v>176</v>
      </c>
      <c r="E101" s="297">
        <v>39.25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01"/>
      <c r="B102" s="308"/>
      <c r="C102" s="309" t="s">
        <v>279</v>
      </c>
      <c r="D102" s="310"/>
      <c r="E102" s="311">
        <v>39.25</v>
      </c>
      <c r="F102" s="312"/>
      <c r="G102" s="313"/>
      <c r="H102" s="314"/>
      <c r="I102" s="306"/>
      <c r="J102" s="315"/>
      <c r="K102" s="306"/>
      <c r="M102" s="307" t="s">
        <v>279</v>
      </c>
      <c r="O102" s="292"/>
    </row>
    <row r="103" spans="1:80">
      <c r="A103" s="293">
        <v>31</v>
      </c>
      <c r="B103" s="294" t="s">
        <v>280</v>
      </c>
      <c r="C103" s="295" t="s">
        <v>281</v>
      </c>
      <c r="D103" s="296" t="s">
        <v>176</v>
      </c>
      <c r="E103" s="297">
        <v>16.5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293">
        <v>32</v>
      </c>
      <c r="B104" s="294" t="s">
        <v>282</v>
      </c>
      <c r="C104" s="295" t="s">
        <v>283</v>
      </c>
      <c r="D104" s="296" t="s">
        <v>176</v>
      </c>
      <c r="E104" s="297">
        <v>16.5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293">
        <v>33</v>
      </c>
      <c r="B105" s="294" t="s">
        <v>509</v>
      </c>
      <c r="C105" s="295" t="s">
        <v>510</v>
      </c>
      <c r="D105" s="296" t="s">
        <v>385</v>
      </c>
      <c r="E105" s="297">
        <v>4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34</v>
      </c>
      <c r="B106" s="294" t="s">
        <v>284</v>
      </c>
      <c r="C106" s="295" t="s">
        <v>285</v>
      </c>
      <c r="D106" s="296" t="s">
        <v>286</v>
      </c>
      <c r="E106" s="297">
        <v>0.45379999999999998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/>
      <c r="K106" s="300">
        <f>E106*J106</f>
        <v>0</v>
      </c>
      <c r="O106" s="292">
        <v>2</v>
      </c>
      <c r="AA106" s="261">
        <v>3</v>
      </c>
      <c r="AB106" s="261">
        <v>1</v>
      </c>
      <c r="AC106" s="261">
        <v>572497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3</v>
      </c>
      <c r="CB106" s="292">
        <v>1</v>
      </c>
    </row>
    <row r="107" spans="1:80">
      <c r="A107" s="301"/>
      <c r="B107" s="308"/>
      <c r="C107" s="309" t="s">
        <v>287</v>
      </c>
      <c r="D107" s="310"/>
      <c r="E107" s="311">
        <v>0.45379999999999998</v>
      </c>
      <c r="F107" s="312"/>
      <c r="G107" s="313"/>
      <c r="H107" s="314"/>
      <c r="I107" s="306"/>
      <c r="J107" s="315"/>
      <c r="K107" s="306"/>
      <c r="M107" s="307" t="s">
        <v>287</v>
      </c>
      <c r="O107" s="292"/>
    </row>
    <row r="108" spans="1:80">
      <c r="A108" s="293">
        <v>35</v>
      </c>
      <c r="B108" s="294" t="s">
        <v>288</v>
      </c>
      <c r="C108" s="295" t="s">
        <v>289</v>
      </c>
      <c r="D108" s="296" t="s">
        <v>109</v>
      </c>
      <c r="E108" s="297">
        <v>3.3</v>
      </c>
      <c r="F108" s="297">
        <v>0</v>
      </c>
      <c r="G108" s="298">
        <f>E108*F108</f>
        <v>0</v>
      </c>
      <c r="H108" s="299">
        <v>1.67</v>
      </c>
      <c r="I108" s="300">
        <f>E108*H108</f>
        <v>5.5109999999999992</v>
      </c>
      <c r="J108" s="299"/>
      <c r="K108" s="300">
        <f>E108*J108</f>
        <v>0</v>
      </c>
      <c r="O108" s="292">
        <v>2</v>
      </c>
      <c r="AA108" s="261">
        <v>3</v>
      </c>
      <c r="AB108" s="261">
        <v>1</v>
      </c>
      <c r="AC108" s="261">
        <v>10364200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3</v>
      </c>
      <c r="CB108" s="292">
        <v>1</v>
      </c>
    </row>
    <row r="109" spans="1:80">
      <c r="A109" s="301"/>
      <c r="B109" s="308"/>
      <c r="C109" s="309" t="s">
        <v>290</v>
      </c>
      <c r="D109" s="310"/>
      <c r="E109" s="311">
        <v>3.3</v>
      </c>
      <c r="F109" s="312"/>
      <c r="G109" s="313"/>
      <c r="H109" s="314"/>
      <c r="I109" s="306"/>
      <c r="J109" s="315"/>
      <c r="K109" s="306"/>
      <c r="M109" s="307" t="s">
        <v>290</v>
      </c>
      <c r="O109" s="292"/>
    </row>
    <row r="110" spans="1:80">
      <c r="A110" s="316"/>
      <c r="B110" s="317" t="s">
        <v>99</v>
      </c>
      <c r="C110" s="318" t="s">
        <v>274</v>
      </c>
      <c r="D110" s="319"/>
      <c r="E110" s="320"/>
      <c r="F110" s="321"/>
      <c r="G110" s="322">
        <f>SUM(G99:G109)</f>
        <v>0</v>
      </c>
      <c r="H110" s="323"/>
      <c r="I110" s="324">
        <f>SUM(I99:I109)</f>
        <v>5.5109999999999992</v>
      </c>
      <c r="J110" s="323"/>
      <c r="K110" s="324">
        <f>SUM(K99:K109)</f>
        <v>0</v>
      </c>
      <c r="O110" s="292">
        <v>4</v>
      </c>
      <c r="BA110" s="325">
        <f>SUM(BA99:BA109)</f>
        <v>0</v>
      </c>
      <c r="BB110" s="325">
        <f>SUM(BB99:BB109)</f>
        <v>0</v>
      </c>
      <c r="BC110" s="325">
        <f>SUM(BC99:BC109)</f>
        <v>0</v>
      </c>
      <c r="BD110" s="325">
        <f>SUM(BD99:BD109)</f>
        <v>0</v>
      </c>
      <c r="BE110" s="325">
        <f>SUM(BE99:BE109)</f>
        <v>0</v>
      </c>
    </row>
    <row r="111" spans="1:80">
      <c r="A111" s="282" t="s">
        <v>97</v>
      </c>
      <c r="B111" s="283" t="s">
        <v>291</v>
      </c>
      <c r="C111" s="284" t="s">
        <v>292</v>
      </c>
      <c r="D111" s="285"/>
      <c r="E111" s="286"/>
      <c r="F111" s="286"/>
      <c r="G111" s="287"/>
      <c r="H111" s="288"/>
      <c r="I111" s="289"/>
      <c r="J111" s="290"/>
      <c r="K111" s="291"/>
      <c r="O111" s="292">
        <v>1</v>
      </c>
    </row>
    <row r="112" spans="1:80">
      <c r="A112" s="293">
        <v>36</v>
      </c>
      <c r="B112" s="294" t="s">
        <v>294</v>
      </c>
      <c r="C112" s="295" t="s">
        <v>295</v>
      </c>
      <c r="D112" s="296" t="s">
        <v>109</v>
      </c>
      <c r="E112" s="297">
        <v>66.468400000000003</v>
      </c>
      <c r="F112" s="297">
        <v>0</v>
      </c>
      <c r="G112" s="298">
        <f>E112*F112</f>
        <v>0</v>
      </c>
      <c r="H112" s="299">
        <v>0</v>
      </c>
      <c r="I112" s="300">
        <f>E112*H112</f>
        <v>0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16"/>
      <c r="B113" s="317" t="s">
        <v>99</v>
      </c>
      <c r="C113" s="318" t="s">
        <v>293</v>
      </c>
      <c r="D113" s="319"/>
      <c r="E113" s="320"/>
      <c r="F113" s="321"/>
      <c r="G113" s="322">
        <f>SUM(G111:G112)</f>
        <v>0</v>
      </c>
      <c r="H113" s="323"/>
      <c r="I113" s="324">
        <f>SUM(I111:I112)</f>
        <v>0</v>
      </c>
      <c r="J113" s="323"/>
      <c r="K113" s="324">
        <f>SUM(K111:K112)</f>
        <v>0</v>
      </c>
      <c r="O113" s="292">
        <v>4</v>
      </c>
      <c r="BA113" s="325">
        <f>SUM(BA111:BA112)</f>
        <v>0</v>
      </c>
      <c r="BB113" s="325">
        <f>SUM(BB111:BB112)</f>
        <v>0</v>
      </c>
      <c r="BC113" s="325">
        <f>SUM(BC111:BC112)</f>
        <v>0</v>
      </c>
      <c r="BD113" s="325">
        <f>SUM(BD111:BD112)</f>
        <v>0</v>
      </c>
      <c r="BE113" s="325">
        <f>SUM(BE111:BE112)</f>
        <v>0</v>
      </c>
    </row>
    <row r="114" spans="1:80">
      <c r="A114" s="282" t="s">
        <v>97</v>
      </c>
      <c r="B114" s="283" t="s">
        <v>296</v>
      </c>
      <c r="C114" s="284" t="s">
        <v>297</v>
      </c>
      <c r="D114" s="285"/>
      <c r="E114" s="286"/>
      <c r="F114" s="286"/>
      <c r="G114" s="287"/>
      <c r="H114" s="288"/>
      <c r="I114" s="289"/>
      <c r="J114" s="290"/>
      <c r="K114" s="291"/>
      <c r="O114" s="292">
        <v>1</v>
      </c>
    </row>
    <row r="115" spans="1:80" ht="22.5">
      <c r="A115" s="293">
        <v>37</v>
      </c>
      <c r="B115" s="294" t="s">
        <v>299</v>
      </c>
      <c r="C115" s="295" t="s">
        <v>300</v>
      </c>
      <c r="D115" s="296" t="s">
        <v>176</v>
      </c>
      <c r="E115" s="297">
        <v>28.614999999999998</v>
      </c>
      <c r="F115" s="297">
        <v>0</v>
      </c>
      <c r="G115" s="298">
        <f>E115*F115</f>
        <v>0</v>
      </c>
      <c r="H115" s="299">
        <v>0</v>
      </c>
      <c r="I115" s="300">
        <f>E115*H115</f>
        <v>0</v>
      </c>
      <c r="J115" s="299">
        <v>0</v>
      </c>
      <c r="K115" s="300">
        <f>E115*J115</f>
        <v>0</v>
      </c>
      <c r="O115" s="292">
        <v>2</v>
      </c>
      <c r="AA115" s="261">
        <v>1</v>
      </c>
      <c r="AB115" s="261">
        <v>1</v>
      </c>
      <c r="AC115" s="261">
        <v>1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</v>
      </c>
      <c r="CB115" s="292">
        <v>1</v>
      </c>
    </row>
    <row r="116" spans="1:80">
      <c r="A116" s="301"/>
      <c r="B116" s="302"/>
      <c r="C116" s="303" t="s">
        <v>301</v>
      </c>
      <c r="D116" s="304"/>
      <c r="E116" s="304"/>
      <c r="F116" s="304"/>
      <c r="G116" s="305"/>
      <c r="I116" s="306"/>
      <c r="K116" s="306"/>
      <c r="L116" s="307" t="s">
        <v>301</v>
      </c>
      <c r="O116" s="292">
        <v>3</v>
      </c>
    </row>
    <row r="117" spans="1:80">
      <c r="A117" s="301"/>
      <c r="B117" s="308"/>
      <c r="C117" s="309" t="s">
        <v>302</v>
      </c>
      <c r="D117" s="310"/>
      <c r="E117" s="311">
        <v>28.614999999999998</v>
      </c>
      <c r="F117" s="312"/>
      <c r="G117" s="313"/>
      <c r="H117" s="314"/>
      <c r="I117" s="306"/>
      <c r="J117" s="315"/>
      <c r="K117" s="306"/>
      <c r="M117" s="307" t="s">
        <v>302</v>
      </c>
      <c r="O117" s="292"/>
    </row>
    <row r="118" spans="1:80">
      <c r="A118" s="316"/>
      <c r="B118" s="317" t="s">
        <v>99</v>
      </c>
      <c r="C118" s="318" t="s">
        <v>298</v>
      </c>
      <c r="D118" s="319"/>
      <c r="E118" s="320"/>
      <c r="F118" s="321"/>
      <c r="G118" s="322">
        <f>SUM(G114:G117)</f>
        <v>0</v>
      </c>
      <c r="H118" s="323"/>
      <c r="I118" s="324">
        <f>SUM(I114:I117)</f>
        <v>0</v>
      </c>
      <c r="J118" s="323"/>
      <c r="K118" s="324">
        <f>SUM(K114:K117)</f>
        <v>0</v>
      </c>
      <c r="O118" s="292">
        <v>4</v>
      </c>
      <c r="BA118" s="325">
        <f>SUM(BA114:BA117)</f>
        <v>0</v>
      </c>
      <c r="BB118" s="325">
        <f>SUM(BB114:BB117)</f>
        <v>0</v>
      </c>
      <c r="BC118" s="325">
        <f>SUM(BC114:BC117)</f>
        <v>0</v>
      </c>
      <c r="BD118" s="325">
        <f>SUM(BD114:BD117)</f>
        <v>0</v>
      </c>
      <c r="BE118" s="325">
        <f>SUM(BE114:BE117)</f>
        <v>0</v>
      </c>
    </row>
    <row r="119" spans="1:80">
      <c r="A119" s="282" t="s">
        <v>97</v>
      </c>
      <c r="B119" s="283" t="s">
        <v>303</v>
      </c>
      <c r="C119" s="284" t="s">
        <v>304</v>
      </c>
      <c r="D119" s="285"/>
      <c r="E119" s="286"/>
      <c r="F119" s="286"/>
      <c r="G119" s="287"/>
      <c r="H119" s="288"/>
      <c r="I119" s="289"/>
      <c r="J119" s="290"/>
      <c r="K119" s="291"/>
      <c r="O119" s="292">
        <v>1</v>
      </c>
    </row>
    <row r="120" spans="1:80">
      <c r="A120" s="293">
        <v>38</v>
      </c>
      <c r="B120" s="294" t="s">
        <v>306</v>
      </c>
      <c r="C120" s="295" t="s">
        <v>307</v>
      </c>
      <c r="D120" s="296" t="s">
        <v>109</v>
      </c>
      <c r="E120" s="297">
        <v>2.8614999999999999</v>
      </c>
      <c r="F120" s="297">
        <v>0</v>
      </c>
      <c r="G120" s="298">
        <f>E120*F120</f>
        <v>0</v>
      </c>
      <c r="H120" s="299">
        <v>2.16</v>
      </c>
      <c r="I120" s="300">
        <f>E120*H120</f>
        <v>6.1808399999999999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01"/>
      <c r="B121" s="302"/>
      <c r="C121" s="303" t="s">
        <v>308</v>
      </c>
      <c r="D121" s="304"/>
      <c r="E121" s="304"/>
      <c r="F121" s="304"/>
      <c r="G121" s="305"/>
      <c r="I121" s="306"/>
      <c r="K121" s="306"/>
      <c r="L121" s="307" t="s">
        <v>308</v>
      </c>
      <c r="O121" s="292">
        <v>3</v>
      </c>
    </row>
    <row r="122" spans="1:80">
      <c r="A122" s="301"/>
      <c r="B122" s="308"/>
      <c r="C122" s="309" t="s">
        <v>309</v>
      </c>
      <c r="D122" s="310"/>
      <c r="E122" s="311">
        <v>2.8614999999999999</v>
      </c>
      <c r="F122" s="312"/>
      <c r="G122" s="313"/>
      <c r="H122" s="314"/>
      <c r="I122" s="306"/>
      <c r="J122" s="315"/>
      <c r="K122" s="306"/>
      <c r="M122" s="307" t="s">
        <v>309</v>
      </c>
      <c r="O122" s="292"/>
    </row>
    <row r="123" spans="1:80">
      <c r="A123" s="293">
        <v>39</v>
      </c>
      <c r="B123" s="294" t="s">
        <v>310</v>
      </c>
      <c r="C123" s="295" t="s">
        <v>311</v>
      </c>
      <c r="D123" s="296" t="s">
        <v>109</v>
      </c>
      <c r="E123" s="297">
        <v>2.8614999999999999</v>
      </c>
      <c r="F123" s="297">
        <v>0</v>
      </c>
      <c r="G123" s="298">
        <f>E123*F123</f>
        <v>0</v>
      </c>
      <c r="H123" s="299">
        <v>2.5249999999999999</v>
      </c>
      <c r="I123" s="300">
        <f>E123*H123</f>
        <v>7.2252874999999994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8"/>
      <c r="C124" s="309" t="s">
        <v>312</v>
      </c>
      <c r="D124" s="310"/>
      <c r="E124" s="311">
        <v>2.8614999999999999</v>
      </c>
      <c r="F124" s="312"/>
      <c r="G124" s="313"/>
      <c r="H124" s="314"/>
      <c r="I124" s="306"/>
      <c r="J124" s="315"/>
      <c r="K124" s="306"/>
      <c r="M124" s="307" t="s">
        <v>312</v>
      </c>
      <c r="O124" s="292"/>
    </row>
    <row r="125" spans="1:80">
      <c r="A125" s="293">
        <v>40</v>
      </c>
      <c r="B125" s="294" t="s">
        <v>313</v>
      </c>
      <c r="C125" s="295" t="s">
        <v>314</v>
      </c>
      <c r="D125" s="296" t="s">
        <v>109</v>
      </c>
      <c r="E125" s="297">
        <v>2.8900999999999999</v>
      </c>
      <c r="F125" s="297">
        <v>0</v>
      </c>
      <c r="G125" s="298">
        <f>E125*F125</f>
        <v>0</v>
      </c>
      <c r="H125" s="299">
        <v>2.5249999999999999</v>
      </c>
      <c r="I125" s="300">
        <f>E125*H125</f>
        <v>7.2975024999999993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 t="s">
        <v>315</v>
      </c>
      <c r="D126" s="304"/>
      <c r="E126" s="304"/>
      <c r="F126" s="304"/>
      <c r="G126" s="305"/>
      <c r="I126" s="306"/>
      <c r="K126" s="306"/>
      <c r="L126" s="307" t="s">
        <v>315</v>
      </c>
      <c r="O126" s="292">
        <v>3</v>
      </c>
    </row>
    <row r="127" spans="1:80">
      <c r="A127" s="301"/>
      <c r="B127" s="308"/>
      <c r="C127" s="309" t="s">
        <v>316</v>
      </c>
      <c r="D127" s="310"/>
      <c r="E127" s="311">
        <v>2.8900999999999999</v>
      </c>
      <c r="F127" s="312"/>
      <c r="G127" s="313"/>
      <c r="H127" s="314"/>
      <c r="I127" s="306"/>
      <c r="J127" s="315"/>
      <c r="K127" s="306"/>
      <c r="M127" s="307" t="s">
        <v>316</v>
      </c>
      <c r="O127" s="292"/>
    </row>
    <row r="128" spans="1:80">
      <c r="A128" s="293">
        <v>41</v>
      </c>
      <c r="B128" s="294" t="s">
        <v>317</v>
      </c>
      <c r="C128" s="295" t="s">
        <v>318</v>
      </c>
      <c r="D128" s="296" t="s">
        <v>319</v>
      </c>
      <c r="E128" s="297">
        <v>1.43E-2</v>
      </c>
      <c r="F128" s="297">
        <v>0</v>
      </c>
      <c r="G128" s="298">
        <f>E128*F128</f>
        <v>0</v>
      </c>
      <c r="H128" s="299">
        <v>1.0217400000000001</v>
      </c>
      <c r="I128" s="300">
        <f>E128*H128</f>
        <v>1.4610882000000002E-2</v>
      </c>
      <c r="J128" s="299">
        <v>0</v>
      </c>
      <c r="K128" s="300">
        <f>E128*J128</f>
        <v>0</v>
      </c>
      <c r="O128" s="292">
        <v>2</v>
      </c>
      <c r="AA128" s="261">
        <v>1</v>
      </c>
      <c r="AB128" s="261">
        <v>1</v>
      </c>
      <c r="AC128" s="261">
        <v>1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1</v>
      </c>
      <c r="CB128" s="292">
        <v>1</v>
      </c>
    </row>
    <row r="129" spans="1:80">
      <c r="A129" s="301"/>
      <c r="B129" s="302"/>
      <c r="C129" s="303"/>
      <c r="D129" s="304"/>
      <c r="E129" s="304"/>
      <c r="F129" s="304"/>
      <c r="G129" s="305"/>
      <c r="I129" s="306"/>
      <c r="K129" s="306"/>
      <c r="L129" s="307"/>
      <c r="O129" s="292">
        <v>3</v>
      </c>
    </row>
    <row r="130" spans="1:80">
      <c r="A130" s="301"/>
      <c r="B130" s="308"/>
      <c r="C130" s="309" t="s">
        <v>320</v>
      </c>
      <c r="D130" s="310"/>
      <c r="E130" s="311">
        <v>1.43E-2</v>
      </c>
      <c r="F130" s="312"/>
      <c r="G130" s="313"/>
      <c r="H130" s="314"/>
      <c r="I130" s="306"/>
      <c r="J130" s="315"/>
      <c r="K130" s="306"/>
      <c r="M130" s="307" t="s">
        <v>320</v>
      </c>
      <c r="O130" s="292"/>
    </row>
    <row r="131" spans="1:80">
      <c r="A131" s="316"/>
      <c r="B131" s="317" t="s">
        <v>99</v>
      </c>
      <c r="C131" s="318" t="s">
        <v>305</v>
      </c>
      <c r="D131" s="319"/>
      <c r="E131" s="320"/>
      <c r="F131" s="321"/>
      <c r="G131" s="322">
        <f>SUM(G119:G130)</f>
        <v>0</v>
      </c>
      <c r="H131" s="323"/>
      <c r="I131" s="324">
        <f>SUM(I119:I130)</f>
        <v>20.718240882</v>
      </c>
      <c r="J131" s="323"/>
      <c r="K131" s="324">
        <f>SUM(K119:K130)</f>
        <v>0</v>
      </c>
      <c r="O131" s="292">
        <v>4</v>
      </c>
      <c r="BA131" s="325">
        <f>SUM(BA119:BA130)</f>
        <v>0</v>
      </c>
      <c r="BB131" s="325">
        <f>SUM(BB119:BB130)</f>
        <v>0</v>
      </c>
      <c r="BC131" s="325">
        <f>SUM(BC119:BC130)</f>
        <v>0</v>
      </c>
      <c r="BD131" s="325">
        <f>SUM(BD119:BD130)</f>
        <v>0</v>
      </c>
      <c r="BE131" s="325">
        <f>SUM(BE119:BE130)</f>
        <v>0</v>
      </c>
    </row>
    <row r="132" spans="1:80">
      <c r="A132" s="282" t="s">
        <v>97</v>
      </c>
      <c r="B132" s="283" t="s">
        <v>321</v>
      </c>
      <c r="C132" s="284" t="s">
        <v>322</v>
      </c>
      <c r="D132" s="285"/>
      <c r="E132" s="286"/>
      <c r="F132" s="286"/>
      <c r="G132" s="287"/>
      <c r="H132" s="288"/>
      <c r="I132" s="289"/>
      <c r="J132" s="290"/>
      <c r="K132" s="291"/>
      <c r="O132" s="292">
        <v>1</v>
      </c>
    </row>
    <row r="133" spans="1:80" ht="22.5">
      <c r="A133" s="293">
        <v>42</v>
      </c>
      <c r="B133" s="294" t="s">
        <v>324</v>
      </c>
      <c r="C133" s="295" t="s">
        <v>325</v>
      </c>
      <c r="D133" s="296" t="s">
        <v>109</v>
      </c>
      <c r="E133" s="297">
        <v>0.34649999999999997</v>
      </c>
      <c r="F133" s="297">
        <v>0</v>
      </c>
      <c r="G133" s="298">
        <f>E133*F133</f>
        <v>0</v>
      </c>
      <c r="H133" s="299">
        <v>1.7671600000000001</v>
      </c>
      <c r="I133" s="300">
        <f>E133*H133</f>
        <v>0.61232093999999992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1</v>
      </c>
      <c r="AC133" s="261">
        <v>1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1</v>
      </c>
    </row>
    <row r="134" spans="1:80">
      <c r="A134" s="301"/>
      <c r="B134" s="302"/>
      <c r="C134" s="303" t="s">
        <v>326</v>
      </c>
      <c r="D134" s="304"/>
      <c r="E134" s="304"/>
      <c r="F134" s="304"/>
      <c r="G134" s="305"/>
      <c r="I134" s="306"/>
      <c r="K134" s="306"/>
      <c r="L134" s="307" t="s">
        <v>326</v>
      </c>
      <c r="O134" s="292">
        <v>3</v>
      </c>
    </row>
    <row r="135" spans="1:80">
      <c r="A135" s="301"/>
      <c r="B135" s="308"/>
      <c r="C135" s="309" t="s">
        <v>327</v>
      </c>
      <c r="D135" s="310"/>
      <c r="E135" s="311">
        <v>0.34649999999999997</v>
      </c>
      <c r="F135" s="312"/>
      <c r="G135" s="313"/>
      <c r="H135" s="314"/>
      <c r="I135" s="306"/>
      <c r="J135" s="315"/>
      <c r="K135" s="306"/>
      <c r="M135" s="307" t="s">
        <v>327</v>
      </c>
      <c r="O135" s="292"/>
    </row>
    <row r="136" spans="1:80">
      <c r="A136" s="316"/>
      <c r="B136" s="317" t="s">
        <v>99</v>
      </c>
      <c r="C136" s="318" t="s">
        <v>323</v>
      </c>
      <c r="D136" s="319"/>
      <c r="E136" s="320"/>
      <c r="F136" s="321"/>
      <c r="G136" s="322">
        <f>SUM(G132:G135)</f>
        <v>0</v>
      </c>
      <c r="H136" s="323"/>
      <c r="I136" s="324">
        <f>SUM(I132:I135)</f>
        <v>0.61232093999999992</v>
      </c>
      <c r="J136" s="323"/>
      <c r="K136" s="324">
        <f>SUM(K132:K135)</f>
        <v>0</v>
      </c>
      <c r="O136" s="292">
        <v>4</v>
      </c>
      <c r="BA136" s="325">
        <f>SUM(BA132:BA135)</f>
        <v>0</v>
      </c>
      <c r="BB136" s="325">
        <f>SUM(BB132:BB135)</f>
        <v>0</v>
      </c>
      <c r="BC136" s="325">
        <f>SUM(BC132:BC135)</f>
        <v>0</v>
      </c>
      <c r="BD136" s="325">
        <f>SUM(BD132:BD135)</f>
        <v>0</v>
      </c>
      <c r="BE136" s="325">
        <f>SUM(BE132:BE135)</f>
        <v>0</v>
      </c>
    </row>
    <row r="137" spans="1:80">
      <c r="A137" s="282" t="s">
        <v>97</v>
      </c>
      <c r="B137" s="283" t="s">
        <v>328</v>
      </c>
      <c r="C137" s="284" t="s">
        <v>329</v>
      </c>
      <c r="D137" s="285"/>
      <c r="E137" s="286"/>
      <c r="F137" s="286"/>
      <c r="G137" s="287"/>
      <c r="H137" s="288"/>
      <c r="I137" s="289"/>
      <c r="J137" s="290"/>
      <c r="K137" s="291"/>
      <c r="O137" s="292">
        <v>1</v>
      </c>
    </row>
    <row r="138" spans="1:80">
      <c r="A138" s="293">
        <v>43</v>
      </c>
      <c r="B138" s="294" t="s">
        <v>331</v>
      </c>
      <c r="C138" s="295" t="s">
        <v>332</v>
      </c>
      <c r="D138" s="296" t="s">
        <v>184</v>
      </c>
      <c r="E138" s="297">
        <v>2</v>
      </c>
      <c r="F138" s="297">
        <v>0</v>
      </c>
      <c r="G138" s="298">
        <f>E138*F138</f>
        <v>0</v>
      </c>
      <c r="H138" s="299">
        <v>1.17E-3</v>
      </c>
      <c r="I138" s="300">
        <f>E138*H138</f>
        <v>2.3400000000000001E-3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2"/>
      <c r="C139" s="303" t="s">
        <v>333</v>
      </c>
      <c r="D139" s="304"/>
      <c r="E139" s="304"/>
      <c r="F139" s="304"/>
      <c r="G139" s="305"/>
      <c r="I139" s="306"/>
      <c r="K139" s="306"/>
      <c r="L139" s="307" t="s">
        <v>333</v>
      </c>
      <c r="O139" s="292">
        <v>3</v>
      </c>
    </row>
    <row r="140" spans="1:80">
      <c r="A140" s="316"/>
      <c r="B140" s="317" t="s">
        <v>99</v>
      </c>
      <c r="C140" s="318" t="s">
        <v>330</v>
      </c>
      <c r="D140" s="319"/>
      <c r="E140" s="320"/>
      <c r="F140" s="321"/>
      <c r="G140" s="322">
        <f>SUM(G137:G139)</f>
        <v>0</v>
      </c>
      <c r="H140" s="323"/>
      <c r="I140" s="324">
        <f>SUM(I137:I139)</f>
        <v>2.3400000000000001E-3</v>
      </c>
      <c r="J140" s="323"/>
      <c r="K140" s="324">
        <f>SUM(K137:K139)</f>
        <v>0</v>
      </c>
      <c r="O140" s="292">
        <v>4</v>
      </c>
      <c r="BA140" s="325">
        <f>SUM(BA137:BA139)</f>
        <v>0</v>
      </c>
      <c r="BB140" s="325">
        <f>SUM(BB137:BB139)</f>
        <v>0</v>
      </c>
      <c r="BC140" s="325">
        <f>SUM(BC137:BC139)</f>
        <v>0</v>
      </c>
      <c r="BD140" s="325">
        <f>SUM(BD137:BD139)</f>
        <v>0</v>
      </c>
      <c r="BE140" s="325">
        <f>SUM(BE137:BE139)</f>
        <v>0</v>
      </c>
    </row>
    <row r="141" spans="1:80">
      <c r="A141" s="282" t="s">
        <v>97</v>
      </c>
      <c r="B141" s="283" t="s">
        <v>336</v>
      </c>
      <c r="C141" s="284" t="s">
        <v>337</v>
      </c>
      <c r="D141" s="285"/>
      <c r="E141" s="286"/>
      <c r="F141" s="286"/>
      <c r="G141" s="287"/>
      <c r="H141" s="288"/>
      <c r="I141" s="289"/>
      <c r="J141" s="290"/>
      <c r="K141" s="291"/>
      <c r="O141" s="292">
        <v>1</v>
      </c>
    </row>
    <row r="142" spans="1:80">
      <c r="A142" s="293">
        <v>44</v>
      </c>
      <c r="B142" s="294" t="s">
        <v>339</v>
      </c>
      <c r="C142" s="295" t="s">
        <v>340</v>
      </c>
      <c r="D142" s="296" t="s">
        <v>109</v>
      </c>
      <c r="E142" s="297">
        <v>0.16</v>
      </c>
      <c r="F142" s="297">
        <v>0</v>
      </c>
      <c r="G142" s="298">
        <f>E142*F142</f>
        <v>0</v>
      </c>
      <c r="H142" s="299">
        <v>1.8907700000000001</v>
      </c>
      <c r="I142" s="300">
        <f>E142*H142</f>
        <v>0.30252319999999999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8"/>
      <c r="C143" s="309" t="s">
        <v>515</v>
      </c>
      <c r="D143" s="310"/>
      <c r="E143" s="311">
        <v>0.16</v>
      </c>
      <c r="F143" s="312"/>
      <c r="G143" s="313"/>
      <c r="H143" s="314"/>
      <c r="I143" s="306"/>
      <c r="J143" s="315"/>
      <c r="K143" s="306"/>
      <c r="M143" s="307" t="s">
        <v>515</v>
      </c>
      <c r="O143" s="292"/>
    </row>
    <row r="144" spans="1:80">
      <c r="A144" s="316"/>
      <c r="B144" s="317" t="s">
        <v>99</v>
      </c>
      <c r="C144" s="318" t="s">
        <v>338</v>
      </c>
      <c r="D144" s="319"/>
      <c r="E144" s="320"/>
      <c r="F144" s="321"/>
      <c r="G144" s="322">
        <f>SUM(G141:G143)</f>
        <v>0</v>
      </c>
      <c r="H144" s="323"/>
      <c r="I144" s="324">
        <f>SUM(I141:I143)</f>
        <v>0.30252319999999999</v>
      </c>
      <c r="J144" s="323"/>
      <c r="K144" s="324">
        <f>SUM(K141:K143)</f>
        <v>0</v>
      </c>
      <c r="O144" s="292">
        <v>4</v>
      </c>
      <c r="BA144" s="325">
        <f>SUM(BA141:BA143)</f>
        <v>0</v>
      </c>
      <c r="BB144" s="325">
        <f>SUM(BB141:BB143)</f>
        <v>0</v>
      </c>
      <c r="BC144" s="325">
        <f>SUM(BC141:BC143)</f>
        <v>0</v>
      </c>
      <c r="BD144" s="325">
        <f>SUM(BD141:BD143)</f>
        <v>0</v>
      </c>
      <c r="BE144" s="325">
        <f>SUM(BE141:BE143)</f>
        <v>0</v>
      </c>
    </row>
    <row r="145" spans="1:80">
      <c r="A145" s="282" t="s">
        <v>97</v>
      </c>
      <c r="B145" s="283" t="s">
        <v>342</v>
      </c>
      <c r="C145" s="284" t="s">
        <v>343</v>
      </c>
      <c r="D145" s="285"/>
      <c r="E145" s="286"/>
      <c r="F145" s="286"/>
      <c r="G145" s="287"/>
      <c r="H145" s="288"/>
      <c r="I145" s="289"/>
      <c r="J145" s="290"/>
      <c r="K145" s="291"/>
      <c r="O145" s="292">
        <v>1</v>
      </c>
    </row>
    <row r="146" spans="1:80">
      <c r="A146" s="293">
        <v>45</v>
      </c>
      <c r="B146" s="294" t="s">
        <v>345</v>
      </c>
      <c r="C146" s="295" t="s">
        <v>346</v>
      </c>
      <c r="D146" s="296" t="s">
        <v>176</v>
      </c>
      <c r="E146" s="297">
        <v>0.75</v>
      </c>
      <c r="F146" s="297">
        <v>0</v>
      </c>
      <c r="G146" s="298">
        <f>E146*F146</f>
        <v>0</v>
      </c>
      <c r="H146" s="299">
        <v>0.441</v>
      </c>
      <c r="I146" s="300">
        <f>E146*H146</f>
        <v>0.33074999999999999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301"/>
      <c r="B147" s="302"/>
      <c r="C147" s="303" t="s">
        <v>347</v>
      </c>
      <c r="D147" s="304"/>
      <c r="E147" s="304"/>
      <c r="F147" s="304"/>
      <c r="G147" s="305"/>
      <c r="I147" s="306"/>
      <c r="K147" s="306"/>
      <c r="L147" s="307" t="s">
        <v>347</v>
      </c>
      <c r="O147" s="292">
        <v>3</v>
      </c>
    </row>
    <row r="148" spans="1:80">
      <c r="A148" s="293">
        <v>46</v>
      </c>
      <c r="B148" s="294" t="s">
        <v>348</v>
      </c>
      <c r="C148" s="295" t="s">
        <v>349</v>
      </c>
      <c r="D148" s="296" t="s">
        <v>176</v>
      </c>
      <c r="E148" s="297">
        <v>22</v>
      </c>
      <c r="F148" s="297">
        <v>0</v>
      </c>
      <c r="G148" s="298">
        <f>E148*F148</f>
        <v>0</v>
      </c>
      <c r="H148" s="299">
        <v>0.60104000000000002</v>
      </c>
      <c r="I148" s="300">
        <f>E148*H148</f>
        <v>13.22288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2"/>
      <c r="C149" s="303" t="s">
        <v>350</v>
      </c>
      <c r="D149" s="304"/>
      <c r="E149" s="304"/>
      <c r="F149" s="304"/>
      <c r="G149" s="305"/>
      <c r="I149" s="306"/>
      <c r="K149" s="306"/>
      <c r="L149" s="307" t="s">
        <v>350</v>
      </c>
      <c r="O149" s="292">
        <v>3</v>
      </c>
    </row>
    <row r="150" spans="1:80">
      <c r="A150" s="293">
        <v>47</v>
      </c>
      <c r="B150" s="294" t="s">
        <v>351</v>
      </c>
      <c r="C150" s="295" t="s">
        <v>352</v>
      </c>
      <c r="D150" s="296" t="s">
        <v>176</v>
      </c>
      <c r="E150" s="297">
        <v>0.75</v>
      </c>
      <c r="F150" s="297">
        <v>0</v>
      </c>
      <c r="G150" s="298">
        <f>E150*F150</f>
        <v>0</v>
      </c>
      <c r="H150" s="299">
        <v>0.18462999999999999</v>
      </c>
      <c r="I150" s="300">
        <f>E150*H150</f>
        <v>0.1384725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301"/>
      <c r="B151" s="302"/>
      <c r="C151" s="303" t="s">
        <v>353</v>
      </c>
      <c r="D151" s="304"/>
      <c r="E151" s="304"/>
      <c r="F151" s="304"/>
      <c r="G151" s="305"/>
      <c r="I151" s="306"/>
      <c r="K151" s="306"/>
      <c r="L151" s="307" t="s">
        <v>353</v>
      </c>
      <c r="O151" s="292">
        <v>3</v>
      </c>
    </row>
    <row r="152" spans="1:80">
      <c r="A152" s="293">
        <v>48</v>
      </c>
      <c r="B152" s="294" t="s">
        <v>354</v>
      </c>
      <c r="C152" s="295" t="s">
        <v>355</v>
      </c>
      <c r="D152" s="296" t="s">
        <v>176</v>
      </c>
      <c r="E152" s="297">
        <v>0.75</v>
      </c>
      <c r="F152" s="297">
        <v>0</v>
      </c>
      <c r="G152" s="298">
        <f>E152*F152</f>
        <v>0</v>
      </c>
      <c r="H152" s="299">
        <v>0.35759999999999997</v>
      </c>
      <c r="I152" s="300">
        <f>E152*H152</f>
        <v>0.26819999999999999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2"/>
      <c r="C153" s="303" t="s">
        <v>356</v>
      </c>
      <c r="D153" s="304"/>
      <c r="E153" s="304"/>
      <c r="F153" s="304"/>
      <c r="G153" s="305"/>
      <c r="I153" s="306"/>
      <c r="K153" s="306"/>
      <c r="L153" s="307" t="s">
        <v>356</v>
      </c>
      <c r="O153" s="292">
        <v>3</v>
      </c>
    </row>
    <row r="154" spans="1:80">
      <c r="A154" s="316"/>
      <c r="B154" s="317" t="s">
        <v>99</v>
      </c>
      <c r="C154" s="318" t="s">
        <v>344</v>
      </c>
      <c r="D154" s="319"/>
      <c r="E154" s="320"/>
      <c r="F154" s="321"/>
      <c r="G154" s="322">
        <f>SUM(G145:G153)</f>
        <v>0</v>
      </c>
      <c r="H154" s="323"/>
      <c r="I154" s="324">
        <f>SUM(I145:I153)</f>
        <v>13.960302500000001</v>
      </c>
      <c r="J154" s="323"/>
      <c r="K154" s="324">
        <f>SUM(K145:K153)</f>
        <v>0</v>
      </c>
      <c r="O154" s="292">
        <v>4</v>
      </c>
      <c r="BA154" s="325">
        <f>SUM(BA145:BA153)</f>
        <v>0</v>
      </c>
      <c r="BB154" s="325">
        <f>SUM(BB145:BB153)</f>
        <v>0</v>
      </c>
      <c r="BC154" s="325">
        <f>SUM(BC145:BC153)</f>
        <v>0</v>
      </c>
      <c r="BD154" s="325">
        <f>SUM(BD145:BD153)</f>
        <v>0</v>
      </c>
      <c r="BE154" s="325">
        <f>SUM(BE145:BE153)</f>
        <v>0</v>
      </c>
    </row>
    <row r="155" spans="1:80">
      <c r="A155" s="282" t="s">
        <v>97</v>
      </c>
      <c r="B155" s="283" t="s">
        <v>357</v>
      </c>
      <c r="C155" s="284" t="s">
        <v>358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>
      <c r="A156" s="293">
        <v>49</v>
      </c>
      <c r="B156" s="294" t="s">
        <v>360</v>
      </c>
      <c r="C156" s="295" t="s">
        <v>361</v>
      </c>
      <c r="D156" s="296" t="s">
        <v>176</v>
      </c>
      <c r="E156" s="297">
        <v>0.75</v>
      </c>
      <c r="F156" s="297">
        <v>0</v>
      </c>
      <c r="G156" s="298">
        <f>E156*F156</f>
        <v>0</v>
      </c>
      <c r="H156" s="299">
        <v>6.0099999999999997E-3</v>
      </c>
      <c r="I156" s="300">
        <f>E156*H156</f>
        <v>4.5074999999999994E-3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293">
        <v>50</v>
      </c>
      <c r="B157" s="294" t="s">
        <v>362</v>
      </c>
      <c r="C157" s="295" t="s">
        <v>363</v>
      </c>
      <c r="D157" s="296" t="s">
        <v>176</v>
      </c>
      <c r="E157" s="297">
        <v>0.75</v>
      </c>
      <c r="F157" s="297">
        <v>0</v>
      </c>
      <c r="G157" s="298">
        <f>E157*F157</f>
        <v>0</v>
      </c>
      <c r="H157" s="299">
        <v>6.0999999999999997E-4</v>
      </c>
      <c r="I157" s="300">
        <f>E157*H157</f>
        <v>4.5750000000000001E-4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0</v>
      </c>
      <c r="AC157" s="261">
        <v>0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0</v>
      </c>
    </row>
    <row r="158" spans="1:80">
      <c r="A158" s="293">
        <v>51</v>
      </c>
      <c r="B158" s="294" t="s">
        <v>364</v>
      </c>
      <c r="C158" s="295" t="s">
        <v>365</v>
      </c>
      <c r="D158" s="296" t="s">
        <v>176</v>
      </c>
      <c r="E158" s="297">
        <v>0.75</v>
      </c>
      <c r="F158" s="297">
        <v>0</v>
      </c>
      <c r="G158" s="298">
        <f>E158*F158</f>
        <v>0</v>
      </c>
      <c r="H158" s="299">
        <v>0.12966</v>
      </c>
      <c r="I158" s="300">
        <f>E158*H158</f>
        <v>9.7244999999999998E-2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2"/>
      <c r="C159" s="303" t="s">
        <v>366</v>
      </c>
      <c r="D159" s="304"/>
      <c r="E159" s="304"/>
      <c r="F159" s="304"/>
      <c r="G159" s="305"/>
      <c r="I159" s="306"/>
      <c r="K159" s="306"/>
      <c r="L159" s="307" t="s">
        <v>366</v>
      </c>
      <c r="O159" s="292">
        <v>3</v>
      </c>
    </row>
    <row r="160" spans="1:80">
      <c r="A160" s="316"/>
      <c r="B160" s="317" t="s">
        <v>99</v>
      </c>
      <c r="C160" s="318" t="s">
        <v>359</v>
      </c>
      <c r="D160" s="319"/>
      <c r="E160" s="320"/>
      <c r="F160" s="321"/>
      <c r="G160" s="322">
        <f>SUM(G155:G159)</f>
        <v>0</v>
      </c>
      <c r="H160" s="323"/>
      <c r="I160" s="324">
        <f>SUM(I155:I159)</f>
        <v>0.10221</v>
      </c>
      <c r="J160" s="323"/>
      <c r="K160" s="324">
        <f>SUM(K155:K159)</f>
        <v>0</v>
      </c>
      <c r="O160" s="292">
        <v>4</v>
      </c>
      <c r="BA160" s="325">
        <f>SUM(BA155:BA159)</f>
        <v>0</v>
      </c>
      <c r="BB160" s="325">
        <f>SUM(BB155:BB159)</f>
        <v>0</v>
      </c>
      <c r="BC160" s="325">
        <f>SUM(BC155:BC159)</f>
        <v>0</v>
      </c>
      <c r="BD160" s="325">
        <f>SUM(BD155:BD159)</f>
        <v>0</v>
      </c>
      <c r="BE160" s="325">
        <f>SUM(BE155:BE159)</f>
        <v>0</v>
      </c>
    </row>
    <row r="161" spans="1:80">
      <c r="A161" s="282" t="s">
        <v>97</v>
      </c>
      <c r="B161" s="283" t="s">
        <v>367</v>
      </c>
      <c r="C161" s="284" t="s">
        <v>368</v>
      </c>
      <c r="D161" s="285"/>
      <c r="E161" s="286"/>
      <c r="F161" s="286"/>
      <c r="G161" s="287"/>
      <c r="H161" s="288"/>
      <c r="I161" s="289"/>
      <c r="J161" s="290"/>
      <c r="K161" s="291"/>
      <c r="O161" s="292">
        <v>1</v>
      </c>
    </row>
    <row r="162" spans="1:80">
      <c r="A162" s="293">
        <v>52</v>
      </c>
      <c r="B162" s="294" t="s">
        <v>370</v>
      </c>
      <c r="C162" s="295" t="s">
        <v>371</v>
      </c>
      <c r="D162" s="296" t="s">
        <v>176</v>
      </c>
      <c r="E162" s="297">
        <v>22</v>
      </c>
      <c r="F162" s="297">
        <v>0</v>
      </c>
      <c r="G162" s="298">
        <f>E162*F162</f>
        <v>0</v>
      </c>
      <c r="H162" s="299">
        <v>7.3899999999999993E-2</v>
      </c>
      <c r="I162" s="300">
        <f>E162*H162</f>
        <v>1.6257999999999999</v>
      </c>
      <c r="J162" s="299">
        <v>0</v>
      </c>
      <c r="K162" s="300">
        <f>E162*J162</f>
        <v>0</v>
      </c>
      <c r="O162" s="292">
        <v>2</v>
      </c>
      <c r="AA162" s="261">
        <v>1</v>
      </c>
      <c r="AB162" s="261">
        <v>1</v>
      </c>
      <c r="AC162" s="261">
        <v>1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1</v>
      </c>
      <c r="CB162" s="292">
        <v>1</v>
      </c>
    </row>
    <row r="163" spans="1:80">
      <c r="A163" s="293">
        <v>53</v>
      </c>
      <c r="B163" s="294" t="s">
        <v>372</v>
      </c>
      <c r="C163" s="295" t="s">
        <v>373</v>
      </c>
      <c r="D163" s="296" t="s">
        <v>184</v>
      </c>
      <c r="E163" s="297">
        <v>11</v>
      </c>
      <c r="F163" s="297">
        <v>0</v>
      </c>
      <c r="G163" s="298">
        <f>E163*F163</f>
        <v>0</v>
      </c>
      <c r="H163" s="299">
        <v>3.6000000000000002E-4</v>
      </c>
      <c r="I163" s="300">
        <f>E163*H163</f>
        <v>3.96E-3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293">
        <v>54</v>
      </c>
      <c r="B164" s="294" t="s">
        <v>374</v>
      </c>
      <c r="C164" s="295" t="s">
        <v>375</v>
      </c>
      <c r="D164" s="296" t="s">
        <v>184</v>
      </c>
      <c r="E164" s="297">
        <v>3.5</v>
      </c>
      <c r="F164" s="297">
        <v>0</v>
      </c>
      <c r="G164" s="298">
        <f>E164*F164</f>
        <v>0</v>
      </c>
      <c r="H164" s="299">
        <v>3.5999999999999999E-3</v>
      </c>
      <c r="I164" s="300">
        <f>E164*H164</f>
        <v>1.26E-2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293">
        <v>55</v>
      </c>
      <c r="B165" s="294" t="s">
        <v>376</v>
      </c>
      <c r="C165" s="295" t="s">
        <v>377</v>
      </c>
      <c r="D165" s="296" t="s">
        <v>176</v>
      </c>
      <c r="E165" s="297">
        <v>24</v>
      </c>
      <c r="F165" s="297">
        <v>0</v>
      </c>
      <c r="G165" s="298">
        <f>E165*F165</f>
        <v>0</v>
      </c>
      <c r="H165" s="299">
        <v>0.17244999999999999</v>
      </c>
      <c r="I165" s="300">
        <f>E165*H165</f>
        <v>4.1387999999999998</v>
      </c>
      <c r="J165" s="299"/>
      <c r="K165" s="300">
        <f>E165*J165</f>
        <v>0</v>
      </c>
      <c r="O165" s="292">
        <v>2</v>
      </c>
      <c r="AA165" s="261">
        <v>3</v>
      </c>
      <c r="AB165" s="261">
        <v>1</v>
      </c>
      <c r="AC165" s="261">
        <v>592451170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3</v>
      </c>
      <c r="CB165" s="292">
        <v>1</v>
      </c>
    </row>
    <row r="166" spans="1:80">
      <c r="A166" s="301"/>
      <c r="B166" s="308"/>
      <c r="C166" s="309" t="s">
        <v>378</v>
      </c>
      <c r="D166" s="310"/>
      <c r="E166" s="311">
        <v>23.1</v>
      </c>
      <c r="F166" s="312"/>
      <c r="G166" s="313"/>
      <c r="H166" s="314"/>
      <c r="I166" s="306"/>
      <c r="J166" s="315"/>
      <c r="K166" s="306"/>
      <c r="M166" s="307" t="s">
        <v>378</v>
      </c>
      <c r="O166" s="292"/>
    </row>
    <row r="167" spans="1:80">
      <c r="A167" s="301"/>
      <c r="B167" s="308"/>
      <c r="C167" s="309" t="s">
        <v>379</v>
      </c>
      <c r="D167" s="310"/>
      <c r="E167" s="311">
        <v>0.9</v>
      </c>
      <c r="F167" s="312"/>
      <c r="G167" s="313"/>
      <c r="H167" s="314"/>
      <c r="I167" s="306"/>
      <c r="J167" s="315"/>
      <c r="K167" s="306"/>
      <c r="M167" s="307" t="s">
        <v>379</v>
      </c>
      <c r="O167" s="292"/>
    </row>
    <row r="168" spans="1:80">
      <c r="A168" s="316"/>
      <c r="B168" s="317" t="s">
        <v>99</v>
      </c>
      <c r="C168" s="318" t="s">
        <v>369</v>
      </c>
      <c r="D168" s="319"/>
      <c r="E168" s="320"/>
      <c r="F168" s="321"/>
      <c r="G168" s="322">
        <f>SUM(G161:G167)</f>
        <v>0</v>
      </c>
      <c r="H168" s="323"/>
      <c r="I168" s="324">
        <f>SUM(I161:I167)</f>
        <v>5.7811599999999999</v>
      </c>
      <c r="J168" s="323"/>
      <c r="K168" s="324">
        <f>SUM(K161:K167)</f>
        <v>0</v>
      </c>
      <c r="O168" s="292">
        <v>4</v>
      </c>
      <c r="BA168" s="325">
        <f>SUM(BA161:BA167)</f>
        <v>0</v>
      </c>
      <c r="BB168" s="325">
        <f>SUM(BB161:BB167)</f>
        <v>0</v>
      </c>
      <c r="BC168" s="325">
        <f>SUM(BC161:BC167)</f>
        <v>0</v>
      </c>
      <c r="BD168" s="325">
        <f>SUM(BD161:BD167)</f>
        <v>0</v>
      </c>
      <c r="BE168" s="325">
        <f>SUM(BE161:BE167)</f>
        <v>0</v>
      </c>
    </row>
    <row r="169" spans="1:80">
      <c r="A169" s="282" t="s">
        <v>97</v>
      </c>
      <c r="B169" s="283" t="s">
        <v>380</v>
      </c>
      <c r="C169" s="284" t="s">
        <v>381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 ht="22.5">
      <c r="A170" s="293">
        <v>56</v>
      </c>
      <c r="B170" s="294" t="s">
        <v>383</v>
      </c>
      <c r="C170" s="295" t="s">
        <v>384</v>
      </c>
      <c r="D170" s="296" t="s">
        <v>385</v>
      </c>
      <c r="E170" s="297">
        <v>2</v>
      </c>
      <c r="F170" s="297">
        <v>0</v>
      </c>
      <c r="G170" s="298">
        <f>E170*F170</f>
        <v>0</v>
      </c>
      <c r="H170" s="299">
        <v>3.5619999999999999E-2</v>
      </c>
      <c r="I170" s="300">
        <f>E170*H170</f>
        <v>7.1239999999999998E-2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301"/>
      <c r="B171" s="302"/>
      <c r="C171" s="303" t="s">
        <v>386</v>
      </c>
      <c r="D171" s="304"/>
      <c r="E171" s="304"/>
      <c r="F171" s="304"/>
      <c r="G171" s="305"/>
      <c r="I171" s="306"/>
      <c r="K171" s="306"/>
      <c r="L171" s="307" t="s">
        <v>386</v>
      </c>
      <c r="O171" s="292">
        <v>3</v>
      </c>
    </row>
    <row r="172" spans="1:80">
      <c r="A172" s="316"/>
      <c r="B172" s="317" t="s">
        <v>99</v>
      </c>
      <c r="C172" s="318" t="s">
        <v>382</v>
      </c>
      <c r="D172" s="319"/>
      <c r="E172" s="320"/>
      <c r="F172" s="321"/>
      <c r="G172" s="322">
        <f>SUM(G169:G171)</f>
        <v>0</v>
      </c>
      <c r="H172" s="323"/>
      <c r="I172" s="324">
        <f>SUM(I169:I171)</f>
        <v>7.1239999999999998E-2</v>
      </c>
      <c r="J172" s="323"/>
      <c r="K172" s="324">
        <f>SUM(K169:K171)</f>
        <v>0</v>
      </c>
      <c r="O172" s="292">
        <v>4</v>
      </c>
      <c r="BA172" s="325">
        <f>SUM(BA169:BA171)</f>
        <v>0</v>
      </c>
      <c r="BB172" s="325">
        <f>SUM(BB169:BB171)</f>
        <v>0</v>
      </c>
      <c r="BC172" s="325">
        <f>SUM(BC169:BC171)</f>
        <v>0</v>
      </c>
      <c r="BD172" s="325">
        <f>SUM(BD169:BD171)</f>
        <v>0</v>
      </c>
      <c r="BE172" s="325">
        <f>SUM(BE169:BE171)</f>
        <v>0</v>
      </c>
    </row>
    <row r="173" spans="1:80">
      <c r="A173" s="282" t="s">
        <v>97</v>
      </c>
      <c r="B173" s="283" t="s">
        <v>387</v>
      </c>
      <c r="C173" s="284" t="s">
        <v>388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57</v>
      </c>
      <c r="B174" s="294" t="s">
        <v>390</v>
      </c>
      <c r="C174" s="295" t="s">
        <v>391</v>
      </c>
      <c r="D174" s="296" t="s">
        <v>176</v>
      </c>
      <c r="E174" s="297">
        <v>57.23</v>
      </c>
      <c r="F174" s="297">
        <v>0</v>
      </c>
      <c r="G174" s="298">
        <f>E174*F174</f>
        <v>0</v>
      </c>
      <c r="H174" s="299">
        <v>2.2000000000000001E-4</v>
      </c>
      <c r="I174" s="300">
        <f>E174*H174</f>
        <v>1.25906E-2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8"/>
      <c r="C175" s="309" t="s">
        <v>392</v>
      </c>
      <c r="D175" s="310"/>
      <c r="E175" s="311">
        <v>28.614999999999998</v>
      </c>
      <c r="F175" s="312"/>
      <c r="G175" s="313"/>
      <c r="H175" s="314"/>
      <c r="I175" s="306"/>
      <c r="J175" s="315"/>
      <c r="K175" s="306"/>
      <c r="M175" s="307" t="s">
        <v>392</v>
      </c>
      <c r="O175" s="292"/>
    </row>
    <row r="176" spans="1:80">
      <c r="A176" s="301"/>
      <c r="B176" s="308"/>
      <c r="C176" s="309" t="s">
        <v>393</v>
      </c>
      <c r="D176" s="310"/>
      <c r="E176" s="311">
        <v>28.614999999999998</v>
      </c>
      <c r="F176" s="312"/>
      <c r="G176" s="313"/>
      <c r="H176" s="314"/>
      <c r="I176" s="306"/>
      <c r="J176" s="315"/>
      <c r="K176" s="306"/>
      <c r="M176" s="307" t="s">
        <v>393</v>
      </c>
      <c r="O176" s="292"/>
    </row>
    <row r="177" spans="1:80">
      <c r="A177" s="316"/>
      <c r="B177" s="317" t="s">
        <v>99</v>
      </c>
      <c r="C177" s="318" t="s">
        <v>389</v>
      </c>
      <c r="D177" s="319"/>
      <c r="E177" s="320"/>
      <c r="F177" s="321"/>
      <c r="G177" s="322">
        <f>SUM(G173:G176)</f>
        <v>0</v>
      </c>
      <c r="H177" s="323"/>
      <c r="I177" s="324">
        <f>SUM(I173:I176)</f>
        <v>1.25906E-2</v>
      </c>
      <c r="J177" s="323"/>
      <c r="K177" s="324">
        <f>SUM(K173:K176)</f>
        <v>0</v>
      </c>
      <c r="O177" s="292">
        <v>4</v>
      </c>
      <c r="BA177" s="325">
        <f>SUM(BA173:BA176)</f>
        <v>0</v>
      </c>
      <c r="BB177" s="325">
        <f>SUM(BB173:BB176)</f>
        <v>0</v>
      </c>
      <c r="BC177" s="325">
        <f>SUM(BC173:BC176)</f>
        <v>0</v>
      </c>
      <c r="BD177" s="325">
        <f>SUM(BD173:BD176)</f>
        <v>0</v>
      </c>
      <c r="BE177" s="325">
        <f>SUM(BE173:BE176)</f>
        <v>0</v>
      </c>
    </row>
    <row r="178" spans="1:80">
      <c r="A178" s="282" t="s">
        <v>97</v>
      </c>
      <c r="B178" s="283" t="s">
        <v>394</v>
      </c>
      <c r="C178" s="284" t="s">
        <v>395</v>
      </c>
      <c r="D178" s="285"/>
      <c r="E178" s="286"/>
      <c r="F178" s="286"/>
      <c r="G178" s="287"/>
      <c r="H178" s="288"/>
      <c r="I178" s="289"/>
      <c r="J178" s="290"/>
      <c r="K178" s="291"/>
      <c r="O178" s="292">
        <v>1</v>
      </c>
    </row>
    <row r="179" spans="1:80">
      <c r="A179" s="293">
        <v>58</v>
      </c>
      <c r="B179" s="294" t="s">
        <v>397</v>
      </c>
      <c r="C179" s="295" t="s">
        <v>398</v>
      </c>
      <c r="D179" s="296" t="s">
        <v>184</v>
      </c>
      <c r="E179" s="297">
        <v>2</v>
      </c>
      <c r="F179" s="297">
        <v>0</v>
      </c>
      <c r="G179" s="298">
        <f>E179*F179</f>
        <v>0</v>
      </c>
      <c r="H179" s="299">
        <v>0</v>
      </c>
      <c r="I179" s="300">
        <f>E179*H179</f>
        <v>0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1</v>
      </c>
      <c r="AC179" s="261">
        <v>1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1</v>
      </c>
    </row>
    <row r="180" spans="1:80">
      <c r="A180" s="301"/>
      <c r="B180" s="302"/>
      <c r="C180" s="303" t="s">
        <v>399</v>
      </c>
      <c r="D180" s="304"/>
      <c r="E180" s="304"/>
      <c r="F180" s="304"/>
      <c r="G180" s="305"/>
      <c r="I180" s="306"/>
      <c r="K180" s="306"/>
      <c r="L180" s="307" t="s">
        <v>399</v>
      </c>
      <c r="O180" s="292">
        <v>3</v>
      </c>
    </row>
    <row r="181" spans="1:80">
      <c r="A181" s="316"/>
      <c r="B181" s="317" t="s">
        <v>99</v>
      </c>
      <c r="C181" s="318" t="s">
        <v>396</v>
      </c>
      <c r="D181" s="319"/>
      <c r="E181" s="320"/>
      <c r="F181" s="321"/>
      <c r="G181" s="322">
        <f>SUM(G178:G180)</f>
        <v>0</v>
      </c>
      <c r="H181" s="323"/>
      <c r="I181" s="324">
        <f>SUM(I178:I180)</f>
        <v>0</v>
      </c>
      <c r="J181" s="323"/>
      <c r="K181" s="324">
        <f>SUM(K178:K180)</f>
        <v>0</v>
      </c>
      <c r="O181" s="292">
        <v>4</v>
      </c>
      <c r="BA181" s="325">
        <f>SUM(BA178:BA180)</f>
        <v>0</v>
      </c>
      <c r="BB181" s="325">
        <f>SUM(BB178:BB180)</f>
        <v>0</v>
      </c>
      <c r="BC181" s="325">
        <f>SUM(BC178:BC180)</f>
        <v>0</v>
      </c>
      <c r="BD181" s="325">
        <f>SUM(BD178:BD180)</f>
        <v>0</v>
      </c>
      <c r="BE181" s="325">
        <f>SUM(BE178:BE180)</f>
        <v>0</v>
      </c>
    </row>
    <row r="182" spans="1:80">
      <c r="A182" s="282" t="s">
        <v>97</v>
      </c>
      <c r="B182" s="283" t="s">
        <v>401</v>
      </c>
      <c r="C182" s="284" t="s">
        <v>402</v>
      </c>
      <c r="D182" s="285"/>
      <c r="E182" s="286"/>
      <c r="F182" s="286"/>
      <c r="G182" s="287"/>
      <c r="H182" s="288"/>
      <c r="I182" s="289"/>
      <c r="J182" s="290"/>
      <c r="K182" s="291"/>
      <c r="O182" s="292">
        <v>1</v>
      </c>
    </row>
    <row r="183" spans="1:80">
      <c r="A183" s="293">
        <v>59</v>
      </c>
      <c r="B183" s="294" t="s">
        <v>404</v>
      </c>
      <c r="C183" s="295" t="s">
        <v>405</v>
      </c>
      <c r="D183" s="296" t="s">
        <v>184</v>
      </c>
      <c r="E183" s="297">
        <v>10</v>
      </c>
      <c r="F183" s="297">
        <v>0</v>
      </c>
      <c r="G183" s="298">
        <f>E183*F183</f>
        <v>0</v>
      </c>
      <c r="H183" s="299">
        <v>3.6999999999999999E-4</v>
      </c>
      <c r="I183" s="300">
        <f>E183*H183</f>
        <v>3.7000000000000002E-3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2"/>
      <c r="C184" s="303" t="s">
        <v>406</v>
      </c>
      <c r="D184" s="304"/>
      <c r="E184" s="304"/>
      <c r="F184" s="304"/>
      <c r="G184" s="305"/>
      <c r="I184" s="306"/>
      <c r="K184" s="306"/>
      <c r="L184" s="307" t="s">
        <v>406</v>
      </c>
      <c r="O184" s="292">
        <v>3</v>
      </c>
    </row>
    <row r="185" spans="1:80">
      <c r="A185" s="293">
        <v>60</v>
      </c>
      <c r="B185" s="294" t="s">
        <v>407</v>
      </c>
      <c r="C185" s="295" t="s">
        <v>408</v>
      </c>
      <c r="D185" s="296" t="s">
        <v>184</v>
      </c>
      <c r="E185" s="297">
        <v>30</v>
      </c>
      <c r="F185" s="297">
        <v>0</v>
      </c>
      <c r="G185" s="298">
        <f>E185*F185</f>
        <v>0</v>
      </c>
      <c r="H185" s="299">
        <v>0.188</v>
      </c>
      <c r="I185" s="300">
        <f>E185*H185</f>
        <v>5.64</v>
      </c>
      <c r="J185" s="299">
        <v>0</v>
      </c>
      <c r="K185" s="300">
        <f>E185*J185</f>
        <v>0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01"/>
      <c r="B186" s="308"/>
      <c r="C186" s="309" t="s">
        <v>409</v>
      </c>
      <c r="D186" s="310"/>
      <c r="E186" s="311">
        <v>27.5</v>
      </c>
      <c r="F186" s="312"/>
      <c r="G186" s="313"/>
      <c r="H186" s="314"/>
      <c r="I186" s="306"/>
      <c r="J186" s="315"/>
      <c r="K186" s="306"/>
      <c r="M186" s="307" t="s">
        <v>409</v>
      </c>
      <c r="O186" s="292"/>
    </row>
    <row r="187" spans="1:80">
      <c r="A187" s="301"/>
      <c r="B187" s="308"/>
      <c r="C187" s="309" t="s">
        <v>410</v>
      </c>
      <c r="D187" s="310"/>
      <c r="E187" s="311">
        <v>1</v>
      </c>
      <c r="F187" s="312"/>
      <c r="G187" s="313"/>
      <c r="H187" s="314"/>
      <c r="I187" s="306"/>
      <c r="J187" s="315"/>
      <c r="K187" s="306"/>
      <c r="M187" s="307" t="s">
        <v>410</v>
      </c>
      <c r="O187" s="292"/>
    </row>
    <row r="188" spans="1:80">
      <c r="A188" s="301"/>
      <c r="B188" s="308"/>
      <c r="C188" s="309" t="s">
        <v>411</v>
      </c>
      <c r="D188" s="310"/>
      <c r="E188" s="311">
        <v>1.5</v>
      </c>
      <c r="F188" s="312"/>
      <c r="G188" s="313"/>
      <c r="H188" s="314"/>
      <c r="I188" s="306"/>
      <c r="J188" s="315"/>
      <c r="K188" s="306"/>
      <c r="M188" s="307" t="s">
        <v>411</v>
      </c>
      <c r="O188" s="292"/>
    </row>
    <row r="189" spans="1:80">
      <c r="A189" s="293">
        <v>61</v>
      </c>
      <c r="B189" s="294" t="s">
        <v>412</v>
      </c>
      <c r="C189" s="295" t="s">
        <v>413</v>
      </c>
      <c r="D189" s="296" t="s">
        <v>109</v>
      </c>
      <c r="E189" s="297">
        <v>1.05</v>
      </c>
      <c r="F189" s="297">
        <v>0</v>
      </c>
      <c r="G189" s="298">
        <f>E189*F189</f>
        <v>0</v>
      </c>
      <c r="H189" s="299">
        <v>2.5249999999999999</v>
      </c>
      <c r="I189" s="300">
        <f>E189*H189</f>
        <v>2.6512500000000001</v>
      </c>
      <c r="J189" s="299">
        <v>0</v>
      </c>
      <c r="K189" s="300">
        <f>E189*J189</f>
        <v>0</v>
      </c>
      <c r="O189" s="292">
        <v>2</v>
      </c>
      <c r="AA189" s="261">
        <v>1</v>
      </c>
      <c r="AB189" s="261">
        <v>1</v>
      </c>
      <c r="AC189" s="261">
        <v>1</v>
      </c>
      <c r="AZ189" s="261">
        <v>1</v>
      </c>
      <c r="BA189" s="261">
        <f>IF(AZ189=1,G189,0)</f>
        <v>0</v>
      </c>
      <c r="BB189" s="261">
        <f>IF(AZ189=2,G189,0)</f>
        <v>0</v>
      </c>
      <c r="BC189" s="261">
        <f>IF(AZ189=3,G189,0)</f>
        <v>0</v>
      </c>
      <c r="BD189" s="261">
        <f>IF(AZ189=4,G189,0)</f>
        <v>0</v>
      </c>
      <c r="BE189" s="261">
        <f>IF(AZ189=5,G189,0)</f>
        <v>0</v>
      </c>
      <c r="CA189" s="292">
        <v>1</v>
      </c>
      <c r="CB189" s="292">
        <v>1</v>
      </c>
    </row>
    <row r="190" spans="1:80">
      <c r="A190" s="301"/>
      <c r="B190" s="302"/>
      <c r="C190" s="303" t="s">
        <v>366</v>
      </c>
      <c r="D190" s="304"/>
      <c r="E190" s="304"/>
      <c r="F190" s="304"/>
      <c r="G190" s="305"/>
      <c r="I190" s="306"/>
      <c r="K190" s="306"/>
      <c r="L190" s="307" t="s">
        <v>366</v>
      </c>
      <c r="O190" s="292">
        <v>3</v>
      </c>
    </row>
    <row r="191" spans="1:80">
      <c r="A191" s="301"/>
      <c r="B191" s="308"/>
      <c r="C191" s="309" t="s">
        <v>414</v>
      </c>
      <c r="D191" s="310"/>
      <c r="E191" s="311">
        <v>1.05</v>
      </c>
      <c r="F191" s="312"/>
      <c r="G191" s="313"/>
      <c r="H191" s="314"/>
      <c r="I191" s="306"/>
      <c r="J191" s="315"/>
      <c r="K191" s="306"/>
      <c r="M191" s="307" t="s">
        <v>414</v>
      </c>
      <c r="O191" s="292"/>
    </row>
    <row r="192" spans="1:80">
      <c r="A192" s="293">
        <v>62</v>
      </c>
      <c r="B192" s="294" t="s">
        <v>415</v>
      </c>
      <c r="C192" s="295" t="s">
        <v>416</v>
      </c>
      <c r="D192" s="296" t="s">
        <v>184</v>
      </c>
      <c r="E192" s="297">
        <v>4.0999999999999996</v>
      </c>
      <c r="F192" s="297">
        <v>0</v>
      </c>
      <c r="G192" s="298">
        <f>E192*F192</f>
        <v>0</v>
      </c>
      <c r="H192" s="299">
        <v>0</v>
      </c>
      <c r="I192" s="300">
        <f>E192*H192</f>
        <v>0</v>
      </c>
      <c r="J192" s="299">
        <v>0</v>
      </c>
      <c r="K192" s="300">
        <f>E192*J192</f>
        <v>0</v>
      </c>
      <c r="O192" s="292">
        <v>2</v>
      </c>
      <c r="AA192" s="261">
        <v>1</v>
      </c>
      <c r="AB192" s="261">
        <v>1</v>
      </c>
      <c r="AC192" s="261">
        <v>1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1</v>
      </c>
      <c r="CB192" s="292">
        <v>1</v>
      </c>
    </row>
    <row r="193" spans="1:80">
      <c r="A193" s="301"/>
      <c r="B193" s="302"/>
      <c r="C193" s="303"/>
      <c r="D193" s="304"/>
      <c r="E193" s="304"/>
      <c r="F193" s="304"/>
      <c r="G193" s="305"/>
      <c r="I193" s="306"/>
      <c r="K193" s="306"/>
      <c r="L193" s="307"/>
      <c r="O193" s="292">
        <v>3</v>
      </c>
    </row>
    <row r="194" spans="1:80">
      <c r="A194" s="301"/>
      <c r="B194" s="308"/>
      <c r="C194" s="309" t="s">
        <v>417</v>
      </c>
      <c r="D194" s="310"/>
      <c r="E194" s="311">
        <v>4.0999999999999996</v>
      </c>
      <c r="F194" s="312"/>
      <c r="G194" s="313"/>
      <c r="H194" s="314"/>
      <c r="I194" s="306"/>
      <c r="J194" s="315"/>
      <c r="K194" s="306"/>
      <c r="M194" s="307" t="s">
        <v>417</v>
      </c>
      <c r="O194" s="292"/>
    </row>
    <row r="195" spans="1:80">
      <c r="A195" s="293">
        <v>63</v>
      </c>
      <c r="B195" s="294" t="s">
        <v>418</v>
      </c>
      <c r="C195" s="295" t="s">
        <v>419</v>
      </c>
      <c r="D195" s="296" t="s">
        <v>184</v>
      </c>
      <c r="E195" s="297">
        <v>4.0999999999999996</v>
      </c>
      <c r="F195" s="297">
        <v>0</v>
      </c>
      <c r="G195" s="298">
        <f>E195*F195</f>
        <v>0</v>
      </c>
      <c r="H195" s="299">
        <v>0</v>
      </c>
      <c r="I195" s="300">
        <f>E195*H195</f>
        <v>0</v>
      </c>
      <c r="J195" s="299">
        <v>0</v>
      </c>
      <c r="K195" s="300">
        <f>E195*J195</f>
        <v>0</v>
      </c>
      <c r="O195" s="292">
        <v>2</v>
      </c>
      <c r="AA195" s="261">
        <v>1</v>
      </c>
      <c r="AB195" s="261">
        <v>1</v>
      </c>
      <c r="AC195" s="261">
        <v>1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1</v>
      </c>
      <c r="CB195" s="292">
        <v>1</v>
      </c>
    </row>
    <row r="196" spans="1:80">
      <c r="A196" s="301"/>
      <c r="B196" s="308"/>
      <c r="C196" s="309" t="s">
        <v>417</v>
      </c>
      <c r="D196" s="310"/>
      <c r="E196" s="311">
        <v>4.0999999999999996</v>
      </c>
      <c r="F196" s="312"/>
      <c r="G196" s="313"/>
      <c r="H196" s="314"/>
      <c r="I196" s="306"/>
      <c r="J196" s="315"/>
      <c r="K196" s="306"/>
      <c r="M196" s="307" t="s">
        <v>417</v>
      </c>
      <c r="O196" s="292"/>
    </row>
    <row r="197" spans="1:80">
      <c r="A197" s="293">
        <v>64</v>
      </c>
      <c r="B197" s="294" t="s">
        <v>420</v>
      </c>
      <c r="C197" s="295" t="s">
        <v>421</v>
      </c>
      <c r="D197" s="296" t="s">
        <v>385</v>
      </c>
      <c r="E197" s="297">
        <v>28</v>
      </c>
      <c r="F197" s="297">
        <v>0</v>
      </c>
      <c r="G197" s="298">
        <f>E197*F197</f>
        <v>0</v>
      </c>
      <c r="H197" s="299">
        <v>4.5999999999999999E-2</v>
      </c>
      <c r="I197" s="300">
        <f>E197*H197</f>
        <v>1.288</v>
      </c>
      <c r="J197" s="299"/>
      <c r="K197" s="300">
        <f>E197*J197</f>
        <v>0</v>
      </c>
      <c r="O197" s="292">
        <v>2</v>
      </c>
      <c r="AA197" s="261">
        <v>3</v>
      </c>
      <c r="AB197" s="261">
        <v>1</v>
      </c>
      <c r="AC197" s="261">
        <v>59217420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3</v>
      </c>
      <c r="CB197" s="292">
        <v>1</v>
      </c>
    </row>
    <row r="198" spans="1:80">
      <c r="A198" s="301"/>
      <c r="B198" s="308"/>
      <c r="C198" s="309" t="s">
        <v>422</v>
      </c>
      <c r="D198" s="310"/>
      <c r="E198" s="311">
        <v>27.774999999999999</v>
      </c>
      <c r="F198" s="312"/>
      <c r="G198" s="313"/>
      <c r="H198" s="314"/>
      <c r="I198" s="306"/>
      <c r="J198" s="315"/>
      <c r="K198" s="306"/>
      <c r="M198" s="307" t="s">
        <v>422</v>
      </c>
      <c r="O198" s="292"/>
    </row>
    <row r="199" spans="1:80">
      <c r="A199" s="301"/>
      <c r="B199" s="308"/>
      <c r="C199" s="309" t="s">
        <v>423</v>
      </c>
      <c r="D199" s="310"/>
      <c r="E199" s="311">
        <v>0.22500000000000001</v>
      </c>
      <c r="F199" s="312"/>
      <c r="G199" s="313"/>
      <c r="H199" s="314"/>
      <c r="I199" s="306"/>
      <c r="J199" s="315"/>
      <c r="K199" s="306"/>
      <c r="M199" s="307" t="s">
        <v>423</v>
      </c>
      <c r="O199" s="292"/>
    </row>
    <row r="200" spans="1:80">
      <c r="A200" s="293">
        <v>65</v>
      </c>
      <c r="B200" s="294" t="s">
        <v>424</v>
      </c>
      <c r="C200" s="295" t="s">
        <v>425</v>
      </c>
      <c r="D200" s="296" t="s">
        <v>385</v>
      </c>
      <c r="E200" s="297">
        <v>2</v>
      </c>
      <c r="F200" s="297">
        <v>0</v>
      </c>
      <c r="G200" s="298">
        <f>E200*F200</f>
        <v>0</v>
      </c>
      <c r="H200" s="299">
        <v>0.04</v>
      </c>
      <c r="I200" s="300">
        <f>E200*H200</f>
        <v>0.08</v>
      </c>
      <c r="J200" s="299"/>
      <c r="K200" s="300">
        <f>E200*J200</f>
        <v>0</v>
      </c>
      <c r="O200" s="292">
        <v>2</v>
      </c>
      <c r="AA200" s="261">
        <v>3</v>
      </c>
      <c r="AB200" s="261">
        <v>10</v>
      </c>
      <c r="AC200" s="261">
        <v>59217489</v>
      </c>
      <c r="AZ200" s="261">
        <v>1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3</v>
      </c>
      <c r="CB200" s="292">
        <v>10</v>
      </c>
    </row>
    <row r="201" spans="1:80">
      <c r="A201" s="301"/>
      <c r="B201" s="308"/>
      <c r="C201" s="309" t="s">
        <v>522</v>
      </c>
      <c r="D201" s="310"/>
      <c r="E201" s="311">
        <v>2</v>
      </c>
      <c r="F201" s="312"/>
      <c r="G201" s="313"/>
      <c r="H201" s="314"/>
      <c r="I201" s="306"/>
      <c r="J201" s="315"/>
      <c r="K201" s="306"/>
      <c r="M201" s="307" t="s">
        <v>522</v>
      </c>
      <c r="O201" s="292"/>
    </row>
    <row r="202" spans="1:80">
      <c r="A202" s="293">
        <v>66</v>
      </c>
      <c r="B202" s="294" t="s">
        <v>427</v>
      </c>
      <c r="C202" s="295" t="s">
        <v>428</v>
      </c>
      <c r="D202" s="296" t="s">
        <v>385</v>
      </c>
      <c r="E202" s="297">
        <v>3</v>
      </c>
      <c r="F202" s="297">
        <v>0</v>
      </c>
      <c r="G202" s="298">
        <f>E202*F202</f>
        <v>0</v>
      </c>
      <c r="H202" s="299">
        <v>5.1999999999999998E-2</v>
      </c>
      <c r="I202" s="300">
        <f>E202*H202</f>
        <v>0.156</v>
      </c>
      <c r="J202" s="299"/>
      <c r="K202" s="300">
        <f>E202*J202</f>
        <v>0</v>
      </c>
      <c r="O202" s="292">
        <v>2</v>
      </c>
      <c r="AA202" s="261">
        <v>3</v>
      </c>
      <c r="AB202" s="261">
        <v>1</v>
      </c>
      <c r="AC202" s="261">
        <v>59217490</v>
      </c>
      <c r="AZ202" s="261">
        <v>1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3</v>
      </c>
      <c r="CB202" s="292">
        <v>1</v>
      </c>
    </row>
    <row r="203" spans="1:80">
      <c r="A203" s="301"/>
      <c r="B203" s="308"/>
      <c r="C203" s="309" t="s">
        <v>426</v>
      </c>
      <c r="D203" s="310"/>
      <c r="E203" s="311">
        <v>3</v>
      </c>
      <c r="F203" s="312"/>
      <c r="G203" s="313"/>
      <c r="H203" s="314"/>
      <c r="I203" s="306"/>
      <c r="J203" s="315"/>
      <c r="K203" s="306"/>
      <c r="M203" s="307" t="s">
        <v>426</v>
      </c>
      <c r="O203" s="292"/>
    </row>
    <row r="204" spans="1:80">
      <c r="A204" s="316"/>
      <c r="B204" s="317" t="s">
        <v>99</v>
      </c>
      <c r="C204" s="318" t="s">
        <v>403</v>
      </c>
      <c r="D204" s="319"/>
      <c r="E204" s="320"/>
      <c r="F204" s="321"/>
      <c r="G204" s="322">
        <f>SUM(G182:G203)</f>
        <v>0</v>
      </c>
      <c r="H204" s="323"/>
      <c r="I204" s="324">
        <f>SUM(I182:I203)</f>
        <v>9.818950000000001</v>
      </c>
      <c r="J204" s="323"/>
      <c r="K204" s="324">
        <f>SUM(K182:K203)</f>
        <v>0</v>
      </c>
      <c r="O204" s="292">
        <v>4</v>
      </c>
      <c r="BA204" s="325">
        <f>SUM(BA182:BA203)</f>
        <v>0</v>
      </c>
      <c r="BB204" s="325">
        <f>SUM(BB182:BB203)</f>
        <v>0</v>
      </c>
      <c r="BC204" s="325">
        <f>SUM(BC182:BC203)</f>
        <v>0</v>
      </c>
      <c r="BD204" s="325">
        <f>SUM(BD182:BD203)</f>
        <v>0</v>
      </c>
      <c r="BE204" s="325">
        <f>SUM(BE182:BE203)</f>
        <v>0</v>
      </c>
    </row>
    <row r="205" spans="1:80">
      <c r="A205" s="282" t="s">
        <v>97</v>
      </c>
      <c r="B205" s="283" t="s">
        <v>429</v>
      </c>
      <c r="C205" s="284" t="s">
        <v>430</v>
      </c>
      <c r="D205" s="285"/>
      <c r="E205" s="286"/>
      <c r="F205" s="286"/>
      <c r="G205" s="287"/>
      <c r="H205" s="288"/>
      <c r="I205" s="289"/>
      <c r="J205" s="290"/>
      <c r="K205" s="291"/>
      <c r="O205" s="292">
        <v>1</v>
      </c>
    </row>
    <row r="206" spans="1:80">
      <c r="A206" s="293">
        <v>67</v>
      </c>
      <c r="B206" s="294" t="s">
        <v>432</v>
      </c>
      <c r="C206" s="295" t="s">
        <v>433</v>
      </c>
      <c r="D206" s="296" t="s">
        <v>434</v>
      </c>
      <c r="E206" s="297">
        <v>10</v>
      </c>
      <c r="F206" s="297">
        <v>0</v>
      </c>
      <c r="G206" s="298">
        <f>E206*F206</f>
        <v>0</v>
      </c>
      <c r="H206" s="299"/>
      <c r="I206" s="300">
        <f>E206*H206</f>
        <v>0</v>
      </c>
      <c r="J206" s="299"/>
      <c r="K206" s="300">
        <f>E206*J206</f>
        <v>0</v>
      </c>
      <c r="O206" s="292">
        <v>2</v>
      </c>
      <c r="AA206" s="261">
        <v>6</v>
      </c>
      <c r="AB206" s="261">
        <v>1</v>
      </c>
      <c r="AC206" s="261">
        <v>171156610600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6</v>
      </c>
      <c r="CB206" s="292">
        <v>1</v>
      </c>
    </row>
    <row r="207" spans="1:80">
      <c r="A207" s="301"/>
      <c r="B207" s="302"/>
      <c r="C207" s="303"/>
      <c r="D207" s="304"/>
      <c r="E207" s="304"/>
      <c r="F207" s="304"/>
      <c r="G207" s="305"/>
      <c r="I207" s="306"/>
      <c r="K207" s="306"/>
      <c r="L207" s="307"/>
      <c r="O207" s="292">
        <v>3</v>
      </c>
    </row>
    <row r="208" spans="1:80">
      <c r="A208" s="316"/>
      <c r="B208" s="317" t="s">
        <v>99</v>
      </c>
      <c r="C208" s="318" t="s">
        <v>431</v>
      </c>
      <c r="D208" s="319"/>
      <c r="E208" s="320"/>
      <c r="F208" s="321"/>
      <c r="G208" s="322">
        <f>SUM(G205:G207)</f>
        <v>0</v>
      </c>
      <c r="H208" s="323"/>
      <c r="I208" s="324">
        <f>SUM(I205:I207)</f>
        <v>0</v>
      </c>
      <c r="J208" s="323"/>
      <c r="K208" s="324">
        <f>SUM(K205:K207)</f>
        <v>0</v>
      </c>
      <c r="O208" s="292">
        <v>4</v>
      </c>
      <c r="BA208" s="325">
        <f>SUM(BA205:BA207)</f>
        <v>0</v>
      </c>
      <c r="BB208" s="325">
        <f>SUM(BB205:BB207)</f>
        <v>0</v>
      </c>
      <c r="BC208" s="325">
        <f>SUM(BC205:BC207)</f>
        <v>0</v>
      </c>
      <c r="BD208" s="325">
        <f>SUM(BD205:BD207)</f>
        <v>0</v>
      </c>
      <c r="BE208" s="325">
        <f>SUM(BE205:BE207)</f>
        <v>0</v>
      </c>
    </row>
    <row r="209" spans="1:80">
      <c r="A209" s="282" t="s">
        <v>97</v>
      </c>
      <c r="B209" s="283" t="s">
        <v>435</v>
      </c>
      <c r="C209" s="284" t="s">
        <v>436</v>
      </c>
      <c r="D209" s="285"/>
      <c r="E209" s="286"/>
      <c r="F209" s="286"/>
      <c r="G209" s="287"/>
      <c r="H209" s="288"/>
      <c r="I209" s="289"/>
      <c r="J209" s="290"/>
      <c r="K209" s="291"/>
      <c r="O209" s="292">
        <v>1</v>
      </c>
    </row>
    <row r="210" spans="1:80">
      <c r="A210" s="293">
        <v>68</v>
      </c>
      <c r="B210" s="294" t="s">
        <v>438</v>
      </c>
      <c r="C210" s="295" t="s">
        <v>439</v>
      </c>
      <c r="D210" s="296" t="s">
        <v>176</v>
      </c>
      <c r="E210" s="297">
        <v>30</v>
      </c>
      <c r="F210" s="297">
        <v>0</v>
      </c>
      <c r="G210" s="298">
        <f>E210*F210</f>
        <v>0</v>
      </c>
      <c r="H210" s="299">
        <v>0</v>
      </c>
      <c r="I210" s="300">
        <f>E210*H210</f>
        <v>0</v>
      </c>
      <c r="J210" s="299">
        <v>0</v>
      </c>
      <c r="K210" s="300">
        <f>E210*J210</f>
        <v>0</v>
      </c>
      <c r="O210" s="292">
        <v>2</v>
      </c>
      <c r="AA210" s="261">
        <v>1</v>
      </c>
      <c r="AB210" s="261">
        <v>1</v>
      </c>
      <c r="AC210" s="261">
        <v>1</v>
      </c>
      <c r="AZ210" s="261">
        <v>1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1</v>
      </c>
      <c r="CB210" s="292">
        <v>1</v>
      </c>
    </row>
    <row r="211" spans="1:80">
      <c r="A211" s="316"/>
      <c r="B211" s="317" t="s">
        <v>99</v>
      </c>
      <c r="C211" s="318" t="s">
        <v>437</v>
      </c>
      <c r="D211" s="319"/>
      <c r="E211" s="320"/>
      <c r="F211" s="321"/>
      <c r="G211" s="322">
        <f>SUM(G209:G210)</f>
        <v>0</v>
      </c>
      <c r="H211" s="323"/>
      <c r="I211" s="324">
        <f>SUM(I209:I210)</f>
        <v>0</v>
      </c>
      <c r="J211" s="323"/>
      <c r="K211" s="324">
        <f>SUM(K209:K210)</f>
        <v>0</v>
      </c>
      <c r="O211" s="292">
        <v>4</v>
      </c>
      <c r="BA211" s="325">
        <f>SUM(BA209:BA210)</f>
        <v>0</v>
      </c>
      <c r="BB211" s="325">
        <f>SUM(BB209:BB210)</f>
        <v>0</v>
      </c>
      <c r="BC211" s="325">
        <f>SUM(BC209:BC210)</f>
        <v>0</v>
      </c>
      <c r="BD211" s="325">
        <f>SUM(BD209:BD210)</f>
        <v>0</v>
      </c>
      <c r="BE211" s="325">
        <f>SUM(BE209:BE210)</f>
        <v>0</v>
      </c>
    </row>
    <row r="212" spans="1:80">
      <c r="A212" s="282" t="s">
        <v>97</v>
      </c>
      <c r="B212" s="283" t="s">
        <v>440</v>
      </c>
      <c r="C212" s="284" t="s">
        <v>441</v>
      </c>
      <c r="D212" s="285"/>
      <c r="E212" s="286"/>
      <c r="F212" s="286"/>
      <c r="G212" s="287"/>
      <c r="H212" s="288"/>
      <c r="I212" s="289"/>
      <c r="J212" s="290"/>
      <c r="K212" s="291"/>
      <c r="O212" s="292">
        <v>1</v>
      </c>
    </row>
    <row r="213" spans="1:80">
      <c r="A213" s="293">
        <v>69</v>
      </c>
      <c r="B213" s="294" t="s">
        <v>443</v>
      </c>
      <c r="C213" s="295" t="s">
        <v>444</v>
      </c>
      <c r="D213" s="296" t="s">
        <v>98</v>
      </c>
      <c r="E213" s="297">
        <v>4</v>
      </c>
      <c r="F213" s="297">
        <v>0</v>
      </c>
      <c r="G213" s="298">
        <f>E213*F213</f>
        <v>0</v>
      </c>
      <c r="H213" s="299">
        <v>5.9000000000000003E-4</v>
      </c>
      <c r="I213" s="300">
        <f>E213*H213</f>
        <v>2.3600000000000001E-3</v>
      </c>
      <c r="J213" s="299">
        <v>-9.2999999999999999E-2</v>
      </c>
      <c r="K213" s="300">
        <f>E213*J213</f>
        <v>-0.372</v>
      </c>
      <c r="O213" s="292">
        <v>2</v>
      </c>
      <c r="AA213" s="261">
        <v>1</v>
      </c>
      <c r="AB213" s="261">
        <v>1</v>
      </c>
      <c r="AC213" s="261">
        <v>1</v>
      </c>
      <c r="AZ213" s="261">
        <v>1</v>
      </c>
      <c r="BA213" s="261">
        <f>IF(AZ213=1,G213,0)</f>
        <v>0</v>
      </c>
      <c r="BB213" s="261">
        <f>IF(AZ213=2,G213,0)</f>
        <v>0</v>
      </c>
      <c r="BC213" s="261">
        <f>IF(AZ213=3,G213,0)</f>
        <v>0</v>
      </c>
      <c r="BD213" s="261">
        <f>IF(AZ213=4,G213,0)</f>
        <v>0</v>
      </c>
      <c r="BE213" s="261">
        <f>IF(AZ213=5,G213,0)</f>
        <v>0</v>
      </c>
      <c r="CA213" s="292">
        <v>1</v>
      </c>
      <c r="CB213" s="292">
        <v>1</v>
      </c>
    </row>
    <row r="214" spans="1:80">
      <c r="A214" s="293">
        <v>70</v>
      </c>
      <c r="B214" s="294" t="s">
        <v>446</v>
      </c>
      <c r="C214" s="295" t="s">
        <v>447</v>
      </c>
      <c r="D214" s="296" t="s">
        <v>176</v>
      </c>
      <c r="E214" s="297">
        <v>5</v>
      </c>
      <c r="F214" s="297">
        <v>0</v>
      </c>
      <c r="G214" s="298">
        <f>E214*F214</f>
        <v>0</v>
      </c>
      <c r="H214" s="299">
        <v>0</v>
      </c>
      <c r="I214" s="300">
        <f>E214*H214</f>
        <v>0</v>
      </c>
      <c r="J214" s="299">
        <v>-2.7499999999999998E-3</v>
      </c>
      <c r="K214" s="300">
        <f>E214*J214</f>
        <v>-1.3749999999999998E-2</v>
      </c>
      <c r="O214" s="292">
        <v>2</v>
      </c>
      <c r="AA214" s="261">
        <v>1</v>
      </c>
      <c r="AB214" s="261">
        <v>1</v>
      </c>
      <c r="AC214" s="261">
        <v>1</v>
      </c>
      <c r="AZ214" s="261">
        <v>1</v>
      </c>
      <c r="BA214" s="261">
        <f>IF(AZ214=1,G214,0)</f>
        <v>0</v>
      </c>
      <c r="BB214" s="261">
        <f>IF(AZ214=2,G214,0)</f>
        <v>0</v>
      </c>
      <c r="BC214" s="261">
        <f>IF(AZ214=3,G214,0)</f>
        <v>0</v>
      </c>
      <c r="BD214" s="261">
        <f>IF(AZ214=4,G214,0)</f>
        <v>0</v>
      </c>
      <c r="BE214" s="261">
        <f>IF(AZ214=5,G214,0)</f>
        <v>0</v>
      </c>
      <c r="CA214" s="292">
        <v>1</v>
      </c>
      <c r="CB214" s="292">
        <v>1</v>
      </c>
    </row>
    <row r="215" spans="1:80">
      <c r="A215" s="293">
        <v>71</v>
      </c>
      <c r="B215" s="294" t="s">
        <v>448</v>
      </c>
      <c r="C215" s="295" t="s">
        <v>449</v>
      </c>
      <c r="D215" s="296" t="s">
        <v>184</v>
      </c>
      <c r="E215" s="297">
        <v>7.4</v>
      </c>
      <c r="F215" s="297">
        <v>0</v>
      </c>
      <c r="G215" s="298">
        <f>E215*F215</f>
        <v>0</v>
      </c>
      <c r="H215" s="299">
        <v>5.9000000000000003E-4</v>
      </c>
      <c r="I215" s="300">
        <f>E215*H215</f>
        <v>4.3660000000000001E-3</v>
      </c>
      <c r="J215" s="299">
        <v>-9.2999999999999999E-2</v>
      </c>
      <c r="K215" s="300">
        <f>E215*J215</f>
        <v>-0.68820000000000003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301"/>
      <c r="B216" s="302"/>
      <c r="C216" s="303" t="s">
        <v>450</v>
      </c>
      <c r="D216" s="304"/>
      <c r="E216" s="304"/>
      <c r="F216" s="304"/>
      <c r="G216" s="305"/>
      <c r="I216" s="306"/>
      <c r="K216" s="306"/>
      <c r="L216" s="307" t="s">
        <v>450</v>
      </c>
      <c r="O216" s="292">
        <v>3</v>
      </c>
    </row>
    <row r="217" spans="1:80">
      <c r="A217" s="301"/>
      <c r="B217" s="302"/>
      <c r="C217" s="303" t="s">
        <v>451</v>
      </c>
      <c r="D217" s="304"/>
      <c r="E217" s="304"/>
      <c r="F217" s="304"/>
      <c r="G217" s="305"/>
      <c r="I217" s="306"/>
      <c r="K217" s="306"/>
      <c r="L217" s="307" t="s">
        <v>451</v>
      </c>
      <c r="O217" s="292">
        <v>3</v>
      </c>
    </row>
    <row r="218" spans="1:80">
      <c r="A218" s="301"/>
      <c r="B218" s="308"/>
      <c r="C218" s="309" t="s">
        <v>567</v>
      </c>
      <c r="D218" s="310"/>
      <c r="E218" s="311">
        <v>7.4</v>
      </c>
      <c r="F218" s="312"/>
      <c r="G218" s="313"/>
      <c r="H218" s="314"/>
      <c r="I218" s="306"/>
      <c r="J218" s="315"/>
      <c r="K218" s="306"/>
      <c r="M218" s="307" t="s">
        <v>567</v>
      </c>
      <c r="O218" s="292"/>
    </row>
    <row r="219" spans="1:80">
      <c r="A219" s="316"/>
      <c r="B219" s="317" t="s">
        <v>99</v>
      </c>
      <c r="C219" s="318" t="s">
        <v>442</v>
      </c>
      <c r="D219" s="319"/>
      <c r="E219" s="320"/>
      <c r="F219" s="321"/>
      <c r="G219" s="322">
        <f>SUM(G212:G218)</f>
        <v>0</v>
      </c>
      <c r="H219" s="323"/>
      <c r="I219" s="324">
        <f>SUM(I212:I218)</f>
        <v>6.7260000000000002E-3</v>
      </c>
      <c r="J219" s="323"/>
      <c r="K219" s="324">
        <f>SUM(K212:K218)</f>
        <v>-1.07395</v>
      </c>
      <c r="O219" s="292">
        <v>4</v>
      </c>
      <c r="BA219" s="325">
        <f>SUM(BA212:BA218)</f>
        <v>0</v>
      </c>
      <c r="BB219" s="325">
        <f>SUM(BB212:BB218)</f>
        <v>0</v>
      </c>
      <c r="BC219" s="325">
        <f>SUM(BC212:BC218)</f>
        <v>0</v>
      </c>
      <c r="BD219" s="325">
        <f>SUM(BD212:BD218)</f>
        <v>0</v>
      </c>
      <c r="BE219" s="325">
        <f>SUM(BE212:BE218)</f>
        <v>0</v>
      </c>
    </row>
    <row r="220" spans="1:80">
      <c r="A220" s="282" t="s">
        <v>97</v>
      </c>
      <c r="B220" s="283" t="s">
        <v>452</v>
      </c>
      <c r="C220" s="284" t="s">
        <v>453</v>
      </c>
      <c r="D220" s="285"/>
      <c r="E220" s="286"/>
      <c r="F220" s="286"/>
      <c r="G220" s="287"/>
      <c r="H220" s="288"/>
      <c r="I220" s="289"/>
      <c r="J220" s="290"/>
      <c r="K220" s="291"/>
      <c r="O220" s="292">
        <v>1</v>
      </c>
    </row>
    <row r="221" spans="1:80">
      <c r="A221" s="293">
        <v>72</v>
      </c>
      <c r="B221" s="294" t="s">
        <v>455</v>
      </c>
      <c r="C221" s="295" t="s">
        <v>456</v>
      </c>
      <c r="D221" s="296" t="s">
        <v>319</v>
      </c>
      <c r="E221" s="297">
        <v>103.491205222</v>
      </c>
      <c r="F221" s="297">
        <v>0</v>
      </c>
      <c r="G221" s="298">
        <f>E221*F221</f>
        <v>0</v>
      </c>
      <c r="H221" s="299">
        <v>0</v>
      </c>
      <c r="I221" s="300">
        <f>E221*H221</f>
        <v>0</v>
      </c>
      <c r="J221" s="299"/>
      <c r="K221" s="300">
        <f>E221*J221</f>
        <v>0</v>
      </c>
      <c r="O221" s="292">
        <v>2</v>
      </c>
      <c r="AA221" s="261">
        <v>7</v>
      </c>
      <c r="AB221" s="261">
        <v>1</v>
      </c>
      <c r="AC221" s="261">
        <v>2</v>
      </c>
      <c r="AZ221" s="261">
        <v>1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7</v>
      </c>
      <c r="CB221" s="292">
        <v>1</v>
      </c>
    </row>
    <row r="222" spans="1:80">
      <c r="A222" s="316"/>
      <c r="B222" s="317" t="s">
        <v>99</v>
      </c>
      <c r="C222" s="318" t="s">
        <v>454</v>
      </c>
      <c r="D222" s="319"/>
      <c r="E222" s="320"/>
      <c r="F222" s="321"/>
      <c r="G222" s="322">
        <f>SUM(G220:G221)</f>
        <v>0</v>
      </c>
      <c r="H222" s="323"/>
      <c r="I222" s="324">
        <f>SUM(I220:I221)</f>
        <v>0</v>
      </c>
      <c r="J222" s="323"/>
      <c r="K222" s="324">
        <f>SUM(K220:K221)</f>
        <v>0</v>
      </c>
      <c r="O222" s="292">
        <v>4</v>
      </c>
      <c r="BA222" s="325">
        <f>SUM(BA220:BA221)</f>
        <v>0</v>
      </c>
      <c r="BB222" s="325">
        <f>SUM(BB220:BB221)</f>
        <v>0</v>
      </c>
      <c r="BC222" s="325">
        <f>SUM(BC220:BC221)</f>
        <v>0</v>
      </c>
      <c r="BD222" s="325">
        <f>SUM(BD220:BD221)</f>
        <v>0</v>
      </c>
      <c r="BE222" s="325">
        <f>SUM(BE220:BE221)</f>
        <v>0</v>
      </c>
    </row>
    <row r="223" spans="1:80">
      <c r="A223" s="282" t="s">
        <v>97</v>
      </c>
      <c r="B223" s="283" t="s">
        <v>457</v>
      </c>
      <c r="C223" s="284" t="s">
        <v>458</v>
      </c>
      <c r="D223" s="285"/>
      <c r="E223" s="286"/>
      <c r="F223" s="286"/>
      <c r="G223" s="287"/>
      <c r="H223" s="288"/>
      <c r="I223" s="289"/>
      <c r="J223" s="290"/>
      <c r="K223" s="291"/>
      <c r="O223" s="292">
        <v>1</v>
      </c>
    </row>
    <row r="224" spans="1:80">
      <c r="A224" s="293">
        <v>73</v>
      </c>
      <c r="B224" s="294" t="s">
        <v>460</v>
      </c>
      <c r="C224" s="295" t="s">
        <v>461</v>
      </c>
      <c r="D224" s="296" t="s">
        <v>98</v>
      </c>
      <c r="E224" s="297">
        <v>3</v>
      </c>
      <c r="F224" s="297">
        <v>0</v>
      </c>
      <c r="G224" s="298">
        <f>E224*F224</f>
        <v>0</v>
      </c>
      <c r="H224" s="299">
        <v>2.0000000000000001E-4</v>
      </c>
      <c r="I224" s="300">
        <f>E224*H224</f>
        <v>6.0000000000000006E-4</v>
      </c>
      <c r="J224" s="299">
        <v>0</v>
      </c>
      <c r="K224" s="300">
        <f>E224*J224</f>
        <v>0</v>
      </c>
      <c r="O224" s="292">
        <v>2</v>
      </c>
      <c r="AA224" s="261">
        <v>1</v>
      </c>
      <c r="AB224" s="261">
        <v>0</v>
      </c>
      <c r="AC224" s="261">
        <v>0</v>
      </c>
      <c r="AZ224" s="261">
        <v>2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1</v>
      </c>
      <c r="CB224" s="292">
        <v>0</v>
      </c>
    </row>
    <row r="225" spans="1:80">
      <c r="A225" s="293">
        <v>74</v>
      </c>
      <c r="B225" s="294" t="s">
        <v>462</v>
      </c>
      <c r="C225" s="295" t="s">
        <v>463</v>
      </c>
      <c r="D225" s="296" t="s">
        <v>98</v>
      </c>
      <c r="E225" s="297">
        <v>1</v>
      </c>
      <c r="F225" s="297">
        <v>0</v>
      </c>
      <c r="G225" s="298">
        <f>E225*F225</f>
        <v>0</v>
      </c>
      <c r="H225" s="299">
        <v>2.0000000000000001E-4</v>
      </c>
      <c r="I225" s="300">
        <f>E225*H225</f>
        <v>2.0000000000000001E-4</v>
      </c>
      <c r="J225" s="299">
        <v>0</v>
      </c>
      <c r="K225" s="300">
        <f>E225*J225</f>
        <v>0</v>
      </c>
      <c r="O225" s="292">
        <v>2</v>
      </c>
      <c r="AA225" s="261">
        <v>1</v>
      </c>
      <c r="AB225" s="261">
        <v>7</v>
      </c>
      <c r="AC225" s="261">
        <v>7</v>
      </c>
      <c r="AZ225" s="261">
        <v>2</v>
      </c>
      <c r="BA225" s="261">
        <f>IF(AZ225=1,G225,0)</f>
        <v>0</v>
      </c>
      <c r="BB225" s="261">
        <f>IF(AZ225=2,G225,0)</f>
        <v>0</v>
      </c>
      <c r="BC225" s="261">
        <f>IF(AZ225=3,G225,0)</f>
        <v>0</v>
      </c>
      <c r="BD225" s="261">
        <f>IF(AZ225=4,G225,0)</f>
        <v>0</v>
      </c>
      <c r="BE225" s="261">
        <f>IF(AZ225=5,G225,0)</f>
        <v>0</v>
      </c>
      <c r="CA225" s="292">
        <v>1</v>
      </c>
      <c r="CB225" s="292">
        <v>7</v>
      </c>
    </row>
    <row r="226" spans="1:80">
      <c r="A226" s="316"/>
      <c r="B226" s="317" t="s">
        <v>99</v>
      </c>
      <c r="C226" s="318" t="s">
        <v>459</v>
      </c>
      <c r="D226" s="319"/>
      <c r="E226" s="320"/>
      <c r="F226" s="321"/>
      <c r="G226" s="322">
        <f>SUM(G223:G225)</f>
        <v>0</v>
      </c>
      <c r="H226" s="323"/>
      <c r="I226" s="324">
        <f>SUM(I223:I225)</f>
        <v>8.0000000000000004E-4</v>
      </c>
      <c r="J226" s="323"/>
      <c r="K226" s="324">
        <f>SUM(K223:K225)</f>
        <v>0</v>
      </c>
      <c r="O226" s="292">
        <v>4</v>
      </c>
      <c r="BA226" s="325">
        <f>SUM(BA223:BA225)</f>
        <v>0</v>
      </c>
      <c r="BB226" s="325">
        <f>SUM(BB223:BB225)</f>
        <v>0</v>
      </c>
      <c r="BC226" s="325">
        <f>SUM(BC223:BC225)</f>
        <v>0</v>
      </c>
      <c r="BD226" s="325">
        <f>SUM(BD223:BD225)</f>
        <v>0</v>
      </c>
      <c r="BE226" s="325">
        <f>SUM(BE223:BE225)</f>
        <v>0</v>
      </c>
    </row>
    <row r="227" spans="1:80">
      <c r="A227" s="282" t="s">
        <v>97</v>
      </c>
      <c r="B227" s="283" t="s">
        <v>464</v>
      </c>
      <c r="C227" s="284" t="s">
        <v>465</v>
      </c>
      <c r="D227" s="285"/>
      <c r="E227" s="286"/>
      <c r="F227" s="286"/>
      <c r="G227" s="287"/>
      <c r="H227" s="288"/>
      <c r="I227" s="289"/>
      <c r="J227" s="290"/>
      <c r="K227" s="291"/>
      <c r="O227" s="292">
        <v>1</v>
      </c>
    </row>
    <row r="228" spans="1:80">
      <c r="A228" s="293">
        <v>75</v>
      </c>
      <c r="B228" s="294" t="s">
        <v>467</v>
      </c>
      <c r="C228" s="295" t="s">
        <v>468</v>
      </c>
      <c r="D228" s="296" t="s">
        <v>469</v>
      </c>
      <c r="E228" s="297">
        <v>1</v>
      </c>
      <c r="F228" s="297">
        <v>0</v>
      </c>
      <c r="G228" s="298">
        <f>E228*F228</f>
        <v>0</v>
      </c>
      <c r="H228" s="299">
        <v>0</v>
      </c>
      <c r="I228" s="300">
        <f>E228*H228</f>
        <v>0</v>
      </c>
      <c r="J228" s="299">
        <v>0</v>
      </c>
      <c r="K228" s="300">
        <f>E228*J228</f>
        <v>0</v>
      </c>
      <c r="O228" s="292">
        <v>2</v>
      </c>
      <c r="AA228" s="261">
        <v>1</v>
      </c>
      <c r="AB228" s="261">
        <v>9</v>
      </c>
      <c r="AC228" s="261">
        <v>9</v>
      </c>
      <c r="AZ228" s="261">
        <v>4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1</v>
      </c>
      <c r="CB228" s="292">
        <v>9</v>
      </c>
    </row>
    <row r="229" spans="1:80">
      <c r="A229" s="301"/>
      <c r="B229" s="302"/>
      <c r="C229" s="303" t="s">
        <v>524</v>
      </c>
      <c r="D229" s="304"/>
      <c r="E229" s="304"/>
      <c r="F229" s="304"/>
      <c r="G229" s="305"/>
      <c r="I229" s="306"/>
      <c r="K229" s="306"/>
      <c r="L229" s="307" t="s">
        <v>524</v>
      </c>
      <c r="O229" s="292">
        <v>3</v>
      </c>
    </row>
    <row r="230" spans="1:80">
      <c r="A230" s="301"/>
      <c r="B230" s="302"/>
      <c r="C230" s="303" t="s">
        <v>525</v>
      </c>
      <c r="D230" s="304"/>
      <c r="E230" s="304"/>
      <c r="F230" s="304"/>
      <c r="G230" s="305"/>
      <c r="I230" s="306"/>
      <c r="K230" s="306"/>
      <c r="L230" s="307" t="s">
        <v>525</v>
      </c>
      <c r="O230" s="292">
        <v>3</v>
      </c>
    </row>
    <row r="231" spans="1:80">
      <c r="A231" s="316"/>
      <c r="B231" s="317" t="s">
        <v>99</v>
      </c>
      <c r="C231" s="318" t="s">
        <v>466</v>
      </c>
      <c r="D231" s="319"/>
      <c r="E231" s="320"/>
      <c r="F231" s="321"/>
      <c r="G231" s="322">
        <f>SUM(G227:G230)</f>
        <v>0</v>
      </c>
      <c r="H231" s="323"/>
      <c r="I231" s="324">
        <f>SUM(I227:I230)</f>
        <v>0</v>
      </c>
      <c r="J231" s="323"/>
      <c r="K231" s="324">
        <f>SUM(K227:K230)</f>
        <v>0</v>
      </c>
      <c r="O231" s="292">
        <v>4</v>
      </c>
      <c r="BA231" s="325">
        <f>SUM(BA227:BA230)</f>
        <v>0</v>
      </c>
      <c r="BB231" s="325">
        <f>SUM(BB227:BB230)</f>
        <v>0</v>
      </c>
      <c r="BC231" s="325">
        <f>SUM(BC227:BC230)</f>
        <v>0</v>
      </c>
      <c r="BD231" s="325">
        <f>SUM(BD227:BD230)</f>
        <v>0</v>
      </c>
      <c r="BE231" s="325">
        <f>SUM(BE227:BE230)</f>
        <v>0</v>
      </c>
    </row>
    <row r="232" spans="1:80">
      <c r="A232" s="282" t="s">
        <v>97</v>
      </c>
      <c r="B232" s="283" t="s">
        <v>471</v>
      </c>
      <c r="C232" s="284" t="s">
        <v>472</v>
      </c>
      <c r="D232" s="285"/>
      <c r="E232" s="286"/>
      <c r="F232" s="286"/>
      <c r="G232" s="287"/>
      <c r="H232" s="288"/>
      <c r="I232" s="289"/>
      <c r="J232" s="290"/>
      <c r="K232" s="291"/>
      <c r="O232" s="292">
        <v>1</v>
      </c>
    </row>
    <row r="233" spans="1:80">
      <c r="A233" s="293">
        <v>76</v>
      </c>
      <c r="B233" s="294" t="s">
        <v>474</v>
      </c>
      <c r="C233" s="295" t="s">
        <v>475</v>
      </c>
      <c r="D233" s="296" t="s">
        <v>319</v>
      </c>
      <c r="E233" s="297">
        <v>2.6111499999999999</v>
      </c>
      <c r="F233" s="297">
        <v>0</v>
      </c>
      <c r="G233" s="298">
        <f>E233*F233</f>
        <v>0</v>
      </c>
      <c r="H233" s="299">
        <v>0</v>
      </c>
      <c r="I233" s="300">
        <f>E233*H233</f>
        <v>0</v>
      </c>
      <c r="J233" s="299"/>
      <c r="K233" s="300">
        <f>E233*J233</f>
        <v>0</v>
      </c>
      <c r="O233" s="292">
        <v>2</v>
      </c>
      <c r="AA233" s="261">
        <v>8</v>
      </c>
      <c r="AB233" s="261">
        <v>0</v>
      </c>
      <c r="AC233" s="261">
        <v>3</v>
      </c>
      <c r="AZ233" s="261">
        <v>1</v>
      </c>
      <c r="BA233" s="261">
        <f>IF(AZ233=1,G233,0)</f>
        <v>0</v>
      </c>
      <c r="BB233" s="261">
        <f>IF(AZ233=2,G233,0)</f>
        <v>0</v>
      </c>
      <c r="BC233" s="261">
        <f>IF(AZ233=3,G233,0)</f>
        <v>0</v>
      </c>
      <c r="BD233" s="261">
        <f>IF(AZ233=4,G233,0)</f>
        <v>0</v>
      </c>
      <c r="BE233" s="261">
        <f>IF(AZ233=5,G233,0)</f>
        <v>0</v>
      </c>
      <c r="CA233" s="292">
        <v>8</v>
      </c>
      <c r="CB233" s="292">
        <v>0</v>
      </c>
    </row>
    <row r="234" spans="1:80">
      <c r="A234" s="293">
        <v>77</v>
      </c>
      <c r="B234" s="294" t="s">
        <v>476</v>
      </c>
      <c r="C234" s="295" t="s">
        <v>477</v>
      </c>
      <c r="D234" s="296" t="s">
        <v>319</v>
      </c>
      <c r="E234" s="297">
        <v>23.500350000000001</v>
      </c>
      <c r="F234" s="297">
        <v>0</v>
      </c>
      <c r="G234" s="298">
        <f>E234*F234</f>
        <v>0</v>
      </c>
      <c r="H234" s="299">
        <v>0</v>
      </c>
      <c r="I234" s="300">
        <f>E234*H234</f>
        <v>0</v>
      </c>
      <c r="J234" s="299"/>
      <c r="K234" s="300">
        <f>E234*J234</f>
        <v>0</v>
      </c>
      <c r="O234" s="292">
        <v>2</v>
      </c>
      <c r="AA234" s="261">
        <v>8</v>
      </c>
      <c r="AB234" s="261">
        <v>0</v>
      </c>
      <c r="AC234" s="261">
        <v>3</v>
      </c>
      <c r="AZ234" s="261">
        <v>1</v>
      </c>
      <c r="BA234" s="261">
        <f>IF(AZ234=1,G234,0)</f>
        <v>0</v>
      </c>
      <c r="BB234" s="261">
        <f>IF(AZ234=2,G234,0)</f>
        <v>0</v>
      </c>
      <c r="BC234" s="261">
        <f>IF(AZ234=3,G234,0)</f>
        <v>0</v>
      </c>
      <c r="BD234" s="261">
        <f>IF(AZ234=4,G234,0)</f>
        <v>0</v>
      </c>
      <c r="BE234" s="261">
        <f>IF(AZ234=5,G234,0)</f>
        <v>0</v>
      </c>
      <c r="CA234" s="292">
        <v>8</v>
      </c>
      <c r="CB234" s="292">
        <v>0</v>
      </c>
    </row>
    <row r="235" spans="1:80">
      <c r="A235" s="301"/>
      <c r="B235" s="302"/>
      <c r="C235" s="303"/>
      <c r="D235" s="304"/>
      <c r="E235" s="304"/>
      <c r="F235" s="304"/>
      <c r="G235" s="305"/>
      <c r="I235" s="306"/>
      <c r="K235" s="306"/>
      <c r="L235" s="307"/>
      <c r="O235" s="292">
        <v>3</v>
      </c>
    </row>
    <row r="236" spans="1:80">
      <c r="A236" s="293">
        <v>78</v>
      </c>
      <c r="B236" s="294" t="s">
        <v>478</v>
      </c>
      <c r="C236" s="295" t="s">
        <v>479</v>
      </c>
      <c r="D236" s="296" t="s">
        <v>319</v>
      </c>
      <c r="E236" s="297">
        <v>2.6111499999999999</v>
      </c>
      <c r="F236" s="297">
        <v>0</v>
      </c>
      <c r="G236" s="298">
        <f>E236*F236</f>
        <v>0</v>
      </c>
      <c r="H236" s="299">
        <v>0</v>
      </c>
      <c r="I236" s="300">
        <f>E236*H236</f>
        <v>0</v>
      </c>
      <c r="J236" s="299"/>
      <c r="K236" s="300">
        <f>E236*J236</f>
        <v>0</v>
      </c>
      <c r="O236" s="292">
        <v>2</v>
      </c>
      <c r="AA236" s="261">
        <v>8</v>
      </c>
      <c r="AB236" s="261">
        <v>0</v>
      </c>
      <c r="AC236" s="261">
        <v>3</v>
      </c>
      <c r="AZ236" s="261">
        <v>1</v>
      </c>
      <c r="BA236" s="261">
        <f>IF(AZ236=1,G236,0)</f>
        <v>0</v>
      </c>
      <c r="BB236" s="261">
        <f>IF(AZ236=2,G236,0)</f>
        <v>0</v>
      </c>
      <c r="BC236" s="261">
        <f>IF(AZ236=3,G236,0)</f>
        <v>0</v>
      </c>
      <c r="BD236" s="261">
        <f>IF(AZ236=4,G236,0)</f>
        <v>0</v>
      </c>
      <c r="BE236" s="261">
        <f>IF(AZ236=5,G236,0)</f>
        <v>0</v>
      </c>
      <c r="CA236" s="292">
        <v>8</v>
      </c>
      <c r="CB236" s="292">
        <v>0</v>
      </c>
    </row>
    <row r="237" spans="1:80">
      <c r="A237" s="316"/>
      <c r="B237" s="317" t="s">
        <v>99</v>
      </c>
      <c r="C237" s="318" t="s">
        <v>473</v>
      </c>
      <c r="D237" s="319"/>
      <c r="E237" s="320"/>
      <c r="F237" s="321"/>
      <c r="G237" s="322">
        <f>SUM(G232:G236)</f>
        <v>0</v>
      </c>
      <c r="H237" s="323"/>
      <c r="I237" s="324">
        <f>SUM(I232:I236)</f>
        <v>0</v>
      </c>
      <c r="J237" s="323"/>
      <c r="K237" s="324">
        <f>SUM(K232:K236)</f>
        <v>0</v>
      </c>
      <c r="O237" s="292">
        <v>4</v>
      </c>
      <c r="BA237" s="325">
        <f>SUM(BA232:BA236)</f>
        <v>0</v>
      </c>
      <c r="BB237" s="325">
        <f>SUM(BB232:BB236)</f>
        <v>0</v>
      </c>
      <c r="BC237" s="325">
        <f>SUM(BC232:BC236)</f>
        <v>0</v>
      </c>
      <c r="BD237" s="325">
        <f>SUM(BD232:BD236)</f>
        <v>0</v>
      </c>
      <c r="BE237" s="325">
        <f>SUM(BE232:BE236)</f>
        <v>0</v>
      </c>
    </row>
    <row r="238" spans="1:80">
      <c r="E238" s="261"/>
    </row>
    <row r="239" spans="1:80">
      <c r="E239" s="261"/>
    </row>
    <row r="240" spans="1:80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A261" s="315"/>
      <c r="B261" s="315"/>
      <c r="C261" s="315"/>
      <c r="D261" s="315"/>
      <c r="E261" s="315"/>
      <c r="F261" s="315"/>
      <c r="G261" s="315"/>
    </row>
    <row r="262" spans="1:7">
      <c r="A262" s="315"/>
      <c r="B262" s="315"/>
      <c r="C262" s="315"/>
      <c r="D262" s="315"/>
      <c r="E262" s="315"/>
      <c r="F262" s="315"/>
      <c r="G262" s="315"/>
    </row>
    <row r="263" spans="1:7">
      <c r="A263" s="315"/>
      <c r="B263" s="315"/>
      <c r="C263" s="315"/>
      <c r="D263" s="315"/>
      <c r="E263" s="315"/>
      <c r="F263" s="315"/>
      <c r="G263" s="315"/>
    </row>
    <row r="264" spans="1:7">
      <c r="A264" s="315"/>
      <c r="B264" s="315"/>
      <c r="C264" s="315"/>
      <c r="D264" s="315"/>
      <c r="E264" s="315"/>
      <c r="F264" s="315"/>
      <c r="G264" s="315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A296" s="326"/>
      <c r="B296" s="326"/>
    </row>
    <row r="297" spans="1:7">
      <c r="A297" s="315"/>
      <c r="B297" s="315"/>
      <c r="C297" s="327"/>
      <c r="D297" s="327"/>
      <c r="E297" s="328"/>
      <c r="F297" s="327"/>
      <c r="G297" s="329"/>
    </row>
    <row r="298" spans="1:7">
      <c r="A298" s="330"/>
      <c r="B298" s="330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  <row r="305" spans="1:7">
      <c r="A305" s="315"/>
      <c r="B305" s="315"/>
      <c r="C305" s="315"/>
      <c r="D305" s="315"/>
      <c r="E305" s="331"/>
      <c r="F305" s="315"/>
      <c r="G305" s="315"/>
    </row>
    <row r="306" spans="1:7">
      <c r="A306" s="315"/>
      <c r="B306" s="315"/>
      <c r="C306" s="315"/>
      <c r="D306" s="315"/>
      <c r="E306" s="331"/>
      <c r="F306" s="315"/>
      <c r="G306" s="315"/>
    </row>
    <row r="307" spans="1:7">
      <c r="A307" s="315"/>
      <c r="B307" s="315"/>
      <c r="C307" s="315"/>
      <c r="D307" s="315"/>
      <c r="E307" s="331"/>
      <c r="F307" s="315"/>
      <c r="G307" s="315"/>
    </row>
    <row r="308" spans="1:7">
      <c r="A308" s="315"/>
      <c r="B308" s="315"/>
      <c r="C308" s="315"/>
      <c r="D308" s="315"/>
      <c r="E308" s="331"/>
      <c r="F308" s="315"/>
      <c r="G308" s="315"/>
    </row>
    <row r="309" spans="1:7">
      <c r="A309" s="315"/>
      <c r="B309" s="315"/>
      <c r="C309" s="315"/>
      <c r="D309" s="315"/>
      <c r="E309" s="331"/>
      <c r="F309" s="315"/>
      <c r="G309" s="315"/>
    </row>
    <row r="310" spans="1:7">
      <c r="A310" s="315"/>
      <c r="B310" s="315"/>
      <c r="C310" s="315"/>
      <c r="D310" s="315"/>
      <c r="E310" s="331"/>
      <c r="F310" s="315"/>
      <c r="G310" s="315"/>
    </row>
  </sheetData>
  <mergeCells count="105">
    <mergeCell ref="C235:G235"/>
    <mergeCell ref="C229:G229"/>
    <mergeCell ref="C230:G230"/>
    <mergeCell ref="C216:G216"/>
    <mergeCell ref="C217:G217"/>
    <mergeCell ref="C218:D218"/>
    <mergeCell ref="C201:D201"/>
    <mergeCell ref="C203:D203"/>
    <mergeCell ref="C207:G207"/>
    <mergeCell ref="C191:D191"/>
    <mergeCell ref="C193:G193"/>
    <mergeCell ref="C194:D194"/>
    <mergeCell ref="C196:D196"/>
    <mergeCell ref="C198:D198"/>
    <mergeCell ref="C199:D199"/>
    <mergeCell ref="C180:G180"/>
    <mergeCell ref="C184:G184"/>
    <mergeCell ref="C186:D186"/>
    <mergeCell ref="C187:D187"/>
    <mergeCell ref="C188:D188"/>
    <mergeCell ref="C190:G190"/>
    <mergeCell ref="C171:G171"/>
    <mergeCell ref="C175:D175"/>
    <mergeCell ref="C176:D176"/>
    <mergeCell ref="C159:G159"/>
    <mergeCell ref="C166:D166"/>
    <mergeCell ref="C167:D167"/>
    <mergeCell ref="C143:D143"/>
    <mergeCell ref="C147:G147"/>
    <mergeCell ref="C149:G149"/>
    <mergeCell ref="C151:G151"/>
    <mergeCell ref="C153:G153"/>
    <mergeCell ref="C134:G134"/>
    <mergeCell ref="C135:D135"/>
    <mergeCell ref="C139:G139"/>
    <mergeCell ref="C121:G121"/>
    <mergeCell ref="C122:D122"/>
    <mergeCell ref="C124:D124"/>
    <mergeCell ref="C126:G126"/>
    <mergeCell ref="C127:D127"/>
    <mergeCell ref="C129:G129"/>
    <mergeCell ref="C130:D130"/>
    <mergeCell ref="C116:G116"/>
    <mergeCell ref="C117:D117"/>
    <mergeCell ref="C102:D102"/>
    <mergeCell ref="C107:D107"/>
    <mergeCell ref="C109:D109"/>
    <mergeCell ref="C91:D91"/>
    <mergeCell ref="C92:D92"/>
    <mergeCell ref="C93:D93"/>
    <mergeCell ref="C94:D94"/>
    <mergeCell ref="C95:D95"/>
    <mergeCell ref="C96:D96"/>
    <mergeCell ref="C97:D97"/>
    <mergeCell ref="C79:D79"/>
    <mergeCell ref="C83:D83"/>
    <mergeCell ref="C85:D85"/>
    <mergeCell ref="C86:D86"/>
    <mergeCell ref="C71:D71"/>
    <mergeCell ref="C72:D72"/>
    <mergeCell ref="C73:D73"/>
    <mergeCell ref="C74:D74"/>
    <mergeCell ref="C77:G77"/>
    <mergeCell ref="C78:D78"/>
    <mergeCell ref="C63:D63"/>
    <mergeCell ref="C64:D64"/>
    <mergeCell ref="C65:D65"/>
    <mergeCell ref="C68:D68"/>
    <mergeCell ref="C69:D69"/>
    <mergeCell ref="C70:D70"/>
    <mergeCell ref="C57:G57"/>
    <mergeCell ref="C58:G58"/>
    <mergeCell ref="C59:D59"/>
    <mergeCell ref="C60:D60"/>
    <mergeCell ref="C61:D61"/>
    <mergeCell ref="C62:D62"/>
    <mergeCell ref="C50:D50"/>
    <mergeCell ref="C51:D51"/>
    <mergeCell ref="C52:D52"/>
    <mergeCell ref="C53:D53"/>
    <mergeCell ref="C55:G55"/>
    <mergeCell ref="C56:G56"/>
    <mergeCell ref="C40:G40"/>
    <mergeCell ref="C41:D41"/>
    <mergeCell ref="C42:D42"/>
    <mergeCell ref="C44:G44"/>
    <mergeCell ref="C45:D45"/>
    <mergeCell ref="C47:D47"/>
    <mergeCell ref="C48:D48"/>
    <mergeCell ref="C49:D49"/>
    <mergeCell ref="C24:G24"/>
    <mergeCell ref="C25:G25"/>
    <mergeCell ref="C26:D26"/>
    <mergeCell ref="C28:G28"/>
    <mergeCell ref="C32:D32"/>
    <mergeCell ref="C34:D34"/>
    <mergeCell ref="C35:D35"/>
    <mergeCell ref="A1:G1"/>
    <mergeCell ref="A3:B3"/>
    <mergeCell ref="A4:B4"/>
    <mergeCell ref="E4:G4"/>
    <mergeCell ref="C11:G11"/>
    <mergeCell ref="C13:G13"/>
    <mergeCell ref="C16:D16"/>
    <mergeCell ref="C19:D1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570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569</v>
      </c>
      <c r="B5" s="118"/>
      <c r="C5" s="119" t="s">
        <v>570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05 39-2019 Rek'!E33</f>
        <v>0</v>
      </c>
      <c r="D15" s="160" t="str">
        <f>'SO 05 39-2019 Rek'!A38</f>
        <v>Ztížené výrobní podmínky</v>
      </c>
      <c r="E15" s="161"/>
      <c r="F15" s="162"/>
      <c r="G15" s="159">
        <f>'SO 05 39-2019 Rek'!I38</f>
        <v>0</v>
      </c>
    </row>
    <row r="16" spans="1:57" ht="15.95" customHeight="1">
      <c r="A16" s="157" t="s">
        <v>52</v>
      </c>
      <c r="B16" s="158" t="s">
        <v>53</v>
      </c>
      <c r="C16" s="159">
        <f>'SO 05 39-2019 Rek'!F33</f>
        <v>0</v>
      </c>
      <c r="D16" s="109" t="str">
        <f>'SO 05 39-2019 Rek'!A39</f>
        <v>Oborová přirážka</v>
      </c>
      <c r="E16" s="163"/>
      <c r="F16" s="164"/>
      <c r="G16" s="159">
        <f>'SO 05 39-2019 Rek'!I39</f>
        <v>0</v>
      </c>
    </row>
    <row r="17" spans="1:7" ht="15.95" customHeight="1">
      <c r="A17" s="157" t="s">
        <v>54</v>
      </c>
      <c r="B17" s="158" t="s">
        <v>55</v>
      </c>
      <c r="C17" s="159">
        <f>'SO 05 39-2019 Rek'!H33</f>
        <v>0</v>
      </c>
      <c r="D17" s="109" t="str">
        <f>'SO 05 39-2019 Rek'!A40</f>
        <v>Přesun stavebních kapacit</v>
      </c>
      <c r="E17" s="163"/>
      <c r="F17" s="164"/>
      <c r="G17" s="159">
        <f>'SO 05 39-2019 Rek'!I40</f>
        <v>0</v>
      </c>
    </row>
    <row r="18" spans="1:7" ht="15.95" customHeight="1">
      <c r="A18" s="165" t="s">
        <v>56</v>
      </c>
      <c r="B18" s="166" t="s">
        <v>57</v>
      </c>
      <c r="C18" s="159">
        <f>'SO 05 39-2019 Rek'!G33</f>
        <v>0</v>
      </c>
      <c r="D18" s="109" t="str">
        <f>'SO 05 39-2019 Rek'!A41</f>
        <v>Mimostaveništní doprava</v>
      </c>
      <c r="E18" s="163"/>
      <c r="F18" s="164"/>
      <c r="G18" s="159">
        <f>'SO 05 39-2019 Rek'!I41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05 39-2019 Rek'!A42</f>
        <v>Zařízení staveniště</v>
      </c>
      <c r="E19" s="163"/>
      <c r="F19" s="164"/>
      <c r="G19" s="159">
        <f>'SO 05 39-2019 Rek'!I42</f>
        <v>0</v>
      </c>
    </row>
    <row r="20" spans="1:7" ht="15.95" customHeight="1">
      <c r="A20" s="167"/>
      <c r="B20" s="158"/>
      <c r="C20" s="159"/>
      <c r="D20" s="109" t="str">
        <f>'SO 05 39-2019 Rek'!A43</f>
        <v>Provoz investora</v>
      </c>
      <c r="E20" s="163"/>
      <c r="F20" s="164"/>
      <c r="G20" s="159">
        <f>'SO 05 39-2019 Rek'!I43</f>
        <v>0</v>
      </c>
    </row>
    <row r="21" spans="1:7" ht="15.95" customHeight="1">
      <c r="A21" s="167" t="s">
        <v>29</v>
      </c>
      <c r="B21" s="158"/>
      <c r="C21" s="159">
        <f>'SO 05 39-2019 Rek'!I33</f>
        <v>0</v>
      </c>
      <c r="D21" s="109" t="str">
        <f>'SO 05 39-2019 Rek'!A44</f>
        <v>Kompletační činnost (IČD)</v>
      </c>
      <c r="E21" s="163"/>
      <c r="F21" s="164"/>
      <c r="G21" s="159">
        <f>'SO 05 39-2019 Rek'!I44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05 39-2019 Rek'!H46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571</v>
      </c>
      <c r="D2" s="216"/>
      <c r="E2" s="217"/>
      <c r="F2" s="216"/>
      <c r="G2" s="218" t="s">
        <v>570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05 39-2019 Pol'!B7</f>
        <v>11</v>
      </c>
      <c r="B7" s="70" t="str">
        <f>'SO 05 39-2019 Pol'!C7</f>
        <v>Přípravné a přidružené práce</v>
      </c>
      <c r="D7" s="230"/>
      <c r="E7" s="333">
        <f>'SO 05 39-2019 Pol'!BA28</f>
        <v>0</v>
      </c>
      <c r="F7" s="334">
        <f>'SO 05 39-2019 Pol'!BB28</f>
        <v>0</v>
      </c>
      <c r="G7" s="334">
        <f>'SO 05 39-2019 Pol'!BC28</f>
        <v>0</v>
      </c>
      <c r="H7" s="334">
        <f>'SO 05 39-2019 Pol'!BD28</f>
        <v>0</v>
      </c>
      <c r="I7" s="335">
        <f>'SO 05 39-2019 Pol'!BE28</f>
        <v>0</v>
      </c>
    </row>
    <row r="8" spans="1:9" s="137" customFormat="1">
      <c r="A8" s="332" t="str">
        <f>'SO 05 39-2019 Pol'!B29</f>
        <v>12</v>
      </c>
      <c r="B8" s="70" t="str">
        <f>'SO 05 39-2019 Pol'!C29</f>
        <v>Odkopávky a prokopávky</v>
      </c>
      <c r="D8" s="230"/>
      <c r="E8" s="333">
        <f>'SO 05 39-2019 Pol'!BA36</f>
        <v>0</v>
      </c>
      <c r="F8" s="334">
        <f>'SO 05 39-2019 Pol'!BB36</f>
        <v>0</v>
      </c>
      <c r="G8" s="334">
        <f>'SO 05 39-2019 Pol'!BC36</f>
        <v>0</v>
      </c>
      <c r="H8" s="334">
        <f>'SO 05 39-2019 Pol'!BD36</f>
        <v>0</v>
      </c>
      <c r="I8" s="335">
        <f>'SO 05 39-2019 Pol'!BE36</f>
        <v>0</v>
      </c>
    </row>
    <row r="9" spans="1:9" s="137" customFormat="1">
      <c r="A9" s="332" t="str">
        <f>'SO 05 39-2019 Pol'!B37</f>
        <v>13</v>
      </c>
      <c r="B9" s="70" t="str">
        <f>'SO 05 39-2019 Pol'!C37</f>
        <v>Hloubené vykopávky</v>
      </c>
      <c r="D9" s="230"/>
      <c r="E9" s="333">
        <f>'SO 05 39-2019 Pol'!BA79</f>
        <v>0</v>
      </c>
      <c r="F9" s="334">
        <f>'SO 05 39-2019 Pol'!BB79</f>
        <v>0</v>
      </c>
      <c r="G9" s="334">
        <f>'SO 05 39-2019 Pol'!BC79</f>
        <v>0</v>
      </c>
      <c r="H9" s="334">
        <f>'SO 05 39-2019 Pol'!BD79</f>
        <v>0</v>
      </c>
      <c r="I9" s="335">
        <f>'SO 05 39-2019 Pol'!BE79</f>
        <v>0</v>
      </c>
    </row>
    <row r="10" spans="1:9" s="137" customFormat="1">
      <c r="A10" s="332" t="str">
        <f>'SO 05 39-2019 Pol'!B80</f>
        <v>16</v>
      </c>
      <c r="B10" s="70" t="str">
        <f>'SO 05 39-2019 Pol'!C80</f>
        <v>Přemístění výkopku</v>
      </c>
      <c r="D10" s="230"/>
      <c r="E10" s="333">
        <f>'SO 05 39-2019 Pol'!BA86</f>
        <v>0</v>
      </c>
      <c r="F10" s="334">
        <f>'SO 05 39-2019 Pol'!BB86</f>
        <v>0</v>
      </c>
      <c r="G10" s="334">
        <f>'SO 05 39-2019 Pol'!BC86</f>
        <v>0</v>
      </c>
      <c r="H10" s="334">
        <f>'SO 05 39-2019 Pol'!BD86</f>
        <v>0</v>
      </c>
      <c r="I10" s="335">
        <f>'SO 05 39-2019 Pol'!BE86</f>
        <v>0</v>
      </c>
    </row>
    <row r="11" spans="1:9" s="137" customFormat="1">
      <c r="A11" s="332" t="str">
        <f>'SO 05 39-2019 Pol'!B87</f>
        <v>17</v>
      </c>
      <c r="B11" s="70" t="str">
        <f>'SO 05 39-2019 Pol'!C87</f>
        <v>Konstrukce ze zemin</v>
      </c>
      <c r="D11" s="230"/>
      <c r="E11" s="333">
        <f>'SO 05 39-2019 Pol'!BA97</f>
        <v>0</v>
      </c>
      <c r="F11" s="334">
        <f>'SO 05 39-2019 Pol'!BB97</f>
        <v>0</v>
      </c>
      <c r="G11" s="334">
        <f>'SO 05 39-2019 Pol'!BC97</f>
        <v>0</v>
      </c>
      <c r="H11" s="334">
        <f>'SO 05 39-2019 Pol'!BD97</f>
        <v>0</v>
      </c>
      <c r="I11" s="335">
        <f>'SO 05 39-2019 Pol'!BE97</f>
        <v>0</v>
      </c>
    </row>
    <row r="12" spans="1:9" s="137" customFormat="1">
      <c r="A12" s="332" t="str">
        <f>'SO 05 39-2019 Pol'!B98</f>
        <v>18</v>
      </c>
      <c r="B12" s="70" t="str">
        <f>'SO 05 39-2019 Pol'!C98</f>
        <v>Povrchové úpravy terénu</v>
      </c>
      <c r="D12" s="230"/>
      <c r="E12" s="333">
        <f>'SO 05 39-2019 Pol'!BA109</f>
        <v>0</v>
      </c>
      <c r="F12" s="334">
        <f>'SO 05 39-2019 Pol'!BB109</f>
        <v>0</v>
      </c>
      <c r="G12" s="334">
        <f>'SO 05 39-2019 Pol'!BC109</f>
        <v>0</v>
      </c>
      <c r="H12" s="334">
        <f>'SO 05 39-2019 Pol'!BD109</f>
        <v>0</v>
      </c>
      <c r="I12" s="335">
        <f>'SO 05 39-2019 Pol'!BE109</f>
        <v>0</v>
      </c>
    </row>
    <row r="13" spans="1:9" s="137" customFormat="1">
      <c r="A13" s="332" t="str">
        <f>'SO 05 39-2019 Pol'!B110</f>
        <v>19</v>
      </c>
      <c r="B13" s="70" t="str">
        <f>'SO 05 39-2019 Pol'!C110</f>
        <v>Hloubení pro podzemní stěny a doly</v>
      </c>
      <c r="D13" s="230"/>
      <c r="E13" s="333">
        <f>'SO 05 39-2019 Pol'!BA112</f>
        <v>0</v>
      </c>
      <c r="F13" s="334">
        <f>'SO 05 39-2019 Pol'!BB112</f>
        <v>0</v>
      </c>
      <c r="G13" s="334">
        <f>'SO 05 39-2019 Pol'!BC112</f>
        <v>0</v>
      </c>
      <c r="H13" s="334">
        <f>'SO 05 39-2019 Pol'!BD112</f>
        <v>0</v>
      </c>
      <c r="I13" s="335">
        <f>'SO 05 39-2019 Pol'!BE112</f>
        <v>0</v>
      </c>
    </row>
    <row r="14" spans="1:9" s="137" customFormat="1">
      <c r="A14" s="332" t="str">
        <f>'SO 05 39-2019 Pol'!B113</f>
        <v>21</v>
      </c>
      <c r="B14" s="70" t="str">
        <f>'SO 05 39-2019 Pol'!C113</f>
        <v>Úprava podloží a základ.spáry</v>
      </c>
      <c r="D14" s="230"/>
      <c r="E14" s="333">
        <f>'SO 05 39-2019 Pol'!BA117</f>
        <v>0</v>
      </c>
      <c r="F14" s="334">
        <f>'SO 05 39-2019 Pol'!BB117</f>
        <v>0</v>
      </c>
      <c r="G14" s="334">
        <f>'SO 05 39-2019 Pol'!BC117</f>
        <v>0</v>
      </c>
      <c r="H14" s="334">
        <f>'SO 05 39-2019 Pol'!BD117</f>
        <v>0</v>
      </c>
      <c r="I14" s="335">
        <f>'SO 05 39-2019 Pol'!BE117</f>
        <v>0</v>
      </c>
    </row>
    <row r="15" spans="1:9" s="137" customFormat="1">
      <c r="A15" s="332" t="str">
        <f>'SO 05 39-2019 Pol'!B118</f>
        <v>27</v>
      </c>
      <c r="B15" s="70" t="str">
        <f>'SO 05 39-2019 Pol'!C118</f>
        <v>Základy</v>
      </c>
      <c r="D15" s="230"/>
      <c r="E15" s="333">
        <f>'SO 05 39-2019 Pol'!BA130</f>
        <v>0</v>
      </c>
      <c r="F15" s="334">
        <f>'SO 05 39-2019 Pol'!BB130</f>
        <v>0</v>
      </c>
      <c r="G15" s="334">
        <f>'SO 05 39-2019 Pol'!BC130</f>
        <v>0</v>
      </c>
      <c r="H15" s="334">
        <f>'SO 05 39-2019 Pol'!BD130</f>
        <v>0</v>
      </c>
      <c r="I15" s="335">
        <f>'SO 05 39-2019 Pol'!BE130</f>
        <v>0</v>
      </c>
    </row>
    <row r="16" spans="1:9" s="137" customFormat="1">
      <c r="A16" s="332" t="str">
        <f>'SO 05 39-2019 Pol'!B131</f>
        <v>31</v>
      </c>
      <c r="B16" s="70" t="str">
        <f>'SO 05 39-2019 Pol'!C131</f>
        <v>Zdi podpěrné a volné</v>
      </c>
      <c r="D16" s="230"/>
      <c r="E16" s="333">
        <f>'SO 05 39-2019 Pol'!BA135</f>
        <v>0</v>
      </c>
      <c r="F16" s="334">
        <f>'SO 05 39-2019 Pol'!BB135</f>
        <v>0</v>
      </c>
      <c r="G16" s="334">
        <f>'SO 05 39-2019 Pol'!BC135</f>
        <v>0</v>
      </c>
      <c r="H16" s="334">
        <f>'SO 05 39-2019 Pol'!BD135</f>
        <v>0</v>
      </c>
      <c r="I16" s="335">
        <f>'SO 05 39-2019 Pol'!BE135</f>
        <v>0</v>
      </c>
    </row>
    <row r="17" spans="1:9" s="137" customFormat="1">
      <c r="A17" s="332" t="str">
        <f>'SO 05 39-2019 Pol'!B136</f>
        <v>38</v>
      </c>
      <c r="B17" s="70" t="str">
        <f>'SO 05 39-2019 Pol'!C136</f>
        <v>Kompletní konstrukce</v>
      </c>
      <c r="D17" s="230"/>
      <c r="E17" s="333">
        <f>'SO 05 39-2019 Pol'!BA141</f>
        <v>0</v>
      </c>
      <c r="F17" s="334">
        <f>'SO 05 39-2019 Pol'!BB141</f>
        <v>0</v>
      </c>
      <c r="G17" s="334">
        <f>'SO 05 39-2019 Pol'!BC141</f>
        <v>0</v>
      </c>
      <c r="H17" s="334">
        <f>'SO 05 39-2019 Pol'!BD141</f>
        <v>0</v>
      </c>
      <c r="I17" s="335">
        <f>'SO 05 39-2019 Pol'!BE141</f>
        <v>0</v>
      </c>
    </row>
    <row r="18" spans="1:9" s="137" customFormat="1">
      <c r="A18" s="332" t="str">
        <f>'SO 05 39-2019 Pol'!B142</f>
        <v>45</v>
      </c>
      <c r="B18" s="70" t="str">
        <f>'SO 05 39-2019 Pol'!C142</f>
        <v>Podkladní a vedlejší konstrukce</v>
      </c>
      <c r="D18" s="230"/>
      <c r="E18" s="333">
        <f>'SO 05 39-2019 Pol'!BA145</f>
        <v>0</v>
      </c>
      <c r="F18" s="334">
        <f>'SO 05 39-2019 Pol'!BB145</f>
        <v>0</v>
      </c>
      <c r="G18" s="334">
        <f>'SO 05 39-2019 Pol'!BC145</f>
        <v>0</v>
      </c>
      <c r="H18" s="334">
        <f>'SO 05 39-2019 Pol'!BD145</f>
        <v>0</v>
      </c>
      <c r="I18" s="335">
        <f>'SO 05 39-2019 Pol'!BE145</f>
        <v>0</v>
      </c>
    </row>
    <row r="19" spans="1:9" s="137" customFormat="1">
      <c r="A19" s="332" t="str">
        <f>'SO 05 39-2019 Pol'!B146</f>
        <v>56</v>
      </c>
      <c r="B19" s="70" t="str">
        <f>'SO 05 39-2019 Pol'!C146</f>
        <v>Podkladní vrstvy komunikací a zpevněných ploch</v>
      </c>
      <c r="D19" s="230"/>
      <c r="E19" s="333">
        <f>'SO 05 39-2019 Pol'!BA155</f>
        <v>0</v>
      </c>
      <c r="F19" s="334">
        <f>'SO 05 39-2019 Pol'!BB155</f>
        <v>0</v>
      </c>
      <c r="G19" s="334">
        <f>'SO 05 39-2019 Pol'!BC155</f>
        <v>0</v>
      </c>
      <c r="H19" s="334">
        <f>'SO 05 39-2019 Pol'!BD155</f>
        <v>0</v>
      </c>
      <c r="I19" s="335">
        <f>'SO 05 39-2019 Pol'!BE155</f>
        <v>0</v>
      </c>
    </row>
    <row r="20" spans="1:9" s="137" customFormat="1">
      <c r="A20" s="332" t="str">
        <f>'SO 05 39-2019 Pol'!B156</f>
        <v>57</v>
      </c>
      <c r="B20" s="70" t="str">
        <f>'SO 05 39-2019 Pol'!C156</f>
        <v>Kryty štěrkových a živičných komunikací</v>
      </c>
      <c r="D20" s="230"/>
      <c r="E20" s="333">
        <f>'SO 05 39-2019 Pol'!BA161</f>
        <v>0</v>
      </c>
      <c r="F20" s="334">
        <f>'SO 05 39-2019 Pol'!BB161</f>
        <v>0</v>
      </c>
      <c r="G20" s="334">
        <f>'SO 05 39-2019 Pol'!BC161</f>
        <v>0</v>
      </c>
      <c r="H20" s="334">
        <f>'SO 05 39-2019 Pol'!BD161</f>
        <v>0</v>
      </c>
      <c r="I20" s="335">
        <f>'SO 05 39-2019 Pol'!BE161</f>
        <v>0</v>
      </c>
    </row>
    <row r="21" spans="1:9" s="137" customFormat="1">
      <c r="A21" s="332" t="str">
        <f>'SO 05 39-2019 Pol'!B162</f>
        <v>59</v>
      </c>
      <c r="B21" s="70" t="str">
        <f>'SO 05 39-2019 Pol'!C162</f>
        <v>Dlažby a předlažby komunikací</v>
      </c>
      <c r="D21" s="230"/>
      <c r="E21" s="333">
        <f>'SO 05 39-2019 Pol'!BA169</f>
        <v>0</v>
      </c>
      <c r="F21" s="334">
        <f>'SO 05 39-2019 Pol'!BB169</f>
        <v>0</v>
      </c>
      <c r="G21" s="334">
        <f>'SO 05 39-2019 Pol'!BC169</f>
        <v>0</v>
      </c>
      <c r="H21" s="334">
        <f>'SO 05 39-2019 Pol'!BD169</f>
        <v>0</v>
      </c>
      <c r="I21" s="335">
        <f>'SO 05 39-2019 Pol'!BE169</f>
        <v>0</v>
      </c>
    </row>
    <row r="22" spans="1:9" s="137" customFormat="1">
      <c r="A22" s="332" t="str">
        <f>'SO 05 39-2019 Pol'!B170</f>
        <v>61</v>
      </c>
      <c r="B22" s="70" t="str">
        <f>'SO 05 39-2019 Pol'!C170</f>
        <v>Upravy povrchů vnitřní</v>
      </c>
      <c r="D22" s="230"/>
      <c r="E22" s="333">
        <f>'SO 05 39-2019 Pol'!BA173</f>
        <v>0</v>
      </c>
      <c r="F22" s="334">
        <f>'SO 05 39-2019 Pol'!BB173</f>
        <v>0</v>
      </c>
      <c r="G22" s="334">
        <f>'SO 05 39-2019 Pol'!BC173</f>
        <v>0</v>
      </c>
      <c r="H22" s="334">
        <f>'SO 05 39-2019 Pol'!BD173</f>
        <v>0</v>
      </c>
      <c r="I22" s="335">
        <f>'SO 05 39-2019 Pol'!BE173</f>
        <v>0</v>
      </c>
    </row>
    <row r="23" spans="1:9" s="137" customFormat="1">
      <c r="A23" s="332" t="str">
        <f>'SO 05 39-2019 Pol'!B174</f>
        <v>63</v>
      </c>
      <c r="B23" s="70" t="str">
        <f>'SO 05 39-2019 Pol'!C174</f>
        <v>Podlahy a podlahové konstrukce</v>
      </c>
      <c r="D23" s="230"/>
      <c r="E23" s="333">
        <f>'SO 05 39-2019 Pol'!BA178</f>
        <v>0</v>
      </c>
      <c r="F23" s="334">
        <f>'SO 05 39-2019 Pol'!BB178</f>
        <v>0</v>
      </c>
      <c r="G23" s="334">
        <f>'SO 05 39-2019 Pol'!BC178</f>
        <v>0</v>
      </c>
      <c r="H23" s="334">
        <f>'SO 05 39-2019 Pol'!BD178</f>
        <v>0</v>
      </c>
      <c r="I23" s="335">
        <f>'SO 05 39-2019 Pol'!BE178</f>
        <v>0</v>
      </c>
    </row>
    <row r="24" spans="1:9" s="137" customFormat="1">
      <c r="A24" s="332" t="str">
        <f>'SO 05 39-2019 Pol'!B179</f>
        <v>89</v>
      </c>
      <c r="B24" s="70" t="str">
        <f>'SO 05 39-2019 Pol'!C179</f>
        <v>Ostatní konstrukce na trubním vedení</v>
      </c>
      <c r="D24" s="230"/>
      <c r="E24" s="333">
        <f>'SO 05 39-2019 Pol'!BA182</f>
        <v>0</v>
      </c>
      <c r="F24" s="334">
        <f>'SO 05 39-2019 Pol'!BB182</f>
        <v>0</v>
      </c>
      <c r="G24" s="334">
        <f>'SO 05 39-2019 Pol'!BC182</f>
        <v>0</v>
      </c>
      <c r="H24" s="334">
        <f>'SO 05 39-2019 Pol'!BD182</f>
        <v>0</v>
      </c>
      <c r="I24" s="335">
        <f>'SO 05 39-2019 Pol'!BE182</f>
        <v>0</v>
      </c>
    </row>
    <row r="25" spans="1:9" s="137" customFormat="1">
      <c r="A25" s="332" t="str">
        <f>'SO 05 39-2019 Pol'!B183</f>
        <v>91</v>
      </c>
      <c r="B25" s="70" t="str">
        <f>'SO 05 39-2019 Pol'!C183</f>
        <v>Doplňující práce na komunikaci</v>
      </c>
      <c r="D25" s="230"/>
      <c r="E25" s="333">
        <f>'SO 05 39-2019 Pol'!BA205</f>
        <v>0</v>
      </c>
      <c r="F25" s="334">
        <f>'SO 05 39-2019 Pol'!BB205</f>
        <v>0</v>
      </c>
      <c r="G25" s="334">
        <f>'SO 05 39-2019 Pol'!BC205</f>
        <v>0</v>
      </c>
      <c r="H25" s="334">
        <f>'SO 05 39-2019 Pol'!BD205</f>
        <v>0</v>
      </c>
      <c r="I25" s="335">
        <f>'SO 05 39-2019 Pol'!BE205</f>
        <v>0</v>
      </c>
    </row>
    <row r="26" spans="1:9" s="137" customFormat="1">
      <c r="A26" s="332" t="str">
        <f>'SO 05 39-2019 Pol'!B206</f>
        <v>94</v>
      </c>
      <c r="B26" s="70" t="str">
        <f>'SO 05 39-2019 Pol'!C206</f>
        <v>Lešení a stavební výtahy</v>
      </c>
      <c r="D26" s="230"/>
      <c r="E26" s="333">
        <f>'SO 05 39-2019 Pol'!BA209</f>
        <v>0</v>
      </c>
      <c r="F26" s="334">
        <f>'SO 05 39-2019 Pol'!BB209</f>
        <v>0</v>
      </c>
      <c r="G26" s="334">
        <f>'SO 05 39-2019 Pol'!BC209</f>
        <v>0</v>
      </c>
      <c r="H26" s="334">
        <f>'SO 05 39-2019 Pol'!BD209</f>
        <v>0</v>
      </c>
      <c r="I26" s="335">
        <f>'SO 05 39-2019 Pol'!BE209</f>
        <v>0</v>
      </c>
    </row>
    <row r="27" spans="1:9" s="137" customFormat="1">
      <c r="A27" s="332" t="str">
        <f>'SO 05 39-2019 Pol'!B210</f>
        <v>95</v>
      </c>
      <c r="B27" s="70" t="str">
        <f>'SO 05 39-2019 Pol'!C210</f>
        <v>Dokončovací konstrukce na pozemních stavbách</v>
      </c>
      <c r="D27" s="230"/>
      <c r="E27" s="333">
        <f>'SO 05 39-2019 Pol'!BA212</f>
        <v>0</v>
      </c>
      <c r="F27" s="334">
        <f>'SO 05 39-2019 Pol'!BB212</f>
        <v>0</v>
      </c>
      <c r="G27" s="334">
        <f>'SO 05 39-2019 Pol'!BC212</f>
        <v>0</v>
      </c>
      <c r="H27" s="334">
        <f>'SO 05 39-2019 Pol'!BD212</f>
        <v>0</v>
      </c>
      <c r="I27" s="335">
        <f>'SO 05 39-2019 Pol'!BE212</f>
        <v>0</v>
      </c>
    </row>
    <row r="28" spans="1:9" s="137" customFormat="1">
      <c r="A28" s="332" t="str">
        <f>'SO 05 39-2019 Pol'!B213</f>
        <v>96</v>
      </c>
      <c r="B28" s="70" t="str">
        <f>'SO 05 39-2019 Pol'!C213</f>
        <v>Bourání konstrukcí</v>
      </c>
      <c r="D28" s="230"/>
      <c r="E28" s="333">
        <f>'SO 05 39-2019 Pol'!BA220</f>
        <v>0</v>
      </c>
      <c r="F28" s="334">
        <f>'SO 05 39-2019 Pol'!BB220</f>
        <v>0</v>
      </c>
      <c r="G28" s="334">
        <f>'SO 05 39-2019 Pol'!BC220</f>
        <v>0</v>
      </c>
      <c r="H28" s="334">
        <f>'SO 05 39-2019 Pol'!BD220</f>
        <v>0</v>
      </c>
      <c r="I28" s="335">
        <f>'SO 05 39-2019 Pol'!BE220</f>
        <v>0</v>
      </c>
    </row>
    <row r="29" spans="1:9" s="137" customFormat="1">
      <c r="A29" s="332" t="str">
        <f>'SO 05 39-2019 Pol'!B221</f>
        <v>99</v>
      </c>
      <c r="B29" s="70" t="str">
        <f>'SO 05 39-2019 Pol'!C221</f>
        <v>Staveništní přesun hmot</v>
      </c>
      <c r="D29" s="230"/>
      <c r="E29" s="333">
        <f>'SO 05 39-2019 Pol'!BA223</f>
        <v>0</v>
      </c>
      <c r="F29" s="334">
        <f>'SO 05 39-2019 Pol'!BB223</f>
        <v>0</v>
      </c>
      <c r="G29" s="334">
        <f>'SO 05 39-2019 Pol'!BC223</f>
        <v>0</v>
      </c>
      <c r="H29" s="334">
        <f>'SO 05 39-2019 Pol'!BD223</f>
        <v>0</v>
      </c>
      <c r="I29" s="335">
        <f>'SO 05 39-2019 Pol'!BE223</f>
        <v>0</v>
      </c>
    </row>
    <row r="30" spans="1:9" s="137" customFormat="1">
      <c r="A30" s="332" t="str">
        <f>'SO 05 39-2019 Pol'!B224</f>
        <v>792</v>
      </c>
      <c r="B30" s="70" t="str">
        <f>'SO 05 39-2019 Pol'!C224</f>
        <v>Mobiliář</v>
      </c>
      <c r="D30" s="230"/>
      <c r="E30" s="333">
        <f>'SO 05 39-2019 Pol'!BA227</f>
        <v>0</v>
      </c>
      <c r="F30" s="334">
        <f>'SO 05 39-2019 Pol'!BB227</f>
        <v>0</v>
      </c>
      <c r="G30" s="334">
        <f>'SO 05 39-2019 Pol'!BC227</f>
        <v>0</v>
      </c>
      <c r="H30" s="334">
        <f>'SO 05 39-2019 Pol'!BD227</f>
        <v>0</v>
      </c>
      <c r="I30" s="335">
        <f>'SO 05 39-2019 Pol'!BE227</f>
        <v>0</v>
      </c>
    </row>
    <row r="31" spans="1:9" s="137" customFormat="1">
      <c r="A31" s="332" t="str">
        <f>'SO 05 39-2019 Pol'!B228</f>
        <v>M21</v>
      </c>
      <c r="B31" s="70" t="str">
        <f>'SO 05 39-2019 Pol'!C228</f>
        <v>Elektromontáže</v>
      </c>
      <c r="D31" s="230"/>
      <c r="E31" s="333">
        <f>'SO 05 39-2019 Pol'!BA231</f>
        <v>0</v>
      </c>
      <c r="F31" s="334">
        <f>'SO 05 39-2019 Pol'!BB231</f>
        <v>0</v>
      </c>
      <c r="G31" s="334">
        <f>'SO 05 39-2019 Pol'!BC231</f>
        <v>0</v>
      </c>
      <c r="H31" s="334">
        <f>'SO 05 39-2019 Pol'!BD231</f>
        <v>0</v>
      </c>
      <c r="I31" s="335">
        <f>'SO 05 39-2019 Pol'!BE231</f>
        <v>0</v>
      </c>
    </row>
    <row r="32" spans="1:9" s="137" customFormat="1" ht="13.5" thickBot="1">
      <c r="A32" s="332" t="str">
        <f>'SO 05 39-2019 Pol'!B232</f>
        <v>D96</v>
      </c>
      <c r="B32" s="70" t="str">
        <f>'SO 05 39-2019 Pol'!C232</f>
        <v>Přesuny suti a vybouraných hmot</v>
      </c>
      <c r="D32" s="230"/>
      <c r="E32" s="333">
        <f>'SO 05 39-2019 Pol'!BA237</f>
        <v>0</v>
      </c>
      <c r="F32" s="334">
        <f>'SO 05 39-2019 Pol'!BB237</f>
        <v>0</v>
      </c>
      <c r="G32" s="334">
        <f>'SO 05 39-2019 Pol'!BC237</f>
        <v>0</v>
      </c>
      <c r="H32" s="334">
        <f>'SO 05 39-2019 Pol'!BD237</f>
        <v>0</v>
      </c>
      <c r="I32" s="335">
        <f>'SO 05 39-2019 Pol'!BE237</f>
        <v>0</v>
      </c>
    </row>
    <row r="33" spans="1:57" s="14" customFormat="1" ht="13.5" thickBot="1">
      <c r="A33" s="231"/>
      <c r="B33" s="232" t="s">
        <v>79</v>
      </c>
      <c r="C33" s="232"/>
      <c r="D33" s="233"/>
      <c r="E33" s="234">
        <f>SUM(E7:E32)</f>
        <v>0</v>
      </c>
      <c r="F33" s="235">
        <f>SUM(F7:F32)</f>
        <v>0</v>
      </c>
      <c r="G33" s="235">
        <f>SUM(G7:G32)</f>
        <v>0</v>
      </c>
      <c r="H33" s="235">
        <f>SUM(H7:H32)</f>
        <v>0</v>
      </c>
      <c r="I33" s="236">
        <f>SUM(I7:I32)</f>
        <v>0</v>
      </c>
    </row>
    <row r="34" spans="1:57">
      <c r="A34" s="137"/>
      <c r="B34" s="137"/>
      <c r="C34" s="137"/>
      <c r="D34" s="137"/>
      <c r="E34" s="137"/>
      <c r="F34" s="137"/>
      <c r="G34" s="137"/>
      <c r="H34" s="137"/>
      <c r="I34" s="137"/>
    </row>
    <row r="35" spans="1:57" ht="19.5" customHeight="1">
      <c r="A35" s="222" t="s">
        <v>80</v>
      </c>
      <c r="B35" s="222"/>
      <c r="C35" s="222"/>
      <c r="D35" s="222"/>
      <c r="E35" s="222"/>
      <c r="F35" s="222"/>
      <c r="G35" s="237"/>
      <c r="H35" s="222"/>
      <c r="I35" s="222"/>
      <c r="BA35" s="143"/>
      <c r="BB35" s="143"/>
      <c r="BC35" s="143"/>
      <c r="BD35" s="143"/>
      <c r="BE35" s="143"/>
    </row>
    <row r="36" spans="1:57" ht="13.5" thickBot="1"/>
    <row r="37" spans="1:57">
      <c r="A37" s="175" t="s">
        <v>81</v>
      </c>
      <c r="B37" s="176"/>
      <c r="C37" s="176"/>
      <c r="D37" s="238"/>
      <c r="E37" s="239" t="s">
        <v>82</v>
      </c>
      <c r="F37" s="240" t="s">
        <v>12</v>
      </c>
      <c r="G37" s="241" t="s">
        <v>83</v>
      </c>
      <c r="H37" s="242"/>
      <c r="I37" s="243" t="s">
        <v>82</v>
      </c>
    </row>
    <row r="38" spans="1:57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159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160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162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163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>
      <c r="A45" s="167" t="s">
        <v>164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 ht="13.5" thickBot="1">
      <c r="A46" s="250"/>
      <c r="B46" s="251" t="s">
        <v>84</v>
      </c>
      <c r="C46" s="252"/>
      <c r="D46" s="253"/>
      <c r="E46" s="254"/>
      <c r="F46" s="255"/>
      <c r="G46" s="255"/>
      <c r="H46" s="256">
        <f>SUM(I38:I45)</f>
        <v>0</v>
      </c>
      <c r="I46" s="257"/>
    </row>
    <row r="48" spans="1:57">
      <c r="B48" s="14"/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31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05 39-2019 Rek'!H1</f>
        <v>39-2019</v>
      </c>
      <c r="G3" s="268"/>
    </row>
    <row r="4" spans="1:80" ht="13.5" thickBot="1">
      <c r="A4" s="269" t="s">
        <v>76</v>
      </c>
      <c r="B4" s="214"/>
      <c r="C4" s="215" t="s">
        <v>571</v>
      </c>
      <c r="D4" s="270"/>
      <c r="E4" s="271" t="str">
        <f>'SO 05 39-2019 Rek'!G2</f>
        <v>Stanoviště ST 9- Spáčilova 5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484</v>
      </c>
      <c r="C8" s="295" t="s">
        <v>485</v>
      </c>
      <c r="D8" s="296" t="s">
        <v>109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486</v>
      </c>
      <c r="C9" s="295" t="s">
        <v>487</v>
      </c>
      <c r="D9" s="296" t="s">
        <v>385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301"/>
      <c r="B10" s="302"/>
      <c r="C10" s="303"/>
      <c r="D10" s="304"/>
      <c r="E10" s="304"/>
      <c r="F10" s="304"/>
      <c r="G10" s="305"/>
      <c r="I10" s="306"/>
      <c r="K10" s="306"/>
      <c r="L10" s="307"/>
      <c r="O10" s="292">
        <v>3</v>
      </c>
    </row>
    <row r="11" spans="1:80">
      <c r="A11" s="293">
        <v>3</v>
      </c>
      <c r="B11" s="294" t="s">
        <v>488</v>
      </c>
      <c r="C11" s="295" t="s">
        <v>572</v>
      </c>
      <c r="D11" s="296" t="s">
        <v>385</v>
      </c>
      <c r="E11" s="297">
        <v>1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490</v>
      </c>
      <c r="D12" s="304"/>
      <c r="E12" s="304"/>
      <c r="F12" s="304"/>
      <c r="G12" s="305"/>
      <c r="I12" s="306"/>
      <c r="K12" s="306"/>
      <c r="L12" s="307" t="s">
        <v>490</v>
      </c>
      <c r="O12" s="292">
        <v>3</v>
      </c>
    </row>
    <row r="13" spans="1:80">
      <c r="A13" s="293">
        <v>4</v>
      </c>
      <c r="B13" s="294" t="s">
        <v>174</v>
      </c>
      <c r="C13" s="295" t="s">
        <v>175</v>
      </c>
      <c r="D13" s="296" t="s">
        <v>176</v>
      </c>
      <c r="E13" s="297">
        <v>0.75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-0.55000000000000004</v>
      </c>
      <c r="K13" s="300">
        <f>E13*J13</f>
        <v>-0.41250000000000003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8"/>
      <c r="C14" s="309" t="s">
        <v>177</v>
      </c>
      <c r="D14" s="310"/>
      <c r="E14" s="311">
        <v>0.75</v>
      </c>
      <c r="F14" s="312"/>
      <c r="G14" s="313"/>
      <c r="H14" s="314"/>
      <c r="I14" s="306"/>
      <c r="J14" s="315"/>
      <c r="K14" s="306"/>
      <c r="M14" s="307" t="s">
        <v>177</v>
      </c>
      <c r="O14" s="292"/>
    </row>
    <row r="15" spans="1:80">
      <c r="A15" s="293">
        <v>5</v>
      </c>
      <c r="B15" s="294" t="s">
        <v>178</v>
      </c>
      <c r="C15" s="295" t="s">
        <v>179</v>
      </c>
      <c r="D15" s="296" t="s">
        <v>176</v>
      </c>
      <c r="E15" s="297">
        <v>0.75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-0.24199999999999999</v>
      </c>
      <c r="K15" s="300">
        <f>E15*J15</f>
        <v>-0.18149999999999999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6</v>
      </c>
      <c r="B16" s="294" t="s">
        <v>180</v>
      </c>
      <c r="C16" s="295" t="s">
        <v>181</v>
      </c>
      <c r="D16" s="296" t="s">
        <v>176</v>
      </c>
      <c r="E16" s="297">
        <v>0.75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-0.35759999999999997</v>
      </c>
      <c r="K16" s="300">
        <f>E16*J16</f>
        <v>-0.26819999999999999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177</v>
      </c>
      <c r="D17" s="310"/>
      <c r="E17" s="311">
        <v>0.75</v>
      </c>
      <c r="F17" s="312"/>
      <c r="G17" s="313"/>
      <c r="H17" s="314"/>
      <c r="I17" s="306"/>
      <c r="J17" s="315"/>
      <c r="K17" s="306"/>
      <c r="M17" s="307" t="s">
        <v>177</v>
      </c>
      <c r="O17" s="292"/>
    </row>
    <row r="18" spans="1:80">
      <c r="A18" s="293">
        <v>7</v>
      </c>
      <c r="B18" s="294" t="s">
        <v>182</v>
      </c>
      <c r="C18" s="295" t="s">
        <v>183</v>
      </c>
      <c r="D18" s="296" t="s">
        <v>184</v>
      </c>
      <c r="E18" s="297">
        <v>2.5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-0.27</v>
      </c>
      <c r="K18" s="300">
        <f>E18*J18</f>
        <v>-0.67500000000000004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8</v>
      </c>
      <c r="B19" s="294" t="s">
        <v>185</v>
      </c>
      <c r="C19" s="295" t="s">
        <v>186</v>
      </c>
      <c r="D19" s="296" t="s">
        <v>187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293">
        <v>9</v>
      </c>
      <c r="B20" s="294" t="s">
        <v>188</v>
      </c>
      <c r="C20" s="295" t="s">
        <v>189</v>
      </c>
      <c r="D20" s="296" t="s">
        <v>190</v>
      </c>
      <c r="E20" s="297">
        <v>10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293">
        <v>10</v>
      </c>
      <c r="B21" s="294" t="s">
        <v>191</v>
      </c>
      <c r="C21" s="295" t="s">
        <v>192</v>
      </c>
      <c r="D21" s="296" t="s">
        <v>184</v>
      </c>
      <c r="E21" s="297">
        <v>8</v>
      </c>
      <c r="F21" s="297">
        <v>0</v>
      </c>
      <c r="G21" s="298">
        <f>E21*F21</f>
        <v>0</v>
      </c>
      <c r="H21" s="299">
        <v>1.2710000000000001E-2</v>
      </c>
      <c r="I21" s="300">
        <f>E21*H21</f>
        <v>0.10168000000000001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193</v>
      </c>
      <c r="D22" s="304"/>
      <c r="E22" s="304"/>
      <c r="F22" s="304"/>
      <c r="G22" s="305"/>
      <c r="I22" s="306"/>
      <c r="K22" s="306"/>
      <c r="L22" s="307" t="s">
        <v>193</v>
      </c>
      <c r="O22" s="292">
        <v>3</v>
      </c>
    </row>
    <row r="23" spans="1:80" ht="22.5">
      <c r="A23" s="301"/>
      <c r="B23" s="302"/>
      <c r="C23" s="303" t="s">
        <v>194</v>
      </c>
      <c r="D23" s="304"/>
      <c r="E23" s="304"/>
      <c r="F23" s="304"/>
      <c r="G23" s="305"/>
      <c r="I23" s="306"/>
      <c r="K23" s="306"/>
      <c r="L23" s="307" t="s">
        <v>194</v>
      </c>
      <c r="O23" s="292">
        <v>3</v>
      </c>
    </row>
    <row r="24" spans="1:80">
      <c r="A24" s="301"/>
      <c r="B24" s="308"/>
      <c r="C24" s="309" t="s">
        <v>573</v>
      </c>
      <c r="D24" s="310"/>
      <c r="E24" s="311">
        <v>8</v>
      </c>
      <c r="F24" s="312"/>
      <c r="G24" s="313"/>
      <c r="H24" s="314"/>
      <c r="I24" s="306"/>
      <c r="J24" s="315"/>
      <c r="K24" s="306"/>
      <c r="M24" s="307" t="s">
        <v>573</v>
      </c>
      <c r="O24" s="292"/>
    </row>
    <row r="25" spans="1:80" ht="22.5">
      <c r="A25" s="293">
        <v>11</v>
      </c>
      <c r="B25" s="294" t="s">
        <v>531</v>
      </c>
      <c r="C25" s="295" t="s">
        <v>532</v>
      </c>
      <c r="D25" s="296" t="s">
        <v>184</v>
      </c>
      <c r="E25" s="297">
        <v>3</v>
      </c>
      <c r="F25" s="297">
        <v>0</v>
      </c>
      <c r="G25" s="298">
        <f>E25*F25</f>
        <v>0</v>
      </c>
      <c r="H25" s="299">
        <v>1.2710000000000001E-2</v>
      </c>
      <c r="I25" s="300">
        <f>E25*H25</f>
        <v>3.8130000000000004E-2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293">
        <v>12</v>
      </c>
      <c r="B26" s="294" t="s">
        <v>196</v>
      </c>
      <c r="C26" s="295" t="s">
        <v>197</v>
      </c>
      <c r="D26" s="296" t="s">
        <v>184</v>
      </c>
      <c r="E26" s="297">
        <v>12</v>
      </c>
      <c r="F26" s="297">
        <v>0</v>
      </c>
      <c r="G26" s="298">
        <f>E26*F26</f>
        <v>0</v>
      </c>
      <c r="H26" s="299">
        <v>3.9739999999999998E-2</v>
      </c>
      <c r="I26" s="300">
        <f>E26*H26</f>
        <v>0.47687999999999997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198</v>
      </c>
      <c r="D27" s="304"/>
      <c r="E27" s="304"/>
      <c r="F27" s="304"/>
      <c r="G27" s="305"/>
      <c r="I27" s="306"/>
      <c r="K27" s="306"/>
      <c r="L27" s="307" t="s">
        <v>198</v>
      </c>
      <c r="O27" s="292">
        <v>3</v>
      </c>
    </row>
    <row r="28" spans="1:80">
      <c r="A28" s="316"/>
      <c r="B28" s="317" t="s">
        <v>99</v>
      </c>
      <c r="C28" s="318" t="s">
        <v>173</v>
      </c>
      <c r="D28" s="319"/>
      <c r="E28" s="320"/>
      <c r="F28" s="321"/>
      <c r="G28" s="322">
        <f>SUM(G7:G27)</f>
        <v>0</v>
      </c>
      <c r="H28" s="323"/>
      <c r="I28" s="324">
        <f>SUM(I7:I27)</f>
        <v>0.61668999999999996</v>
      </c>
      <c r="J28" s="323"/>
      <c r="K28" s="324">
        <f>SUM(K7:K27)</f>
        <v>-1.5372000000000001</v>
      </c>
      <c r="O28" s="292">
        <v>4</v>
      </c>
      <c r="BA28" s="325">
        <f>SUM(BA7:BA27)</f>
        <v>0</v>
      </c>
      <c r="BB28" s="325">
        <f>SUM(BB7:BB27)</f>
        <v>0</v>
      </c>
      <c r="BC28" s="325">
        <f>SUM(BC7:BC27)</f>
        <v>0</v>
      </c>
      <c r="BD28" s="325">
        <f>SUM(BD7:BD27)</f>
        <v>0</v>
      </c>
      <c r="BE28" s="325">
        <f>SUM(BE7:BE27)</f>
        <v>0</v>
      </c>
    </row>
    <row r="29" spans="1:80">
      <c r="A29" s="282" t="s">
        <v>97</v>
      </c>
      <c r="B29" s="283" t="s">
        <v>200</v>
      </c>
      <c r="C29" s="284" t="s">
        <v>201</v>
      </c>
      <c r="D29" s="285"/>
      <c r="E29" s="286"/>
      <c r="F29" s="286"/>
      <c r="G29" s="287"/>
      <c r="H29" s="288"/>
      <c r="I29" s="289"/>
      <c r="J29" s="290"/>
      <c r="K29" s="291"/>
      <c r="O29" s="292">
        <v>1</v>
      </c>
    </row>
    <row r="30" spans="1:80">
      <c r="A30" s="293">
        <v>13</v>
      </c>
      <c r="B30" s="294" t="s">
        <v>203</v>
      </c>
      <c r="C30" s="295" t="s">
        <v>204</v>
      </c>
      <c r="D30" s="296" t="s">
        <v>109</v>
      </c>
      <c r="E30" s="297">
        <v>7.65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8"/>
      <c r="C31" s="309" t="s">
        <v>205</v>
      </c>
      <c r="D31" s="310"/>
      <c r="E31" s="311">
        <v>7.65</v>
      </c>
      <c r="F31" s="312"/>
      <c r="G31" s="313"/>
      <c r="H31" s="314"/>
      <c r="I31" s="306"/>
      <c r="J31" s="315"/>
      <c r="K31" s="306"/>
      <c r="M31" s="307" t="s">
        <v>205</v>
      </c>
      <c r="O31" s="292"/>
    </row>
    <row r="32" spans="1:80">
      <c r="A32" s="293">
        <v>14</v>
      </c>
      <c r="B32" s="294" t="s">
        <v>206</v>
      </c>
      <c r="C32" s="295" t="s">
        <v>207</v>
      </c>
      <c r="D32" s="296" t="s">
        <v>109</v>
      </c>
      <c r="E32" s="297">
        <v>4.6500000000000004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8"/>
      <c r="C33" s="309" t="s">
        <v>208</v>
      </c>
      <c r="D33" s="310"/>
      <c r="E33" s="311">
        <v>3.6</v>
      </c>
      <c r="F33" s="312"/>
      <c r="G33" s="313"/>
      <c r="H33" s="314"/>
      <c r="I33" s="306"/>
      <c r="J33" s="315"/>
      <c r="K33" s="306"/>
      <c r="M33" s="307" t="s">
        <v>208</v>
      </c>
      <c r="O33" s="292"/>
    </row>
    <row r="34" spans="1:80">
      <c r="A34" s="301"/>
      <c r="B34" s="308"/>
      <c r="C34" s="309" t="s">
        <v>209</v>
      </c>
      <c r="D34" s="310"/>
      <c r="E34" s="311">
        <v>1.05</v>
      </c>
      <c r="F34" s="312"/>
      <c r="G34" s="313"/>
      <c r="H34" s="314"/>
      <c r="I34" s="306"/>
      <c r="J34" s="315"/>
      <c r="K34" s="306"/>
      <c r="M34" s="307" t="s">
        <v>209</v>
      </c>
      <c r="O34" s="292"/>
    </row>
    <row r="35" spans="1:80">
      <c r="A35" s="293">
        <v>15</v>
      </c>
      <c r="B35" s="294" t="s">
        <v>210</v>
      </c>
      <c r="C35" s="295" t="s">
        <v>211</v>
      </c>
      <c r="D35" s="296" t="s">
        <v>109</v>
      </c>
      <c r="E35" s="297">
        <v>4.6500000000000004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16"/>
      <c r="B36" s="317" t="s">
        <v>99</v>
      </c>
      <c r="C36" s="318" t="s">
        <v>202</v>
      </c>
      <c r="D36" s="319"/>
      <c r="E36" s="320"/>
      <c r="F36" s="321"/>
      <c r="G36" s="322">
        <f>SUM(G29:G35)</f>
        <v>0</v>
      </c>
      <c r="H36" s="323"/>
      <c r="I36" s="324">
        <f>SUM(I29:I35)</f>
        <v>0</v>
      </c>
      <c r="J36" s="323"/>
      <c r="K36" s="324">
        <f>SUM(K29:K35)</f>
        <v>0</v>
      </c>
      <c r="O36" s="292">
        <v>4</v>
      </c>
      <c r="BA36" s="325">
        <f>SUM(BA29:BA35)</f>
        <v>0</v>
      </c>
      <c r="BB36" s="325">
        <f>SUM(BB29:BB35)</f>
        <v>0</v>
      </c>
      <c r="BC36" s="325">
        <f>SUM(BC29:BC35)</f>
        <v>0</v>
      </c>
      <c r="BD36" s="325">
        <f>SUM(BD29:BD35)</f>
        <v>0</v>
      </c>
      <c r="BE36" s="325">
        <f>SUM(BE29:BE35)</f>
        <v>0</v>
      </c>
    </row>
    <row r="37" spans="1:80">
      <c r="A37" s="282" t="s">
        <v>97</v>
      </c>
      <c r="B37" s="283" t="s">
        <v>212</v>
      </c>
      <c r="C37" s="284" t="s">
        <v>213</v>
      </c>
      <c r="D37" s="285"/>
      <c r="E37" s="286"/>
      <c r="F37" s="286"/>
      <c r="G37" s="287"/>
      <c r="H37" s="288"/>
      <c r="I37" s="289"/>
      <c r="J37" s="290"/>
      <c r="K37" s="291"/>
      <c r="O37" s="292">
        <v>1</v>
      </c>
    </row>
    <row r="38" spans="1:80">
      <c r="A38" s="293">
        <v>16</v>
      </c>
      <c r="B38" s="294" t="s">
        <v>215</v>
      </c>
      <c r="C38" s="295" t="s">
        <v>216</v>
      </c>
      <c r="D38" s="296" t="s">
        <v>109</v>
      </c>
      <c r="E38" s="297">
        <v>10.8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2"/>
      <c r="C39" s="303" t="s">
        <v>217</v>
      </c>
      <c r="D39" s="304"/>
      <c r="E39" s="304"/>
      <c r="F39" s="304"/>
      <c r="G39" s="305"/>
      <c r="I39" s="306"/>
      <c r="K39" s="306"/>
      <c r="L39" s="307" t="s">
        <v>217</v>
      </c>
      <c r="O39" s="292">
        <v>3</v>
      </c>
    </row>
    <row r="40" spans="1:80">
      <c r="A40" s="301"/>
      <c r="B40" s="308"/>
      <c r="C40" s="309" t="s">
        <v>574</v>
      </c>
      <c r="D40" s="310"/>
      <c r="E40" s="311">
        <v>7.2</v>
      </c>
      <c r="F40" s="312"/>
      <c r="G40" s="313"/>
      <c r="H40" s="314"/>
      <c r="I40" s="306"/>
      <c r="J40" s="315"/>
      <c r="K40" s="306"/>
      <c r="M40" s="307" t="s">
        <v>574</v>
      </c>
      <c r="O40" s="292"/>
    </row>
    <row r="41" spans="1:80">
      <c r="A41" s="301"/>
      <c r="B41" s="308"/>
      <c r="C41" s="309" t="s">
        <v>219</v>
      </c>
      <c r="D41" s="310"/>
      <c r="E41" s="311">
        <v>3.6</v>
      </c>
      <c r="F41" s="312"/>
      <c r="G41" s="313"/>
      <c r="H41" s="314"/>
      <c r="I41" s="306"/>
      <c r="J41" s="315"/>
      <c r="K41" s="306"/>
      <c r="M41" s="307" t="s">
        <v>219</v>
      </c>
      <c r="O41" s="292"/>
    </row>
    <row r="42" spans="1:80" ht="22.5">
      <c r="A42" s="293">
        <v>17</v>
      </c>
      <c r="B42" s="294" t="s">
        <v>220</v>
      </c>
      <c r="C42" s="295" t="s">
        <v>221</v>
      </c>
      <c r="D42" s="296" t="s">
        <v>109</v>
      </c>
      <c r="E42" s="297">
        <v>3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2"/>
      <c r="C43" s="303" t="s">
        <v>222</v>
      </c>
      <c r="D43" s="304"/>
      <c r="E43" s="304"/>
      <c r="F43" s="304"/>
      <c r="G43" s="305"/>
      <c r="I43" s="306"/>
      <c r="K43" s="306"/>
      <c r="L43" s="307" t="s">
        <v>222</v>
      </c>
      <c r="O43" s="292">
        <v>3</v>
      </c>
    </row>
    <row r="44" spans="1:80">
      <c r="A44" s="301"/>
      <c r="B44" s="308"/>
      <c r="C44" s="309" t="s">
        <v>223</v>
      </c>
      <c r="D44" s="310"/>
      <c r="E44" s="311">
        <v>3</v>
      </c>
      <c r="F44" s="312"/>
      <c r="G44" s="313"/>
      <c r="H44" s="314"/>
      <c r="I44" s="306"/>
      <c r="J44" s="315"/>
      <c r="K44" s="306"/>
      <c r="M44" s="307" t="s">
        <v>223</v>
      </c>
      <c r="O44" s="292"/>
    </row>
    <row r="45" spans="1:80">
      <c r="A45" s="293">
        <v>18</v>
      </c>
      <c r="B45" s="294" t="s">
        <v>224</v>
      </c>
      <c r="C45" s="295" t="s">
        <v>225</v>
      </c>
      <c r="D45" s="296" t="s">
        <v>109</v>
      </c>
      <c r="E45" s="297">
        <v>22.0442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01"/>
      <c r="B46" s="308"/>
      <c r="C46" s="337" t="s">
        <v>226</v>
      </c>
      <c r="D46" s="310"/>
      <c r="E46" s="336">
        <v>0</v>
      </c>
      <c r="F46" s="312"/>
      <c r="G46" s="313"/>
      <c r="H46" s="314"/>
      <c r="I46" s="306"/>
      <c r="J46" s="315"/>
      <c r="K46" s="306"/>
      <c r="M46" s="307" t="s">
        <v>226</v>
      </c>
      <c r="O46" s="292"/>
    </row>
    <row r="47" spans="1:80">
      <c r="A47" s="301"/>
      <c r="B47" s="308"/>
      <c r="C47" s="337" t="s">
        <v>497</v>
      </c>
      <c r="D47" s="310"/>
      <c r="E47" s="336">
        <v>62.0884</v>
      </c>
      <c r="F47" s="312"/>
      <c r="G47" s="313"/>
      <c r="H47" s="314"/>
      <c r="I47" s="306"/>
      <c r="J47" s="315"/>
      <c r="K47" s="306"/>
      <c r="M47" s="307" t="s">
        <v>497</v>
      </c>
      <c r="O47" s="292"/>
    </row>
    <row r="48" spans="1:80">
      <c r="A48" s="301"/>
      <c r="B48" s="308"/>
      <c r="C48" s="337" t="s">
        <v>228</v>
      </c>
      <c r="D48" s="310"/>
      <c r="E48" s="336">
        <v>-3.6</v>
      </c>
      <c r="F48" s="312"/>
      <c r="G48" s="313"/>
      <c r="H48" s="314"/>
      <c r="I48" s="306"/>
      <c r="J48" s="315"/>
      <c r="K48" s="306"/>
      <c r="M48" s="307" t="s">
        <v>228</v>
      </c>
      <c r="O48" s="292"/>
    </row>
    <row r="49" spans="1:80">
      <c r="A49" s="301"/>
      <c r="B49" s="308"/>
      <c r="C49" s="337" t="s">
        <v>575</v>
      </c>
      <c r="D49" s="310"/>
      <c r="E49" s="336">
        <v>-7.2</v>
      </c>
      <c r="F49" s="312"/>
      <c r="G49" s="313"/>
      <c r="H49" s="314"/>
      <c r="I49" s="306"/>
      <c r="J49" s="315"/>
      <c r="K49" s="306"/>
      <c r="M49" s="307" t="s">
        <v>575</v>
      </c>
      <c r="O49" s="292"/>
    </row>
    <row r="50" spans="1:80">
      <c r="A50" s="301"/>
      <c r="B50" s="308"/>
      <c r="C50" s="337" t="s">
        <v>230</v>
      </c>
      <c r="D50" s="310"/>
      <c r="E50" s="336">
        <v>-7.2</v>
      </c>
      <c r="F50" s="312"/>
      <c r="G50" s="313"/>
      <c r="H50" s="314"/>
      <c r="I50" s="306"/>
      <c r="J50" s="315"/>
      <c r="K50" s="306"/>
      <c r="M50" s="307" t="s">
        <v>230</v>
      </c>
      <c r="O50" s="292"/>
    </row>
    <row r="51" spans="1:80">
      <c r="A51" s="301"/>
      <c r="B51" s="308"/>
      <c r="C51" s="337" t="s">
        <v>231</v>
      </c>
      <c r="D51" s="310"/>
      <c r="E51" s="336">
        <v>44.088399999999993</v>
      </c>
      <c r="F51" s="312"/>
      <c r="G51" s="313"/>
      <c r="H51" s="314"/>
      <c r="I51" s="306"/>
      <c r="J51" s="315"/>
      <c r="K51" s="306"/>
      <c r="M51" s="307" t="s">
        <v>231</v>
      </c>
      <c r="O51" s="292"/>
    </row>
    <row r="52" spans="1:80">
      <c r="A52" s="301"/>
      <c r="B52" s="308"/>
      <c r="C52" s="309" t="s">
        <v>576</v>
      </c>
      <c r="D52" s="310"/>
      <c r="E52" s="311">
        <v>22.0442</v>
      </c>
      <c r="F52" s="312"/>
      <c r="G52" s="313"/>
      <c r="H52" s="314"/>
      <c r="I52" s="306"/>
      <c r="J52" s="315"/>
      <c r="K52" s="306"/>
      <c r="M52" s="307" t="s">
        <v>576</v>
      </c>
      <c r="O52" s="292"/>
    </row>
    <row r="53" spans="1:80">
      <c r="A53" s="293">
        <v>19</v>
      </c>
      <c r="B53" s="294" t="s">
        <v>233</v>
      </c>
      <c r="C53" s="295" t="s">
        <v>234</v>
      </c>
      <c r="D53" s="296" t="s">
        <v>109</v>
      </c>
      <c r="E53" s="297">
        <v>17.635400000000001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301"/>
      <c r="B54" s="302"/>
      <c r="C54" s="303" t="s">
        <v>235</v>
      </c>
      <c r="D54" s="304"/>
      <c r="E54" s="304"/>
      <c r="F54" s="304"/>
      <c r="G54" s="305"/>
      <c r="I54" s="306"/>
      <c r="K54" s="306"/>
      <c r="L54" s="307" t="s">
        <v>235</v>
      </c>
      <c r="O54" s="292">
        <v>3</v>
      </c>
    </row>
    <row r="55" spans="1:80">
      <c r="A55" s="301"/>
      <c r="B55" s="302"/>
      <c r="C55" s="303" t="s">
        <v>236</v>
      </c>
      <c r="D55" s="304"/>
      <c r="E55" s="304"/>
      <c r="F55" s="304"/>
      <c r="G55" s="305"/>
      <c r="I55" s="306"/>
      <c r="K55" s="306"/>
      <c r="L55" s="307" t="s">
        <v>236</v>
      </c>
      <c r="O55" s="292">
        <v>3</v>
      </c>
    </row>
    <row r="56" spans="1:80">
      <c r="A56" s="301"/>
      <c r="B56" s="302"/>
      <c r="C56" s="303" t="s">
        <v>237</v>
      </c>
      <c r="D56" s="304"/>
      <c r="E56" s="304"/>
      <c r="F56" s="304"/>
      <c r="G56" s="305"/>
      <c r="I56" s="306"/>
      <c r="K56" s="306"/>
      <c r="L56" s="307" t="s">
        <v>237</v>
      </c>
      <c r="O56" s="292">
        <v>3</v>
      </c>
    </row>
    <row r="57" spans="1:80">
      <c r="A57" s="301"/>
      <c r="B57" s="302"/>
      <c r="C57" s="303"/>
      <c r="D57" s="304"/>
      <c r="E57" s="304"/>
      <c r="F57" s="304"/>
      <c r="G57" s="305"/>
      <c r="I57" s="306"/>
      <c r="K57" s="306"/>
      <c r="L57" s="307"/>
      <c r="O57" s="292">
        <v>3</v>
      </c>
    </row>
    <row r="58" spans="1:80">
      <c r="A58" s="301"/>
      <c r="B58" s="308"/>
      <c r="C58" s="337" t="s">
        <v>226</v>
      </c>
      <c r="D58" s="310"/>
      <c r="E58" s="336">
        <v>0</v>
      </c>
      <c r="F58" s="312"/>
      <c r="G58" s="313"/>
      <c r="H58" s="314"/>
      <c r="I58" s="306"/>
      <c r="J58" s="315"/>
      <c r="K58" s="306"/>
      <c r="M58" s="307" t="s">
        <v>226</v>
      </c>
      <c r="O58" s="292"/>
    </row>
    <row r="59" spans="1:80">
      <c r="A59" s="301"/>
      <c r="B59" s="308"/>
      <c r="C59" s="337" t="s">
        <v>497</v>
      </c>
      <c r="D59" s="310"/>
      <c r="E59" s="336">
        <v>62.0884</v>
      </c>
      <c r="F59" s="312"/>
      <c r="G59" s="313"/>
      <c r="H59" s="314"/>
      <c r="I59" s="306"/>
      <c r="J59" s="315"/>
      <c r="K59" s="306"/>
      <c r="M59" s="307" t="s">
        <v>497</v>
      </c>
      <c r="O59" s="292"/>
    </row>
    <row r="60" spans="1:80">
      <c r="A60" s="301"/>
      <c r="B60" s="308"/>
      <c r="C60" s="337" t="s">
        <v>228</v>
      </c>
      <c r="D60" s="310"/>
      <c r="E60" s="336">
        <v>-3.6</v>
      </c>
      <c r="F60" s="312"/>
      <c r="G60" s="313"/>
      <c r="H60" s="314"/>
      <c r="I60" s="306"/>
      <c r="J60" s="315"/>
      <c r="K60" s="306"/>
      <c r="M60" s="307" t="s">
        <v>228</v>
      </c>
      <c r="O60" s="292"/>
    </row>
    <row r="61" spans="1:80">
      <c r="A61" s="301"/>
      <c r="B61" s="308"/>
      <c r="C61" s="337" t="s">
        <v>575</v>
      </c>
      <c r="D61" s="310"/>
      <c r="E61" s="336">
        <v>-7.2</v>
      </c>
      <c r="F61" s="312"/>
      <c r="G61" s="313"/>
      <c r="H61" s="314"/>
      <c r="I61" s="306"/>
      <c r="J61" s="315"/>
      <c r="K61" s="306"/>
      <c r="M61" s="307" t="s">
        <v>575</v>
      </c>
      <c r="O61" s="292"/>
    </row>
    <row r="62" spans="1:80">
      <c r="A62" s="301"/>
      <c r="B62" s="308"/>
      <c r="C62" s="337" t="s">
        <v>230</v>
      </c>
      <c r="D62" s="310"/>
      <c r="E62" s="336">
        <v>-7.2</v>
      </c>
      <c r="F62" s="312"/>
      <c r="G62" s="313"/>
      <c r="H62" s="314"/>
      <c r="I62" s="306"/>
      <c r="J62" s="315"/>
      <c r="K62" s="306"/>
      <c r="M62" s="307" t="s">
        <v>230</v>
      </c>
      <c r="O62" s="292"/>
    </row>
    <row r="63" spans="1:80">
      <c r="A63" s="301"/>
      <c r="B63" s="308"/>
      <c r="C63" s="337" t="s">
        <v>231</v>
      </c>
      <c r="D63" s="310"/>
      <c r="E63" s="336">
        <v>44.088399999999993</v>
      </c>
      <c r="F63" s="312"/>
      <c r="G63" s="313"/>
      <c r="H63" s="314"/>
      <c r="I63" s="306"/>
      <c r="J63" s="315"/>
      <c r="K63" s="306"/>
      <c r="M63" s="307" t="s">
        <v>231</v>
      </c>
      <c r="O63" s="292"/>
    </row>
    <row r="64" spans="1:80">
      <c r="A64" s="301"/>
      <c r="B64" s="308"/>
      <c r="C64" s="309" t="s">
        <v>577</v>
      </c>
      <c r="D64" s="310"/>
      <c r="E64" s="311">
        <v>17.635400000000001</v>
      </c>
      <c r="F64" s="312"/>
      <c r="G64" s="313"/>
      <c r="H64" s="314"/>
      <c r="I64" s="306"/>
      <c r="J64" s="315"/>
      <c r="K64" s="306"/>
      <c r="M64" s="307" t="s">
        <v>577</v>
      </c>
      <c r="O64" s="292"/>
    </row>
    <row r="65" spans="1:80">
      <c r="A65" s="293">
        <v>20</v>
      </c>
      <c r="B65" s="294" t="s">
        <v>239</v>
      </c>
      <c r="C65" s="295" t="s">
        <v>240</v>
      </c>
      <c r="D65" s="296" t="s">
        <v>109</v>
      </c>
      <c r="E65" s="297">
        <v>17.635400000000001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293">
        <v>21</v>
      </c>
      <c r="B66" s="294" t="s">
        <v>241</v>
      </c>
      <c r="C66" s="295" t="s">
        <v>242</v>
      </c>
      <c r="D66" s="296" t="s">
        <v>109</v>
      </c>
      <c r="E66" s="297">
        <v>4.4088000000000003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0</v>
      </c>
      <c r="AC66" s="261">
        <v>0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0</v>
      </c>
    </row>
    <row r="67" spans="1:80">
      <c r="A67" s="301"/>
      <c r="B67" s="308"/>
      <c r="C67" s="337" t="s">
        <v>226</v>
      </c>
      <c r="D67" s="310"/>
      <c r="E67" s="336">
        <v>0</v>
      </c>
      <c r="F67" s="312"/>
      <c r="G67" s="313"/>
      <c r="H67" s="314"/>
      <c r="I67" s="306"/>
      <c r="J67" s="315"/>
      <c r="K67" s="306"/>
      <c r="M67" s="307" t="s">
        <v>226</v>
      </c>
      <c r="O67" s="292"/>
    </row>
    <row r="68" spans="1:80">
      <c r="A68" s="301"/>
      <c r="B68" s="308"/>
      <c r="C68" s="337" t="s">
        <v>497</v>
      </c>
      <c r="D68" s="310"/>
      <c r="E68" s="336">
        <v>62.0884</v>
      </c>
      <c r="F68" s="312"/>
      <c r="G68" s="313"/>
      <c r="H68" s="314"/>
      <c r="I68" s="306"/>
      <c r="J68" s="315"/>
      <c r="K68" s="306"/>
      <c r="M68" s="307" t="s">
        <v>497</v>
      </c>
      <c r="O68" s="292"/>
    </row>
    <row r="69" spans="1:80">
      <c r="A69" s="301"/>
      <c r="B69" s="308"/>
      <c r="C69" s="337" t="s">
        <v>228</v>
      </c>
      <c r="D69" s="310"/>
      <c r="E69" s="336">
        <v>-3.6</v>
      </c>
      <c r="F69" s="312"/>
      <c r="G69" s="313"/>
      <c r="H69" s="314"/>
      <c r="I69" s="306"/>
      <c r="J69" s="315"/>
      <c r="K69" s="306"/>
      <c r="M69" s="307" t="s">
        <v>228</v>
      </c>
      <c r="O69" s="292"/>
    </row>
    <row r="70" spans="1:80">
      <c r="A70" s="301"/>
      <c r="B70" s="308"/>
      <c r="C70" s="337" t="s">
        <v>575</v>
      </c>
      <c r="D70" s="310"/>
      <c r="E70" s="336">
        <v>-7.2</v>
      </c>
      <c r="F70" s="312"/>
      <c r="G70" s="313"/>
      <c r="H70" s="314"/>
      <c r="I70" s="306"/>
      <c r="J70" s="315"/>
      <c r="K70" s="306"/>
      <c r="M70" s="307" t="s">
        <v>575</v>
      </c>
      <c r="O70" s="292"/>
    </row>
    <row r="71" spans="1:80">
      <c r="A71" s="301"/>
      <c r="B71" s="308"/>
      <c r="C71" s="337" t="s">
        <v>230</v>
      </c>
      <c r="D71" s="310"/>
      <c r="E71" s="336">
        <v>-7.2</v>
      </c>
      <c r="F71" s="312"/>
      <c r="G71" s="313"/>
      <c r="H71" s="314"/>
      <c r="I71" s="306"/>
      <c r="J71" s="315"/>
      <c r="K71" s="306"/>
      <c r="M71" s="307" t="s">
        <v>230</v>
      </c>
      <c r="O71" s="292"/>
    </row>
    <row r="72" spans="1:80">
      <c r="A72" s="301"/>
      <c r="B72" s="308"/>
      <c r="C72" s="337" t="s">
        <v>231</v>
      </c>
      <c r="D72" s="310"/>
      <c r="E72" s="336">
        <v>44.088399999999993</v>
      </c>
      <c r="F72" s="312"/>
      <c r="G72" s="313"/>
      <c r="H72" s="314"/>
      <c r="I72" s="306"/>
      <c r="J72" s="315"/>
      <c r="K72" s="306"/>
      <c r="M72" s="307" t="s">
        <v>231</v>
      </c>
      <c r="O72" s="292"/>
    </row>
    <row r="73" spans="1:80">
      <c r="A73" s="301"/>
      <c r="B73" s="308"/>
      <c r="C73" s="309" t="s">
        <v>578</v>
      </c>
      <c r="D73" s="310"/>
      <c r="E73" s="311">
        <v>4.4088000000000003</v>
      </c>
      <c r="F73" s="312"/>
      <c r="G73" s="313"/>
      <c r="H73" s="314"/>
      <c r="I73" s="306"/>
      <c r="J73" s="315"/>
      <c r="K73" s="306"/>
      <c r="M73" s="307" t="s">
        <v>578</v>
      </c>
      <c r="O73" s="292"/>
    </row>
    <row r="74" spans="1:80">
      <c r="A74" s="293">
        <v>22</v>
      </c>
      <c r="B74" s="294" t="s">
        <v>244</v>
      </c>
      <c r="C74" s="295" t="s">
        <v>245</v>
      </c>
      <c r="D74" s="296" t="s">
        <v>109</v>
      </c>
      <c r="E74" s="297">
        <v>4.4088000000000003</v>
      </c>
      <c r="F74" s="297">
        <v>0</v>
      </c>
      <c r="G74" s="298">
        <f>E74*F74</f>
        <v>0</v>
      </c>
      <c r="H74" s="299">
        <v>0</v>
      </c>
      <c r="I74" s="300">
        <f>E74*H74</f>
        <v>0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>
      <c r="A75" s="293">
        <v>23</v>
      </c>
      <c r="B75" s="294" t="s">
        <v>246</v>
      </c>
      <c r="C75" s="295" t="s">
        <v>247</v>
      </c>
      <c r="D75" s="296" t="s">
        <v>109</v>
      </c>
      <c r="E75" s="297">
        <v>10.8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2"/>
      <c r="C76" s="303"/>
      <c r="D76" s="304"/>
      <c r="E76" s="304"/>
      <c r="F76" s="304"/>
      <c r="G76" s="305"/>
      <c r="I76" s="306"/>
      <c r="K76" s="306"/>
      <c r="L76" s="307"/>
      <c r="O76" s="292">
        <v>3</v>
      </c>
    </row>
    <row r="77" spans="1:80">
      <c r="A77" s="301"/>
      <c r="B77" s="308"/>
      <c r="C77" s="309" t="s">
        <v>574</v>
      </c>
      <c r="D77" s="310"/>
      <c r="E77" s="311">
        <v>7.2</v>
      </c>
      <c r="F77" s="312"/>
      <c r="G77" s="313"/>
      <c r="H77" s="314"/>
      <c r="I77" s="306"/>
      <c r="J77" s="315"/>
      <c r="K77" s="306"/>
      <c r="M77" s="307" t="s">
        <v>574</v>
      </c>
      <c r="O77" s="292"/>
    </row>
    <row r="78" spans="1:80">
      <c r="A78" s="301"/>
      <c r="B78" s="308"/>
      <c r="C78" s="309" t="s">
        <v>219</v>
      </c>
      <c r="D78" s="310"/>
      <c r="E78" s="311">
        <v>3.6</v>
      </c>
      <c r="F78" s="312"/>
      <c r="G78" s="313"/>
      <c r="H78" s="314"/>
      <c r="I78" s="306"/>
      <c r="J78" s="315"/>
      <c r="K78" s="306"/>
      <c r="M78" s="307" t="s">
        <v>219</v>
      </c>
      <c r="O78" s="292"/>
    </row>
    <row r="79" spans="1:80">
      <c r="A79" s="316"/>
      <c r="B79" s="317" t="s">
        <v>99</v>
      </c>
      <c r="C79" s="318" t="s">
        <v>214</v>
      </c>
      <c r="D79" s="319"/>
      <c r="E79" s="320"/>
      <c r="F79" s="321"/>
      <c r="G79" s="322">
        <f>SUM(G37:G78)</f>
        <v>0</v>
      </c>
      <c r="H79" s="323"/>
      <c r="I79" s="324">
        <f>SUM(I37:I78)</f>
        <v>0</v>
      </c>
      <c r="J79" s="323"/>
      <c r="K79" s="324">
        <f>SUM(K37:K78)</f>
        <v>0</v>
      </c>
      <c r="O79" s="292">
        <v>4</v>
      </c>
      <c r="BA79" s="325">
        <f>SUM(BA37:BA78)</f>
        <v>0</v>
      </c>
      <c r="BB79" s="325">
        <f>SUM(BB37:BB78)</f>
        <v>0</v>
      </c>
      <c r="BC79" s="325">
        <f>SUM(BC37:BC78)</f>
        <v>0</v>
      </c>
      <c r="BD79" s="325">
        <f>SUM(BD37:BD78)</f>
        <v>0</v>
      </c>
      <c r="BE79" s="325">
        <f>SUM(BE37:BE78)</f>
        <v>0</v>
      </c>
    </row>
    <row r="80" spans="1:80">
      <c r="A80" s="282" t="s">
        <v>97</v>
      </c>
      <c r="B80" s="283" t="s">
        <v>249</v>
      </c>
      <c r="C80" s="284" t="s">
        <v>250</v>
      </c>
      <c r="D80" s="285"/>
      <c r="E80" s="286"/>
      <c r="F80" s="286"/>
      <c r="G80" s="287"/>
      <c r="H80" s="288"/>
      <c r="I80" s="289"/>
      <c r="J80" s="290"/>
      <c r="K80" s="291"/>
      <c r="O80" s="292">
        <v>1</v>
      </c>
    </row>
    <row r="81" spans="1:80">
      <c r="A81" s="293">
        <v>24</v>
      </c>
      <c r="B81" s="294" t="s">
        <v>252</v>
      </c>
      <c r="C81" s="295" t="s">
        <v>253</v>
      </c>
      <c r="D81" s="296" t="s">
        <v>109</v>
      </c>
      <c r="E81" s="297">
        <v>62.0884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8"/>
      <c r="C82" s="309" t="s">
        <v>497</v>
      </c>
      <c r="D82" s="310"/>
      <c r="E82" s="311">
        <v>62.0884</v>
      </c>
      <c r="F82" s="312"/>
      <c r="G82" s="313"/>
      <c r="H82" s="314"/>
      <c r="I82" s="306"/>
      <c r="J82" s="315"/>
      <c r="K82" s="306"/>
      <c r="M82" s="307" t="s">
        <v>497</v>
      </c>
      <c r="O82" s="292"/>
    </row>
    <row r="83" spans="1:80">
      <c r="A83" s="293">
        <v>25</v>
      </c>
      <c r="B83" s="294" t="s">
        <v>254</v>
      </c>
      <c r="C83" s="295" t="s">
        <v>255</v>
      </c>
      <c r="D83" s="296" t="s">
        <v>109</v>
      </c>
      <c r="E83" s="297">
        <v>66.738399999999999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301"/>
      <c r="B84" s="308"/>
      <c r="C84" s="309" t="s">
        <v>256</v>
      </c>
      <c r="D84" s="310"/>
      <c r="E84" s="311">
        <v>4.6500000000000004</v>
      </c>
      <c r="F84" s="312"/>
      <c r="G84" s="313"/>
      <c r="H84" s="314"/>
      <c r="I84" s="306"/>
      <c r="J84" s="315"/>
      <c r="K84" s="306"/>
      <c r="M84" s="307" t="s">
        <v>256</v>
      </c>
      <c r="O84" s="292"/>
    </row>
    <row r="85" spans="1:80">
      <c r="A85" s="301"/>
      <c r="B85" s="308"/>
      <c r="C85" s="309" t="s">
        <v>505</v>
      </c>
      <c r="D85" s="310"/>
      <c r="E85" s="311">
        <v>62.0884</v>
      </c>
      <c r="F85" s="312"/>
      <c r="G85" s="313"/>
      <c r="H85" s="314"/>
      <c r="I85" s="306"/>
      <c r="J85" s="315"/>
      <c r="K85" s="306"/>
      <c r="M85" s="307" t="s">
        <v>505</v>
      </c>
      <c r="O85" s="292"/>
    </row>
    <row r="86" spans="1:80">
      <c r="A86" s="316"/>
      <c r="B86" s="317" t="s">
        <v>99</v>
      </c>
      <c r="C86" s="318" t="s">
        <v>251</v>
      </c>
      <c r="D86" s="319"/>
      <c r="E86" s="320"/>
      <c r="F86" s="321"/>
      <c r="G86" s="322">
        <f>SUM(G80:G85)</f>
        <v>0</v>
      </c>
      <c r="H86" s="323"/>
      <c r="I86" s="324">
        <f>SUM(I80:I85)</f>
        <v>0</v>
      </c>
      <c r="J86" s="323"/>
      <c r="K86" s="324">
        <f>SUM(K80:K85)</f>
        <v>0</v>
      </c>
      <c r="O86" s="292">
        <v>4</v>
      </c>
      <c r="BA86" s="325">
        <f>SUM(BA80:BA85)</f>
        <v>0</v>
      </c>
      <c r="BB86" s="325">
        <f>SUM(BB80:BB85)</f>
        <v>0</v>
      </c>
      <c r="BC86" s="325">
        <f>SUM(BC80:BC85)</f>
        <v>0</v>
      </c>
      <c r="BD86" s="325">
        <f>SUM(BD80:BD85)</f>
        <v>0</v>
      </c>
      <c r="BE86" s="325">
        <f>SUM(BE80:BE85)</f>
        <v>0</v>
      </c>
    </row>
    <row r="87" spans="1:80">
      <c r="A87" s="282" t="s">
        <v>97</v>
      </c>
      <c r="B87" s="283" t="s">
        <v>258</v>
      </c>
      <c r="C87" s="284" t="s">
        <v>259</v>
      </c>
      <c r="D87" s="285"/>
      <c r="E87" s="286"/>
      <c r="F87" s="286"/>
      <c r="G87" s="287"/>
      <c r="H87" s="288"/>
      <c r="I87" s="289"/>
      <c r="J87" s="290"/>
      <c r="K87" s="291"/>
      <c r="O87" s="292">
        <v>1</v>
      </c>
    </row>
    <row r="88" spans="1:80">
      <c r="A88" s="293">
        <v>26</v>
      </c>
      <c r="B88" s="294" t="s">
        <v>261</v>
      </c>
      <c r="C88" s="295" t="s">
        <v>262</v>
      </c>
      <c r="D88" s="296" t="s">
        <v>109</v>
      </c>
      <c r="E88" s="297">
        <v>66.738399999999999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 ht="22.5">
      <c r="A89" s="293">
        <v>27</v>
      </c>
      <c r="B89" s="294" t="s">
        <v>263</v>
      </c>
      <c r="C89" s="295" t="s">
        <v>264</v>
      </c>
      <c r="D89" s="296" t="s">
        <v>109</v>
      </c>
      <c r="E89" s="297">
        <v>25.2683</v>
      </c>
      <c r="F89" s="297">
        <v>0</v>
      </c>
      <c r="G89" s="298">
        <f>E89*F89</f>
        <v>0</v>
      </c>
      <c r="H89" s="299">
        <v>1.837</v>
      </c>
      <c r="I89" s="300">
        <f>E89*H89</f>
        <v>46.417867100000002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301"/>
      <c r="B90" s="308"/>
      <c r="C90" s="309" t="s">
        <v>506</v>
      </c>
      <c r="D90" s="310"/>
      <c r="E90" s="311">
        <v>62.0884</v>
      </c>
      <c r="F90" s="312"/>
      <c r="G90" s="313"/>
      <c r="H90" s="314"/>
      <c r="I90" s="306"/>
      <c r="J90" s="315"/>
      <c r="K90" s="306"/>
      <c r="M90" s="307" t="s">
        <v>506</v>
      </c>
      <c r="O90" s="292"/>
    </row>
    <row r="91" spans="1:80">
      <c r="A91" s="301"/>
      <c r="B91" s="308"/>
      <c r="C91" s="309" t="s">
        <v>266</v>
      </c>
      <c r="D91" s="310"/>
      <c r="E91" s="311">
        <v>-3.5325000000000002</v>
      </c>
      <c r="F91" s="312"/>
      <c r="G91" s="313"/>
      <c r="H91" s="314"/>
      <c r="I91" s="306"/>
      <c r="J91" s="315"/>
      <c r="K91" s="306"/>
      <c r="M91" s="307" t="s">
        <v>266</v>
      </c>
      <c r="O91" s="292"/>
    </row>
    <row r="92" spans="1:80">
      <c r="A92" s="301"/>
      <c r="B92" s="308"/>
      <c r="C92" s="309" t="s">
        <v>267</v>
      </c>
      <c r="D92" s="310"/>
      <c r="E92" s="311">
        <v>-17.0031</v>
      </c>
      <c r="F92" s="312"/>
      <c r="G92" s="313"/>
      <c r="H92" s="314"/>
      <c r="I92" s="306"/>
      <c r="J92" s="315"/>
      <c r="K92" s="306"/>
      <c r="M92" s="307" t="s">
        <v>267</v>
      </c>
      <c r="O92" s="292"/>
    </row>
    <row r="93" spans="1:80">
      <c r="A93" s="301"/>
      <c r="B93" s="308"/>
      <c r="C93" s="309" t="s">
        <v>268</v>
      </c>
      <c r="D93" s="310"/>
      <c r="E93" s="311">
        <v>-2.8614999999999999</v>
      </c>
      <c r="F93" s="312"/>
      <c r="G93" s="313"/>
      <c r="H93" s="314"/>
      <c r="I93" s="306"/>
      <c r="J93" s="315"/>
      <c r="K93" s="306"/>
      <c r="M93" s="307" t="s">
        <v>268</v>
      </c>
      <c r="O93" s="292"/>
    </row>
    <row r="94" spans="1:80">
      <c r="A94" s="301"/>
      <c r="B94" s="308"/>
      <c r="C94" s="309" t="s">
        <v>269</v>
      </c>
      <c r="D94" s="310"/>
      <c r="E94" s="311">
        <v>-2.8614999999999999</v>
      </c>
      <c r="F94" s="312"/>
      <c r="G94" s="313"/>
      <c r="H94" s="314"/>
      <c r="I94" s="306"/>
      <c r="J94" s="315"/>
      <c r="K94" s="306"/>
      <c r="M94" s="307" t="s">
        <v>269</v>
      </c>
      <c r="O94" s="292"/>
    </row>
    <row r="95" spans="1:80">
      <c r="A95" s="301"/>
      <c r="B95" s="308"/>
      <c r="C95" s="309" t="s">
        <v>270</v>
      </c>
      <c r="D95" s="310"/>
      <c r="E95" s="311">
        <v>-2.8614999999999999</v>
      </c>
      <c r="F95" s="312"/>
      <c r="G95" s="313"/>
      <c r="H95" s="314"/>
      <c r="I95" s="306"/>
      <c r="J95" s="315"/>
      <c r="K95" s="306"/>
      <c r="M95" s="307" t="s">
        <v>270</v>
      </c>
      <c r="O95" s="292"/>
    </row>
    <row r="96" spans="1:80">
      <c r="A96" s="301"/>
      <c r="B96" s="308"/>
      <c r="C96" s="309" t="s">
        <v>271</v>
      </c>
      <c r="D96" s="310"/>
      <c r="E96" s="311">
        <v>-7.7</v>
      </c>
      <c r="F96" s="312"/>
      <c r="G96" s="313"/>
      <c r="H96" s="314"/>
      <c r="I96" s="306"/>
      <c r="J96" s="315"/>
      <c r="K96" s="306"/>
      <c r="M96" s="307" t="s">
        <v>271</v>
      </c>
      <c r="O96" s="292"/>
    </row>
    <row r="97" spans="1:80">
      <c r="A97" s="316"/>
      <c r="B97" s="317" t="s">
        <v>99</v>
      </c>
      <c r="C97" s="318" t="s">
        <v>260</v>
      </c>
      <c r="D97" s="319"/>
      <c r="E97" s="320"/>
      <c r="F97" s="321"/>
      <c r="G97" s="322">
        <f>SUM(G87:G96)</f>
        <v>0</v>
      </c>
      <c r="H97" s="323"/>
      <c r="I97" s="324">
        <f>SUM(I87:I96)</f>
        <v>46.417867100000002</v>
      </c>
      <c r="J97" s="323"/>
      <c r="K97" s="324">
        <f>SUM(K87:K96)</f>
        <v>0</v>
      </c>
      <c r="O97" s="292">
        <v>4</v>
      </c>
      <c r="BA97" s="325">
        <f>SUM(BA87:BA96)</f>
        <v>0</v>
      </c>
      <c r="BB97" s="325">
        <f>SUM(BB87:BB96)</f>
        <v>0</v>
      </c>
      <c r="BC97" s="325">
        <f>SUM(BC87:BC96)</f>
        <v>0</v>
      </c>
      <c r="BD97" s="325">
        <f>SUM(BD87:BD96)</f>
        <v>0</v>
      </c>
      <c r="BE97" s="325">
        <f>SUM(BE87:BE96)</f>
        <v>0</v>
      </c>
    </row>
    <row r="98" spans="1:80">
      <c r="A98" s="282" t="s">
        <v>97</v>
      </c>
      <c r="B98" s="283" t="s">
        <v>272</v>
      </c>
      <c r="C98" s="284" t="s">
        <v>273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28</v>
      </c>
      <c r="B99" s="294" t="s">
        <v>275</v>
      </c>
      <c r="C99" s="295" t="s">
        <v>276</v>
      </c>
      <c r="D99" s="296" t="s">
        <v>176</v>
      </c>
      <c r="E99" s="297">
        <v>16.5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0</v>
      </c>
      <c r="AC99" s="261">
        <v>0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0</v>
      </c>
    </row>
    <row r="100" spans="1:80">
      <c r="A100" s="293">
        <v>29</v>
      </c>
      <c r="B100" s="294" t="s">
        <v>277</v>
      </c>
      <c r="C100" s="295" t="s">
        <v>278</v>
      </c>
      <c r="D100" s="296" t="s">
        <v>176</v>
      </c>
      <c r="E100" s="297">
        <v>39.25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8"/>
      <c r="C101" s="309" t="s">
        <v>279</v>
      </c>
      <c r="D101" s="310"/>
      <c r="E101" s="311">
        <v>39.25</v>
      </c>
      <c r="F101" s="312"/>
      <c r="G101" s="313"/>
      <c r="H101" s="314"/>
      <c r="I101" s="306"/>
      <c r="J101" s="315"/>
      <c r="K101" s="306"/>
      <c r="M101" s="307" t="s">
        <v>279</v>
      </c>
      <c r="O101" s="292"/>
    </row>
    <row r="102" spans="1:80">
      <c r="A102" s="293">
        <v>30</v>
      </c>
      <c r="B102" s="294" t="s">
        <v>280</v>
      </c>
      <c r="C102" s="295" t="s">
        <v>281</v>
      </c>
      <c r="D102" s="296" t="s">
        <v>176</v>
      </c>
      <c r="E102" s="297">
        <v>16.5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293">
        <v>31</v>
      </c>
      <c r="B103" s="294" t="s">
        <v>282</v>
      </c>
      <c r="C103" s="295" t="s">
        <v>283</v>
      </c>
      <c r="D103" s="296" t="s">
        <v>176</v>
      </c>
      <c r="E103" s="297">
        <v>16.5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293">
        <v>32</v>
      </c>
      <c r="B104" s="294" t="s">
        <v>509</v>
      </c>
      <c r="C104" s="295" t="s">
        <v>510</v>
      </c>
      <c r="D104" s="296" t="s">
        <v>385</v>
      </c>
      <c r="E104" s="297">
        <v>1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293">
        <v>33</v>
      </c>
      <c r="B105" s="294" t="s">
        <v>284</v>
      </c>
      <c r="C105" s="295" t="s">
        <v>285</v>
      </c>
      <c r="D105" s="296" t="s">
        <v>286</v>
      </c>
      <c r="E105" s="297">
        <v>0.45379999999999998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/>
      <c r="K105" s="300">
        <f>E105*J105</f>
        <v>0</v>
      </c>
      <c r="O105" s="292">
        <v>2</v>
      </c>
      <c r="AA105" s="261">
        <v>3</v>
      </c>
      <c r="AB105" s="261">
        <v>1</v>
      </c>
      <c r="AC105" s="261">
        <v>572497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3</v>
      </c>
      <c r="CB105" s="292">
        <v>1</v>
      </c>
    </row>
    <row r="106" spans="1:80">
      <c r="A106" s="301"/>
      <c r="B106" s="308"/>
      <c r="C106" s="309" t="s">
        <v>287</v>
      </c>
      <c r="D106" s="310"/>
      <c r="E106" s="311">
        <v>0.45379999999999998</v>
      </c>
      <c r="F106" s="312"/>
      <c r="G106" s="313"/>
      <c r="H106" s="314"/>
      <c r="I106" s="306"/>
      <c r="J106" s="315"/>
      <c r="K106" s="306"/>
      <c r="M106" s="307" t="s">
        <v>287</v>
      </c>
      <c r="O106" s="292"/>
    </row>
    <row r="107" spans="1:80">
      <c r="A107" s="293">
        <v>34</v>
      </c>
      <c r="B107" s="294" t="s">
        <v>288</v>
      </c>
      <c r="C107" s="295" t="s">
        <v>289</v>
      </c>
      <c r="D107" s="296" t="s">
        <v>109</v>
      </c>
      <c r="E107" s="297">
        <v>3.3</v>
      </c>
      <c r="F107" s="297">
        <v>0</v>
      </c>
      <c r="G107" s="298">
        <f>E107*F107</f>
        <v>0</v>
      </c>
      <c r="H107" s="299">
        <v>1.67</v>
      </c>
      <c r="I107" s="300">
        <f>E107*H107</f>
        <v>5.5109999999999992</v>
      </c>
      <c r="J107" s="299"/>
      <c r="K107" s="300">
        <f>E107*J107</f>
        <v>0</v>
      </c>
      <c r="O107" s="292">
        <v>2</v>
      </c>
      <c r="AA107" s="261">
        <v>3</v>
      </c>
      <c r="AB107" s="261">
        <v>1</v>
      </c>
      <c r="AC107" s="261">
        <v>10364200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3</v>
      </c>
      <c r="CB107" s="292">
        <v>1</v>
      </c>
    </row>
    <row r="108" spans="1:80">
      <c r="A108" s="301"/>
      <c r="B108" s="308"/>
      <c r="C108" s="309" t="s">
        <v>290</v>
      </c>
      <c r="D108" s="310"/>
      <c r="E108" s="311">
        <v>3.3</v>
      </c>
      <c r="F108" s="312"/>
      <c r="G108" s="313"/>
      <c r="H108" s="314"/>
      <c r="I108" s="306"/>
      <c r="J108" s="315"/>
      <c r="K108" s="306"/>
      <c r="M108" s="307" t="s">
        <v>290</v>
      </c>
      <c r="O108" s="292"/>
    </row>
    <row r="109" spans="1:80">
      <c r="A109" s="316"/>
      <c r="B109" s="317" t="s">
        <v>99</v>
      </c>
      <c r="C109" s="318" t="s">
        <v>274</v>
      </c>
      <c r="D109" s="319"/>
      <c r="E109" s="320"/>
      <c r="F109" s="321"/>
      <c r="G109" s="322">
        <f>SUM(G98:G108)</f>
        <v>0</v>
      </c>
      <c r="H109" s="323"/>
      <c r="I109" s="324">
        <f>SUM(I98:I108)</f>
        <v>5.5109999999999992</v>
      </c>
      <c r="J109" s="323"/>
      <c r="K109" s="324">
        <f>SUM(K98:K108)</f>
        <v>0</v>
      </c>
      <c r="O109" s="292">
        <v>4</v>
      </c>
      <c r="BA109" s="325">
        <f>SUM(BA98:BA108)</f>
        <v>0</v>
      </c>
      <c r="BB109" s="325">
        <f>SUM(BB98:BB108)</f>
        <v>0</v>
      </c>
      <c r="BC109" s="325">
        <f>SUM(BC98:BC108)</f>
        <v>0</v>
      </c>
      <c r="BD109" s="325">
        <f>SUM(BD98:BD108)</f>
        <v>0</v>
      </c>
      <c r="BE109" s="325">
        <f>SUM(BE98:BE108)</f>
        <v>0</v>
      </c>
    </row>
    <row r="110" spans="1:80">
      <c r="A110" s="282" t="s">
        <v>97</v>
      </c>
      <c r="B110" s="283" t="s">
        <v>291</v>
      </c>
      <c r="C110" s="284" t="s">
        <v>292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>
      <c r="A111" s="293">
        <v>35</v>
      </c>
      <c r="B111" s="294" t="s">
        <v>294</v>
      </c>
      <c r="C111" s="295" t="s">
        <v>295</v>
      </c>
      <c r="D111" s="296" t="s">
        <v>109</v>
      </c>
      <c r="E111" s="297">
        <v>66.738399999999999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16"/>
      <c r="B112" s="317" t="s">
        <v>99</v>
      </c>
      <c r="C112" s="318" t="s">
        <v>293</v>
      </c>
      <c r="D112" s="319"/>
      <c r="E112" s="320"/>
      <c r="F112" s="321"/>
      <c r="G112" s="322">
        <f>SUM(G110:G111)</f>
        <v>0</v>
      </c>
      <c r="H112" s="323"/>
      <c r="I112" s="324">
        <f>SUM(I110:I111)</f>
        <v>0</v>
      </c>
      <c r="J112" s="323"/>
      <c r="K112" s="324">
        <f>SUM(K110:K111)</f>
        <v>0</v>
      </c>
      <c r="O112" s="292">
        <v>4</v>
      </c>
      <c r="BA112" s="325">
        <f>SUM(BA110:BA111)</f>
        <v>0</v>
      </c>
      <c r="BB112" s="325">
        <f>SUM(BB110:BB111)</f>
        <v>0</v>
      </c>
      <c r="BC112" s="325">
        <f>SUM(BC110:BC111)</f>
        <v>0</v>
      </c>
      <c r="BD112" s="325">
        <f>SUM(BD110:BD111)</f>
        <v>0</v>
      </c>
      <c r="BE112" s="325">
        <f>SUM(BE110:BE111)</f>
        <v>0</v>
      </c>
    </row>
    <row r="113" spans="1:80">
      <c r="A113" s="282" t="s">
        <v>97</v>
      </c>
      <c r="B113" s="283" t="s">
        <v>296</v>
      </c>
      <c r="C113" s="284" t="s">
        <v>297</v>
      </c>
      <c r="D113" s="285"/>
      <c r="E113" s="286"/>
      <c r="F113" s="286"/>
      <c r="G113" s="287"/>
      <c r="H113" s="288"/>
      <c r="I113" s="289"/>
      <c r="J113" s="290"/>
      <c r="K113" s="291"/>
      <c r="O113" s="292">
        <v>1</v>
      </c>
    </row>
    <row r="114" spans="1:80" ht="22.5">
      <c r="A114" s="293">
        <v>36</v>
      </c>
      <c r="B114" s="294" t="s">
        <v>299</v>
      </c>
      <c r="C114" s="295" t="s">
        <v>300</v>
      </c>
      <c r="D114" s="296" t="s">
        <v>176</v>
      </c>
      <c r="E114" s="297">
        <v>28.614999999999998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301</v>
      </c>
      <c r="D115" s="304"/>
      <c r="E115" s="304"/>
      <c r="F115" s="304"/>
      <c r="G115" s="305"/>
      <c r="I115" s="306"/>
      <c r="K115" s="306"/>
      <c r="L115" s="307" t="s">
        <v>301</v>
      </c>
      <c r="O115" s="292">
        <v>3</v>
      </c>
    </row>
    <row r="116" spans="1:80">
      <c r="A116" s="301"/>
      <c r="B116" s="308"/>
      <c r="C116" s="309" t="s">
        <v>302</v>
      </c>
      <c r="D116" s="310"/>
      <c r="E116" s="311">
        <v>28.614999999999998</v>
      </c>
      <c r="F116" s="312"/>
      <c r="G116" s="313"/>
      <c r="H116" s="314"/>
      <c r="I116" s="306"/>
      <c r="J116" s="315"/>
      <c r="K116" s="306"/>
      <c r="M116" s="307" t="s">
        <v>302</v>
      </c>
      <c r="O116" s="292"/>
    </row>
    <row r="117" spans="1:80">
      <c r="A117" s="316"/>
      <c r="B117" s="317" t="s">
        <v>99</v>
      </c>
      <c r="C117" s="318" t="s">
        <v>298</v>
      </c>
      <c r="D117" s="319"/>
      <c r="E117" s="320"/>
      <c r="F117" s="321"/>
      <c r="G117" s="322">
        <f>SUM(G113:G116)</f>
        <v>0</v>
      </c>
      <c r="H117" s="323"/>
      <c r="I117" s="324">
        <f>SUM(I113:I116)</f>
        <v>0</v>
      </c>
      <c r="J117" s="323"/>
      <c r="K117" s="324">
        <f>SUM(K113:K116)</f>
        <v>0</v>
      </c>
      <c r="O117" s="292">
        <v>4</v>
      </c>
      <c r="BA117" s="325">
        <f>SUM(BA113:BA116)</f>
        <v>0</v>
      </c>
      <c r="BB117" s="325">
        <f>SUM(BB113:BB116)</f>
        <v>0</v>
      </c>
      <c r="BC117" s="325">
        <f>SUM(BC113:BC116)</f>
        <v>0</v>
      </c>
      <c r="BD117" s="325">
        <f>SUM(BD113:BD116)</f>
        <v>0</v>
      </c>
      <c r="BE117" s="325">
        <f>SUM(BE113:BE116)</f>
        <v>0</v>
      </c>
    </row>
    <row r="118" spans="1:80">
      <c r="A118" s="282" t="s">
        <v>97</v>
      </c>
      <c r="B118" s="283" t="s">
        <v>303</v>
      </c>
      <c r="C118" s="284" t="s">
        <v>304</v>
      </c>
      <c r="D118" s="285"/>
      <c r="E118" s="286"/>
      <c r="F118" s="286"/>
      <c r="G118" s="287"/>
      <c r="H118" s="288"/>
      <c r="I118" s="289"/>
      <c r="J118" s="290"/>
      <c r="K118" s="291"/>
      <c r="O118" s="292">
        <v>1</v>
      </c>
    </row>
    <row r="119" spans="1:80">
      <c r="A119" s="293">
        <v>37</v>
      </c>
      <c r="B119" s="294" t="s">
        <v>306</v>
      </c>
      <c r="C119" s="295" t="s">
        <v>307</v>
      </c>
      <c r="D119" s="296" t="s">
        <v>109</v>
      </c>
      <c r="E119" s="297">
        <v>2.8614999999999999</v>
      </c>
      <c r="F119" s="297">
        <v>0</v>
      </c>
      <c r="G119" s="298">
        <f>E119*F119</f>
        <v>0</v>
      </c>
      <c r="H119" s="299">
        <v>2.16</v>
      </c>
      <c r="I119" s="300">
        <f>E119*H119</f>
        <v>6.1808399999999999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301"/>
      <c r="B120" s="302"/>
      <c r="C120" s="303" t="s">
        <v>308</v>
      </c>
      <c r="D120" s="304"/>
      <c r="E120" s="304"/>
      <c r="F120" s="304"/>
      <c r="G120" s="305"/>
      <c r="I120" s="306"/>
      <c r="K120" s="306"/>
      <c r="L120" s="307" t="s">
        <v>308</v>
      </c>
      <c r="O120" s="292">
        <v>3</v>
      </c>
    </row>
    <row r="121" spans="1:80">
      <c r="A121" s="301"/>
      <c r="B121" s="308"/>
      <c r="C121" s="309" t="s">
        <v>309</v>
      </c>
      <c r="D121" s="310"/>
      <c r="E121" s="311">
        <v>2.8614999999999999</v>
      </c>
      <c r="F121" s="312"/>
      <c r="G121" s="313"/>
      <c r="H121" s="314"/>
      <c r="I121" s="306"/>
      <c r="J121" s="315"/>
      <c r="K121" s="306"/>
      <c r="M121" s="307" t="s">
        <v>309</v>
      </c>
      <c r="O121" s="292"/>
    </row>
    <row r="122" spans="1:80">
      <c r="A122" s="293">
        <v>38</v>
      </c>
      <c r="B122" s="294" t="s">
        <v>310</v>
      </c>
      <c r="C122" s="295" t="s">
        <v>311</v>
      </c>
      <c r="D122" s="296" t="s">
        <v>109</v>
      </c>
      <c r="E122" s="297">
        <v>2.8614999999999999</v>
      </c>
      <c r="F122" s="297">
        <v>0</v>
      </c>
      <c r="G122" s="298">
        <f>E122*F122</f>
        <v>0</v>
      </c>
      <c r="H122" s="299">
        <v>2.5249999999999999</v>
      </c>
      <c r="I122" s="300">
        <f>E122*H122</f>
        <v>7.2252874999999994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8"/>
      <c r="C123" s="309" t="s">
        <v>312</v>
      </c>
      <c r="D123" s="310"/>
      <c r="E123" s="311">
        <v>2.8614999999999999</v>
      </c>
      <c r="F123" s="312"/>
      <c r="G123" s="313"/>
      <c r="H123" s="314"/>
      <c r="I123" s="306"/>
      <c r="J123" s="315"/>
      <c r="K123" s="306"/>
      <c r="M123" s="307" t="s">
        <v>312</v>
      </c>
      <c r="O123" s="292"/>
    </row>
    <row r="124" spans="1:80">
      <c r="A124" s="293">
        <v>39</v>
      </c>
      <c r="B124" s="294" t="s">
        <v>313</v>
      </c>
      <c r="C124" s="295" t="s">
        <v>314</v>
      </c>
      <c r="D124" s="296" t="s">
        <v>109</v>
      </c>
      <c r="E124" s="297">
        <v>2.8900999999999999</v>
      </c>
      <c r="F124" s="297">
        <v>0</v>
      </c>
      <c r="G124" s="298">
        <f>E124*F124</f>
        <v>0</v>
      </c>
      <c r="H124" s="299">
        <v>2.5249999999999999</v>
      </c>
      <c r="I124" s="300">
        <f>E124*H124</f>
        <v>7.2975024999999993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2"/>
      <c r="C125" s="303" t="s">
        <v>315</v>
      </c>
      <c r="D125" s="304"/>
      <c r="E125" s="304"/>
      <c r="F125" s="304"/>
      <c r="G125" s="305"/>
      <c r="I125" s="306"/>
      <c r="K125" s="306"/>
      <c r="L125" s="307" t="s">
        <v>315</v>
      </c>
      <c r="O125" s="292">
        <v>3</v>
      </c>
    </row>
    <row r="126" spans="1:80">
      <c r="A126" s="301"/>
      <c r="B126" s="308"/>
      <c r="C126" s="309" t="s">
        <v>316</v>
      </c>
      <c r="D126" s="310"/>
      <c r="E126" s="311">
        <v>2.8900999999999999</v>
      </c>
      <c r="F126" s="312"/>
      <c r="G126" s="313"/>
      <c r="H126" s="314"/>
      <c r="I126" s="306"/>
      <c r="J126" s="315"/>
      <c r="K126" s="306"/>
      <c r="M126" s="307" t="s">
        <v>316</v>
      </c>
      <c r="O126" s="292"/>
    </row>
    <row r="127" spans="1:80">
      <c r="A127" s="293">
        <v>40</v>
      </c>
      <c r="B127" s="294" t="s">
        <v>317</v>
      </c>
      <c r="C127" s="295" t="s">
        <v>318</v>
      </c>
      <c r="D127" s="296" t="s">
        <v>319</v>
      </c>
      <c r="E127" s="297">
        <v>1.43E-2</v>
      </c>
      <c r="F127" s="297">
        <v>0</v>
      </c>
      <c r="G127" s="298">
        <f>E127*F127</f>
        <v>0</v>
      </c>
      <c r="H127" s="299">
        <v>1.0217400000000001</v>
      </c>
      <c r="I127" s="300">
        <f>E127*H127</f>
        <v>1.4610882000000002E-2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/>
      <c r="D128" s="304"/>
      <c r="E128" s="304"/>
      <c r="F128" s="304"/>
      <c r="G128" s="305"/>
      <c r="I128" s="306"/>
      <c r="K128" s="306"/>
      <c r="L128" s="307"/>
      <c r="O128" s="292">
        <v>3</v>
      </c>
    </row>
    <row r="129" spans="1:80">
      <c r="A129" s="301"/>
      <c r="B129" s="308"/>
      <c r="C129" s="309" t="s">
        <v>320</v>
      </c>
      <c r="D129" s="310"/>
      <c r="E129" s="311">
        <v>1.43E-2</v>
      </c>
      <c r="F129" s="312"/>
      <c r="G129" s="313"/>
      <c r="H129" s="314"/>
      <c r="I129" s="306"/>
      <c r="J129" s="315"/>
      <c r="K129" s="306"/>
      <c r="M129" s="307" t="s">
        <v>320</v>
      </c>
      <c r="O129" s="292"/>
    </row>
    <row r="130" spans="1:80">
      <c r="A130" s="316"/>
      <c r="B130" s="317" t="s">
        <v>99</v>
      </c>
      <c r="C130" s="318" t="s">
        <v>305</v>
      </c>
      <c r="D130" s="319"/>
      <c r="E130" s="320"/>
      <c r="F130" s="321"/>
      <c r="G130" s="322">
        <f>SUM(G118:G129)</f>
        <v>0</v>
      </c>
      <c r="H130" s="323"/>
      <c r="I130" s="324">
        <f>SUM(I118:I129)</f>
        <v>20.718240882</v>
      </c>
      <c r="J130" s="323"/>
      <c r="K130" s="324">
        <f>SUM(K118:K129)</f>
        <v>0</v>
      </c>
      <c r="O130" s="292">
        <v>4</v>
      </c>
      <c r="BA130" s="325">
        <f>SUM(BA118:BA129)</f>
        <v>0</v>
      </c>
      <c r="BB130" s="325">
        <f>SUM(BB118:BB129)</f>
        <v>0</v>
      </c>
      <c r="BC130" s="325">
        <f>SUM(BC118:BC129)</f>
        <v>0</v>
      </c>
      <c r="BD130" s="325">
        <f>SUM(BD118:BD129)</f>
        <v>0</v>
      </c>
      <c r="BE130" s="325">
        <f>SUM(BE118:BE129)</f>
        <v>0</v>
      </c>
    </row>
    <row r="131" spans="1:80">
      <c r="A131" s="282" t="s">
        <v>97</v>
      </c>
      <c r="B131" s="283" t="s">
        <v>321</v>
      </c>
      <c r="C131" s="284" t="s">
        <v>322</v>
      </c>
      <c r="D131" s="285"/>
      <c r="E131" s="286"/>
      <c r="F131" s="286"/>
      <c r="G131" s="287"/>
      <c r="H131" s="288"/>
      <c r="I131" s="289"/>
      <c r="J131" s="290"/>
      <c r="K131" s="291"/>
      <c r="O131" s="292">
        <v>1</v>
      </c>
    </row>
    <row r="132" spans="1:80" ht="22.5">
      <c r="A132" s="293">
        <v>41</v>
      </c>
      <c r="B132" s="294" t="s">
        <v>324</v>
      </c>
      <c r="C132" s="295" t="s">
        <v>325</v>
      </c>
      <c r="D132" s="296" t="s">
        <v>109</v>
      </c>
      <c r="E132" s="297">
        <v>0.34649999999999997</v>
      </c>
      <c r="F132" s="297">
        <v>0</v>
      </c>
      <c r="G132" s="298">
        <f>E132*F132</f>
        <v>0</v>
      </c>
      <c r="H132" s="299">
        <v>1.7671600000000001</v>
      </c>
      <c r="I132" s="300">
        <f>E132*H132</f>
        <v>0.61232093999999992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01"/>
      <c r="B133" s="302"/>
      <c r="C133" s="303" t="s">
        <v>326</v>
      </c>
      <c r="D133" s="304"/>
      <c r="E133" s="304"/>
      <c r="F133" s="304"/>
      <c r="G133" s="305"/>
      <c r="I133" s="306"/>
      <c r="K133" s="306"/>
      <c r="L133" s="307" t="s">
        <v>326</v>
      </c>
      <c r="O133" s="292">
        <v>3</v>
      </c>
    </row>
    <row r="134" spans="1:80">
      <c r="A134" s="301"/>
      <c r="B134" s="308"/>
      <c r="C134" s="309" t="s">
        <v>327</v>
      </c>
      <c r="D134" s="310"/>
      <c r="E134" s="311">
        <v>0.34649999999999997</v>
      </c>
      <c r="F134" s="312"/>
      <c r="G134" s="313"/>
      <c r="H134" s="314"/>
      <c r="I134" s="306"/>
      <c r="J134" s="315"/>
      <c r="K134" s="306"/>
      <c r="M134" s="307" t="s">
        <v>327</v>
      </c>
      <c r="O134" s="292"/>
    </row>
    <row r="135" spans="1:80">
      <c r="A135" s="316"/>
      <c r="B135" s="317" t="s">
        <v>99</v>
      </c>
      <c r="C135" s="318" t="s">
        <v>323</v>
      </c>
      <c r="D135" s="319"/>
      <c r="E135" s="320"/>
      <c r="F135" s="321"/>
      <c r="G135" s="322">
        <f>SUM(G131:G134)</f>
        <v>0</v>
      </c>
      <c r="H135" s="323"/>
      <c r="I135" s="324">
        <f>SUM(I131:I134)</f>
        <v>0.61232093999999992</v>
      </c>
      <c r="J135" s="323"/>
      <c r="K135" s="324">
        <f>SUM(K131:K134)</f>
        <v>0</v>
      </c>
      <c r="O135" s="292">
        <v>4</v>
      </c>
      <c r="BA135" s="325">
        <f>SUM(BA131:BA134)</f>
        <v>0</v>
      </c>
      <c r="BB135" s="325">
        <f>SUM(BB131:BB134)</f>
        <v>0</v>
      </c>
      <c r="BC135" s="325">
        <f>SUM(BC131:BC134)</f>
        <v>0</v>
      </c>
      <c r="BD135" s="325">
        <f>SUM(BD131:BD134)</f>
        <v>0</v>
      </c>
      <c r="BE135" s="325">
        <f>SUM(BE131:BE134)</f>
        <v>0</v>
      </c>
    </row>
    <row r="136" spans="1:80">
      <c r="A136" s="282" t="s">
        <v>97</v>
      </c>
      <c r="B136" s="283" t="s">
        <v>328</v>
      </c>
      <c r="C136" s="284" t="s">
        <v>329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42</v>
      </c>
      <c r="B137" s="294" t="s">
        <v>331</v>
      </c>
      <c r="C137" s="295" t="s">
        <v>332</v>
      </c>
      <c r="D137" s="296" t="s">
        <v>184</v>
      </c>
      <c r="E137" s="297">
        <v>18</v>
      </c>
      <c r="F137" s="297">
        <v>0</v>
      </c>
      <c r="G137" s="298">
        <f>E137*F137</f>
        <v>0</v>
      </c>
      <c r="H137" s="299">
        <v>1.17E-3</v>
      </c>
      <c r="I137" s="300">
        <f>E137*H137</f>
        <v>2.1060000000000002E-2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2"/>
      <c r="C138" s="303"/>
      <c r="D138" s="304"/>
      <c r="E138" s="304"/>
      <c r="F138" s="304"/>
      <c r="G138" s="305"/>
      <c r="I138" s="306"/>
      <c r="K138" s="306"/>
      <c r="L138" s="307"/>
      <c r="O138" s="292">
        <v>3</v>
      </c>
    </row>
    <row r="139" spans="1:80">
      <c r="A139" s="301"/>
      <c r="B139" s="308"/>
      <c r="C139" s="309" t="s">
        <v>579</v>
      </c>
      <c r="D139" s="310"/>
      <c r="E139" s="311">
        <v>12</v>
      </c>
      <c r="F139" s="312"/>
      <c r="G139" s="313"/>
      <c r="H139" s="314"/>
      <c r="I139" s="306"/>
      <c r="J139" s="315"/>
      <c r="K139" s="306"/>
      <c r="M139" s="307" t="s">
        <v>579</v>
      </c>
      <c r="O139" s="292"/>
    </row>
    <row r="140" spans="1:80">
      <c r="A140" s="301"/>
      <c r="B140" s="308"/>
      <c r="C140" s="309" t="s">
        <v>580</v>
      </c>
      <c r="D140" s="310"/>
      <c r="E140" s="311">
        <v>6</v>
      </c>
      <c r="F140" s="312"/>
      <c r="G140" s="313"/>
      <c r="H140" s="314"/>
      <c r="I140" s="306"/>
      <c r="J140" s="315"/>
      <c r="K140" s="306"/>
      <c r="M140" s="307" t="s">
        <v>580</v>
      </c>
      <c r="O140" s="292"/>
    </row>
    <row r="141" spans="1:80">
      <c r="A141" s="316"/>
      <c r="B141" s="317" t="s">
        <v>99</v>
      </c>
      <c r="C141" s="318" t="s">
        <v>330</v>
      </c>
      <c r="D141" s="319"/>
      <c r="E141" s="320"/>
      <c r="F141" s="321"/>
      <c r="G141" s="322">
        <f>SUM(G136:G140)</f>
        <v>0</v>
      </c>
      <c r="H141" s="323"/>
      <c r="I141" s="324">
        <f>SUM(I136:I140)</f>
        <v>2.1060000000000002E-2</v>
      </c>
      <c r="J141" s="323"/>
      <c r="K141" s="324">
        <f>SUM(K136:K140)</f>
        <v>0</v>
      </c>
      <c r="O141" s="292">
        <v>4</v>
      </c>
      <c r="BA141" s="325">
        <f>SUM(BA136:BA140)</f>
        <v>0</v>
      </c>
      <c r="BB141" s="325">
        <f>SUM(BB136:BB140)</f>
        <v>0</v>
      </c>
      <c r="BC141" s="325">
        <f>SUM(BC136:BC140)</f>
        <v>0</v>
      </c>
      <c r="BD141" s="325">
        <f>SUM(BD136:BD140)</f>
        <v>0</v>
      </c>
      <c r="BE141" s="325">
        <f>SUM(BE136:BE140)</f>
        <v>0</v>
      </c>
    </row>
    <row r="142" spans="1:80">
      <c r="A142" s="282" t="s">
        <v>97</v>
      </c>
      <c r="B142" s="283" t="s">
        <v>336</v>
      </c>
      <c r="C142" s="284" t="s">
        <v>337</v>
      </c>
      <c r="D142" s="285"/>
      <c r="E142" s="286"/>
      <c r="F142" s="286"/>
      <c r="G142" s="287"/>
      <c r="H142" s="288"/>
      <c r="I142" s="289"/>
      <c r="J142" s="290"/>
      <c r="K142" s="291"/>
      <c r="O142" s="292">
        <v>1</v>
      </c>
    </row>
    <row r="143" spans="1:80">
      <c r="A143" s="293">
        <v>43</v>
      </c>
      <c r="B143" s="294" t="s">
        <v>339</v>
      </c>
      <c r="C143" s="295" t="s">
        <v>340</v>
      </c>
      <c r="D143" s="296" t="s">
        <v>109</v>
      </c>
      <c r="E143" s="297">
        <v>0.96</v>
      </c>
      <c r="F143" s="297">
        <v>0</v>
      </c>
      <c r="G143" s="298">
        <f>E143*F143</f>
        <v>0</v>
      </c>
      <c r="H143" s="299">
        <v>1.8907700000000001</v>
      </c>
      <c r="I143" s="300">
        <f>E143*H143</f>
        <v>1.8151392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8"/>
      <c r="C144" s="309" t="s">
        <v>581</v>
      </c>
      <c r="D144" s="310"/>
      <c r="E144" s="311">
        <v>0.96</v>
      </c>
      <c r="F144" s="312"/>
      <c r="G144" s="313"/>
      <c r="H144" s="314"/>
      <c r="I144" s="306"/>
      <c r="J144" s="315"/>
      <c r="K144" s="306"/>
      <c r="M144" s="307" t="s">
        <v>581</v>
      </c>
      <c r="O144" s="292"/>
    </row>
    <row r="145" spans="1:80">
      <c r="A145" s="316"/>
      <c r="B145" s="317" t="s">
        <v>99</v>
      </c>
      <c r="C145" s="318" t="s">
        <v>338</v>
      </c>
      <c r="D145" s="319"/>
      <c r="E145" s="320"/>
      <c r="F145" s="321"/>
      <c r="G145" s="322">
        <f>SUM(G142:G144)</f>
        <v>0</v>
      </c>
      <c r="H145" s="323"/>
      <c r="I145" s="324">
        <f>SUM(I142:I144)</f>
        <v>1.8151392</v>
      </c>
      <c r="J145" s="323"/>
      <c r="K145" s="324">
        <f>SUM(K142:K144)</f>
        <v>0</v>
      </c>
      <c r="O145" s="292">
        <v>4</v>
      </c>
      <c r="BA145" s="325">
        <f>SUM(BA142:BA144)</f>
        <v>0</v>
      </c>
      <c r="BB145" s="325">
        <f>SUM(BB142:BB144)</f>
        <v>0</v>
      </c>
      <c r="BC145" s="325">
        <f>SUM(BC142:BC144)</f>
        <v>0</v>
      </c>
      <c r="BD145" s="325">
        <f>SUM(BD142:BD144)</f>
        <v>0</v>
      </c>
      <c r="BE145" s="325">
        <f>SUM(BE142:BE144)</f>
        <v>0</v>
      </c>
    </row>
    <row r="146" spans="1:80">
      <c r="A146" s="282" t="s">
        <v>97</v>
      </c>
      <c r="B146" s="283" t="s">
        <v>342</v>
      </c>
      <c r="C146" s="284" t="s">
        <v>343</v>
      </c>
      <c r="D146" s="285"/>
      <c r="E146" s="286"/>
      <c r="F146" s="286"/>
      <c r="G146" s="287"/>
      <c r="H146" s="288"/>
      <c r="I146" s="289"/>
      <c r="J146" s="290"/>
      <c r="K146" s="291"/>
      <c r="O146" s="292">
        <v>1</v>
      </c>
    </row>
    <row r="147" spans="1:80">
      <c r="A147" s="293">
        <v>44</v>
      </c>
      <c r="B147" s="294" t="s">
        <v>345</v>
      </c>
      <c r="C147" s="295" t="s">
        <v>346</v>
      </c>
      <c r="D147" s="296" t="s">
        <v>176</v>
      </c>
      <c r="E147" s="297">
        <v>0.75</v>
      </c>
      <c r="F147" s="297">
        <v>0</v>
      </c>
      <c r="G147" s="298">
        <f>E147*F147</f>
        <v>0</v>
      </c>
      <c r="H147" s="299">
        <v>0.441</v>
      </c>
      <c r="I147" s="300">
        <f>E147*H147</f>
        <v>0.33074999999999999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301"/>
      <c r="B148" s="302"/>
      <c r="C148" s="303" t="s">
        <v>347</v>
      </c>
      <c r="D148" s="304"/>
      <c r="E148" s="304"/>
      <c r="F148" s="304"/>
      <c r="G148" s="305"/>
      <c r="I148" s="306"/>
      <c r="K148" s="306"/>
      <c r="L148" s="307" t="s">
        <v>347</v>
      </c>
      <c r="O148" s="292">
        <v>3</v>
      </c>
    </row>
    <row r="149" spans="1:80">
      <c r="A149" s="293">
        <v>45</v>
      </c>
      <c r="B149" s="294" t="s">
        <v>348</v>
      </c>
      <c r="C149" s="295" t="s">
        <v>349</v>
      </c>
      <c r="D149" s="296" t="s">
        <v>176</v>
      </c>
      <c r="E149" s="297">
        <v>22</v>
      </c>
      <c r="F149" s="297">
        <v>0</v>
      </c>
      <c r="G149" s="298">
        <f>E149*F149</f>
        <v>0</v>
      </c>
      <c r="H149" s="299">
        <v>0.60104000000000002</v>
      </c>
      <c r="I149" s="300">
        <f>E149*H149</f>
        <v>13.22288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301"/>
      <c r="B150" s="302"/>
      <c r="C150" s="303" t="s">
        <v>350</v>
      </c>
      <c r="D150" s="304"/>
      <c r="E150" s="304"/>
      <c r="F150" s="304"/>
      <c r="G150" s="305"/>
      <c r="I150" s="306"/>
      <c r="K150" s="306"/>
      <c r="L150" s="307" t="s">
        <v>350</v>
      </c>
      <c r="O150" s="292">
        <v>3</v>
      </c>
    </row>
    <row r="151" spans="1:80">
      <c r="A151" s="293">
        <v>46</v>
      </c>
      <c r="B151" s="294" t="s">
        <v>351</v>
      </c>
      <c r="C151" s="295" t="s">
        <v>352</v>
      </c>
      <c r="D151" s="296" t="s">
        <v>176</v>
      </c>
      <c r="E151" s="297">
        <v>0.75</v>
      </c>
      <c r="F151" s="297">
        <v>0</v>
      </c>
      <c r="G151" s="298">
        <f>E151*F151</f>
        <v>0</v>
      </c>
      <c r="H151" s="299">
        <v>0.18462999999999999</v>
      </c>
      <c r="I151" s="300">
        <f>E151*H151</f>
        <v>0.1384725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301"/>
      <c r="B152" s="302"/>
      <c r="C152" s="303" t="s">
        <v>353</v>
      </c>
      <c r="D152" s="304"/>
      <c r="E152" s="304"/>
      <c r="F152" s="304"/>
      <c r="G152" s="305"/>
      <c r="I152" s="306"/>
      <c r="K152" s="306"/>
      <c r="L152" s="307" t="s">
        <v>353</v>
      </c>
      <c r="O152" s="292">
        <v>3</v>
      </c>
    </row>
    <row r="153" spans="1:80">
      <c r="A153" s="293">
        <v>47</v>
      </c>
      <c r="B153" s="294" t="s">
        <v>354</v>
      </c>
      <c r="C153" s="295" t="s">
        <v>355</v>
      </c>
      <c r="D153" s="296" t="s">
        <v>176</v>
      </c>
      <c r="E153" s="297">
        <v>0.75</v>
      </c>
      <c r="F153" s="297">
        <v>0</v>
      </c>
      <c r="G153" s="298">
        <f>E153*F153</f>
        <v>0</v>
      </c>
      <c r="H153" s="299">
        <v>0.35759999999999997</v>
      </c>
      <c r="I153" s="300">
        <f>E153*H153</f>
        <v>0.26819999999999999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301"/>
      <c r="B154" s="302"/>
      <c r="C154" s="303" t="s">
        <v>356</v>
      </c>
      <c r="D154" s="304"/>
      <c r="E154" s="304"/>
      <c r="F154" s="304"/>
      <c r="G154" s="305"/>
      <c r="I154" s="306"/>
      <c r="K154" s="306"/>
      <c r="L154" s="307" t="s">
        <v>356</v>
      </c>
      <c r="O154" s="292">
        <v>3</v>
      </c>
    </row>
    <row r="155" spans="1:80">
      <c r="A155" s="316"/>
      <c r="B155" s="317" t="s">
        <v>99</v>
      </c>
      <c r="C155" s="318" t="s">
        <v>344</v>
      </c>
      <c r="D155" s="319"/>
      <c r="E155" s="320"/>
      <c r="F155" s="321"/>
      <c r="G155" s="322">
        <f>SUM(G146:G154)</f>
        <v>0</v>
      </c>
      <c r="H155" s="323"/>
      <c r="I155" s="324">
        <f>SUM(I146:I154)</f>
        <v>13.960302500000001</v>
      </c>
      <c r="J155" s="323"/>
      <c r="K155" s="324">
        <f>SUM(K146:K154)</f>
        <v>0</v>
      </c>
      <c r="O155" s="292">
        <v>4</v>
      </c>
      <c r="BA155" s="325">
        <f>SUM(BA146:BA154)</f>
        <v>0</v>
      </c>
      <c r="BB155" s="325">
        <f>SUM(BB146:BB154)</f>
        <v>0</v>
      </c>
      <c r="BC155" s="325">
        <f>SUM(BC146:BC154)</f>
        <v>0</v>
      </c>
      <c r="BD155" s="325">
        <f>SUM(BD146:BD154)</f>
        <v>0</v>
      </c>
      <c r="BE155" s="325">
        <f>SUM(BE146:BE154)</f>
        <v>0</v>
      </c>
    </row>
    <row r="156" spans="1:80">
      <c r="A156" s="282" t="s">
        <v>97</v>
      </c>
      <c r="B156" s="283" t="s">
        <v>357</v>
      </c>
      <c r="C156" s="284" t="s">
        <v>358</v>
      </c>
      <c r="D156" s="285"/>
      <c r="E156" s="286"/>
      <c r="F156" s="286"/>
      <c r="G156" s="287"/>
      <c r="H156" s="288"/>
      <c r="I156" s="289"/>
      <c r="J156" s="290"/>
      <c r="K156" s="291"/>
      <c r="O156" s="292">
        <v>1</v>
      </c>
    </row>
    <row r="157" spans="1:80">
      <c r="A157" s="293">
        <v>48</v>
      </c>
      <c r="B157" s="294" t="s">
        <v>360</v>
      </c>
      <c r="C157" s="295" t="s">
        <v>361</v>
      </c>
      <c r="D157" s="296" t="s">
        <v>176</v>
      </c>
      <c r="E157" s="297">
        <v>0.75</v>
      </c>
      <c r="F157" s="297">
        <v>0</v>
      </c>
      <c r="G157" s="298">
        <f>E157*F157</f>
        <v>0</v>
      </c>
      <c r="H157" s="299">
        <v>6.0099999999999997E-3</v>
      </c>
      <c r="I157" s="300">
        <f>E157*H157</f>
        <v>4.5074999999999994E-3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293">
        <v>49</v>
      </c>
      <c r="B158" s="294" t="s">
        <v>362</v>
      </c>
      <c r="C158" s="295" t="s">
        <v>363</v>
      </c>
      <c r="D158" s="296" t="s">
        <v>176</v>
      </c>
      <c r="E158" s="297">
        <v>0.75</v>
      </c>
      <c r="F158" s="297">
        <v>0</v>
      </c>
      <c r="G158" s="298">
        <f>E158*F158</f>
        <v>0</v>
      </c>
      <c r="H158" s="299">
        <v>6.0999999999999997E-4</v>
      </c>
      <c r="I158" s="300">
        <f>E158*H158</f>
        <v>4.5750000000000001E-4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0</v>
      </c>
      <c r="AC158" s="261">
        <v>0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0</v>
      </c>
    </row>
    <row r="159" spans="1:80">
      <c r="A159" s="293">
        <v>50</v>
      </c>
      <c r="B159" s="294" t="s">
        <v>364</v>
      </c>
      <c r="C159" s="295" t="s">
        <v>365</v>
      </c>
      <c r="D159" s="296" t="s">
        <v>176</v>
      </c>
      <c r="E159" s="297">
        <v>0.75</v>
      </c>
      <c r="F159" s="297">
        <v>0</v>
      </c>
      <c r="G159" s="298">
        <f>E159*F159</f>
        <v>0</v>
      </c>
      <c r="H159" s="299">
        <v>0.12966</v>
      </c>
      <c r="I159" s="300">
        <f>E159*H159</f>
        <v>9.7244999999999998E-2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2"/>
      <c r="C160" s="303" t="s">
        <v>366</v>
      </c>
      <c r="D160" s="304"/>
      <c r="E160" s="304"/>
      <c r="F160" s="304"/>
      <c r="G160" s="305"/>
      <c r="I160" s="306"/>
      <c r="K160" s="306"/>
      <c r="L160" s="307" t="s">
        <v>366</v>
      </c>
      <c r="O160" s="292">
        <v>3</v>
      </c>
    </row>
    <row r="161" spans="1:80">
      <c r="A161" s="316"/>
      <c r="B161" s="317" t="s">
        <v>99</v>
      </c>
      <c r="C161" s="318" t="s">
        <v>359</v>
      </c>
      <c r="D161" s="319"/>
      <c r="E161" s="320"/>
      <c r="F161" s="321"/>
      <c r="G161" s="322">
        <f>SUM(G156:G160)</f>
        <v>0</v>
      </c>
      <c r="H161" s="323"/>
      <c r="I161" s="324">
        <f>SUM(I156:I160)</f>
        <v>0.10221</v>
      </c>
      <c r="J161" s="323"/>
      <c r="K161" s="324">
        <f>SUM(K156:K160)</f>
        <v>0</v>
      </c>
      <c r="O161" s="292">
        <v>4</v>
      </c>
      <c r="BA161" s="325">
        <f>SUM(BA156:BA160)</f>
        <v>0</v>
      </c>
      <c r="BB161" s="325">
        <f>SUM(BB156:BB160)</f>
        <v>0</v>
      </c>
      <c r="BC161" s="325">
        <f>SUM(BC156:BC160)</f>
        <v>0</v>
      </c>
      <c r="BD161" s="325">
        <f>SUM(BD156:BD160)</f>
        <v>0</v>
      </c>
      <c r="BE161" s="325">
        <f>SUM(BE156:BE160)</f>
        <v>0</v>
      </c>
    </row>
    <row r="162" spans="1:80">
      <c r="A162" s="282" t="s">
        <v>97</v>
      </c>
      <c r="B162" s="283" t="s">
        <v>367</v>
      </c>
      <c r="C162" s="284" t="s">
        <v>368</v>
      </c>
      <c r="D162" s="285"/>
      <c r="E162" s="286"/>
      <c r="F162" s="286"/>
      <c r="G162" s="287"/>
      <c r="H162" s="288"/>
      <c r="I162" s="289"/>
      <c r="J162" s="290"/>
      <c r="K162" s="291"/>
      <c r="O162" s="292">
        <v>1</v>
      </c>
    </row>
    <row r="163" spans="1:80">
      <c r="A163" s="293">
        <v>51</v>
      </c>
      <c r="B163" s="294" t="s">
        <v>370</v>
      </c>
      <c r="C163" s="295" t="s">
        <v>371</v>
      </c>
      <c r="D163" s="296" t="s">
        <v>176</v>
      </c>
      <c r="E163" s="297">
        <v>22</v>
      </c>
      <c r="F163" s="297">
        <v>0</v>
      </c>
      <c r="G163" s="298">
        <f>E163*F163</f>
        <v>0</v>
      </c>
      <c r="H163" s="299">
        <v>7.3899999999999993E-2</v>
      </c>
      <c r="I163" s="300">
        <f>E163*H163</f>
        <v>1.6257999999999999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293">
        <v>52</v>
      </c>
      <c r="B164" s="294" t="s">
        <v>372</v>
      </c>
      <c r="C164" s="295" t="s">
        <v>373</v>
      </c>
      <c r="D164" s="296" t="s">
        <v>184</v>
      </c>
      <c r="E164" s="297">
        <v>11</v>
      </c>
      <c r="F164" s="297">
        <v>0</v>
      </c>
      <c r="G164" s="298">
        <f>E164*F164</f>
        <v>0</v>
      </c>
      <c r="H164" s="299">
        <v>3.6000000000000002E-4</v>
      </c>
      <c r="I164" s="300">
        <f>E164*H164</f>
        <v>3.96E-3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293">
        <v>53</v>
      </c>
      <c r="B165" s="294" t="s">
        <v>374</v>
      </c>
      <c r="C165" s="295" t="s">
        <v>375</v>
      </c>
      <c r="D165" s="296" t="s">
        <v>184</v>
      </c>
      <c r="E165" s="297">
        <v>3.5</v>
      </c>
      <c r="F165" s="297">
        <v>0</v>
      </c>
      <c r="G165" s="298">
        <f>E165*F165</f>
        <v>0</v>
      </c>
      <c r="H165" s="299">
        <v>3.5999999999999999E-3</v>
      </c>
      <c r="I165" s="300">
        <f>E165*H165</f>
        <v>1.26E-2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293">
        <v>54</v>
      </c>
      <c r="B166" s="294" t="s">
        <v>376</v>
      </c>
      <c r="C166" s="295" t="s">
        <v>377</v>
      </c>
      <c r="D166" s="296" t="s">
        <v>176</v>
      </c>
      <c r="E166" s="297">
        <v>24</v>
      </c>
      <c r="F166" s="297">
        <v>0</v>
      </c>
      <c r="G166" s="298">
        <f>E166*F166</f>
        <v>0</v>
      </c>
      <c r="H166" s="299">
        <v>0.17244999999999999</v>
      </c>
      <c r="I166" s="300">
        <f>E166*H166</f>
        <v>4.1387999999999998</v>
      </c>
      <c r="J166" s="299"/>
      <c r="K166" s="300">
        <f>E166*J166</f>
        <v>0</v>
      </c>
      <c r="O166" s="292">
        <v>2</v>
      </c>
      <c r="AA166" s="261">
        <v>3</v>
      </c>
      <c r="AB166" s="261">
        <v>1</v>
      </c>
      <c r="AC166" s="261">
        <v>592451170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3</v>
      </c>
      <c r="CB166" s="292">
        <v>1</v>
      </c>
    </row>
    <row r="167" spans="1:80">
      <c r="A167" s="301"/>
      <c r="B167" s="308"/>
      <c r="C167" s="309" t="s">
        <v>378</v>
      </c>
      <c r="D167" s="310"/>
      <c r="E167" s="311">
        <v>23.1</v>
      </c>
      <c r="F167" s="312"/>
      <c r="G167" s="313"/>
      <c r="H167" s="314"/>
      <c r="I167" s="306"/>
      <c r="J167" s="315"/>
      <c r="K167" s="306"/>
      <c r="M167" s="307" t="s">
        <v>378</v>
      </c>
      <c r="O167" s="292"/>
    </row>
    <row r="168" spans="1:80">
      <c r="A168" s="301"/>
      <c r="B168" s="308"/>
      <c r="C168" s="309" t="s">
        <v>379</v>
      </c>
      <c r="D168" s="310"/>
      <c r="E168" s="311">
        <v>0.9</v>
      </c>
      <c r="F168" s="312"/>
      <c r="G168" s="313"/>
      <c r="H168" s="314"/>
      <c r="I168" s="306"/>
      <c r="J168" s="315"/>
      <c r="K168" s="306"/>
      <c r="M168" s="307" t="s">
        <v>379</v>
      </c>
      <c r="O168" s="292"/>
    </row>
    <row r="169" spans="1:80">
      <c r="A169" s="316"/>
      <c r="B169" s="317" t="s">
        <v>99</v>
      </c>
      <c r="C169" s="318" t="s">
        <v>369</v>
      </c>
      <c r="D169" s="319"/>
      <c r="E169" s="320"/>
      <c r="F169" s="321"/>
      <c r="G169" s="322">
        <f>SUM(G162:G168)</f>
        <v>0</v>
      </c>
      <c r="H169" s="323"/>
      <c r="I169" s="324">
        <f>SUM(I162:I168)</f>
        <v>5.7811599999999999</v>
      </c>
      <c r="J169" s="323"/>
      <c r="K169" s="324">
        <f>SUM(K162:K168)</f>
        <v>0</v>
      </c>
      <c r="O169" s="292">
        <v>4</v>
      </c>
      <c r="BA169" s="325">
        <f>SUM(BA162:BA168)</f>
        <v>0</v>
      </c>
      <c r="BB169" s="325">
        <f>SUM(BB162:BB168)</f>
        <v>0</v>
      </c>
      <c r="BC169" s="325">
        <f>SUM(BC162:BC168)</f>
        <v>0</v>
      </c>
      <c r="BD169" s="325">
        <f>SUM(BD162:BD168)</f>
        <v>0</v>
      </c>
      <c r="BE169" s="325">
        <f>SUM(BE162:BE168)</f>
        <v>0</v>
      </c>
    </row>
    <row r="170" spans="1:80">
      <c r="A170" s="282" t="s">
        <v>97</v>
      </c>
      <c r="B170" s="283" t="s">
        <v>380</v>
      </c>
      <c r="C170" s="284" t="s">
        <v>381</v>
      </c>
      <c r="D170" s="285"/>
      <c r="E170" s="286"/>
      <c r="F170" s="286"/>
      <c r="G170" s="287"/>
      <c r="H170" s="288"/>
      <c r="I170" s="289"/>
      <c r="J170" s="290"/>
      <c r="K170" s="291"/>
      <c r="O170" s="292">
        <v>1</v>
      </c>
    </row>
    <row r="171" spans="1:80" ht="22.5">
      <c r="A171" s="293">
        <v>55</v>
      </c>
      <c r="B171" s="294" t="s">
        <v>383</v>
      </c>
      <c r="C171" s="295" t="s">
        <v>384</v>
      </c>
      <c r="D171" s="296" t="s">
        <v>385</v>
      </c>
      <c r="E171" s="297">
        <v>2</v>
      </c>
      <c r="F171" s="297">
        <v>0</v>
      </c>
      <c r="G171" s="298">
        <f>E171*F171</f>
        <v>0</v>
      </c>
      <c r="H171" s="299">
        <v>3.5619999999999999E-2</v>
      </c>
      <c r="I171" s="300">
        <f>E171*H171</f>
        <v>7.1239999999999998E-2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301"/>
      <c r="B172" s="302"/>
      <c r="C172" s="303" t="s">
        <v>386</v>
      </c>
      <c r="D172" s="304"/>
      <c r="E172" s="304"/>
      <c r="F172" s="304"/>
      <c r="G172" s="305"/>
      <c r="I172" s="306"/>
      <c r="K172" s="306"/>
      <c r="L172" s="307" t="s">
        <v>386</v>
      </c>
      <c r="O172" s="292">
        <v>3</v>
      </c>
    </row>
    <row r="173" spans="1:80">
      <c r="A173" s="316"/>
      <c r="B173" s="317" t="s">
        <v>99</v>
      </c>
      <c r="C173" s="318" t="s">
        <v>382</v>
      </c>
      <c r="D173" s="319"/>
      <c r="E173" s="320"/>
      <c r="F173" s="321"/>
      <c r="G173" s="322">
        <f>SUM(G170:G172)</f>
        <v>0</v>
      </c>
      <c r="H173" s="323"/>
      <c r="I173" s="324">
        <f>SUM(I170:I172)</f>
        <v>7.1239999999999998E-2</v>
      </c>
      <c r="J173" s="323"/>
      <c r="K173" s="324">
        <f>SUM(K170:K172)</f>
        <v>0</v>
      </c>
      <c r="O173" s="292">
        <v>4</v>
      </c>
      <c r="BA173" s="325">
        <f>SUM(BA170:BA172)</f>
        <v>0</v>
      </c>
      <c r="BB173" s="325">
        <f>SUM(BB170:BB172)</f>
        <v>0</v>
      </c>
      <c r="BC173" s="325">
        <f>SUM(BC170:BC172)</f>
        <v>0</v>
      </c>
      <c r="BD173" s="325">
        <f>SUM(BD170:BD172)</f>
        <v>0</v>
      </c>
      <c r="BE173" s="325">
        <f>SUM(BE170:BE172)</f>
        <v>0</v>
      </c>
    </row>
    <row r="174" spans="1:80">
      <c r="A174" s="282" t="s">
        <v>97</v>
      </c>
      <c r="B174" s="283" t="s">
        <v>387</v>
      </c>
      <c r="C174" s="284" t="s">
        <v>388</v>
      </c>
      <c r="D174" s="285"/>
      <c r="E174" s="286"/>
      <c r="F174" s="286"/>
      <c r="G174" s="287"/>
      <c r="H174" s="288"/>
      <c r="I174" s="289"/>
      <c r="J174" s="290"/>
      <c r="K174" s="291"/>
      <c r="O174" s="292">
        <v>1</v>
      </c>
    </row>
    <row r="175" spans="1:80">
      <c r="A175" s="293">
        <v>56</v>
      </c>
      <c r="B175" s="294" t="s">
        <v>390</v>
      </c>
      <c r="C175" s="295" t="s">
        <v>391</v>
      </c>
      <c r="D175" s="296" t="s">
        <v>176</v>
      </c>
      <c r="E175" s="297">
        <v>57.23</v>
      </c>
      <c r="F175" s="297">
        <v>0</v>
      </c>
      <c r="G175" s="298">
        <f>E175*F175</f>
        <v>0</v>
      </c>
      <c r="H175" s="299">
        <v>2.2000000000000001E-4</v>
      </c>
      <c r="I175" s="300">
        <f>E175*H175</f>
        <v>1.25906E-2</v>
      </c>
      <c r="J175" s="299">
        <v>0</v>
      </c>
      <c r="K175" s="300">
        <f>E175*J175</f>
        <v>0</v>
      </c>
      <c r="O175" s="292">
        <v>2</v>
      </c>
      <c r="AA175" s="261">
        <v>1</v>
      </c>
      <c r="AB175" s="261">
        <v>1</v>
      </c>
      <c r="AC175" s="261">
        <v>1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</v>
      </c>
      <c r="CB175" s="292">
        <v>1</v>
      </c>
    </row>
    <row r="176" spans="1:80">
      <c r="A176" s="301"/>
      <c r="B176" s="308"/>
      <c r="C176" s="309" t="s">
        <v>392</v>
      </c>
      <c r="D176" s="310"/>
      <c r="E176" s="311">
        <v>28.614999999999998</v>
      </c>
      <c r="F176" s="312"/>
      <c r="G176" s="313"/>
      <c r="H176" s="314"/>
      <c r="I176" s="306"/>
      <c r="J176" s="315"/>
      <c r="K176" s="306"/>
      <c r="M176" s="307" t="s">
        <v>392</v>
      </c>
      <c r="O176" s="292"/>
    </row>
    <row r="177" spans="1:80">
      <c r="A177" s="301"/>
      <c r="B177" s="308"/>
      <c r="C177" s="309" t="s">
        <v>393</v>
      </c>
      <c r="D177" s="310"/>
      <c r="E177" s="311">
        <v>28.614999999999998</v>
      </c>
      <c r="F177" s="312"/>
      <c r="G177" s="313"/>
      <c r="H177" s="314"/>
      <c r="I177" s="306"/>
      <c r="J177" s="315"/>
      <c r="K177" s="306"/>
      <c r="M177" s="307" t="s">
        <v>393</v>
      </c>
      <c r="O177" s="292"/>
    </row>
    <row r="178" spans="1:80">
      <c r="A178" s="316"/>
      <c r="B178" s="317" t="s">
        <v>99</v>
      </c>
      <c r="C178" s="318" t="s">
        <v>389</v>
      </c>
      <c r="D178" s="319"/>
      <c r="E178" s="320"/>
      <c r="F178" s="321"/>
      <c r="G178" s="322">
        <f>SUM(G174:G177)</f>
        <v>0</v>
      </c>
      <c r="H178" s="323"/>
      <c r="I178" s="324">
        <f>SUM(I174:I177)</f>
        <v>1.25906E-2</v>
      </c>
      <c r="J178" s="323"/>
      <c r="K178" s="324">
        <f>SUM(K174:K177)</f>
        <v>0</v>
      </c>
      <c r="O178" s="292">
        <v>4</v>
      </c>
      <c r="BA178" s="325">
        <f>SUM(BA174:BA177)</f>
        <v>0</v>
      </c>
      <c r="BB178" s="325">
        <f>SUM(BB174:BB177)</f>
        <v>0</v>
      </c>
      <c r="BC178" s="325">
        <f>SUM(BC174:BC177)</f>
        <v>0</v>
      </c>
      <c r="BD178" s="325">
        <f>SUM(BD174:BD177)</f>
        <v>0</v>
      </c>
      <c r="BE178" s="325">
        <f>SUM(BE174:BE177)</f>
        <v>0</v>
      </c>
    </row>
    <row r="179" spans="1:80">
      <c r="A179" s="282" t="s">
        <v>97</v>
      </c>
      <c r="B179" s="283" t="s">
        <v>394</v>
      </c>
      <c r="C179" s="284" t="s">
        <v>395</v>
      </c>
      <c r="D179" s="285"/>
      <c r="E179" s="286"/>
      <c r="F179" s="286"/>
      <c r="G179" s="287"/>
      <c r="H179" s="288"/>
      <c r="I179" s="289"/>
      <c r="J179" s="290"/>
      <c r="K179" s="291"/>
      <c r="O179" s="292">
        <v>1</v>
      </c>
    </row>
    <row r="180" spans="1:80">
      <c r="A180" s="293">
        <v>57</v>
      </c>
      <c r="B180" s="294" t="s">
        <v>397</v>
      </c>
      <c r="C180" s="295" t="s">
        <v>398</v>
      </c>
      <c r="D180" s="296" t="s">
        <v>184</v>
      </c>
      <c r="E180" s="297">
        <v>12</v>
      </c>
      <c r="F180" s="297">
        <v>0</v>
      </c>
      <c r="G180" s="298">
        <f>E180*F180</f>
        <v>0</v>
      </c>
      <c r="H180" s="299">
        <v>0</v>
      </c>
      <c r="I180" s="300">
        <f>E180*H180</f>
        <v>0</v>
      </c>
      <c r="J180" s="299">
        <v>0</v>
      </c>
      <c r="K180" s="300">
        <f>E180*J180</f>
        <v>0</v>
      </c>
      <c r="O180" s="292">
        <v>2</v>
      </c>
      <c r="AA180" s="261">
        <v>1</v>
      </c>
      <c r="AB180" s="261">
        <v>1</v>
      </c>
      <c r="AC180" s="261">
        <v>1</v>
      </c>
      <c r="AZ180" s="261">
        <v>1</v>
      </c>
      <c r="BA180" s="261">
        <f>IF(AZ180=1,G180,0)</f>
        <v>0</v>
      </c>
      <c r="BB180" s="261">
        <f>IF(AZ180=2,G180,0)</f>
        <v>0</v>
      </c>
      <c r="BC180" s="261">
        <f>IF(AZ180=3,G180,0)</f>
        <v>0</v>
      </c>
      <c r="BD180" s="261">
        <f>IF(AZ180=4,G180,0)</f>
        <v>0</v>
      </c>
      <c r="BE180" s="261">
        <f>IF(AZ180=5,G180,0)</f>
        <v>0</v>
      </c>
      <c r="CA180" s="292">
        <v>1</v>
      </c>
      <c r="CB180" s="292">
        <v>1</v>
      </c>
    </row>
    <row r="181" spans="1:80">
      <c r="A181" s="301"/>
      <c r="B181" s="302"/>
      <c r="C181" s="303" t="s">
        <v>399</v>
      </c>
      <c r="D181" s="304"/>
      <c r="E181" s="304"/>
      <c r="F181" s="304"/>
      <c r="G181" s="305"/>
      <c r="I181" s="306"/>
      <c r="K181" s="306"/>
      <c r="L181" s="307" t="s">
        <v>399</v>
      </c>
      <c r="O181" s="292">
        <v>3</v>
      </c>
    </row>
    <row r="182" spans="1:80">
      <c r="A182" s="316"/>
      <c r="B182" s="317" t="s">
        <v>99</v>
      </c>
      <c r="C182" s="318" t="s">
        <v>396</v>
      </c>
      <c r="D182" s="319"/>
      <c r="E182" s="320"/>
      <c r="F182" s="321"/>
      <c r="G182" s="322">
        <f>SUM(G179:G181)</f>
        <v>0</v>
      </c>
      <c r="H182" s="323"/>
      <c r="I182" s="324">
        <f>SUM(I179:I181)</f>
        <v>0</v>
      </c>
      <c r="J182" s="323"/>
      <c r="K182" s="324">
        <f>SUM(K179:K181)</f>
        <v>0</v>
      </c>
      <c r="O182" s="292">
        <v>4</v>
      </c>
      <c r="BA182" s="325">
        <f>SUM(BA179:BA181)</f>
        <v>0</v>
      </c>
      <c r="BB182" s="325">
        <f>SUM(BB179:BB181)</f>
        <v>0</v>
      </c>
      <c r="BC182" s="325">
        <f>SUM(BC179:BC181)</f>
        <v>0</v>
      </c>
      <c r="BD182" s="325">
        <f>SUM(BD179:BD181)</f>
        <v>0</v>
      </c>
      <c r="BE182" s="325">
        <f>SUM(BE179:BE181)</f>
        <v>0</v>
      </c>
    </row>
    <row r="183" spans="1:80">
      <c r="A183" s="282" t="s">
        <v>97</v>
      </c>
      <c r="B183" s="283" t="s">
        <v>401</v>
      </c>
      <c r="C183" s="284" t="s">
        <v>402</v>
      </c>
      <c r="D183" s="285"/>
      <c r="E183" s="286"/>
      <c r="F183" s="286"/>
      <c r="G183" s="287"/>
      <c r="H183" s="288"/>
      <c r="I183" s="289"/>
      <c r="J183" s="290"/>
      <c r="K183" s="291"/>
      <c r="O183" s="292">
        <v>1</v>
      </c>
    </row>
    <row r="184" spans="1:80">
      <c r="A184" s="293">
        <v>58</v>
      </c>
      <c r="B184" s="294" t="s">
        <v>404</v>
      </c>
      <c r="C184" s="295" t="s">
        <v>405</v>
      </c>
      <c r="D184" s="296" t="s">
        <v>184</v>
      </c>
      <c r="E184" s="297">
        <v>10</v>
      </c>
      <c r="F184" s="297">
        <v>0</v>
      </c>
      <c r="G184" s="298">
        <f>E184*F184</f>
        <v>0</v>
      </c>
      <c r="H184" s="299">
        <v>3.6999999999999999E-4</v>
      </c>
      <c r="I184" s="300">
        <f>E184*H184</f>
        <v>3.7000000000000002E-3</v>
      </c>
      <c r="J184" s="299">
        <v>0</v>
      </c>
      <c r="K184" s="300">
        <f>E184*J184</f>
        <v>0</v>
      </c>
      <c r="O184" s="292">
        <v>2</v>
      </c>
      <c r="AA184" s="261">
        <v>1</v>
      </c>
      <c r="AB184" s="261">
        <v>1</v>
      </c>
      <c r="AC184" s="261">
        <v>1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1</v>
      </c>
      <c r="CB184" s="292">
        <v>1</v>
      </c>
    </row>
    <row r="185" spans="1:80">
      <c r="A185" s="301"/>
      <c r="B185" s="302"/>
      <c r="C185" s="303" t="s">
        <v>406</v>
      </c>
      <c r="D185" s="304"/>
      <c r="E185" s="304"/>
      <c r="F185" s="304"/>
      <c r="G185" s="305"/>
      <c r="I185" s="306"/>
      <c r="K185" s="306"/>
      <c r="L185" s="307" t="s">
        <v>406</v>
      </c>
      <c r="O185" s="292">
        <v>3</v>
      </c>
    </row>
    <row r="186" spans="1:80">
      <c r="A186" s="293">
        <v>59</v>
      </c>
      <c r="B186" s="294" t="s">
        <v>407</v>
      </c>
      <c r="C186" s="295" t="s">
        <v>408</v>
      </c>
      <c r="D186" s="296" t="s">
        <v>184</v>
      </c>
      <c r="E186" s="297">
        <v>30</v>
      </c>
      <c r="F186" s="297">
        <v>0</v>
      </c>
      <c r="G186" s="298">
        <f>E186*F186</f>
        <v>0</v>
      </c>
      <c r="H186" s="299">
        <v>0.188</v>
      </c>
      <c r="I186" s="300">
        <f>E186*H186</f>
        <v>5.64</v>
      </c>
      <c r="J186" s="299">
        <v>0</v>
      </c>
      <c r="K186" s="300">
        <f>E186*J186</f>
        <v>0</v>
      </c>
      <c r="O186" s="292">
        <v>2</v>
      </c>
      <c r="AA186" s="261">
        <v>1</v>
      </c>
      <c r="AB186" s="261">
        <v>1</v>
      </c>
      <c r="AC186" s="261">
        <v>1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1</v>
      </c>
      <c r="CB186" s="292">
        <v>1</v>
      </c>
    </row>
    <row r="187" spans="1:80">
      <c r="A187" s="301"/>
      <c r="B187" s="308"/>
      <c r="C187" s="309" t="s">
        <v>409</v>
      </c>
      <c r="D187" s="310"/>
      <c r="E187" s="311">
        <v>27.5</v>
      </c>
      <c r="F187" s="312"/>
      <c r="G187" s="313"/>
      <c r="H187" s="314"/>
      <c r="I187" s="306"/>
      <c r="J187" s="315"/>
      <c r="K187" s="306"/>
      <c r="M187" s="307" t="s">
        <v>409</v>
      </c>
      <c r="O187" s="292"/>
    </row>
    <row r="188" spans="1:80">
      <c r="A188" s="301"/>
      <c r="B188" s="308"/>
      <c r="C188" s="309" t="s">
        <v>410</v>
      </c>
      <c r="D188" s="310"/>
      <c r="E188" s="311">
        <v>1</v>
      </c>
      <c r="F188" s="312"/>
      <c r="G188" s="313"/>
      <c r="H188" s="314"/>
      <c r="I188" s="306"/>
      <c r="J188" s="315"/>
      <c r="K188" s="306"/>
      <c r="M188" s="307" t="s">
        <v>410</v>
      </c>
      <c r="O188" s="292"/>
    </row>
    <row r="189" spans="1:80">
      <c r="A189" s="301"/>
      <c r="B189" s="308"/>
      <c r="C189" s="309" t="s">
        <v>411</v>
      </c>
      <c r="D189" s="310"/>
      <c r="E189" s="311">
        <v>1.5</v>
      </c>
      <c r="F189" s="312"/>
      <c r="G189" s="313"/>
      <c r="H189" s="314"/>
      <c r="I189" s="306"/>
      <c r="J189" s="315"/>
      <c r="K189" s="306"/>
      <c r="M189" s="307" t="s">
        <v>411</v>
      </c>
      <c r="O189" s="292"/>
    </row>
    <row r="190" spans="1:80">
      <c r="A190" s="293">
        <v>60</v>
      </c>
      <c r="B190" s="294" t="s">
        <v>412</v>
      </c>
      <c r="C190" s="295" t="s">
        <v>413</v>
      </c>
      <c r="D190" s="296" t="s">
        <v>109</v>
      </c>
      <c r="E190" s="297">
        <v>1.05</v>
      </c>
      <c r="F190" s="297">
        <v>0</v>
      </c>
      <c r="G190" s="298">
        <f>E190*F190</f>
        <v>0</v>
      </c>
      <c r="H190" s="299">
        <v>2.5249999999999999</v>
      </c>
      <c r="I190" s="300">
        <f>E190*H190</f>
        <v>2.6512500000000001</v>
      </c>
      <c r="J190" s="299">
        <v>0</v>
      </c>
      <c r="K190" s="300">
        <f>E190*J190</f>
        <v>0</v>
      </c>
      <c r="O190" s="292">
        <v>2</v>
      </c>
      <c r="AA190" s="261">
        <v>1</v>
      </c>
      <c r="AB190" s="261">
        <v>1</v>
      </c>
      <c r="AC190" s="261">
        <v>1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1</v>
      </c>
      <c r="CB190" s="292">
        <v>1</v>
      </c>
    </row>
    <row r="191" spans="1:80">
      <c r="A191" s="301"/>
      <c r="B191" s="302"/>
      <c r="C191" s="303" t="s">
        <v>366</v>
      </c>
      <c r="D191" s="304"/>
      <c r="E191" s="304"/>
      <c r="F191" s="304"/>
      <c r="G191" s="305"/>
      <c r="I191" s="306"/>
      <c r="K191" s="306"/>
      <c r="L191" s="307" t="s">
        <v>366</v>
      </c>
      <c r="O191" s="292">
        <v>3</v>
      </c>
    </row>
    <row r="192" spans="1:80">
      <c r="A192" s="301"/>
      <c r="B192" s="308"/>
      <c r="C192" s="309" t="s">
        <v>414</v>
      </c>
      <c r="D192" s="310"/>
      <c r="E192" s="311">
        <v>1.05</v>
      </c>
      <c r="F192" s="312"/>
      <c r="G192" s="313"/>
      <c r="H192" s="314"/>
      <c r="I192" s="306"/>
      <c r="J192" s="315"/>
      <c r="K192" s="306"/>
      <c r="M192" s="307" t="s">
        <v>414</v>
      </c>
      <c r="O192" s="292"/>
    </row>
    <row r="193" spans="1:80">
      <c r="A193" s="293">
        <v>61</v>
      </c>
      <c r="B193" s="294" t="s">
        <v>415</v>
      </c>
      <c r="C193" s="295" t="s">
        <v>416</v>
      </c>
      <c r="D193" s="296" t="s">
        <v>184</v>
      </c>
      <c r="E193" s="297">
        <v>4.0999999999999996</v>
      </c>
      <c r="F193" s="297">
        <v>0</v>
      </c>
      <c r="G193" s="298">
        <f>E193*F193</f>
        <v>0</v>
      </c>
      <c r="H193" s="299">
        <v>0</v>
      </c>
      <c r="I193" s="300">
        <f>E193*H193</f>
        <v>0</v>
      </c>
      <c r="J193" s="299">
        <v>0</v>
      </c>
      <c r="K193" s="300">
        <f>E193*J193</f>
        <v>0</v>
      </c>
      <c r="O193" s="292">
        <v>2</v>
      </c>
      <c r="AA193" s="261">
        <v>1</v>
      </c>
      <c r="AB193" s="261">
        <v>1</v>
      </c>
      <c r="AC193" s="261">
        <v>1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1</v>
      </c>
      <c r="CB193" s="292">
        <v>1</v>
      </c>
    </row>
    <row r="194" spans="1:80">
      <c r="A194" s="301"/>
      <c r="B194" s="302"/>
      <c r="C194" s="303"/>
      <c r="D194" s="304"/>
      <c r="E194" s="304"/>
      <c r="F194" s="304"/>
      <c r="G194" s="305"/>
      <c r="I194" s="306"/>
      <c r="K194" s="306"/>
      <c r="L194" s="307"/>
      <c r="O194" s="292">
        <v>3</v>
      </c>
    </row>
    <row r="195" spans="1:80">
      <c r="A195" s="301"/>
      <c r="B195" s="308"/>
      <c r="C195" s="309" t="s">
        <v>417</v>
      </c>
      <c r="D195" s="310"/>
      <c r="E195" s="311">
        <v>4.0999999999999996</v>
      </c>
      <c r="F195" s="312"/>
      <c r="G195" s="313"/>
      <c r="H195" s="314"/>
      <c r="I195" s="306"/>
      <c r="J195" s="315"/>
      <c r="K195" s="306"/>
      <c r="M195" s="307" t="s">
        <v>417</v>
      </c>
      <c r="O195" s="292"/>
    </row>
    <row r="196" spans="1:80">
      <c r="A196" s="293">
        <v>62</v>
      </c>
      <c r="B196" s="294" t="s">
        <v>418</v>
      </c>
      <c r="C196" s="295" t="s">
        <v>419</v>
      </c>
      <c r="D196" s="296" t="s">
        <v>184</v>
      </c>
      <c r="E196" s="297">
        <v>4.0999999999999996</v>
      </c>
      <c r="F196" s="297">
        <v>0</v>
      </c>
      <c r="G196" s="298">
        <f>E196*F196</f>
        <v>0</v>
      </c>
      <c r="H196" s="299">
        <v>0</v>
      </c>
      <c r="I196" s="300">
        <f>E196*H196</f>
        <v>0</v>
      </c>
      <c r="J196" s="299">
        <v>0</v>
      </c>
      <c r="K196" s="300">
        <f>E196*J196</f>
        <v>0</v>
      </c>
      <c r="O196" s="292">
        <v>2</v>
      </c>
      <c r="AA196" s="261">
        <v>1</v>
      </c>
      <c r="AB196" s="261">
        <v>1</v>
      </c>
      <c r="AC196" s="261">
        <v>1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1</v>
      </c>
      <c r="CB196" s="292">
        <v>1</v>
      </c>
    </row>
    <row r="197" spans="1:80">
      <c r="A197" s="301"/>
      <c r="B197" s="308"/>
      <c r="C197" s="309" t="s">
        <v>417</v>
      </c>
      <c r="D197" s="310"/>
      <c r="E197" s="311">
        <v>4.0999999999999996</v>
      </c>
      <c r="F197" s="312"/>
      <c r="G197" s="313"/>
      <c r="H197" s="314"/>
      <c r="I197" s="306"/>
      <c r="J197" s="315"/>
      <c r="K197" s="306"/>
      <c r="M197" s="307" t="s">
        <v>417</v>
      </c>
      <c r="O197" s="292"/>
    </row>
    <row r="198" spans="1:80">
      <c r="A198" s="293">
        <v>63</v>
      </c>
      <c r="B198" s="294" t="s">
        <v>420</v>
      </c>
      <c r="C198" s="295" t="s">
        <v>421</v>
      </c>
      <c r="D198" s="296" t="s">
        <v>385</v>
      </c>
      <c r="E198" s="297">
        <v>28</v>
      </c>
      <c r="F198" s="297">
        <v>0</v>
      </c>
      <c r="G198" s="298">
        <f>E198*F198</f>
        <v>0</v>
      </c>
      <c r="H198" s="299">
        <v>4.5999999999999999E-2</v>
      </c>
      <c r="I198" s="300">
        <f>E198*H198</f>
        <v>1.288</v>
      </c>
      <c r="J198" s="299"/>
      <c r="K198" s="300">
        <f>E198*J198</f>
        <v>0</v>
      </c>
      <c r="O198" s="292">
        <v>2</v>
      </c>
      <c r="AA198" s="261">
        <v>3</v>
      </c>
      <c r="AB198" s="261">
        <v>1</v>
      </c>
      <c r="AC198" s="261">
        <v>59217420</v>
      </c>
      <c r="AZ198" s="261">
        <v>1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3</v>
      </c>
      <c r="CB198" s="292">
        <v>1</v>
      </c>
    </row>
    <row r="199" spans="1:80">
      <c r="A199" s="301"/>
      <c r="B199" s="308"/>
      <c r="C199" s="309" t="s">
        <v>422</v>
      </c>
      <c r="D199" s="310"/>
      <c r="E199" s="311">
        <v>27.774999999999999</v>
      </c>
      <c r="F199" s="312"/>
      <c r="G199" s="313"/>
      <c r="H199" s="314"/>
      <c r="I199" s="306"/>
      <c r="J199" s="315"/>
      <c r="K199" s="306"/>
      <c r="M199" s="307" t="s">
        <v>422</v>
      </c>
      <c r="O199" s="292"/>
    </row>
    <row r="200" spans="1:80">
      <c r="A200" s="301"/>
      <c r="B200" s="308"/>
      <c r="C200" s="309" t="s">
        <v>423</v>
      </c>
      <c r="D200" s="310"/>
      <c r="E200" s="311">
        <v>0.22500000000000001</v>
      </c>
      <c r="F200" s="312"/>
      <c r="G200" s="313"/>
      <c r="H200" s="314"/>
      <c r="I200" s="306"/>
      <c r="J200" s="315"/>
      <c r="K200" s="306"/>
      <c r="M200" s="307" t="s">
        <v>423</v>
      </c>
      <c r="O200" s="292"/>
    </row>
    <row r="201" spans="1:80">
      <c r="A201" s="293">
        <v>64</v>
      </c>
      <c r="B201" s="294" t="s">
        <v>424</v>
      </c>
      <c r="C201" s="295" t="s">
        <v>425</v>
      </c>
      <c r="D201" s="296" t="s">
        <v>385</v>
      </c>
      <c r="E201" s="297">
        <v>2</v>
      </c>
      <c r="F201" s="297">
        <v>0</v>
      </c>
      <c r="G201" s="298">
        <f>E201*F201</f>
        <v>0</v>
      </c>
      <c r="H201" s="299">
        <v>0.04</v>
      </c>
      <c r="I201" s="300">
        <f>E201*H201</f>
        <v>0.08</v>
      </c>
      <c r="J201" s="299"/>
      <c r="K201" s="300">
        <f>E201*J201</f>
        <v>0</v>
      </c>
      <c r="O201" s="292">
        <v>2</v>
      </c>
      <c r="AA201" s="261">
        <v>3</v>
      </c>
      <c r="AB201" s="261">
        <v>10</v>
      </c>
      <c r="AC201" s="261">
        <v>59217489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3</v>
      </c>
      <c r="CB201" s="292">
        <v>10</v>
      </c>
    </row>
    <row r="202" spans="1:80">
      <c r="A202" s="301"/>
      <c r="B202" s="308"/>
      <c r="C202" s="309" t="s">
        <v>522</v>
      </c>
      <c r="D202" s="310"/>
      <c r="E202" s="311">
        <v>2</v>
      </c>
      <c r="F202" s="312"/>
      <c r="G202" s="313"/>
      <c r="H202" s="314"/>
      <c r="I202" s="306"/>
      <c r="J202" s="315"/>
      <c r="K202" s="306"/>
      <c r="M202" s="307" t="s">
        <v>522</v>
      </c>
      <c r="O202" s="292"/>
    </row>
    <row r="203" spans="1:80">
      <c r="A203" s="293">
        <v>65</v>
      </c>
      <c r="B203" s="294" t="s">
        <v>427</v>
      </c>
      <c r="C203" s="295" t="s">
        <v>428</v>
      </c>
      <c r="D203" s="296" t="s">
        <v>385</v>
      </c>
      <c r="E203" s="297">
        <v>3</v>
      </c>
      <c r="F203" s="297">
        <v>0</v>
      </c>
      <c r="G203" s="298">
        <f>E203*F203</f>
        <v>0</v>
      </c>
      <c r="H203" s="299">
        <v>5.1999999999999998E-2</v>
      </c>
      <c r="I203" s="300">
        <f>E203*H203</f>
        <v>0.156</v>
      </c>
      <c r="J203" s="299"/>
      <c r="K203" s="300">
        <f>E203*J203</f>
        <v>0</v>
      </c>
      <c r="O203" s="292">
        <v>2</v>
      </c>
      <c r="AA203" s="261">
        <v>3</v>
      </c>
      <c r="AB203" s="261">
        <v>1</v>
      </c>
      <c r="AC203" s="261">
        <v>59217490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3</v>
      </c>
      <c r="CB203" s="292">
        <v>1</v>
      </c>
    </row>
    <row r="204" spans="1:80">
      <c r="A204" s="301"/>
      <c r="B204" s="308"/>
      <c r="C204" s="309" t="s">
        <v>426</v>
      </c>
      <c r="D204" s="310"/>
      <c r="E204" s="311">
        <v>3</v>
      </c>
      <c r="F204" s="312"/>
      <c r="G204" s="313"/>
      <c r="H204" s="314"/>
      <c r="I204" s="306"/>
      <c r="J204" s="315"/>
      <c r="K204" s="306"/>
      <c r="M204" s="307" t="s">
        <v>426</v>
      </c>
      <c r="O204" s="292"/>
    </row>
    <row r="205" spans="1:80">
      <c r="A205" s="316"/>
      <c r="B205" s="317" t="s">
        <v>99</v>
      </c>
      <c r="C205" s="318" t="s">
        <v>403</v>
      </c>
      <c r="D205" s="319"/>
      <c r="E205" s="320"/>
      <c r="F205" s="321"/>
      <c r="G205" s="322">
        <f>SUM(G183:G204)</f>
        <v>0</v>
      </c>
      <c r="H205" s="323"/>
      <c r="I205" s="324">
        <f>SUM(I183:I204)</f>
        <v>9.818950000000001</v>
      </c>
      <c r="J205" s="323"/>
      <c r="K205" s="324">
        <f>SUM(K183:K204)</f>
        <v>0</v>
      </c>
      <c r="O205" s="292">
        <v>4</v>
      </c>
      <c r="BA205" s="325">
        <f>SUM(BA183:BA204)</f>
        <v>0</v>
      </c>
      <c r="BB205" s="325">
        <f>SUM(BB183:BB204)</f>
        <v>0</v>
      </c>
      <c r="BC205" s="325">
        <f>SUM(BC183:BC204)</f>
        <v>0</v>
      </c>
      <c r="BD205" s="325">
        <f>SUM(BD183:BD204)</f>
        <v>0</v>
      </c>
      <c r="BE205" s="325">
        <f>SUM(BE183:BE204)</f>
        <v>0</v>
      </c>
    </row>
    <row r="206" spans="1:80">
      <c r="A206" s="282" t="s">
        <v>97</v>
      </c>
      <c r="B206" s="283" t="s">
        <v>429</v>
      </c>
      <c r="C206" s="284" t="s">
        <v>430</v>
      </c>
      <c r="D206" s="285"/>
      <c r="E206" s="286"/>
      <c r="F206" s="286"/>
      <c r="G206" s="287"/>
      <c r="H206" s="288"/>
      <c r="I206" s="289"/>
      <c r="J206" s="290"/>
      <c r="K206" s="291"/>
      <c r="O206" s="292">
        <v>1</v>
      </c>
    </row>
    <row r="207" spans="1:80">
      <c r="A207" s="293">
        <v>66</v>
      </c>
      <c r="B207" s="294" t="s">
        <v>432</v>
      </c>
      <c r="C207" s="295" t="s">
        <v>433</v>
      </c>
      <c r="D207" s="296" t="s">
        <v>434</v>
      </c>
      <c r="E207" s="297">
        <v>10</v>
      </c>
      <c r="F207" s="297">
        <v>0</v>
      </c>
      <c r="G207" s="298">
        <f>E207*F207</f>
        <v>0</v>
      </c>
      <c r="H207" s="299"/>
      <c r="I207" s="300">
        <f>E207*H207</f>
        <v>0</v>
      </c>
      <c r="J207" s="299"/>
      <c r="K207" s="300">
        <f>E207*J207</f>
        <v>0</v>
      </c>
      <c r="O207" s="292">
        <v>2</v>
      </c>
      <c r="AA207" s="261">
        <v>6</v>
      </c>
      <c r="AB207" s="261">
        <v>1</v>
      </c>
      <c r="AC207" s="261">
        <v>171156610600</v>
      </c>
      <c r="AZ207" s="261">
        <v>1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6</v>
      </c>
      <c r="CB207" s="292">
        <v>1</v>
      </c>
    </row>
    <row r="208" spans="1:80">
      <c r="A208" s="301"/>
      <c r="B208" s="302"/>
      <c r="C208" s="303"/>
      <c r="D208" s="304"/>
      <c r="E208" s="304"/>
      <c r="F208" s="304"/>
      <c r="G208" s="305"/>
      <c r="I208" s="306"/>
      <c r="K208" s="306"/>
      <c r="L208" s="307"/>
      <c r="O208" s="292">
        <v>3</v>
      </c>
    </row>
    <row r="209" spans="1:80">
      <c r="A209" s="316"/>
      <c r="B209" s="317" t="s">
        <v>99</v>
      </c>
      <c r="C209" s="318" t="s">
        <v>431</v>
      </c>
      <c r="D209" s="319"/>
      <c r="E209" s="320"/>
      <c r="F209" s="321"/>
      <c r="G209" s="322">
        <f>SUM(G206:G208)</f>
        <v>0</v>
      </c>
      <c r="H209" s="323"/>
      <c r="I209" s="324">
        <f>SUM(I206:I208)</f>
        <v>0</v>
      </c>
      <c r="J209" s="323"/>
      <c r="K209" s="324">
        <f>SUM(K206:K208)</f>
        <v>0</v>
      </c>
      <c r="O209" s="292">
        <v>4</v>
      </c>
      <c r="BA209" s="325">
        <f>SUM(BA206:BA208)</f>
        <v>0</v>
      </c>
      <c r="BB209" s="325">
        <f>SUM(BB206:BB208)</f>
        <v>0</v>
      </c>
      <c r="BC209" s="325">
        <f>SUM(BC206:BC208)</f>
        <v>0</v>
      </c>
      <c r="BD209" s="325">
        <f>SUM(BD206:BD208)</f>
        <v>0</v>
      </c>
      <c r="BE209" s="325">
        <f>SUM(BE206:BE208)</f>
        <v>0</v>
      </c>
    </row>
    <row r="210" spans="1:80">
      <c r="A210" s="282" t="s">
        <v>97</v>
      </c>
      <c r="B210" s="283" t="s">
        <v>435</v>
      </c>
      <c r="C210" s="284" t="s">
        <v>436</v>
      </c>
      <c r="D210" s="285"/>
      <c r="E210" s="286"/>
      <c r="F210" s="286"/>
      <c r="G210" s="287"/>
      <c r="H210" s="288"/>
      <c r="I210" s="289"/>
      <c r="J210" s="290"/>
      <c r="K210" s="291"/>
      <c r="O210" s="292">
        <v>1</v>
      </c>
    </row>
    <row r="211" spans="1:80">
      <c r="A211" s="293">
        <v>67</v>
      </c>
      <c r="B211" s="294" t="s">
        <v>438</v>
      </c>
      <c r="C211" s="295" t="s">
        <v>439</v>
      </c>
      <c r="D211" s="296" t="s">
        <v>176</v>
      </c>
      <c r="E211" s="297">
        <v>30</v>
      </c>
      <c r="F211" s="297">
        <v>0</v>
      </c>
      <c r="G211" s="298">
        <f>E211*F211</f>
        <v>0</v>
      </c>
      <c r="H211" s="299">
        <v>0</v>
      </c>
      <c r="I211" s="300">
        <f>E211*H211</f>
        <v>0</v>
      </c>
      <c r="J211" s="299">
        <v>0</v>
      </c>
      <c r="K211" s="300">
        <f>E211*J211</f>
        <v>0</v>
      </c>
      <c r="O211" s="292">
        <v>2</v>
      </c>
      <c r="AA211" s="261">
        <v>1</v>
      </c>
      <c r="AB211" s="261">
        <v>1</v>
      </c>
      <c r="AC211" s="261">
        <v>1</v>
      </c>
      <c r="AZ211" s="261">
        <v>1</v>
      </c>
      <c r="BA211" s="261">
        <f>IF(AZ211=1,G211,0)</f>
        <v>0</v>
      </c>
      <c r="BB211" s="261">
        <f>IF(AZ211=2,G211,0)</f>
        <v>0</v>
      </c>
      <c r="BC211" s="261">
        <f>IF(AZ211=3,G211,0)</f>
        <v>0</v>
      </c>
      <c r="BD211" s="261">
        <f>IF(AZ211=4,G211,0)</f>
        <v>0</v>
      </c>
      <c r="BE211" s="261">
        <f>IF(AZ211=5,G211,0)</f>
        <v>0</v>
      </c>
      <c r="CA211" s="292">
        <v>1</v>
      </c>
      <c r="CB211" s="292">
        <v>1</v>
      </c>
    </row>
    <row r="212" spans="1:80">
      <c r="A212" s="316"/>
      <c r="B212" s="317" t="s">
        <v>99</v>
      </c>
      <c r="C212" s="318" t="s">
        <v>437</v>
      </c>
      <c r="D212" s="319"/>
      <c r="E212" s="320"/>
      <c r="F212" s="321"/>
      <c r="G212" s="322">
        <f>SUM(G210:G211)</f>
        <v>0</v>
      </c>
      <c r="H212" s="323"/>
      <c r="I212" s="324">
        <f>SUM(I210:I211)</f>
        <v>0</v>
      </c>
      <c r="J212" s="323"/>
      <c r="K212" s="324">
        <f>SUM(K210:K211)</f>
        <v>0</v>
      </c>
      <c r="O212" s="292">
        <v>4</v>
      </c>
      <c r="BA212" s="325">
        <f>SUM(BA210:BA211)</f>
        <v>0</v>
      </c>
      <c r="BB212" s="325">
        <f>SUM(BB210:BB211)</f>
        <v>0</v>
      </c>
      <c r="BC212" s="325">
        <f>SUM(BC210:BC211)</f>
        <v>0</v>
      </c>
      <c r="BD212" s="325">
        <f>SUM(BD210:BD211)</f>
        <v>0</v>
      </c>
      <c r="BE212" s="325">
        <f>SUM(BE210:BE211)</f>
        <v>0</v>
      </c>
    </row>
    <row r="213" spans="1:80">
      <c r="A213" s="282" t="s">
        <v>97</v>
      </c>
      <c r="B213" s="283" t="s">
        <v>440</v>
      </c>
      <c r="C213" s="284" t="s">
        <v>441</v>
      </c>
      <c r="D213" s="285"/>
      <c r="E213" s="286"/>
      <c r="F213" s="286"/>
      <c r="G213" s="287"/>
      <c r="H213" s="288"/>
      <c r="I213" s="289"/>
      <c r="J213" s="290"/>
      <c r="K213" s="291"/>
      <c r="O213" s="292">
        <v>1</v>
      </c>
    </row>
    <row r="214" spans="1:80">
      <c r="A214" s="293">
        <v>68</v>
      </c>
      <c r="B214" s="294" t="s">
        <v>443</v>
      </c>
      <c r="C214" s="295" t="s">
        <v>444</v>
      </c>
      <c r="D214" s="296" t="s">
        <v>98</v>
      </c>
      <c r="E214" s="297">
        <v>4</v>
      </c>
      <c r="F214" s="297">
        <v>0</v>
      </c>
      <c r="G214" s="298">
        <f>E214*F214</f>
        <v>0</v>
      </c>
      <c r="H214" s="299">
        <v>5.9000000000000003E-4</v>
      </c>
      <c r="I214" s="300">
        <f>E214*H214</f>
        <v>2.3600000000000001E-3</v>
      </c>
      <c r="J214" s="299">
        <v>-9.2999999999999999E-2</v>
      </c>
      <c r="K214" s="300">
        <f>E214*J214</f>
        <v>-0.372</v>
      </c>
      <c r="O214" s="292">
        <v>2</v>
      </c>
      <c r="AA214" s="261">
        <v>1</v>
      </c>
      <c r="AB214" s="261">
        <v>1</v>
      </c>
      <c r="AC214" s="261">
        <v>1</v>
      </c>
      <c r="AZ214" s="261">
        <v>1</v>
      </c>
      <c r="BA214" s="261">
        <f>IF(AZ214=1,G214,0)</f>
        <v>0</v>
      </c>
      <c r="BB214" s="261">
        <f>IF(AZ214=2,G214,0)</f>
        <v>0</v>
      </c>
      <c r="BC214" s="261">
        <f>IF(AZ214=3,G214,0)</f>
        <v>0</v>
      </c>
      <c r="BD214" s="261">
        <f>IF(AZ214=4,G214,0)</f>
        <v>0</v>
      </c>
      <c r="BE214" s="261">
        <f>IF(AZ214=5,G214,0)</f>
        <v>0</v>
      </c>
      <c r="CA214" s="292">
        <v>1</v>
      </c>
      <c r="CB214" s="292">
        <v>1</v>
      </c>
    </row>
    <row r="215" spans="1:80">
      <c r="A215" s="293">
        <v>69</v>
      </c>
      <c r="B215" s="294" t="s">
        <v>446</v>
      </c>
      <c r="C215" s="295" t="s">
        <v>447</v>
      </c>
      <c r="D215" s="296" t="s">
        <v>176</v>
      </c>
      <c r="E215" s="297">
        <v>5</v>
      </c>
      <c r="F215" s="297">
        <v>0</v>
      </c>
      <c r="G215" s="298">
        <f>E215*F215</f>
        <v>0</v>
      </c>
      <c r="H215" s="299">
        <v>0</v>
      </c>
      <c r="I215" s="300">
        <f>E215*H215</f>
        <v>0</v>
      </c>
      <c r="J215" s="299">
        <v>-2.7499999999999998E-3</v>
      </c>
      <c r="K215" s="300">
        <f>E215*J215</f>
        <v>-1.3749999999999998E-2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293">
        <v>70</v>
      </c>
      <c r="B216" s="294" t="s">
        <v>448</v>
      </c>
      <c r="C216" s="295" t="s">
        <v>449</v>
      </c>
      <c r="D216" s="296" t="s">
        <v>184</v>
      </c>
      <c r="E216" s="297">
        <v>8</v>
      </c>
      <c r="F216" s="297">
        <v>0</v>
      </c>
      <c r="G216" s="298">
        <f>E216*F216</f>
        <v>0</v>
      </c>
      <c r="H216" s="299">
        <v>5.9000000000000003E-4</v>
      </c>
      <c r="I216" s="300">
        <f>E216*H216</f>
        <v>4.7200000000000002E-3</v>
      </c>
      <c r="J216" s="299">
        <v>-9.2999999999999999E-2</v>
      </c>
      <c r="K216" s="300">
        <f>E216*J216</f>
        <v>-0.74399999999999999</v>
      </c>
      <c r="O216" s="292">
        <v>2</v>
      </c>
      <c r="AA216" s="261">
        <v>1</v>
      </c>
      <c r="AB216" s="261">
        <v>1</v>
      </c>
      <c r="AC216" s="261">
        <v>1</v>
      </c>
      <c r="AZ216" s="261">
        <v>1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1</v>
      </c>
      <c r="CB216" s="292">
        <v>1</v>
      </c>
    </row>
    <row r="217" spans="1:80">
      <c r="A217" s="301"/>
      <c r="B217" s="302"/>
      <c r="C217" s="303" t="s">
        <v>450</v>
      </c>
      <c r="D217" s="304"/>
      <c r="E217" s="304"/>
      <c r="F217" s="304"/>
      <c r="G217" s="305"/>
      <c r="I217" s="306"/>
      <c r="K217" s="306"/>
      <c r="L217" s="307" t="s">
        <v>450</v>
      </c>
      <c r="O217" s="292">
        <v>3</v>
      </c>
    </row>
    <row r="218" spans="1:80">
      <c r="A218" s="301"/>
      <c r="B218" s="302"/>
      <c r="C218" s="303" t="s">
        <v>451</v>
      </c>
      <c r="D218" s="304"/>
      <c r="E218" s="304"/>
      <c r="F218" s="304"/>
      <c r="G218" s="305"/>
      <c r="I218" s="306"/>
      <c r="K218" s="306"/>
      <c r="L218" s="307" t="s">
        <v>451</v>
      </c>
      <c r="O218" s="292">
        <v>3</v>
      </c>
    </row>
    <row r="219" spans="1:80">
      <c r="A219" s="301"/>
      <c r="B219" s="308"/>
      <c r="C219" s="309" t="s">
        <v>195</v>
      </c>
      <c r="D219" s="310"/>
      <c r="E219" s="311">
        <v>8</v>
      </c>
      <c r="F219" s="312"/>
      <c r="G219" s="313"/>
      <c r="H219" s="314"/>
      <c r="I219" s="306"/>
      <c r="J219" s="315"/>
      <c r="K219" s="306"/>
      <c r="M219" s="307" t="s">
        <v>195</v>
      </c>
      <c r="O219" s="292"/>
    </row>
    <row r="220" spans="1:80">
      <c r="A220" s="316"/>
      <c r="B220" s="317" t="s">
        <v>99</v>
      </c>
      <c r="C220" s="318" t="s">
        <v>442</v>
      </c>
      <c r="D220" s="319"/>
      <c r="E220" s="320"/>
      <c r="F220" s="321"/>
      <c r="G220" s="322">
        <f>SUM(G213:G219)</f>
        <v>0</v>
      </c>
      <c r="H220" s="323"/>
      <c r="I220" s="324">
        <f>SUM(I213:I219)</f>
        <v>7.0800000000000004E-3</v>
      </c>
      <c r="J220" s="323"/>
      <c r="K220" s="324">
        <f>SUM(K213:K219)</f>
        <v>-1.12975</v>
      </c>
      <c r="O220" s="292">
        <v>4</v>
      </c>
      <c r="BA220" s="325">
        <f>SUM(BA213:BA219)</f>
        <v>0</v>
      </c>
      <c r="BB220" s="325">
        <f>SUM(BB213:BB219)</f>
        <v>0</v>
      </c>
      <c r="BC220" s="325">
        <f>SUM(BC213:BC219)</f>
        <v>0</v>
      </c>
      <c r="BD220" s="325">
        <f>SUM(BD213:BD219)</f>
        <v>0</v>
      </c>
      <c r="BE220" s="325">
        <f>SUM(BE213:BE219)</f>
        <v>0</v>
      </c>
    </row>
    <row r="221" spans="1:80">
      <c r="A221" s="282" t="s">
        <v>97</v>
      </c>
      <c r="B221" s="283" t="s">
        <v>452</v>
      </c>
      <c r="C221" s="284" t="s">
        <v>453</v>
      </c>
      <c r="D221" s="285"/>
      <c r="E221" s="286"/>
      <c r="F221" s="286"/>
      <c r="G221" s="287"/>
      <c r="H221" s="288"/>
      <c r="I221" s="289"/>
      <c r="J221" s="290"/>
      <c r="K221" s="291"/>
      <c r="O221" s="292">
        <v>1</v>
      </c>
    </row>
    <row r="222" spans="1:80">
      <c r="A222" s="293">
        <v>71</v>
      </c>
      <c r="B222" s="294" t="s">
        <v>455</v>
      </c>
      <c r="C222" s="295" t="s">
        <v>456</v>
      </c>
      <c r="D222" s="296" t="s">
        <v>319</v>
      </c>
      <c r="E222" s="297">
        <v>105.465851222</v>
      </c>
      <c r="F222" s="297">
        <v>0</v>
      </c>
      <c r="G222" s="298">
        <f>E222*F222</f>
        <v>0</v>
      </c>
      <c r="H222" s="299">
        <v>0</v>
      </c>
      <c r="I222" s="300">
        <f>E222*H222</f>
        <v>0</v>
      </c>
      <c r="J222" s="299"/>
      <c r="K222" s="300">
        <f>E222*J222</f>
        <v>0</v>
      </c>
      <c r="O222" s="292">
        <v>2</v>
      </c>
      <c r="AA222" s="261">
        <v>7</v>
      </c>
      <c r="AB222" s="261">
        <v>1</v>
      </c>
      <c r="AC222" s="261">
        <v>2</v>
      </c>
      <c r="AZ222" s="261">
        <v>1</v>
      </c>
      <c r="BA222" s="261">
        <f>IF(AZ222=1,G222,0)</f>
        <v>0</v>
      </c>
      <c r="BB222" s="261">
        <f>IF(AZ222=2,G222,0)</f>
        <v>0</v>
      </c>
      <c r="BC222" s="261">
        <f>IF(AZ222=3,G222,0)</f>
        <v>0</v>
      </c>
      <c r="BD222" s="261">
        <f>IF(AZ222=4,G222,0)</f>
        <v>0</v>
      </c>
      <c r="BE222" s="261">
        <f>IF(AZ222=5,G222,0)</f>
        <v>0</v>
      </c>
      <c r="CA222" s="292">
        <v>7</v>
      </c>
      <c r="CB222" s="292">
        <v>1</v>
      </c>
    </row>
    <row r="223" spans="1:80">
      <c r="A223" s="316"/>
      <c r="B223" s="317" t="s">
        <v>99</v>
      </c>
      <c r="C223" s="318" t="s">
        <v>454</v>
      </c>
      <c r="D223" s="319"/>
      <c r="E223" s="320"/>
      <c r="F223" s="321"/>
      <c r="G223" s="322">
        <f>SUM(G221:G222)</f>
        <v>0</v>
      </c>
      <c r="H223" s="323"/>
      <c r="I223" s="324">
        <f>SUM(I221:I222)</f>
        <v>0</v>
      </c>
      <c r="J223" s="323"/>
      <c r="K223" s="324">
        <f>SUM(K221:K222)</f>
        <v>0</v>
      </c>
      <c r="O223" s="292">
        <v>4</v>
      </c>
      <c r="BA223" s="325">
        <f>SUM(BA221:BA222)</f>
        <v>0</v>
      </c>
      <c r="BB223" s="325">
        <f>SUM(BB221:BB222)</f>
        <v>0</v>
      </c>
      <c r="BC223" s="325">
        <f>SUM(BC221:BC222)</f>
        <v>0</v>
      </c>
      <c r="BD223" s="325">
        <f>SUM(BD221:BD222)</f>
        <v>0</v>
      </c>
      <c r="BE223" s="325">
        <f>SUM(BE221:BE222)</f>
        <v>0</v>
      </c>
    </row>
    <row r="224" spans="1:80">
      <c r="A224" s="282" t="s">
        <v>97</v>
      </c>
      <c r="B224" s="283" t="s">
        <v>457</v>
      </c>
      <c r="C224" s="284" t="s">
        <v>458</v>
      </c>
      <c r="D224" s="285"/>
      <c r="E224" s="286"/>
      <c r="F224" s="286"/>
      <c r="G224" s="287"/>
      <c r="H224" s="288"/>
      <c r="I224" s="289"/>
      <c r="J224" s="290"/>
      <c r="K224" s="291"/>
      <c r="O224" s="292">
        <v>1</v>
      </c>
    </row>
    <row r="225" spans="1:80">
      <c r="A225" s="293">
        <v>72</v>
      </c>
      <c r="B225" s="294" t="s">
        <v>460</v>
      </c>
      <c r="C225" s="295" t="s">
        <v>461</v>
      </c>
      <c r="D225" s="296" t="s">
        <v>98</v>
      </c>
      <c r="E225" s="297">
        <v>3</v>
      </c>
      <c r="F225" s="297">
        <v>0</v>
      </c>
      <c r="G225" s="298">
        <f>E225*F225</f>
        <v>0</v>
      </c>
      <c r="H225" s="299">
        <v>2.0000000000000001E-4</v>
      </c>
      <c r="I225" s="300">
        <f>E225*H225</f>
        <v>6.0000000000000006E-4</v>
      </c>
      <c r="J225" s="299">
        <v>0</v>
      </c>
      <c r="K225" s="300">
        <f>E225*J225</f>
        <v>0</v>
      </c>
      <c r="O225" s="292">
        <v>2</v>
      </c>
      <c r="AA225" s="261">
        <v>1</v>
      </c>
      <c r="AB225" s="261">
        <v>0</v>
      </c>
      <c r="AC225" s="261">
        <v>0</v>
      </c>
      <c r="AZ225" s="261">
        <v>2</v>
      </c>
      <c r="BA225" s="261">
        <f>IF(AZ225=1,G225,0)</f>
        <v>0</v>
      </c>
      <c r="BB225" s="261">
        <f>IF(AZ225=2,G225,0)</f>
        <v>0</v>
      </c>
      <c r="BC225" s="261">
        <f>IF(AZ225=3,G225,0)</f>
        <v>0</v>
      </c>
      <c r="BD225" s="261">
        <f>IF(AZ225=4,G225,0)</f>
        <v>0</v>
      </c>
      <c r="BE225" s="261">
        <f>IF(AZ225=5,G225,0)</f>
        <v>0</v>
      </c>
      <c r="CA225" s="292">
        <v>1</v>
      </c>
      <c r="CB225" s="292">
        <v>0</v>
      </c>
    </row>
    <row r="226" spans="1:80">
      <c r="A226" s="293">
        <v>73</v>
      </c>
      <c r="B226" s="294" t="s">
        <v>462</v>
      </c>
      <c r="C226" s="295" t="s">
        <v>463</v>
      </c>
      <c r="D226" s="296" t="s">
        <v>98</v>
      </c>
      <c r="E226" s="297">
        <v>1</v>
      </c>
      <c r="F226" s="297">
        <v>0</v>
      </c>
      <c r="G226" s="298">
        <f>E226*F226</f>
        <v>0</v>
      </c>
      <c r="H226" s="299">
        <v>2.0000000000000001E-4</v>
      </c>
      <c r="I226" s="300">
        <f>E226*H226</f>
        <v>2.0000000000000001E-4</v>
      </c>
      <c r="J226" s="299">
        <v>0</v>
      </c>
      <c r="K226" s="300">
        <f>E226*J226</f>
        <v>0</v>
      </c>
      <c r="O226" s="292">
        <v>2</v>
      </c>
      <c r="AA226" s="261">
        <v>1</v>
      </c>
      <c r="AB226" s="261">
        <v>7</v>
      </c>
      <c r="AC226" s="261">
        <v>7</v>
      </c>
      <c r="AZ226" s="261">
        <v>2</v>
      </c>
      <c r="BA226" s="261">
        <f>IF(AZ226=1,G226,0)</f>
        <v>0</v>
      </c>
      <c r="BB226" s="261">
        <f>IF(AZ226=2,G226,0)</f>
        <v>0</v>
      </c>
      <c r="BC226" s="261">
        <f>IF(AZ226=3,G226,0)</f>
        <v>0</v>
      </c>
      <c r="BD226" s="261">
        <f>IF(AZ226=4,G226,0)</f>
        <v>0</v>
      </c>
      <c r="BE226" s="261">
        <f>IF(AZ226=5,G226,0)</f>
        <v>0</v>
      </c>
      <c r="CA226" s="292">
        <v>1</v>
      </c>
      <c r="CB226" s="292">
        <v>7</v>
      </c>
    </row>
    <row r="227" spans="1:80">
      <c r="A227" s="316"/>
      <c r="B227" s="317" t="s">
        <v>99</v>
      </c>
      <c r="C227" s="318" t="s">
        <v>459</v>
      </c>
      <c r="D227" s="319"/>
      <c r="E227" s="320"/>
      <c r="F227" s="321"/>
      <c r="G227" s="322">
        <f>SUM(G224:G226)</f>
        <v>0</v>
      </c>
      <c r="H227" s="323"/>
      <c r="I227" s="324">
        <f>SUM(I224:I226)</f>
        <v>8.0000000000000004E-4</v>
      </c>
      <c r="J227" s="323"/>
      <c r="K227" s="324">
        <f>SUM(K224:K226)</f>
        <v>0</v>
      </c>
      <c r="O227" s="292">
        <v>4</v>
      </c>
      <c r="BA227" s="325">
        <f>SUM(BA224:BA226)</f>
        <v>0</v>
      </c>
      <c r="BB227" s="325">
        <f>SUM(BB224:BB226)</f>
        <v>0</v>
      </c>
      <c r="BC227" s="325">
        <f>SUM(BC224:BC226)</f>
        <v>0</v>
      </c>
      <c r="BD227" s="325">
        <f>SUM(BD224:BD226)</f>
        <v>0</v>
      </c>
      <c r="BE227" s="325">
        <f>SUM(BE224:BE226)</f>
        <v>0</v>
      </c>
    </row>
    <row r="228" spans="1:80">
      <c r="A228" s="282" t="s">
        <v>97</v>
      </c>
      <c r="B228" s="283" t="s">
        <v>464</v>
      </c>
      <c r="C228" s="284" t="s">
        <v>465</v>
      </c>
      <c r="D228" s="285"/>
      <c r="E228" s="286"/>
      <c r="F228" s="286"/>
      <c r="G228" s="287"/>
      <c r="H228" s="288"/>
      <c r="I228" s="289"/>
      <c r="J228" s="290"/>
      <c r="K228" s="291"/>
      <c r="O228" s="292">
        <v>1</v>
      </c>
    </row>
    <row r="229" spans="1:80">
      <c r="A229" s="293">
        <v>74</v>
      </c>
      <c r="B229" s="294" t="s">
        <v>467</v>
      </c>
      <c r="C229" s="295" t="s">
        <v>468</v>
      </c>
      <c r="D229" s="296" t="s">
        <v>469</v>
      </c>
      <c r="E229" s="297">
        <v>1</v>
      </c>
      <c r="F229" s="297">
        <v>0</v>
      </c>
      <c r="G229" s="298">
        <f>E229*F229</f>
        <v>0</v>
      </c>
      <c r="H229" s="299">
        <v>0</v>
      </c>
      <c r="I229" s="300">
        <f>E229*H229</f>
        <v>0</v>
      </c>
      <c r="J229" s="299">
        <v>0</v>
      </c>
      <c r="K229" s="300">
        <f>E229*J229</f>
        <v>0</v>
      </c>
      <c r="O229" s="292">
        <v>2</v>
      </c>
      <c r="AA229" s="261">
        <v>1</v>
      </c>
      <c r="AB229" s="261">
        <v>9</v>
      </c>
      <c r="AC229" s="261">
        <v>9</v>
      </c>
      <c r="AZ229" s="261">
        <v>4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1</v>
      </c>
      <c r="CB229" s="292">
        <v>9</v>
      </c>
    </row>
    <row r="230" spans="1:80">
      <c r="A230" s="301"/>
      <c r="B230" s="302"/>
      <c r="C230" s="303" t="s">
        <v>525</v>
      </c>
      <c r="D230" s="304"/>
      <c r="E230" s="304"/>
      <c r="F230" s="304"/>
      <c r="G230" s="305"/>
      <c r="I230" s="306"/>
      <c r="K230" s="306"/>
      <c r="L230" s="307" t="s">
        <v>525</v>
      </c>
      <c r="O230" s="292">
        <v>3</v>
      </c>
    </row>
    <row r="231" spans="1:80">
      <c r="A231" s="316"/>
      <c r="B231" s="317" t="s">
        <v>99</v>
      </c>
      <c r="C231" s="318" t="s">
        <v>466</v>
      </c>
      <c r="D231" s="319"/>
      <c r="E231" s="320"/>
      <c r="F231" s="321"/>
      <c r="G231" s="322">
        <f>SUM(G228:G230)</f>
        <v>0</v>
      </c>
      <c r="H231" s="323"/>
      <c r="I231" s="324">
        <f>SUM(I228:I230)</f>
        <v>0</v>
      </c>
      <c r="J231" s="323"/>
      <c r="K231" s="324">
        <f>SUM(K228:K230)</f>
        <v>0</v>
      </c>
      <c r="O231" s="292">
        <v>4</v>
      </c>
      <c r="BA231" s="325">
        <f>SUM(BA228:BA230)</f>
        <v>0</v>
      </c>
      <c r="BB231" s="325">
        <f>SUM(BB228:BB230)</f>
        <v>0</v>
      </c>
      <c r="BC231" s="325">
        <f>SUM(BC228:BC230)</f>
        <v>0</v>
      </c>
      <c r="BD231" s="325">
        <f>SUM(BD228:BD230)</f>
        <v>0</v>
      </c>
      <c r="BE231" s="325">
        <f>SUM(BE228:BE230)</f>
        <v>0</v>
      </c>
    </row>
    <row r="232" spans="1:80">
      <c r="A232" s="282" t="s">
        <v>97</v>
      </c>
      <c r="B232" s="283" t="s">
        <v>471</v>
      </c>
      <c r="C232" s="284" t="s">
        <v>472</v>
      </c>
      <c r="D232" s="285"/>
      <c r="E232" s="286"/>
      <c r="F232" s="286"/>
      <c r="G232" s="287"/>
      <c r="H232" s="288"/>
      <c r="I232" s="289"/>
      <c r="J232" s="290"/>
      <c r="K232" s="291"/>
      <c r="O232" s="292">
        <v>1</v>
      </c>
    </row>
    <row r="233" spans="1:80">
      <c r="A233" s="293">
        <v>75</v>
      </c>
      <c r="B233" s="294" t="s">
        <v>474</v>
      </c>
      <c r="C233" s="295" t="s">
        <v>475</v>
      </c>
      <c r="D233" s="296" t="s">
        <v>319</v>
      </c>
      <c r="E233" s="297">
        <v>2.6669499999999999</v>
      </c>
      <c r="F233" s="297">
        <v>0</v>
      </c>
      <c r="G233" s="298">
        <f>E233*F233</f>
        <v>0</v>
      </c>
      <c r="H233" s="299">
        <v>0</v>
      </c>
      <c r="I233" s="300">
        <f>E233*H233</f>
        <v>0</v>
      </c>
      <c r="J233" s="299"/>
      <c r="K233" s="300">
        <f>E233*J233</f>
        <v>0</v>
      </c>
      <c r="O233" s="292">
        <v>2</v>
      </c>
      <c r="AA233" s="261">
        <v>8</v>
      </c>
      <c r="AB233" s="261">
        <v>0</v>
      </c>
      <c r="AC233" s="261">
        <v>3</v>
      </c>
      <c r="AZ233" s="261">
        <v>1</v>
      </c>
      <c r="BA233" s="261">
        <f>IF(AZ233=1,G233,0)</f>
        <v>0</v>
      </c>
      <c r="BB233" s="261">
        <f>IF(AZ233=2,G233,0)</f>
        <v>0</v>
      </c>
      <c r="BC233" s="261">
        <f>IF(AZ233=3,G233,0)</f>
        <v>0</v>
      </c>
      <c r="BD233" s="261">
        <f>IF(AZ233=4,G233,0)</f>
        <v>0</v>
      </c>
      <c r="BE233" s="261">
        <f>IF(AZ233=5,G233,0)</f>
        <v>0</v>
      </c>
      <c r="CA233" s="292">
        <v>8</v>
      </c>
      <c r="CB233" s="292">
        <v>0</v>
      </c>
    </row>
    <row r="234" spans="1:80">
      <c r="A234" s="293">
        <v>76</v>
      </c>
      <c r="B234" s="294" t="s">
        <v>476</v>
      </c>
      <c r="C234" s="295" t="s">
        <v>477</v>
      </c>
      <c r="D234" s="296" t="s">
        <v>319</v>
      </c>
      <c r="E234" s="297">
        <v>24.002549999999999</v>
      </c>
      <c r="F234" s="297">
        <v>0</v>
      </c>
      <c r="G234" s="298">
        <f>E234*F234</f>
        <v>0</v>
      </c>
      <c r="H234" s="299">
        <v>0</v>
      </c>
      <c r="I234" s="300">
        <f>E234*H234</f>
        <v>0</v>
      </c>
      <c r="J234" s="299"/>
      <c r="K234" s="300">
        <f>E234*J234</f>
        <v>0</v>
      </c>
      <c r="O234" s="292">
        <v>2</v>
      </c>
      <c r="AA234" s="261">
        <v>8</v>
      </c>
      <c r="AB234" s="261">
        <v>0</v>
      </c>
      <c r="AC234" s="261">
        <v>3</v>
      </c>
      <c r="AZ234" s="261">
        <v>1</v>
      </c>
      <c r="BA234" s="261">
        <f>IF(AZ234=1,G234,0)</f>
        <v>0</v>
      </c>
      <c r="BB234" s="261">
        <f>IF(AZ234=2,G234,0)</f>
        <v>0</v>
      </c>
      <c r="BC234" s="261">
        <f>IF(AZ234=3,G234,0)</f>
        <v>0</v>
      </c>
      <c r="BD234" s="261">
        <f>IF(AZ234=4,G234,0)</f>
        <v>0</v>
      </c>
      <c r="BE234" s="261">
        <f>IF(AZ234=5,G234,0)</f>
        <v>0</v>
      </c>
      <c r="CA234" s="292">
        <v>8</v>
      </c>
      <c r="CB234" s="292">
        <v>0</v>
      </c>
    </row>
    <row r="235" spans="1:80">
      <c r="A235" s="301"/>
      <c r="B235" s="302"/>
      <c r="C235" s="303"/>
      <c r="D235" s="304"/>
      <c r="E235" s="304"/>
      <c r="F235" s="304"/>
      <c r="G235" s="305"/>
      <c r="I235" s="306"/>
      <c r="K235" s="306"/>
      <c r="L235" s="307"/>
      <c r="O235" s="292">
        <v>3</v>
      </c>
    </row>
    <row r="236" spans="1:80">
      <c r="A236" s="293">
        <v>77</v>
      </c>
      <c r="B236" s="294" t="s">
        <v>478</v>
      </c>
      <c r="C236" s="295" t="s">
        <v>479</v>
      </c>
      <c r="D236" s="296" t="s">
        <v>319</v>
      </c>
      <c r="E236" s="297">
        <v>2.6669499999999999</v>
      </c>
      <c r="F236" s="297">
        <v>0</v>
      </c>
      <c r="G236" s="298">
        <f>E236*F236</f>
        <v>0</v>
      </c>
      <c r="H236" s="299">
        <v>0</v>
      </c>
      <c r="I236" s="300">
        <f>E236*H236</f>
        <v>0</v>
      </c>
      <c r="J236" s="299"/>
      <c r="K236" s="300">
        <f>E236*J236</f>
        <v>0</v>
      </c>
      <c r="O236" s="292">
        <v>2</v>
      </c>
      <c r="AA236" s="261">
        <v>8</v>
      </c>
      <c r="AB236" s="261">
        <v>0</v>
      </c>
      <c r="AC236" s="261">
        <v>3</v>
      </c>
      <c r="AZ236" s="261">
        <v>1</v>
      </c>
      <c r="BA236" s="261">
        <f>IF(AZ236=1,G236,0)</f>
        <v>0</v>
      </c>
      <c r="BB236" s="261">
        <f>IF(AZ236=2,G236,0)</f>
        <v>0</v>
      </c>
      <c r="BC236" s="261">
        <f>IF(AZ236=3,G236,0)</f>
        <v>0</v>
      </c>
      <c r="BD236" s="261">
        <f>IF(AZ236=4,G236,0)</f>
        <v>0</v>
      </c>
      <c r="BE236" s="261">
        <f>IF(AZ236=5,G236,0)</f>
        <v>0</v>
      </c>
      <c r="CA236" s="292">
        <v>8</v>
      </c>
      <c r="CB236" s="292">
        <v>0</v>
      </c>
    </row>
    <row r="237" spans="1:80">
      <c r="A237" s="316"/>
      <c r="B237" s="317" t="s">
        <v>99</v>
      </c>
      <c r="C237" s="318" t="s">
        <v>473</v>
      </c>
      <c r="D237" s="319"/>
      <c r="E237" s="320"/>
      <c r="F237" s="321"/>
      <c r="G237" s="322">
        <f>SUM(G232:G236)</f>
        <v>0</v>
      </c>
      <c r="H237" s="323"/>
      <c r="I237" s="324">
        <f>SUM(I232:I236)</f>
        <v>0</v>
      </c>
      <c r="J237" s="323"/>
      <c r="K237" s="324">
        <f>SUM(K232:K236)</f>
        <v>0</v>
      </c>
      <c r="O237" s="292">
        <v>4</v>
      </c>
      <c r="BA237" s="325">
        <f>SUM(BA232:BA236)</f>
        <v>0</v>
      </c>
      <c r="BB237" s="325">
        <f>SUM(BB232:BB236)</f>
        <v>0</v>
      </c>
      <c r="BC237" s="325">
        <f>SUM(BC232:BC236)</f>
        <v>0</v>
      </c>
      <c r="BD237" s="325">
        <f>SUM(BD232:BD236)</f>
        <v>0</v>
      </c>
      <c r="BE237" s="325">
        <f>SUM(BE232:BE236)</f>
        <v>0</v>
      </c>
    </row>
    <row r="238" spans="1:80">
      <c r="E238" s="261"/>
    </row>
    <row r="239" spans="1:80">
      <c r="E239" s="261"/>
    </row>
    <row r="240" spans="1:80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A261" s="315"/>
      <c r="B261" s="315"/>
      <c r="C261" s="315"/>
      <c r="D261" s="315"/>
      <c r="E261" s="315"/>
      <c r="F261" s="315"/>
      <c r="G261" s="315"/>
    </row>
    <row r="262" spans="1:7">
      <c r="A262" s="315"/>
      <c r="B262" s="315"/>
      <c r="C262" s="315"/>
      <c r="D262" s="315"/>
      <c r="E262" s="315"/>
      <c r="F262" s="315"/>
      <c r="G262" s="315"/>
    </row>
    <row r="263" spans="1:7">
      <c r="A263" s="315"/>
      <c r="B263" s="315"/>
      <c r="C263" s="315"/>
      <c r="D263" s="315"/>
      <c r="E263" s="315"/>
      <c r="F263" s="315"/>
      <c r="G263" s="315"/>
    </row>
    <row r="264" spans="1:7">
      <c r="A264" s="315"/>
      <c r="B264" s="315"/>
      <c r="C264" s="315"/>
      <c r="D264" s="315"/>
      <c r="E264" s="315"/>
      <c r="F264" s="315"/>
      <c r="G264" s="315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A296" s="326"/>
      <c r="B296" s="326"/>
    </row>
    <row r="297" spans="1:7">
      <c r="A297" s="315"/>
      <c r="B297" s="315"/>
      <c r="C297" s="327"/>
      <c r="D297" s="327"/>
      <c r="E297" s="328"/>
      <c r="F297" s="327"/>
      <c r="G297" s="329"/>
    </row>
    <row r="298" spans="1:7">
      <c r="A298" s="330"/>
      <c r="B298" s="330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  <row r="305" spans="1:7">
      <c r="A305" s="315"/>
      <c r="B305" s="315"/>
      <c r="C305" s="315"/>
      <c r="D305" s="315"/>
      <c r="E305" s="331"/>
      <c r="F305" s="315"/>
      <c r="G305" s="315"/>
    </row>
    <row r="306" spans="1:7">
      <c r="A306" s="315"/>
      <c r="B306" s="315"/>
      <c r="C306" s="315"/>
      <c r="D306" s="315"/>
      <c r="E306" s="331"/>
      <c r="F306" s="315"/>
      <c r="G306" s="315"/>
    </row>
    <row r="307" spans="1:7">
      <c r="A307" s="315"/>
      <c r="B307" s="315"/>
      <c r="C307" s="315"/>
      <c r="D307" s="315"/>
      <c r="E307" s="331"/>
      <c r="F307" s="315"/>
      <c r="G307" s="315"/>
    </row>
    <row r="308" spans="1:7">
      <c r="A308" s="315"/>
      <c r="B308" s="315"/>
      <c r="C308" s="315"/>
      <c r="D308" s="315"/>
      <c r="E308" s="331"/>
      <c r="F308" s="315"/>
      <c r="G308" s="315"/>
    </row>
    <row r="309" spans="1:7">
      <c r="A309" s="315"/>
      <c r="B309" s="315"/>
      <c r="C309" s="315"/>
      <c r="D309" s="315"/>
      <c r="E309" s="331"/>
      <c r="F309" s="315"/>
      <c r="G309" s="315"/>
    </row>
    <row r="310" spans="1:7">
      <c r="A310" s="315"/>
      <c r="B310" s="315"/>
      <c r="C310" s="315"/>
      <c r="D310" s="315"/>
      <c r="E310" s="331"/>
      <c r="F310" s="315"/>
      <c r="G310" s="315"/>
    </row>
  </sheetData>
  <mergeCells count="106">
    <mergeCell ref="C235:G235"/>
    <mergeCell ref="C230:G230"/>
    <mergeCell ref="C217:G217"/>
    <mergeCell ref="C218:G218"/>
    <mergeCell ref="C219:D219"/>
    <mergeCell ref="C202:D202"/>
    <mergeCell ref="C204:D204"/>
    <mergeCell ref="C208:G208"/>
    <mergeCell ref="C192:D192"/>
    <mergeCell ref="C194:G194"/>
    <mergeCell ref="C195:D195"/>
    <mergeCell ref="C197:D197"/>
    <mergeCell ref="C199:D199"/>
    <mergeCell ref="C200:D200"/>
    <mergeCell ref="C181:G181"/>
    <mergeCell ref="C185:G185"/>
    <mergeCell ref="C187:D187"/>
    <mergeCell ref="C188:D188"/>
    <mergeCell ref="C189:D189"/>
    <mergeCell ref="C191:G191"/>
    <mergeCell ref="C172:G172"/>
    <mergeCell ref="C176:D176"/>
    <mergeCell ref="C177:D177"/>
    <mergeCell ref="C160:G160"/>
    <mergeCell ref="C167:D167"/>
    <mergeCell ref="C168:D168"/>
    <mergeCell ref="C144:D144"/>
    <mergeCell ref="C148:G148"/>
    <mergeCell ref="C150:G150"/>
    <mergeCell ref="C152:G152"/>
    <mergeCell ref="C154:G154"/>
    <mergeCell ref="C133:G133"/>
    <mergeCell ref="C134:D134"/>
    <mergeCell ref="C138:G138"/>
    <mergeCell ref="C139:D139"/>
    <mergeCell ref="C140:D140"/>
    <mergeCell ref="C120:G120"/>
    <mergeCell ref="C121:D121"/>
    <mergeCell ref="C123:D123"/>
    <mergeCell ref="C125:G125"/>
    <mergeCell ref="C126:D126"/>
    <mergeCell ref="C128:G128"/>
    <mergeCell ref="C129:D129"/>
    <mergeCell ref="C115:G115"/>
    <mergeCell ref="C116:D116"/>
    <mergeCell ref="C101:D101"/>
    <mergeCell ref="C106:D106"/>
    <mergeCell ref="C108:D108"/>
    <mergeCell ref="C90:D90"/>
    <mergeCell ref="C91:D91"/>
    <mergeCell ref="C92:D92"/>
    <mergeCell ref="C93:D93"/>
    <mergeCell ref="C94:D94"/>
    <mergeCell ref="C95:D95"/>
    <mergeCell ref="C96:D96"/>
    <mergeCell ref="C78:D78"/>
    <mergeCell ref="C82:D82"/>
    <mergeCell ref="C84:D84"/>
    <mergeCell ref="C85:D85"/>
    <mergeCell ref="C70:D70"/>
    <mergeCell ref="C71:D71"/>
    <mergeCell ref="C72:D72"/>
    <mergeCell ref="C73:D73"/>
    <mergeCell ref="C76:G76"/>
    <mergeCell ref="C77:D77"/>
    <mergeCell ref="C62:D62"/>
    <mergeCell ref="C63:D63"/>
    <mergeCell ref="C64:D64"/>
    <mergeCell ref="C67:D67"/>
    <mergeCell ref="C68:D68"/>
    <mergeCell ref="C69:D69"/>
    <mergeCell ref="C56:G56"/>
    <mergeCell ref="C57:G57"/>
    <mergeCell ref="C58:D58"/>
    <mergeCell ref="C59:D59"/>
    <mergeCell ref="C60:D60"/>
    <mergeCell ref="C61:D61"/>
    <mergeCell ref="C49:D49"/>
    <mergeCell ref="C50:D50"/>
    <mergeCell ref="C51:D51"/>
    <mergeCell ref="C52:D52"/>
    <mergeCell ref="C54:G54"/>
    <mergeCell ref="C55:G55"/>
    <mergeCell ref="C39:G39"/>
    <mergeCell ref="C40:D40"/>
    <mergeCell ref="C41:D41"/>
    <mergeCell ref="C43:G43"/>
    <mergeCell ref="C44:D44"/>
    <mergeCell ref="C46:D46"/>
    <mergeCell ref="C47:D47"/>
    <mergeCell ref="C48:D48"/>
    <mergeCell ref="C22:G22"/>
    <mergeCell ref="C23:G23"/>
    <mergeCell ref="C24:D24"/>
    <mergeCell ref="C27:G27"/>
    <mergeCell ref="C31:D31"/>
    <mergeCell ref="C33:D33"/>
    <mergeCell ref="C34:D34"/>
    <mergeCell ref="A1:G1"/>
    <mergeCell ref="A3:B3"/>
    <mergeCell ref="A4:B4"/>
    <mergeCell ref="E4:G4"/>
    <mergeCell ref="C10:G10"/>
    <mergeCell ref="C12:G12"/>
    <mergeCell ref="C14:D14"/>
    <mergeCell ref="C17:D1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106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39-2019 Rek'!E9</f>
        <v>0</v>
      </c>
      <c r="D15" s="160" t="str">
        <f>'SO 00 39-2019 Rek'!A14</f>
        <v>Ztížené výrobní podmínky</v>
      </c>
      <c r="E15" s="161"/>
      <c r="F15" s="162"/>
      <c r="G15" s="159">
        <f>'SO 00 39-2019 Rek'!I14</f>
        <v>0</v>
      </c>
    </row>
    <row r="16" spans="1:57" ht="15.95" customHeight="1">
      <c r="A16" s="157" t="s">
        <v>52</v>
      </c>
      <c r="B16" s="158" t="s">
        <v>53</v>
      </c>
      <c r="C16" s="159">
        <f>'SO 00 39-2019 Rek'!F9</f>
        <v>0</v>
      </c>
      <c r="D16" s="109" t="str">
        <f>'SO 00 39-2019 Rek'!A15</f>
        <v>Oborová přirážka</v>
      </c>
      <c r="E16" s="163"/>
      <c r="F16" s="164"/>
      <c r="G16" s="159">
        <f>'SO 00 39-2019 Rek'!I15</f>
        <v>0</v>
      </c>
    </row>
    <row r="17" spans="1:7" ht="15.95" customHeight="1">
      <c r="A17" s="157" t="s">
        <v>54</v>
      </c>
      <c r="B17" s="158" t="s">
        <v>55</v>
      </c>
      <c r="C17" s="159">
        <f>'SO 00 39-2019 Rek'!H9</f>
        <v>0</v>
      </c>
      <c r="D17" s="109" t="str">
        <f>'SO 00 39-2019 Rek'!A16</f>
        <v>Přesun stavebních kapacit</v>
      </c>
      <c r="E17" s="163"/>
      <c r="F17" s="164"/>
      <c r="G17" s="159">
        <f>'SO 00 39-2019 Rek'!I16</f>
        <v>0</v>
      </c>
    </row>
    <row r="18" spans="1:7" ht="15.95" customHeight="1">
      <c r="A18" s="165" t="s">
        <v>56</v>
      </c>
      <c r="B18" s="166" t="s">
        <v>57</v>
      </c>
      <c r="C18" s="159">
        <f>'SO 00 39-2019 Rek'!G9</f>
        <v>0</v>
      </c>
      <c r="D18" s="109" t="str">
        <f>'SO 00 39-2019 Rek'!A17</f>
        <v>Mimostaveništní doprava</v>
      </c>
      <c r="E18" s="163"/>
      <c r="F18" s="164"/>
      <c r="G18" s="159">
        <f>'SO 00 39-2019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39-2019 Rek'!A18</f>
        <v>Zařízení staveniště</v>
      </c>
      <c r="E19" s="163"/>
      <c r="F19" s="164"/>
      <c r="G19" s="159">
        <f>'SO 00 39-2019 Rek'!I18</f>
        <v>0</v>
      </c>
    </row>
    <row r="20" spans="1:7" ht="15.95" customHeight="1">
      <c r="A20" s="167"/>
      <c r="B20" s="158"/>
      <c r="C20" s="159"/>
      <c r="D20" s="109" t="str">
        <f>'SO 00 39-2019 Rek'!A19</f>
        <v>Provoz investora</v>
      </c>
      <c r="E20" s="163"/>
      <c r="F20" s="164"/>
      <c r="G20" s="159">
        <f>'SO 00 39-2019 Rek'!I19</f>
        <v>0</v>
      </c>
    </row>
    <row r="21" spans="1:7" ht="15.95" customHeight="1">
      <c r="A21" s="167" t="s">
        <v>29</v>
      </c>
      <c r="B21" s="158"/>
      <c r="C21" s="159">
        <f>'SO 00 39-2019 Rek'!I9</f>
        <v>0</v>
      </c>
      <c r="D21" s="109" t="str">
        <f>'SO 00 39-2019 Rek'!A20</f>
        <v>Kompletační činnost (IČD)</v>
      </c>
      <c r="E21" s="163"/>
      <c r="F21" s="164"/>
      <c r="G21" s="159">
        <f>'SO 00 39-2019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39-2019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586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583</v>
      </c>
      <c r="B5" s="118"/>
      <c r="C5" s="119" t="s">
        <v>584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06 39-2019 Rek'!E31</f>
        <v>0</v>
      </c>
      <c r="D15" s="160" t="str">
        <f>'SO 06 39-2019 Rek'!A36</f>
        <v>Ztížené výrobní podmínky</v>
      </c>
      <c r="E15" s="161"/>
      <c r="F15" s="162"/>
      <c r="G15" s="159">
        <f>'SO 06 39-2019 Rek'!I36</f>
        <v>0</v>
      </c>
    </row>
    <row r="16" spans="1:57" ht="15.95" customHeight="1">
      <c r="A16" s="157" t="s">
        <v>52</v>
      </c>
      <c r="B16" s="158" t="s">
        <v>53</v>
      </c>
      <c r="C16" s="159">
        <f>'SO 06 39-2019 Rek'!F31</f>
        <v>0</v>
      </c>
      <c r="D16" s="109" t="str">
        <f>'SO 06 39-2019 Rek'!A37</f>
        <v>Oborová přirážka</v>
      </c>
      <c r="E16" s="163"/>
      <c r="F16" s="164"/>
      <c r="G16" s="159">
        <f>'SO 06 39-2019 Rek'!I37</f>
        <v>0</v>
      </c>
    </row>
    <row r="17" spans="1:7" ht="15.95" customHeight="1">
      <c r="A17" s="157" t="s">
        <v>54</v>
      </c>
      <c r="B17" s="158" t="s">
        <v>55</v>
      </c>
      <c r="C17" s="159">
        <f>'SO 06 39-2019 Rek'!H31</f>
        <v>0</v>
      </c>
      <c r="D17" s="109" t="str">
        <f>'SO 06 39-2019 Rek'!A38</f>
        <v>Přesun stavebních kapacit</v>
      </c>
      <c r="E17" s="163"/>
      <c r="F17" s="164"/>
      <c r="G17" s="159">
        <f>'SO 06 39-2019 Rek'!I38</f>
        <v>0</v>
      </c>
    </row>
    <row r="18" spans="1:7" ht="15.95" customHeight="1">
      <c r="A18" s="165" t="s">
        <v>56</v>
      </c>
      <c r="B18" s="166" t="s">
        <v>57</v>
      </c>
      <c r="C18" s="159">
        <f>'SO 06 39-2019 Rek'!G31</f>
        <v>0</v>
      </c>
      <c r="D18" s="109" t="str">
        <f>'SO 06 39-2019 Rek'!A39</f>
        <v>Mimostaveništní doprava</v>
      </c>
      <c r="E18" s="163"/>
      <c r="F18" s="164"/>
      <c r="G18" s="159">
        <f>'SO 06 39-2019 Rek'!I39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06 39-2019 Rek'!A40</f>
        <v>Zařízení staveniště</v>
      </c>
      <c r="E19" s="163"/>
      <c r="F19" s="164"/>
      <c r="G19" s="159">
        <f>'SO 06 39-2019 Rek'!I40</f>
        <v>0</v>
      </c>
    </row>
    <row r="20" spans="1:7" ht="15.95" customHeight="1">
      <c r="A20" s="167"/>
      <c r="B20" s="158"/>
      <c r="C20" s="159"/>
      <c r="D20" s="109" t="str">
        <f>'SO 06 39-2019 Rek'!A41</f>
        <v>Provoz investora</v>
      </c>
      <c r="E20" s="163"/>
      <c r="F20" s="164"/>
      <c r="G20" s="159">
        <f>'SO 06 39-2019 Rek'!I41</f>
        <v>0</v>
      </c>
    </row>
    <row r="21" spans="1:7" ht="15.95" customHeight="1">
      <c r="A21" s="167" t="s">
        <v>29</v>
      </c>
      <c r="B21" s="158"/>
      <c r="C21" s="159">
        <f>'SO 06 39-2019 Rek'!I31</f>
        <v>0</v>
      </c>
      <c r="D21" s="109" t="str">
        <f>'SO 06 39-2019 Rek'!A42</f>
        <v>Kompletační činnost (IČD)</v>
      </c>
      <c r="E21" s="163"/>
      <c r="F21" s="164"/>
      <c r="G21" s="159">
        <f>'SO 06 39-2019 Rek'!I42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06 39-2019 Rek'!H44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37"/>
  <dimension ref="A1:BE9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585</v>
      </c>
      <c r="D2" s="216"/>
      <c r="E2" s="217"/>
      <c r="F2" s="216"/>
      <c r="G2" s="218" t="s">
        <v>586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06 39-2019 Pol'!B7</f>
        <v>11</v>
      </c>
      <c r="B7" s="70" t="str">
        <f>'SO 06 39-2019 Pol'!C7</f>
        <v>Přípravné a přidružené práce</v>
      </c>
      <c r="D7" s="230"/>
      <c r="E7" s="333">
        <f>'SO 06 39-2019 Pol'!BA26</f>
        <v>0</v>
      </c>
      <c r="F7" s="334">
        <f>'SO 06 39-2019 Pol'!BB26</f>
        <v>0</v>
      </c>
      <c r="G7" s="334">
        <f>'SO 06 39-2019 Pol'!BC26</f>
        <v>0</v>
      </c>
      <c r="H7" s="334">
        <f>'SO 06 39-2019 Pol'!BD26</f>
        <v>0</v>
      </c>
      <c r="I7" s="335">
        <f>'SO 06 39-2019 Pol'!BE26</f>
        <v>0</v>
      </c>
    </row>
    <row r="8" spans="1:9" s="137" customFormat="1">
      <c r="A8" s="332" t="str">
        <f>'SO 06 39-2019 Pol'!B27</f>
        <v>12</v>
      </c>
      <c r="B8" s="70" t="str">
        <f>'SO 06 39-2019 Pol'!C27</f>
        <v>Odkopávky a prokopávky</v>
      </c>
      <c r="D8" s="230"/>
      <c r="E8" s="333">
        <f>'SO 06 39-2019 Pol'!BA30</f>
        <v>0</v>
      </c>
      <c r="F8" s="334">
        <f>'SO 06 39-2019 Pol'!BB30</f>
        <v>0</v>
      </c>
      <c r="G8" s="334">
        <f>'SO 06 39-2019 Pol'!BC30</f>
        <v>0</v>
      </c>
      <c r="H8" s="334">
        <f>'SO 06 39-2019 Pol'!BD30</f>
        <v>0</v>
      </c>
      <c r="I8" s="335">
        <f>'SO 06 39-2019 Pol'!BE30</f>
        <v>0</v>
      </c>
    </row>
    <row r="9" spans="1:9" s="137" customFormat="1">
      <c r="A9" s="332" t="str">
        <f>'SO 06 39-2019 Pol'!B31</f>
        <v>13</v>
      </c>
      <c r="B9" s="70" t="str">
        <f>'SO 06 39-2019 Pol'!C31</f>
        <v>Hloubené vykopávky</v>
      </c>
      <c r="D9" s="230"/>
      <c r="E9" s="333">
        <f>'SO 06 39-2019 Pol'!BA70</f>
        <v>0</v>
      </c>
      <c r="F9" s="334">
        <f>'SO 06 39-2019 Pol'!BB70</f>
        <v>0</v>
      </c>
      <c r="G9" s="334">
        <f>'SO 06 39-2019 Pol'!BC70</f>
        <v>0</v>
      </c>
      <c r="H9" s="334">
        <f>'SO 06 39-2019 Pol'!BD70</f>
        <v>0</v>
      </c>
      <c r="I9" s="335">
        <f>'SO 06 39-2019 Pol'!BE70</f>
        <v>0</v>
      </c>
    </row>
    <row r="10" spans="1:9" s="137" customFormat="1">
      <c r="A10" s="332" t="str">
        <f>'SO 06 39-2019 Pol'!B71</f>
        <v>15</v>
      </c>
      <c r="B10" s="70" t="str">
        <f>'SO 06 39-2019 Pol'!C71</f>
        <v>Roubení</v>
      </c>
      <c r="D10" s="230"/>
      <c r="E10" s="333">
        <f>'SO 06 39-2019 Pol'!BA77</f>
        <v>0</v>
      </c>
      <c r="F10" s="334">
        <f>'SO 06 39-2019 Pol'!BB77</f>
        <v>0</v>
      </c>
      <c r="G10" s="334">
        <f>'SO 06 39-2019 Pol'!BC77</f>
        <v>0</v>
      </c>
      <c r="H10" s="334">
        <f>'SO 06 39-2019 Pol'!BD77</f>
        <v>0</v>
      </c>
      <c r="I10" s="335">
        <f>'SO 06 39-2019 Pol'!BE77</f>
        <v>0</v>
      </c>
    </row>
    <row r="11" spans="1:9" s="137" customFormat="1">
      <c r="A11" s="332" t="str">
        <f>'SO 06 39-2019 Pol'!B78</f>
        <v>16</v>
      </c>
      <c r="B11" s="70" t="str">
        <f>'SO 06 39-2019 Pol'!C78</f>
        <v>Přemístění výkopku</v>
      </c>
      <c r="D11" s="230"/>
      <c r="E11" s="333">
        <f>'SO 06 39-2019 Pol'!BA86</f>
        <v>0</v>
      </c>
      <c r="F11" s="334">
        <f>'SO 06 39-2019 Pol'!BB86</f>
        <v>0</v>
      </c>
      <c r="G11" s="334">
        <f>'SO 06 39-2019 Pol'!BC86</f>
        <v>0</v>
      </c>
      <c r="H11" s="334">
        <f>'SO 06 39-2019 Pol'!BD86</f>
        <v>0</v>
      </c>
      <c r="I11" s="335">
        <f>'SO 06 39-2019 Pol'!BE86</f>
        <v>0</v>
      </c>
    </row>
    <row r="12" spans="1:9" s="137" customFormat="1">
      <c r="A12" s="332" t="str">
        <f>'SO 06 39-2019 Pol'!B87</f>
        <v>17</v>
      </c>
      <c r="B12" s="70" t="str">
        <f>'SO 06 39-2019 Pol'!C87</f>
        <v>Konstrukce ze zemin</v>
      </c>
      <c r="D12" s="230"/>
      <c r="E12" s="333">
        <f>'SO 06 39-2019 Pol'!BA97</f>
        <v>0</v>
      </c>
      <c r="F12" s="334">
        <f>'SO 06 39-2019 Pol'!BB97</f>
        <v>0</v>
      </c>
      <c r="G12" s="334">
        <f>'SO 06 39-2019 Pol'!BC97</f>
        <v>0</v>
      </c>
      <c r="H12" s="334">
        <f>'SO 06 39-2019 Pol'!BD97</f>
        <v>0</v>
      </c>
      <c r="I12" s="335">
        <f>'SO 06 39-2019 Pol'!BE97</f>
        <v>0</v>
      </c>
    </row>
    <row r="13" spans="1:9" s="137" customFormat="1">
      <c r="A13" s="332" t="str">
        <f>'SO 06 39-2019 Pol'!B98</f>
        <v>18</v>
      </c>
      <c r="B13" s="70" t="str">
        <f>'SO 06 39-2019 Pol'!C98</f>
        <v>Povrchové úpravy terénu</v>
      </c>
      <c r="D13" s="230"/>
      <c r="E13" s="333">
        <f>'SO 06 39-2019 Pol'!BA112</f>
        <v>0</v>
      </c>
      <c r="F13" s="334">
        <f>'SO 06 39-2019 Pol'!BB112</f>
        <v>0</v>
      </c>
      <c r="G13" s="334">
        <f>'SO 06 39-2019 Pol'!BC112</f>
        <v>0</v>
      </c>
      <c r="H13" s="334">
        <f>'SO 06 39-2019 Pol'!BD112</f>
        <v>0</v>
      </c>
      <c r="I13" s="335">
        <f>'SO 06 39-2019 Pol'!BE112</f>
        <v>0</v>
      </c>
    </row>
    <row r="14" spans="1:9" s="137" customFormat="1">
      <c r="A14" s="332" t="str">
        <f>'SO 06 39-2019 Pol'!B113</f>
        <v>19</v>
      </c>
      <c r="B14" s="70" t="str">
        <f>'SO 06 39-2019 Pol'!C113</f>
        <v>Hloubení pro podzemní stěny a doly</v>
      </c>
      <c r="D14" s="230"/>
      <c r="E14" s="333">
        <f>'SO 06 39-2019 Pol'!BA115</f>
        <v>0</v>
      </c>
      <c r="F14" s="334">
        <f>'SO 06 39-2019 Pol'!BB115</f>
        <v>0</v>
      </c>
      <c r="G14" s="334">
        <f>'SO 06 39-2019 Pol'!BC115</f>
        <v>0</v>
      </c>
      <c r="H14" s="334">
        <f>'SO 06 39-2019 Pol'!BD115</f>
        <v>0</v>
      </c>
      <c r="I14" s="335">
        <f>'SO 06 39-2019 Pol'!BE115</f>
        <v>0</v>
      </c>
    </row>
    <row r="15" spans="1:9" s="137" customFormat="1">
      <c r="A15" s="332" t="str">
        <f>'SO 06 39-2019 Pol'!B116</f>
        <v>21</v>
      </c>
      <c r="B15" s="70" t="str">
        <f>'SO 06 39-2019 Pol'!C116</f>
        <v>Úprava podloží a základ.spáry</v>
      </c>
      <c r="D15" s="230"/>
      <c r="E15" s="333">
        <f>'SO 06 39-2019 Pol'!BA119</f>
        <v>0</v>
      </c>
      <c r="F15" s="334">
        <f>'SO 06 39-2019 Pol'!BB119</f>
        <v>0</v>
      </c>
      <c r="G15" s="334">
        <f>'SO 06 39-2019 Pol'!BC119</f>
        <v>0</v>
      </c>
      <c r="H15" s="334">
        <f>'SO 06 39-2019 Pol'!BD119</f>
        <v>0</v>
      </c>
      <c r="I15" s="335">
        <f>'SO 06 39-2019 Pol'!BE119</f>
        <v>0</v>
      </c>
    </row>
    <row r="16" spans="1:9" s="137" customFormat="1">
      <c r="A16" s="332" t="str">
        <f>'SO 06 39-2019 Pol'!B120</f>
        <v>27</v>
      </c>
      <c r="B16" s="70" t="str">
        <f>'SO 06 39-2019 Pol'!C120</f>
        <v>Základy</v>
      </c>
      <c r="D16" s="230"/>
      <c r="E16" s="333">
        <f>'SO 06 39-2019 Pol'!BA132</f>
        <v>0</v>
      </c>
      <c r="F16" s="334">
        <f>'SO 06 39-2019 Pol'!BB132</f>
        <v>0</v>
      </c>
      <c r="G16" s="334">
        <f>'SO 06 39-2019 Pol'!BC132</f>
        <v>0</v>
      </c>
      <c r="H16" s="334">
        <f>'SO 06 39-2019 Pol'!BD132</f>
        <v>0</v>
      </c>
      <c r="I16" s="335">
        <f>'SO 06 39-2019 Pol'!BE132</f>
        <v>0</v>
      </c>
    </row>
    <row r="17" spans="1:9" s="137" customFormat="1">
      <c r="A17" s="332" t="str">
        <f>'SO 06 39-2019 Pol'!B133</f>
        <v>38</v>
      </c>
      <c r="B17" s="70" t="str">
        <f>'SO 06 39-2019 Pol'!C133</f>
        <v>Kompletní konstrukce</v>
      </c>
      <c r="D17" s="230"/>
      <c r="E17" s="333">
        <f>'SO 06 39-2019 Pol'!BA137</f>
        <v>0</v>
      </c>
      <c r="F17" s="334">
        <f>'SO 06 39-2019 Pol'!BB137</f>
        <v>0</v>
      </c>
      <c r="G17" s="334">
        <f>'SO 06 39-2019 Pol'!BC137</f>
        <v>0</v>
      </c>
      <c r="H17" s="334">
        <f>'SO 06 39-2019 Pol'!BD137</f>
        <v>0</v>
      </c>
      <c r="I17" s="335">
        <f>'SO 06 39-2019 Pol'!BE137</f>
        <v>0</v>
      </c>
    </row>
    <row r="18" spans="1:9" s="137" customFormat="1">
      <c r="A18" s="332" t="str">
        <f>'SO 06 39-2019 Pol'!B138</f>
        <v>56</v>
      </c>
      <c r="B18" s="70" t="str">
        <f>'SO 06 39-2019 Pol'!C138</f>
        <v>Podkladní vrstvy komunikací a zpevněných ploch</v>
      </c>
      <c r="D18" s="230"/>
      <c r="E18" s="333">
        <f>'SO 06 39-2019 Pol'!BA151</f>
        <v>0</v>
      </c>
      <c r="F18" s="334">
        <f>'SO 06 39-2019 Pol'!BB151</f>
        <v>0</v>
      </c>
      <c r="G18" s="334">
        <f>'SO 06 39-2019 Pol'!BC151</f>
        <v>0</v>
      </c>
      <c r="H18" s="334">
        <f>'SO 06 39-2019 Pol'!BD151</f>
        <v>0</v>
      </c>
      <c r="I18" s="335">
        <f>'SO 06 39-2019 Pol'!BE151</f>
        <v>0</v>
      </c>
    </row>
    <row r="19" spans="1:9" s="137" customFormat="1">
      <c r="A19" s="332" t="str">
        <f>'SO 06 39-2019 Pol'!B152</f>
        <v>57</v>
      </c>
      <c r="B19" s="70" t="str">
        <f>'SO 06 39-2019 Pol'!C152</f>
        <v>Kryty štěrkových a živičných komunikací</v>
      </c>
      <c r="D19" s="230"/>
      <c r="E19" s="333">
        <f>'SO 06 39-2019 Pol'!BA157</f>
        <v>0</v>
      </c>
      <c r="F19" s="334">
        <f>'SO 06 39-2019 Pol'!BB157</f>
        <v>0</v>
      </c>
      <c r="G19" s="334">
        <f>'SO 06 39-2019 Pol'!BC157</f>
        <v>0</v>
      </c>
      <c r="H19" s="334">
        <f>'SO 06 39-2019 Pol'!BD157</f>
        <v>0</v>
      </c>
      <c r="I19" s="335">
        <f>'SO 06 39-2019 Pol'!BE157</f>
        <v>0</v>
      </c>
    </row>
    <row r="20" spans="1:9" s="137" customFormat="1">
      <c r="A20" s="332" t="str">
        <f>'SO 06 39-2019 Pol'!B158</f>
        <v>59</v>
      </c>
      <c r="B20" s="70" t="str">
        <f>'SO 06 39-2019 Pol'!C158</f>
        <v>Dlažby a předlažby komunikací</v>
      </c>
      <c r="D20" s="230"/>
      <c r="E20" s="333">
        <f>'SO 06 39-2019 Pol'!BA167</f>
        <v>0</v>
      </c>
      <c r="F20" s="334">
        <f>'SO 06 39-2019 Pol'!BB167</f>
        <v>0</v>
      </c>
      <c r="G20" s="334">
        <f>'SO 06 39-2019 Pol'!BC167</f>
        <v>0</v>
      </c>
      <c r="H20" s="334">
        <f>'SO 06 39-2019 Pol'!BD167</f>
        <v>0</v>
      </c>
      <c r="I20" s="335">
        <f>'SO 06 39-2019 Pol'!BE167</f>
        <v>0</v>
      </c>
    </row>
    <row r="21" spans="1:9" s="137" customFormat="1">
      <c r="A21" s="332" t="str">
        <f>'SO 06 39-2019 Pol'!B168</f>
        <v>63</v>
      </c>
      <c r="B21" s="70" t="str">
        <f>'SO 06 39-2019 Pol'!C168</f>
        <v>Podlahy a podlahové konstrukce</v>
      </c>
      <c r="D21" s="230"/>
      <c r="E21" s="333">
        <f>'SO 06 39-2019 Pol'!BA172</f>
        <v>0</v>
      </c>
      <c r="F21" s="334">
        <f>'SO 06 39-2019 Pol'!BB172</f>
        <v>0</v>
      </c>
      <c r="G21" s="334">
        <f>'SO 06 39-2019 Pol'!BC172</f>
        <v>0</v>
      </c>
      <c r="H21" s="334">
        <f>'SO 06 39-2019 Pol'!BD172</f>
        <v>0</v>
      </c>
      <c r="I21" s="335">
        <f>'SO 06 39-2019 Pol'!BE172</f>
        <v>0</v>
      </c>
    </row>
    <row r="22" spans="1:9" s="137" customFormat="1">
      <c r="A22" s="332" t="str">
        <f>'SO 06 39-2019 Pol'!B173</f>
        <v>91</v>
      </c>
      <c r="B22" s="70" t="str">
        <f>'SO 06 39-2019 Pol'!C173</f>
        <v>Doplňující práce na komunikaci</v>
      </c>
      <c r="D22" s="230"/>
      <c r="E22" s="333">
        <f>'SO 06 39-2019 Pol'!BA198</f>
        <v>0</v>
      </c>
      <c r="F22" s="334">
        <f>'SO 06 39-2019 Pol'!BB198</f>
        <v>0</v>
      </c>
      <c r="G22" s="334">
        <f>'SO 06 39-2019 Pol'!BC198</f>
        <v>0</v>
      </c>
      <c r="H22" s="334">
        <f>'SO 06 39-2019 Pol'!BD198</f>
        <v>0</v>
      </c>
      <c r="I22" s="335">
        <f>'SO 06 39-2019 Pol'!BE198</f>
        <v>0</v>
      </c>
    </row>
    <row r="23" spans="1:9" s="137" customFormat="1">
      <c r="A23" s="332" t="str">
        <f>'SO 06 39-2019 Pol'!B199</f>
        <v>94</v>
      </c>
      <c r="B23" s="70" t="str">
        <f>'SO 06 39-2019 Pol'!C199</f>
        <v>Lešení a stavební výtahy</v>
      </c>
      <c r="D23" s="230"/>
      <c r="E23" s="333">
        <f>'SO 06 39-2019 Pol'!BA202</f>
        <v>0</v>
      </c>
      <c r="F23" s="334">
        <f>'SO 06 39-2019 Pol'!BB202</f>
        <v>0</v>
      </c>
      <c r="G23" s="334">
        <f>'SO 06 39-2019 Pol'!BC202</f>
        <v>0</v>
      </c>
      <c r="H23" s="334">
        <f>'SO 06 39-2019 Pol'!BD202</f>
        <v>0</v>
      </c>
      <c r="I23" s="335">
        <f>'SO 06 39-2019 Pol'!BE202</f>
        <v>0</v>
      </c>
    </row>
    <row r="24" spans="1:9" s="137" customFormat="1">
      <c r="A24" s="332" t="str">
        <f>'SO 06 39-2019 Pol'!B203</f>
        <v>95</v>
      </c>
      <c r="B24" s="70" t="str">
        <f>'SO 06 39-2019 Pol'!C203</f>
        <v>Dokončovací konstrukce na pozemních stavbách</v>
      </c>
      <c r="D24" s="230"/>
      <c r="E24" s="333">
        <f>'SO 06 39-2019 Pol'!BA205</f>
        <v>0</v>
      </c>
      <c r="F24" s="334">
        <f>'SO 06 39-2019 Pol'!BB205</f>
        <v>0</v>
      </c>
      <c r="G24" s="334">
        <f>'SO 06 39-2019 Pol'!BC205</f>
        <v>0</v>
      </c>
      <c r="H24" s="334">
        <f>'SO 06 39-2019 Pol'!BD205</f>
        <v>0</v>
      </c>
      <c r="I24" s="335">
        <f>'SO 06 39-2019 Pol'!BE205</f>
        <v>0</v>
      </c>
    </row>
    <row r="25" spans="1:9" s="137" customFormat="1">
      <c r="A25" s="332" t="str">
        <f>'SO 06 39-2019 Pol'!B206</f>
        <v>96</v>
      </c>
      <c r="B25" s="70" t="str">
        <f>'SO 06 39-2019 Pol'!C206</f>
        <v>Bourání konstrukcí</v>
      </c>
      <c r="D25" s="230"/>
      <c r="E25" s="333">
        <f>'SO 06 39-2019 Pol'!BA210</f>
        <v>0</v>
      </c>
      <c r="F25" s="334">
        <f>'SO 06 39-2019 Pol'!BB210</f>
        <v>0</v>
      </c>
      <c r="G25" s="334">
        <f>'SO 06 39-2019 Pol'!BC210</f>
        <v>0</v>
      </c>
      <c r="H25" s="334">
        <f>'SO 06 39-2019 Pol'!BD210</f>
        <v>0</v>
      </c>
      <c r="I25" s="335">
        <f>'SO 06 39-2019 Pol'!BE210</f>
        <v>0</v>
      </c>
    </row>
    <row r="26" spans="1:9" s="137" customFormat="1">
      <c r="A26" s="332" t="str">
        <f>'SO 06 39-2019 Pol'!B211</f>
        <v>97</v>
      </c>
      <c r="B26" s="70" t="str">
        <f>'SO 06 39-2019 Pol'!C211</f>
        <v>Prorážení otvorů</v>
      </c>
      <c r="D26" s="230"/>
      <c r="E26" s="333">
        <f>'SO 06 39-2019 Pol'!BA215</f>
        <v>0</v>
      </c>
      <c r="F26" s="334">
        <f>'SO 06 39-2019 Pol'!BB215</f>
        <v>0</v>
      </c>
      <c r="G26" s="334">
        <f>'SO 06 39-2019 Pol'!BC215</f>
        <v>0</v>
      </c>
      <c r="H26" s="334">
        <f>'SO 06 39-2019 Pol'!BD215</f>
        <v>0</v>
      </c>
      <c r="I26" s="335">
        <f>'SO 06 39-2019 Pol'!BE215</f>
        <v>0</v>
      </c>
    </row>
    <row r="27" spans="1:9" s="137" customFormat="1">
      <c r="A27" s="332" t="str">
        <f>'SO 06 39-2019 Pol'!B216</f>
        <v>99</v>
      </c>
      <c r="B27" s="70" t="str">
        <f>'SO 06 39-2019 Pol'!C216</f>
        <v>Staveništní přesun hmot</v>
      </c>
      <c r="D27" s="230"/>
      <c r="E27" s="333">
        <f>'SO 06 39-2019 Pol'!BA218</f>
        <v>0</v>
      </c>
      <c r="F27" s="334">
        <f>'SO 06 39-2019 Pol'!BB218</f>
        <v>0</v>
      </c>
      <c r="G27" s="334">
        <f>'SO 06 39-2019 Pol'!BC218</f>
        <v>0</v>
      </c>
      <c r="H27" s="334">
        <f>'SO 06 39-2019 Pol'!BD218</f>
        <v>0</v>
      </c>
      <c r="I27" s="335">
        <f>'SO 06 39-2019 Pol'!BE218</f>
        <v>0</v>
      </c>
    </row>
    <row r="28" spans="1:9" s="137" customFormat="1">
      <c r="A28" s="332" t="str">
        <f>'SO 06 39-2019 Pol'!B219</f>
        <v>720</v>
      </c>
      <c r="B28" s="70" t="str">
        <f>'SO 06 39-2019 Pol'!C219</f>
        <v>Zdravotechnická instalace</v>
      </c>
      <c r="D28" s="230"/>
      <c r="E28" s="333">
        <f>'SO 06 39-2019 Pol'!BA221</f>
        <v>0</v>
      </c>
      <c r="F28" s="334">
        <f>'SO 06 39-2019 Pol'!BB221</f>
        <v>0</v>
      </c>
      <c r="G28" s="334">
        <f>'SO 06 39-2019 Pol'!BC221</f>
        <v>0</v>
      </c>
      <c r="H28" s="334">
        <f>'SO 06 39-2019 Pol'!BD221</f>
        <v>0</v>
      </c>
      <c r="I28" s="335">
        <f>'SO 06 39-2019 Pol'!BE221</f>
        <v>0</v>
      </c>
    </row>
    <row r="29" spans="1:9" s="137" customFormat="1">
      <c r="A29" s="332" t="str">
        <f>'SO 06 39-2019 Pol'!B222</f>
        <v>792</v>
      </c>
      <c r="B29" s="70" t="str">
        <f>'SO 06 39-2019 Pol'!C222</f>
        <v>Mobiliář</v>
      </c>
      <c r="D29" s="230"/>
      <c r="E29" s="333">
        <f>'SO 06 39-2019 Pol'!BA225</f>
        <v>0</v>
      </c>
      <c r="F29" s="334">
        <f>'SO 06 39-2019 Pol'!BB225</f>
        <v>0</v>
      </c>
      <c r="G29" s="334">
        <f>'SO 06 39-2019 Pol'!BC225</f>
        <v>0</v>
      </c>
      <c r="H29" s="334">
        <f>'SO 06 39-2019 Pol'!BD225</f>
        <v>0</v>
      </c>
      <c r="I29" s="335">
        <f>'SO 06 39-2019 Pol'!BE225</f>
        <v>0</v>
      </c>
    </row>
    <row r="30" spans="1:9" s="137" customFormat="1" ht="13.5" thickBot="1">
      <c r="A30" s="332" t="str">
        <f>'SO 06 39-2019 Pol'!B226</f>
        <v>D96</v>
      </c>
      <c r="B30" s="70" t="str">
        <f>'SO 06 39-2019 Pol'!C226</f>
        <v>Přesuny suti a vybouraných hmot</v>
      </c>
      <c r="D30" s="230"/>
      <c r="E30" s="333">
        <f>'SO 06 39-2019 Pol'!BA231</f>
        <v>0</v>
      </c>
      <c r="F30" s="334">
        <f>'SO 06 39-2019 Pol'!BB231</f>
        <v>0</v>
      </c>
      <c r="G30" s="334">
        <f>'SO 06 39-2019 Pol'!BC231</f>
        <v>0</v>
      </c>
      <c r="H30" s="334">
        <f>'SO 06 39-2019 Pol'!BD231</f>
        <v>0</v>
      </c>
      <c r="I30" s="335">
        <f>'SO 06 39-2019 Pol'!BE231</f>
        <v>0</v>
      </c>
    </row>
    <row r="31" spans="1:9" s="14" customFormat="1" ht="13.5" thickBot="1">
      <c r="A31" s="231"/>
      <c r="B31" s="232" t="s">
        <v>79</v>
      </c>
      <c r="C31" s="232"/>
      <c r="D31" s="233"/>
      <c r="E31" s="234">
        <f>SUM(E7:E30)</f>
        <v>0</v>
      </c>
      <c r="F31" s="235">
        <f>SUM(F7:F30)</f>
        <v>0</v>
      </c>
      <c r="G31" s="235">
        <f>SUM(G7:G30)</f>
        <v>0</v>
      </c>
      <c r="H31" s="235">
        <f>SUM(H7:H30)</f>
        <v>0</v>
      </c>
      <c r="I31" s="236">
        <f>SUM(I7:I30)</f>
        <v>0</v>
      </c>
    </row>
    <row r="32" spans="1:9">
      <c r="A32" s="137"/>
      <c r="B32" s="137"/>
      <c r="C32" s="137"/>
      <c r="D32" s="137"/>
      <c r="E32" s="137"/>
      <c r="F32" s="137"/>
      <c r="G32" s="137"/>
      <c r="H32" s="137"/>
      <c r="I32" s="137"/>
    </row>
    <row r="33" spans="1:57" ht="19.5" customHeight="1">
      <c r="A33" s="222" t="s">
        <v>80</v>
      </c>
      <c r="B33" s="222"/>
      <c r="C33" s="222"/>
      <c r="D33" s="222"/>
      <c r="E33" s="222"/>
      <c r="F33" s="222"/>
      <c r="G33" s="237"/>
      <c r="H33" s="222"/>
      <c r="I33" s="222"/>
      <c r="BA33" s="143"/>
      <c r="BB33" s="143"/>
      <c r="BC33" s="143"/>
      <c r="BD33" s="143"/>
      <c r="BE33" s="143"/>
    </row>
    <row r="34" spans="1:57" ht="13.5" thickBot="1"/>
    <row r="35" spans="1:57">
      <c r="A35" s="175" t="s">
        <v>81</v>
      </c>
      <c r="B35" s="176"/>
      <c r="C35" s="176"/>
      <c r="D35" s="238"/>
      <c r="E35" s="239" t="s">
        <v>82</v>
      </c>
      <c r="F35" s="240" t="s">
        <v>12</v>
      </c>
      <c r="G35" s="241" t="s">
        <v>83</v>
      </c>
      <c r="H35" s="242"/>
      <c r="I35" s="243" t="s">
        <v>82</v>
      </c>
    </row>
    <row r="36" spans="1:57">
      <c r="A36" s="167" t="s">
        <v>157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7">
      <c r="A37" s="167" t="s">
        <v>158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7">
      <c r="A38" s="167" t="s">
        <v>159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160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161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1</v>
      </c>
    </row>
    <row r="41" spans="1:57">
      <c r="A41" s="167" t="s">
        <v>162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1</v>
      </c>
    </row>
    <row r="42" spans="1:57">
      <c r="A42" s="167" t="s">
        <v>163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2</v>
      </c>
    </row>
    <row r="43" spans="1:57">
      <c r="A43" s="167" t="s">
        <v>164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2</v>
      </c>
    </row>
    <row r="44" spans="1:57" ht="13.5" thickBot="1">
      <c r="A44" s="250"/>
      <c r="B44" s="251" t="s">
        <v>84</v>
      </c>
      <c r="C44" s="252"/>
      <c r="D44" s="253"/>
      <c r="E44" s="254"/>
      <c r="F44" s="255"/>
      <c r="G44" s="255"/>
      <c r="H44" s="256">
        <f>SUM(I36:I43)</f>
        <v>0</v>
      </c>
      <c r="I44" s="257"/>
    </row>
    <row r="46" spans="1:57">
      <c r="B46" s="14"/>
      <c r="F46" s="258"/>
      <c r="G46" s="259"/>
      <c r="H46" s="259"/>
      <c r="I46" s="54"/>
    </row>
    <row r="47" spans="1:57">
      <c r="F47" s="258"/>
      <c r="G47" s="259"/>
      <c r="H47" s="259"/>
      <c r="I47" s="54"/>
    </row>
    <row r="48" spans="1:57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</sheetData>
  <mergeCells count="4">
    <mergeCell ref="A1:B1"/>
    <mergeCell ref="A2:B2"/>
    <mergeCell ref="G2:I2"/>
    <mergeCell ref="H44:I4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8"/>
  <dimension ref="A1:CB304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06 39-2019 Rek'!H1</f>
        <v>39-2019</v>
      </c>
      <c r="G3" s="268"/>
    </row>
    <row r="4" spans="1:80" ht="13.5" thickBot="1">
      <c r="A4" s="269" t="s">
        <v>76</v>
      </c>
      <c r="B4" s="214"/>
      <c r="C4" s="215" t="s">
        <v>585</v>
      </c>
      <c r="D4" s="270"/>
      <c r="E4" s="271" t="str">
        <f>'SO 06 39-2019 Rek'!G2</f>
        <v>Stanoviště ST 10- Spáčilová 6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587</v>
      </c>
      <c r="C8" s="295" t="s">
        <v>588</v>
      </c>
      <c r="D8" s="296" t="s">
        <v>469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589</v>
      </c>
      <c r="C9" s="295" t="s">
        <v>590</v>
      </c>
      <c r="D9" s="296" t="s">
        <v>109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488</v>
      </c>
      <c r="C10" s="295" t="s">
        <v>572</v>
      </c>
      <c r="D10" s="296" t="s">
        <v>385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490</v>
      </c>
      <c r="D11" s="304"/>
      <c r="E11" s="304"/>
      <c r="F11" s="304"/>
      <c r="G11" s="305"/>
      <c r="I11" s="306"/>
      <c r="K11" s="306"/>
      <c r="L11" s="307" t="s">
        <v>490</v>
      </c>
      <c r="O11" s="292">
        <v>3</v>
      </c>
    </row>
    <row r="12" spans="1:80">
      <c r="A12" s="293">
        <v>4</v>
      </c>
      <c r="B12" s="294" t="s">
        <v>174</v>
      </c>
      <c r="C12" s="295" t="s">
        <v>175</v>
      </c>
      <c r="D12" s="296" t="s">
        <v>176</v>
      </c>
      <c r="E12" s="297">
        <v>29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-0.55000000000000004</v>
      </c>
      <c r="K12" s="300">
        <f>E12*J12</f>
        <v>-15.950000000000001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2"/>
      <c r="C13" s="303" t="s">
        <v>591</v>
      </c>
      <c r="D13" s="304"/>
      <c r="E13" s="304"/>
      <c r="F13" s="304"/>
      <c r="G13" s="305"/>
      <c r="I13" s="306"/>
      <c r="K13" s="306"/>
      <c r="L13" s="307" t="s">
        <v>591</v>
      </c>
      <c r="O13" s="292">
        <v>3</v>
      </c>
    </row>
    <row r="14" spans="1:80">
      <c r="A14" s="301"/>
      <c r="B14" s="308"/>
      <c r="C14" s="309" t="s">
        <v>592</v>
      </c>
      <c r="D14" s="310"/>
      <c r="E14" s="311">
        <v>3</v>
      </c>
      <c r="F14" s="312"/>
      <c r="G14" s="313"/>
      <c r="H14" s="314"/>
      <c r="I14" s="306"/>
      <c r="J14" s="315"/>
      <c r="K14" s="306"/>
      <c r="M14" s="307" t="s">
        <v>592</v>
      </c>
      <c r="O14" s="292"/>
    </row>
    <row r="15" spans="1:80">
      <c r="A15" s="301"/>
      <c r="B15" s="308"/>
      <c r="C15" s="309" t="s">
        <v>593</v>
      </c>
      <c r="D15" s="310"/>
      <c r="E15" s="311">
        <v>26</v>
      </c>
      <c r="F15" s="312"/>
      <c r="G15" s="313"/>
      <c r="H15" s="314"/>
      <c r="I15" s="306"/>
      <c r="J15" s="315"/>
      <c r="K15" s="306"/>
      <c r="M15" s="307" t="s">
        <v>593</v>
      </c>
      <c r="O15" s="292"/>
    </row>
    <row r="16" spans="1:80">
      <c r="A16" s="293">
        <v>5</v>
      </c>
      <c r="B16" s="294" t="s">
        <v>594</v>
      </c>
      <c r="C16" s="295" t="s">
        <v>595</v>
      </c>
      <c r="D16" s="296" t="s">
        <v>176</v>
      </c>
      <c r="E16" s="297">
        <v>26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-0.17599999999999999</v>
      </c>
      <c r="K16" s="300">
        <f>E16*J16</f>
        <v>-4.5759999999999996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293">
        <v>6</v>
      </c>
      <c r="B17" s="294" t="s">
        <v>596</v>
      </c>
      <c r="C17" s="295" t="s">
        <v>597</v>
      </c>
      <c r="D17" s="296" t="s">
        <v>176</v>
      </c>
      <c r="E17" s="297">
        <v>29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8"/>
      <c r="C18" s="309" t="s">
        <v>598</v>
      </c>
      <c r="D18" s="310"/>
      <c r="E18" s="311">
        <v>29</v>
      </c>
      <c r="F18" s="312"/>
      <c r="G18" s="313"/>
      <c r="H18" s="314"/>
      <c r="I18" s="306"/>
      <c r="J18" s="315"/>
      <c r="K18" s="306"/>
      <c r="M18" s="307" t="s">
        <v>598</v>
      </c>
      <c r="O18" s="292"/>
    </row>
    <row r="19" spans="1:80">
      <c r="A19" s="293">
        <v>7</v>
      </c>
      <c r="B19" s="294" t="s">
        <v>599</v>
      </c>
      <c r="C19" s="295" t="s">
        <v>600</v>
      </c>
      <c r="D19" s="296" t="s">
        <v>176</v>
      </c>
      <c r="E19" s="297">
        <v>26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-0.30609999999999998</v>
      </c>
      <c r="K19" s="300">
        <f>E19*J19</f>
        <v>-7.9585999999999997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591</v>
      </c>
      <c r="D20" s="304"/>
      <c r="E20" s="304"/>
      <c r="F20" s="304"/>
      <c r="G20" s="305"/>
      <c r="I20" s="306"/>
      <c r="K20" s="306"/>
      <c r="L20" s="307" t="s">
        <v>591</v>
      </c>
      <c r="O20" s="292">
        <v>3</v>
      </c>
    </row>
    <row r="21" spans="1:80">
      <c r="A21" s="293">
        <v>8</v>
      </c>
      <c r="B21" s="294" t="s">
        <v>182</v>
      </c>
      <c r="C21" s="295" t="s">
        <v>601</v>
      </c>
      <c r="D21" s="296" t="s">
        <v>184</v>
      </c>
      <c r="E21" s="297">
        <v>10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-0.27</v>
      </c>
      <c r="K21" s="300">
        <f>E21*J21</f>
        <v>-2.7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9</v>
      </c>
      <c r="B22" s="294" t="s">
        <v>602</v>
      </c>
      <c r="C22" s="295" t="s">
        <v>603</v>
      </c>
      <c r="D22" s="296" t="s">
        <v>184</v>
      </c>
      <c r="E22" s="297">
        <v>20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-0.115</v>
      </c>
      <c r="K22" s="300">
        <f>E22*J22</f>
        <v>-2.3000000000000003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604</v>
      </c>
      <c r="D23" s="310"/>
      <c r="E23" s="311">
        <v>20</v>
      </c>
      <c r="F23" s="312"/>
      <c r="G23" s="313"/>
      <c r="H23" s="314"/>
      <c r="I23" s="306"/>
      <c r="J23" s="315"/>
      <c r="K23" s="306"/>
      <c r="M23" s="307" t="s">
        <v>604</v>
      </c>
      <c r="O23" s="292"/>
    </row>
    <row r="24" spans="1:80">
      <c r="A24" s="293">
        <v>10</v>
      </c>
      <c r="B24" s="294" t="s">
        <v>185</v>
      </c>
      <c r="C24" s="295" t="s">
        <v>186</v>
      </c>
      <c r="D24" s="296" t="s">
        <v>187</v>
      </c>
      <c r="E24" s="297">
        <v>10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293">
        <v>11</v>
      </c>
      <c r="B25" s="294" t="s">
        <v>188</v>
      </c>
      <c r="C25" s="295" t="s">
        <v>189</v>
      </c>
      <c r="D25" s="296" t="s">
        <v>190</v>
      </c>
      <c r="E25" s="297">
        <v>10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16"/>
      <c r="B26" s="317" t="s">
        <v>99</v>
      </c>
      <c r="C26" s="318" t="s">
        <v>173</v>
      </c>
      <c r="D26" s="319"/>
      <c r="E26" s="320"/>
      <c r="F26" s="321"/>
      <c r="G26" s="322">
        <f>SUM(G7:G25)</f>
        <v>0</v>
      </c>
      <c r="H26" s="323"/>
      <c r="I26" s="324">
        <f>SUM(I7:I25)</f>
        <v>0</v>
      </c>
      <c r="J26" s="323"/>
      <c r="K26" s="324">
        <f>SUM(K7:K25)</f>
        <v>-33.4846</v>
      </c>
      <c r="O26" s="292">
        <v>4</v>
      </c>
      <c r="BA26" s="325">
        <f>SUM(BA7:BA25)</f>
        <v>0</v>
      </c>
      <c r="BB26" s="325">
        <f>SUM(BB7:BB25)</f>
        <v>0</v>
      </c>
      <c r="BC26" s="325">
        <f>SUM(BC7:BC25)</f>
        <v>0</v>
      </c>
      <c r="BD26" s="325">
        <f>SUM(BD7:BD25)</f>
        <v>0</v>
      </c>
      <c r="BE26" s="325">
        <f>SUM(BE7:BE25)</f>
        <v>0</v>
      </c>
    </row>
    <row r="27" spans="1:80">
      <c r="A27" s="282" t="s">
        <v>97</v>
      </c>
      <c r="B27" s="283" t="s">
        <v>200</v>
      </c>
      <c r="C27" s="284" t="s">
        <v>201</v>
      </c>
      <c r="D27" s="285"/>
      <c r="E27" s="286"/>
      <c r="F27" s="286"/>
      <c r="G27" s="287"/>
      <c r="H27" s="288"/>
      <c r="I27" s="289"/>
      <c r="J27" s="290"/>
      <c r="K27" s="291"/>
      <c r="O27" s="292">
        <v>1</v>
      </c>
    </row>
    <row r="28" spans="1:80">
      <c r="A28" s="293">
        <v>12</v>
      </c>
      <c r="B28" s="294" t="s">
        <v>203</v>
      </c>
      <c r="C28" s="295" t="s">
        <v>204</v>
      </c>
      <c r="D28" s="296" t="s">
        <v>109</v>
      </c>
      <c r="E28" s="297">
        <v>2.7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8"/>
      <c r="C29" s="309" t="s">
        <v>605</v>
      </c>
      <c r="D29" s="310"/>
      <c r="E29" s="311">
        <v>2.7</v>
      </c>
      <c r="F29" s="312"/>
      <c r="G29" s="313"/>
      <c r="H29" s="314"/>
      <c r="I29" s="306"/>
      <c r="J29" s="315"/>
      <c r="K29" s="306"/>
      <c r="M29" s="307" t="s">
        <v>605</v>
      </c>
      <c r="O29" s="292"/>
    </row>
    <row r="30" spans="1:80">
      <c r="A30" s="316"/>
      <c r="B30" s="317" t="s">
        <v>99</v>
      </c>
      <c r="C30" s="318" t="s">
        <v>202</v>
      </c>
      <c r="D30" s="319"/>
      <c r="E30" s="320"/>
      <c r="F30" s="321"/>
      <c r="G30" s="322">
        <f>SUM(G27:G29)</f>
        <v>0</v>
      </c>
      <c r="H30" s="323"/>
      <c r="I30" s="324">
        <f>SUM(I27:I29)</f>
        <v>0</v>
      </c>
      <c r="J30" s="323"/>
      <c r="K30" s="324">
        <f>SUM(K27:K29)</f>
        <v>0</v>
      </c>
      <c r="O30" s="292">
        <v>4</v>
      </c>
      <c r="BA30" s="325">
        <f>SUM(BA27:BA29)</f>
        <v>0</v>
      </c>
      <c r="BB30" s="325">
        <f>SUM(BB27:BB29)</f>
        <v>0</v>
      </c>
      <c r="BC30" s="325">
        <f>SUM(BC27:BC29)</f>
        <v>0</v>
      </c>
      <c r="BD30" s="325">
        <f>SUM(BD27:BD29)</f>
        <v>0</v>
      </c>
      <c r="BE30" s="325">
        <f>SUM(BE27:BE29)</f>
        <v>0</v>
      </c>
    </row>
    <row r="31" spans="1:80">
      <c r="A31" s="282" t="s">
        <v>97</v>
      </c>
      <c r="B31" s="283" t="s">
        <v>212</v>
      </c>
      <c r="C31" s="284" t="s">
        <v>213</v>
      </c>
      <c r="D31" s="285"/>
      <c r="E31" s="286"/>
      <c r="F31" s="286"/>
      <c r="G31" s="287"/>
      <c r="H31" s="288"/>
      <c r="I31" s="289"/>
      <c r="J31" s="290"/>
      <c r="K31" s="291"/>
      <c r="O31" s="292">
        <v>1</v>
      </c>
    </row>
    <row r="32" spans="1:80">
      <c r="A32" s="293">
        <v>13</v>
      </c>
      <c r="B32" s="294" t="s">
        <v>215</v>
      </c>
      <c r="C32" s="295" t="s">
        <v>216</v>
      </c>
      <c r="D32" s="296" t="s">
        <v>109</v>
      </c>
      <c r="E32" s="297">
        <v>2.4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2"/>
      <c r="C33" s="303" t="s">
        <v>606</v>
      </c>
      <c r="D33" s="304"/>
      <c r="E33" s="304"/>
      <c r="F33" s="304"/>
      <c r="G33" s="305"/>
      <c r="I33" s="306"/>
      <c r="K33" s="306"/>
      <c r="L33" s="307" t="s">
        <v>606</v>
      </c>
      <c r="O33" s="292">
        <v>3</v>
      </c>
    </row>
    <row r="34" spans="1:80">
      <c r="A34" s="301"/>
      <c r="B34" s="308"/>
      <c r="C34" s="309" t="s">
        <v>607</v>
      </c>
      <c r="D34" s="310"/>
      <c r="E34" s="311">
        <v>2.4</v>
      </c>
      <c r="F34" s="312"/>
      <c r="G34" s="313"/>
      <c r="H34" s="314"/>
      <c r="I34" s="306"/>
      <c r="J34" s="315"/>
      <c r="K34" s="306"/>
      <c r="M34" s="307" t="s">
        <v>607</v>
      </c>
      <c r="O34" s="292"/>
    </row>
    <row r="35" spans="1:80">
      <c r="A35" s="293">
        <v>14</v>
      </c>
      <c r="B35" s="294" t="s">
        <v>224</v>
      </c>
      <c r="C35" s="295" t="s">
        <v>225</v>
      </c>
      <c r="D35" s="296" t="s">
        <v>109</v>
      </c>
      <c r="E35" s="297">
        <v>18.103999999999999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8"/>
      <c r="C36" s="337" t="s">
        <v>226</v>
      </c>
      <c r="D36" s="310"/>
      <c r="E36" s="336">
        <v>0</v>
      </c>
      <c r="F36" s="312"/>
      <c r="G36" s="313"/>
      <c r="H36" s="314"/>
      <c r="I36" s="306"/>
      <c r="J36" s="315"/>
      <c r="K36" s="306"/>
      <c r="M36" s="307" t="s">
        <v>226</v>
      </c>
      <c r="O36" s="292"/>
    </row>
    <row r="37" spans="1:80">
      <c r="A37" s="301"/>
      <c r="B37" s="308"/>
      <c r="C37" s="337" t="s">
        <v>608</v>
      </c>
      <c r="D37" s="310"/>
      <c r="E37" s="336">
        <v>53.008000000000003</v>
      </c>
      <c r="F37" s="312"/>
      <c r="G37" s="313"/>
      <c r="H37" s="314"/>
      <c r="I37" s="306"/>
      <c r="J37" s="315"/>
      <c r="K37" s="306"/>
      <c r="M37" s="307" t="s">
        <v>608</v>
      </c>
      <c r="O37" s="292"/>
    </row>
    <row r="38" spans="1:80">
      <c r="A38" s="301"/>
      <c r="B38" s="308"/>
      <c r="C38" s="337" t="s">
        <v>609</v>
      </c>
      <c r="D38" s="310"/>
      <c r="E38" s="336">
        <v>-2.7</v>
      </c>
      <c r="F38" s="312"/>
      <c r="G38" s="313"/>
      <c r="H38" s="314"/>
      <c r="I38" s="306"/>
      <c r="J38" s="315"/>
      <c r="K38" s="306"/>
      <c r="M38" s="307" t="s">
        <v>609</v>
      </c>
      <c r="O38" s="292"/>
    </row>
    <row r="39" spans="1:80">
      <c r="A39" s="301"/>
      <c r="B39" s="308"/>
      <c r="C39" s="337" t="s">
        <v>610</v>
      </c>
      <c r="D39" s="310"/>
      <c r="E39" s="336">
        <v>-11.7</v>
      </c>
      <c r="F39" s="312"/>
      <c r="G39" s="313"/>
      <c r="H39" s="314"/>
      <c r="I39" s="306"/>
      <c r="J39" s="315"/>
      <c r="K39" s="306"/>
      <c r="M39" s="307" t="s">
        <v>610</v>
      </c>
      <c r="O39" s="292"/>
    </row>
    <row r="40" spans="1:80">
      <c r="A40" s="301"/>
      <c r="B40" s="308"/>
      <c r="C40" s="337" t="s">
        <v>611</v>
      </c>
      <c r="D40" s="310"/>
      <c r="E40" s="336">
        <v>-2.4</v>
      </c>
      <c r="F40" s="312"/>
      <c r="G40" s="313"/>
      <c r="H40" s="314"/>
      <c r="I40" s="306"/>
      <c r="J40" s="315"/>
      <c r="K40" s="306"/>
      <c r="M40" s="307" t="s">
        <v>611</v>
      </c>
      <c r="O40" s="292"/>
    </row>
    <row r="41" spans="1:80">
      <c r="A41" s="301"/>
      <c r="B41" s="308"/>
      <c r="C41" s="337" t="s">
        <v>231</v>
      </c>
      <c r="D41" s="310"/>
      <c r="E41" s="336">
        <v>36.208000000000006</v>
      </c>
      <c r="F41" s="312"/>
      <c r="G41" s="313"/>
      <c r="H41" s="314"/>
      <c r="I41" s="306"/>
      <c r="J41" s="315"/>
      <c r="K41" s="306"/>
      <c r="M41" s="307" t="s">
        <v>231</v>
      </c>
      <c r="O41" s="292"/>
    </row>
    <row r="42" spans="1:80">
      <c r="A42" s="301"/>
      <c r="B42" s="308"/>
      <c r="C42" s="309" t="s">
        <v>612</v>
      </c>
      <c r="D42" s="310"/>
      <c r="E42" s="311">
        <v>18.103999999999999</v>
      </c>
      <c r="F42" s="312"/>
      <c r="G42" s="313"/>
      <c r="H42" s="314"/>
      <c r="I42" s="306"/>
      <c r="J42" s="315"/>
      <c r="K42" s="306"/>
      <c r="M42" s="307" t="s">
        <v>612</v>
      </c>
      <c r="O42" s="292"/>
    </row>
    <row r="43" spans="1:80">
      <c r="A43" s="293">
        <v>15</v>
      </c>
      <c r="B43" s="294" t="s">
        <v>233</v>
      </c>
      <c r="C43" s="295" t="s">
        <v>234</v>
      </c>
      <c r="D43" s="296" t="s">
        <v>109</v>
      </c>
      <c r="E43" s="297">
        <v>14.4832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2"/>
      <c r="C44" s="303" t="s">
        <v>235</v>
      </c>
      <c r="D44" s="304"/>
      <c r="E44" s="304"/>
      <c r="F44" s="304"/>
      <c r="G44" s="305"/>
      <c r="I44" s="306"/>
      <c r="K44" s="306"/>
      <c r="L44" s="307" t="s">
        <v>235</v>
      </c>
      <c r="O44" s="292">
        <v>3</v>
      </c>
    </row>
    <row r="45" spans="1:80">
      <c r="A45" s="301"/>
      <c r="B45" s="302"/>
      <c r="C45" s="303" t="s">
        <v>236</v>
      </c>
      <c r="D45" s="304"/>
      <c r="E45" s="304"/>
      <c r="F45" s="304"/>
      <c r="G45" s="305"/>
      <c r="I45" s="306"/>
      <c r="K45" s="306"/>
      <c r="L45" s="307" t="s">
        <v>236</v>
      </c>
      <c r="O45" s="292">
        <v>3</v>
      </c>
    </row>
    <row r="46" spans="1:80">
      <c r="A46" s="301"/>
      <c r="B46" s="302"/>
      <c r="C46" s="303" t="s">
        <v>237</v>
      </c>
      <c r="D46" s="304"/>
      <c r="E46" s="304"/>
      <c r="F46" s="304"/>
      <c r="G46" s="305"/>
      <c r="I46" s="306"/>
      <c r="K46" s="306"/>
      <c r="L46" s="307" t="s">
        <v>237</v>
      </c>
      <c r="O46" s="292">
        <v>3</v>
      </c>
    </row>
    <row r="47" spans="1:80">
      <c r="A47" s="301"/>
      <c r="B47" s="302"/>
      <c r="C47" s="303"/>
      <c r="D47" s="304"/>
      <c r="E47" s="304"/>
      <c r="F47" s="304"/>
      <c r="G47" s="305"/>
      <c r="I47" s="306"/>
      <c r="K47" s="306"/>
      <c r="L47" s="307"/>
      <c r="O47" s="292">
        <v>3</v>
      </c>
    </row>
    <row r="48" spans="1:80">
      <c r="A48" s="301"/>
      <c r="B48" s="308"/>
      <c r="C48" s="337" t="s">
        <v>226</v>
      </c>
      <c r="D48" s="310"/>
      <c r="E48" s="336">
        <v>0</v>
      </c>
      <c r="F48" s="312"/>
      <c r="G48" s="313"/>
      <c r="H48" s="314"/>
      <c r="I48" s="306"/>
      <c r="J48" s="315"/>
      <c r="K48" s="306"/>
      <c r="M48" s="307" t="s">
        <v>226</v>
      </c>
      <c r="O48" s="292"/>
    </row>
    <row r="49" spans="1:80">
      <c r="A49" s="301"/>
      <c r="B49" s="308"/>
      <c r="C49" s="337" t="s">
        <v>608</v>
      </c>
      <c r="D49" s="310"/>
      <c r="E49" s="336">
        <v>53.008000000000003</v>
      </c>
      <c r="F49" s="312"/>
      <c r="G49" s="313"/>
      <c r="H49" s="314"/>
      <c r="I49" s="306"/>
      <c r="J49" s="315"/>
      <c r="K49" s="306"/>
      <c r="M49" s="307" t="s">
        <v>608</v>
      </c>
      <c r="O49" s="292"/>
    </row>
    <row r="50" spans="1:80">
      <c r="A50" s="301"/>
      <c r="B50" s="308"/>
      <c r="C50" s="337" t="s">
        <v>609</v>
      </c>
      <c r="D50" s="310"/>
      <c r="E50" s="336">
        <v>-2.7</v>
      </c>
      <c r="F50" s="312"/>
      <c r="G50" s="313"/>
      <c r="H50" s="314"/>
      <c r="I50" s="306"/>
      <c r="J50" s="315"/>
      <c r="K50" s="306"/>
      <c r="M50" s="307" t="s">
        <v>609</v>
      </c>
      <c r="O50" s="292"/>
    </row>
    <row r="51" spans="1:80">
      <c r="A51" s="301"/>
      <c r="B51" s="308"/>
      <c r="C51" s="337" t="s">
        <v>610</v>
      </c>
      <c r="D51" s="310"/>
      <c r="E51" s="336">
        <v>-11.7</v>
      </c>
      <c r="F51" s="312"/>
      <c r="G51" s="313"/>
      <c r="H51" s="314"/>
      <c r="I51" s="306"/>
      <c r="J51" s="315"/>
      <c r="K51" s="306"/>
      <c r="M51" s="307" t="s">
        <v>610</v>
      </c>
      <c r="O51" s="292"/>
    </row>
    <row r="52" spans="1:80">
      <c r="A52" s="301"/>
      <c r="B52" s="308"/>
      <c r="C52" s="337" t="s">
        <v>613</v>
      </c>
      <c r="D52" s="310"/>
      <c r="E52" s="336">
        <v>-2.4</v>
      </c>
      <c r="F52" s="312"/>
      <c r="G52" s="313"/>
      <c r="H52" s="314"/>
      <c r="I52" s="306"/>
      <c r="J52" s="315"/>
      <c r="K52" s="306"/>
      <c r="M52" s="307" t="s">
        <v>613</v>
      </c>
      <c r="O52" s="292"/>
    </row>
    <row r="53" spans="1:80">
      <c r="A53" s="301"/>
      <c r="B53" s="308"/>
      <c r="C53" s="337" t="s">
        <v>231</v>
      </c>
      <c r="D53" s="310"/>
      <c r="E53" s="336">
        <v>36.208000000000006</v>
      </c>
      <c r="F53" s="312"/>
      <c r="G53" s="313"/>
      <c r="H53" s="314"/>
      <c r="I53" s="306"/>
      <c r="J53" s="315"/>
      <c r="K53" s="306"/>
      <c r="M53" s="307" t="s">
        <v>231</v>
      </c>
      <c r="O53" s="292"/>
    </row>
    <row r="54" spans="1:80">
      <c r="A54" s="301"/>
      <c r="B54" s="308"/>
      <c r="C54" s="309" t="s">
        <v>614</v>
      </c>
      <c r="D54" s="310"/>
      <c r="E54" s="311">
        <v>14.4832</v>
      </c>
      <c r="F54" s="312"/>
      <c r="G54" s="313"/>
      <c r="H54" s="314"/>
      <c r="I54" s="306"/>
      <c r="J54" s="315"/>
      <c r="K54" s="306"/>
      <c r="M54" s="307" t="s">
        <v>614</v>
      </c>
      <c r="O54" s="292"/>
    </row>
    <row r="55" spans="1:80">
      <c r="A55" s="293">
        <v>16</v>
      </c>
      <c r="B55" s="294" t="s">
        <v>239</v>
      </c>
      <c r="C55" s="295" t="s">
        <v>240</v>
      </c>
      <c r="D55" s="296" t="s">
        <v>109</v>
      </c>
      <c r="E55" s="297">
        <v>14.4832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293">
        <v>17</v>
      </c>
      <c r="B56" s="294" t="s">
        <v>241</v>
      </c>
      <c r="C56" s="295" t="s">
        <v>242</v>
      </c>
      <c r="D56" s="296" t="s">
        <v>109</v>
      </c>
      <c r="E56" s="297">
        <v>3.6208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0</v>
      </c>
      <c r="AC56" s="261">
        <v>0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0</v>
      </c>
    </row>
    <row r="57" spans="1:80">
      <c r="A57" s="301"/>
      <c r="B57" s="308"/>
      <c r="C57" s="337" t="s">
        <v>226</v>
      </c>
      <c r="D57" s="310"/>
      <c r="E57" s="336">
        <v>0</v>
      </c>
      <c r="F57" s="312"/>
      <c r="G57" s="313"/>
      <c r="H57" s="314"/>
      <c r="I57" s="306"/>
      <c r="J57" s="315"/>
      <c r="K57" s="306"/>
      <c r="M57" s="307" t="s">
        <v>226</v>
      </c>
      <c r="O57" s="292"/>
    </row>
    <row r="58" spans="1:80">
      <c r="A58" s="301"/>
      <c r="B58" s="308"/>
      <c r="C58" s="337" t="s">
        <v>608</v>
      </c>
      <c r="D58" s="310"/>
      <c r="E58" s="336">
        <v>53.008000000000003</v>
      </c>
      <c r="F58" s="312"/>
      <c r="G58" s="313"/>
      <c r="H58" s="314"/>
      <c r="I58" s="306"/>
      <c r="J58" s="315"/>
      <c r="K58" s="306"/>
      <c r="M58" s="307" t="s">
        <v>608</v>
      </c>
      <c r="O58" s="292"/>
    </row>
    <row r="59" spans="1:80">
      <c r="A59" s="301"/>
      <c r="B59" s="308"/>
      <c r="C59" s="337" t="s">
        <v>609</v>
      </c>
      <c r="D59" s="310"/>
      <c r="E59" s="336">
        <v>-2.7</v>
      </c>
      <c r="F59" s="312"/>
      <c r="G59" s="313"/>
      <c r="H59" s="314"/>
      <c r="I59" s="306"/>
      <c r="J59" s="315"/>
      <c r="K59" s="306"/>
      <c r="M59" s="307" t="s">
        <v>609</v>
      </c>
      <c r="O59" s="292"/>
    </row>
    <row r="60" spans="1:80">
      <c r="A60" s="301"/>
      <c r="B60" s="308"/>
      <c r="C60" s="337" t="s">
        <v>610</v>
      </c>
      <c r="D60" s="310"/>
      <c r="E60" s="336">
        <v>-11.7</v>
      </c>
      <c r="F60" s="312"/>
      <c r="G60" s="313"/>
      <c r="H60" s="314"/>
      <c r="I60" s="306"/>
      <c r="J60" s="315"/>
      <c r="K60" s="306"/>
      <c r="M60" s="307" t="s">
        <v>610</v>
      </c>
      <c r="O60" s="292"/>
    </row>
    <row r="61" spans="1:80">
      <c r="A61" s="301"/>
      <c r="B61" s="308"/>
      <c r="C61" s="337" t="s">
        <v>611</v>
      </c>
      <c r="D61" s="310"/>
      <c r="E61" s="336">
        <v>-2.4</v>
      </c>
      <c r="F61" s="312"/>
      <c r="G61" s="313"/>
      <c r="H61" s="314"/>
      <c r="I61" s="306"/>
      <c r="J61" s="315"/>
      <c r="K61" s="306"/>
      <c r="M61" s="307" t="s">
        <v>611</v>
      </c>
      <c r="O61" s="292"/>
    </row>
    <row r="62" spans="1:80">
      <c r="A62" s="301"/>
      <c r="B62" s="308"/>
      <c r="C62" s="337" t="s">
        <v>231</v>
      </c>
      <c r="D62" s="310"/>
      <c r="E62" s="336">
        <v>36.208000000000006</v>
      </c>
      <c r="F62" s="312"/>
      <c r="G62" s="313"/>
      <c r="H62" s="314"/>
      <c r="I62" s="306"/>
      <c r="J62" s="315"/>
      <c r="K62" s="306"/>
      <c r="M62" s="307" t="s">
        <v>231</v>
      </c>
      <c r="O62" s="292"/>
    </row>
    <row r="63" spans="1:80">
      <c r="A63" s="301"/>
      <c r="B63" s="308"/>
      <c r="C63" s="309" t="s">
        <v>615</v>
      </c>
      <c r="D63" s="310"/>
      <c r="E63" s="311">
        <v>3.6208</v>
      </c>
      <c r="F63" s="312"/>
      <c r="G63" s="313"/>
      <c r="H63" s="314"/>
      <c r="I63" s="306"/>
      <c r="J63" s="315"/>
      <c r="K63" s="306"/>
      <c r="M63" s="307" t="s">
        <v>615</v>
      </c>
      <c r="O63" s="292"/>
    </row>
    <row r="64" spans="1:80">
      <c r="A64" s="293">
        <v>18</v>
      </c>
      <c r="B64" s="294" t="s">
        <v>244</v>
      </c>
      <c r="C64" s="295" t="s">
        <v>245</v>
      </c>
      <c r="D64" s="296" t="s">
        <v>109</v>
      </c>
      <c r="E64" s="297">
        <v>3.6208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293">
        <v>19</v>
      </c>
      <c r="B65" s="294" t="s">
        <v>246</v>
      </c>
      <c r="C65" s="295" t="s">
        <v>247</v>
      </c>
      <c r="D65" s="296" t="s">
        <v>109</v>
      </c>
      <c r="E65" s="297">
        <v>1.44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301"/>
      <c r="B66" s="302"/>
      <c r="C66" s="303"/>
      <c r="D66" s="304"/>
      <c r="E66" s="304"/>
      <c r="F66" s="304"/>
      <c r="G66" s="305"/>
      <c r="I66" s="306"/>
      <c r="K66" s="306"/>
      <c r="L66" s="307"/>
      <c r="O66" s="292">
        <v>3</v>
      </c>
    </row>
    <row r="67" spans="1:80">
      <c r="A67" s="301"/>
      <c r="B67" s="308"/>
      <c r="C67" s="309" t="s">
        <v>616</v>
      </c>
      <c r="D67" s="310"/>
      <c r="E67" s="311">
        <v>1.44</v>
      </c>
      <c r="F67" s="312"/>
      <c r="G67" s="313"/>
      <c r="H67" s="314"/>
      <c r="I67" s="306"/>
      <c r="J67" s="315"/>
      <c r="K67" s="306"/>
      <c r="M67" s="307" t="s">
        <v>616</v>
      </c>
      <c r="O67" s="292"/>
    </row>
    <row r="68" spans="1:80">
      <c r="A68" s="293">
        <v>20</v>
      </c>
      <c r="B68" s="294" t="s">
        <v>617</v>
      </c>
      <c r="C68" s="295" t="s">
        <v>618</v>
      </c>
      <c r="D68" s="296" t="s">
        <v>109</v>
      </c>
      <c r="E68" s="297">
        <v>0.96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>
      <c r="A69" s="301"/>
      <c r="B69" s="308"/>
      <c r="C69" s="309" t="s">
        <v>619</v>
      </c>
      <c r="D69" s="310"/>
      <c r="E69" s="311">
        <v>0.96</v>
      </c>
      <c r="F69" s="312"/>
      <c r="G69" s="313"/>
      <c r="H69" s="314"/>
      <c r="I69" s="306"/>
      <c r="J69" s="315"/>
      <c r="K69" s="306"/>
      <c r="M69" s="307" t="s">
        <v>619</v>
      </c>
      <c r="O69" s="292"/>
    </row>
    <row r="70" spans="1:80">
      <c r="A70" s="316"/>
      <c r="B70" s="317" t="s">
        <v>99</v>
      </c>
      <c r="C70" s="318" t="s">
        <v>214</v>
      </c>
      <c r="D70" s="319"/>
      <c r="E70" s="320"/>
      <c r="F70" s="321"/>
      <c r="G70" s="322">
        <f>SUM(G31:G69)</f>
        <v>0</v>
      </c>
      <c r="H70" s="323"/>
      <c r="I70" s="324">
        <f>SUM(I31:I69)</f>
        <v>0</v>
      </c>
      <c r="J70" s="323"/>
      <c r="K70" s="324">
        <f>SUM(K31:K69)</f>
        <v>0</v>
      </c>
      <c r="O70" s="292">
        <v>4</v>
      </c>
      <c r="BA70" s="325">
        <f>SUM(BA31:BA69)</f>
        <v>0</v>
      </c>
      <c r="BB70" s="325">
        <f>SUM(BB31:BB69)</f>
        <v>0</v>
      </c>
      <c r="BC70" s="325">
        <f>SUM(BC31:BC69)</f>
        <v>0</v>
      </c>
      <c r="BD70" s="325">
        <f>SUM(BD31:BD69)</f>
        <v>0</v>
      </c>
      <c r="BE70" s="325">
        <f>SUM(BE31:BE69)</f>
        <v>0</v>
      </c>
    </row>
    <row r="71" spans="1:80">
      <c r="A71" s="282" t="s">
        <v>97</v>
      </c>
      <c r="B71" s="283" t="s">
        <v>620</v>
      </c>
      <c r="C71" s="284" t="s">
        <v>621</v>
      </c>
      <c r="D71" s="285"/>
      <c r="E71" s="286"/>
      <c r="F71" s="286"/>
      <c r="G71" s="287"/>
      <c r="H71" s="288"/>
      <c r="I71" s="289"/>
      <c r="J71" s="290"/>
      <c r="K71" s="291"/>
      <c r="O71" s="292">
        <v>1</v>
      </c>
    </row>
    <row r="72" spans="1:80">
      <c r="A72" s="293">
        <v>21</v>
      </c>
      <c r="B72" s="294" t="s">
        <v>623</v>
      </c>
      <c r="C72" s="295" t="s">
        <v>624</v>
      </c>
      <c r="D72" s="296" t="s">
        <v>176</v>
      </c>
      <c r="E72" s="297">
        <v>4</v>
      </c>
      <c r="F72" s="297">
        <v>0</v>
      </c>
      <c r="G72" s="298">
        <f>E72*F72</f>
        <v>0</v>
      </c>
      <c r="H72" s="299">
        <v>1.49E-3</v>
      </c>
      <c r="I72" s="300">
        <f>E72*H72</f>
        <v>5.96E-3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301"/>
      <c r="B73" s="308"/>
      <c r="C73" s="309" t="s">
        <v>625</v>
      </c>
      <c r="D73" s="310"/>
      <c r="E73" s="311">
        <v>4</v>
      </c>
      <c r="F73" s="312"/>
      <c r="G73" s="313"/>
      <c r="H73" s="314"/>
      <c r="I73" s="306"/>
      <c r="J73" s="315"/>
      <c r="K73" s="306"/>
      <c r="M73" s="307" t="s">
        <v>625</v>
      </c>
      <c r="O73" s="292"/>
    </row>
    <row r="74" spans="1:80">
      <c r="A74" s="293">
        <v>22</v>
      </c>
      <c r="B74" s="294" t="s">
        <v>626</v>
      </c>
      <c r="C74" s="295" t="s">
        <v>627</v>
      </c>
      <c r="D74" s="296" t="s">
        <v>176</v>
      </c>
      <c r="E74" s="297">
        <v>4</v>
      </c>
      <c r="F74" s="297">
        <v>0</v>
      </c>
      <c r="G74" s="298">
        <f>E74*F74</f>
        <v>0</v>
      </c>
      <c r="H74" s="299">
        <v>0</v>
      </c>
      <c r="I74" s="300">
        <f>E74*H74</f>
        <v>0</v>
      </c>
      <c r="J74" s="299">
        <v>0</v>
      </c>
      <c r="K74" s="300">
        <f>E74*J74</f>
        <v>0</v>
      </c>
      <c r="O74" s="292">
        <v>2</v>
      </c>
      <c r="AA74" s="261">
        <v>1</v>
      </c>
      <c r="AB74" s="261">
        <v>1</v>
      </c>
      <c r="AC74" s="261">
        <v>1</v>
      </c>
      <c r="AZ74" s="261">
        <v>1</v>
      </c>
      <c r="BA74" s="261">
        <f>IF(AZ74=1,G74,0)</f>
        <v>0</v>
      </c>
      <c r="BB74" s="261">
        <f>IF(AZ74=2,G74,0)</f>
        <v>0</v>
      </c>
      <c r="BC74" s="261">
        <f>IF(AZ74=3,G74,0)</f>
        <v>0</v>
      </c>
      <c r="BD74" s="261">
        <f>IF(AZ74=4,G74,0)</f>
        <v>0</v>
      </c>
      <c r="BE74" s="261">
        <f>IF(AZ74=5,G74,0)</f>
        <v>0</v>
      </c>
      <c r="CA74" s="292">
        <v>1</v>
      </c>
      <c r="CB74" s="292">
        <v>1</v>
      </c>
    </row>
    <row r="75" spans="1:80" ht="22.5">
      <c r="A75" s="293">
        <v>23</v>
      </c>
      <c r="B75" s="294" t="s">
        <v>628</v>
      </c>
      <c r="C75" s="295" t="s">
        <v>629</v>
      </c>
      <c r="D75" s="296" t="s">
        <v>176</v>
      </c>
      <c r="E75" s="297">
        <v>4</v>
      </c>
      <c r="F75" s="297">
        <v>0</v>
      </c>
      <c r="G75" s="298">
        <f>E75*F75</f>
        <v>0</v>
      </c>
      <c r="H75" s="299">
        <v>4.0699999999999998E-3</v>
      </c>
      <c r="I75" s="300">
        <f>E75*H75</f>
        <v>1.6279999999999999E-2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293">
        <v>24</v>
      </c>
      <c r="B76" s="294" t="s">
        <v>630</v>
      </c>
      <c r="C76" s="295" t="s">
        <v>631</v>
      </c>
      <c r="D76" s="296" t="s">
        <v>176</v>
      </c>
      <c r="E76" s="297">
        <v>4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16"/>
      <c r="B77" s="317" t="s">
        <v>99</v>
      </c>
      <c r="C77" s="318" t="s">
        <v>622</v>
      </c>
      <c r="D77" s="319"/>
      <c r="E77" s="320"/>
      <c r="F77" s="321"/>
      <c r="G77" s="322">
        <f>SUM(G71:G76)</f>
        <v>0</v>
      </c>
      <c r="H77" s="323"/>
      <c r="I77" s="324">
        <f>SUM(I71:I76)</f>
        <v>2.2239999999999999E-2</v>
      </c>
      <c r="J77" s="323"/>
      <c r="K77" s="324">
        <f>SUM(K71:K76)</f>
        <v>0</v>
      </c>
      <c r="O77" s="292">
        <v>4</v>
      </c>
      <c r="BA77" s="325">
        <f>SUM(BA71:BA76)</f>
        <v>0</v>
      </c>
      <c r="BB77" s="325">
        <f>SUM(BB71:BB76)</f>
        <v>0</v>
      </c>
      <c r="BC77" s="325">
        <f>SUM(BC71:BC76)</f>
        <v>0</v>
      </c>
      <c r="BD77" s="325">
        <f>SUM(BD71:BD76)</f>
        <v>0</v>
      </c>
      <c r="BE77" s="325">
        <f>SUM(BE71:BE76)</f>
        <v>0</v>
      </c>
    </row>
    <row r="78" spans="1:80">
      <c r="A78" s="282" t="s">
        <v>97</v>
      </c>
      <c r="B78" s="283" t="s">
        <v>249</v>
      </c>
      <c r="C78" s="284" t="s">
        <v>250</v>
      </c>
      <c r="D78" s="285"/>
      <c r="E78" s="286"/>
      <c r="F78" s="286"/>
      <c r="G78" s="287"/>
      <c r="H78" s="288"/>
      <c r="I78" s="289"/>
      <c r="J78" s="290"/>
      <c r="K78" s="291"/>
      <c r="O78" s="292">
        <v>1</v>
      </c>
    </row>
    <row r="79" spans="1:80">
      <c r="A79" s="293">
        <v>25</v>
      </c>
      <c r="B79" s="294" t="s">
        <v>252</v>
      </c>
      <c r="C79" s="295" t="s">
        <v>253</v>
      </c>
      <c r="D79" s="296" t="s">
        <v>109</v>
      </c>
      <c r="E79" s="297">
        <v>53.008000000000003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01"/>
      <c r="B80" s="308"/>
      <c r="C80" s="309" t="s">
        <v>608</v>
      </c>
      <c r="D80" s="310"/>
      <c r="E80" s="311">
        <v>53.008000000000003</v>
      </c>
      <c r="F80" s="312"/>
      <c r="G80" s="313"/>
      <c r="H80" s="314"/>
      <c r="I80" s="306"/>
      <c r="J80" s="315"/>
      <c r="K80" s="306"/>
      <c r="M80" s="307" t="s">
        <v>608</v>
      </c>
      <c r="O80" s="292"/>
    </row>
    <row r="81" spans="1:80">
      <c r="A81" s="293">
        <v>26</v>
      </c>
      <c r="B81" s="294" t="s">
        <v>254</v>
      </c>
      <c r="C81" s="295" t="s">
        <v>255</v>
      </c>
      <c r="D81" s="296" t="s">
        <v>109</v>
      </c>
      <c r="E81" s="297">
        <v>38.607999999999997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2"/>
      <c r="C82" s="303" t="s">
        <v>632</v>
      </c>
      <c r="D82" s="304"/>
      <c r="E82" s="304"/>
      <c r="F82" s="304"/>
      <c r="G82" s="305"/>
      <c r="I82" s="306"/>
      <c r="K82" s="306"/>
      <c r="L82" s="307" t="s">
        <v>632</v>
      </c>
      <c r="O82" s="292">
        <v>3</v>
      </c>
    </row>
    <row r="83" spans="1:80">
      <c r="A83" s="301"/>
      <c r="B83" s="308"/>
      <c r="C83" s="309" t="s">
        <v>608</v>
      </c>
      <c r="D83" s="310"/>
      <c r="E83" s="311">
        <v>53.008000000000003</v>
      </c>
      <c r="F83" s="312"/>
      <c r="G83" s="313"/>
      <c r="H83" s="314"/>
      <c r="I83" s="306"/>
      <c r="J83" s="315"/>
      <c r="K83" s="306"/>
      <c r="M83" s="307" t="s">
        <v>608</v>
      </c>
      <c r="O83" s="292"/>
    </row>
    <row r="84" spans="1:80">
      <c r="A84" s="301"/>
      <c r="B84" s="308"/>
      <c r="C84" s="309" t="s">
        <v>609</v>
      </c>
      <c r="D84" s="310"/>
      <c r="E84" s="311">
        <v>-2.7</v>
      </c>
      <c r="F84" s="312"/>
      <c r="G84" s="313"/>
      <c r="H84" s="314"/>
      <c r="I84" s="306"/>
      <c r="J84" s="315"/>
      <c r="K84" s="306"/>
      <c r="M84" s="307" t="s">
        <v>609</v>
      </c>
      <c r="O84" s="292"/>
    </row>
    <row r="85" spans="1:80">
      <c r="A85" s="301"/>
      <c r="B85" s="308"/>
      <c r="C85" s="309" t="s">
        <v>610</v>
      </c>
      <c r="D85" s="310"/>
      <c r="E85" s="311">
        <v>-11.7</v>
      </c>
      <c r="F85" s="312"/>
      <c r="G85" s="313"/>
      <c r="H85" s="314"/>
      <c r="I85" s="306"/>
      <c r="J85" s="315"/>
      <c r="K85" s="306"/>
      <c r="M85" s="307" t="s">
        <v>610</v>
      </c>
      <c r="O85" s="292"/>
    </row>
    <row r="86" spans="1:80">
      <c r="A86" s="316"/>
      <c r="B86" s="317" t="s">
        <v>99</v>
      </c>
      <c r="C86" s="318" t="s">
        <v>251</v>
      </c>
      <c r="D86" s="319"/>
      <c r="E86" s="320"/>
      <c r="F86" s="321"/>
      <c r="G86" s="322">
        <f>SUM(G78:G85)</f>
        <v>0</v>
      </c>
      <c r="H86" s="323"/>
      <c r="I86" s="324">
        <f>SUM(I78:I85)</f>
        <v>0</v>
      </c>
      <c r="J86" s="323"/>
      <c r="K86" s="324">
        <f>SUM(K78:K85)</f>
        <v>0</v>
      </c>
      <c r="O86" s="292">
        <v>4</v>
      </c>
      <c r="BA86" s="325">
        <f>SUM(BA78:BA85)</f>
        <v>0</v>
      </c>
      <c r="BB86" s="325">
        <f>SUM(BB78:BB85)</f>
        <v>0</v>
      </c>
      <c r="BC86" s="325">
        <f>SUM(BC78:BC85)</f>
        <v>0</v>
      </c>
      <c r="BD86" s="325">
        <f>SUM(BD78:BD85)</f>
        <v>0</v>
      </c>
      <c r="BE86" s="325">
        <f>SUM(BE78:BE85)</f>
        <v>0</v>
      </c>
    </row>
    <row r="87" spans="1:80">
      <c r="A87" s="282" t="s">
        <v>97</v>
      </c>
      <c r="B87" s="283" t="s">
        <v>258</v>
      </c>
      <c r="C87" s="284" t="s">
        <v>259</v>
      </c>
      <c r="D87" s="285"/>
      <c r="E87" s="286"/>
      <c r="F87" s="286"/>
      <c r="G87" s="287"/>
      <c r="H87" s="288"/>
      <c r="I87" s="289"/>
      <c r="J87" s="290"/>
      <c r="K87" s="291"/>
      <c r="O87" s="292">
        <v>1</v>
      </c>
    </row>
    <row r="88" spans="1:80">
      <c r="A88" s="293">
        <v>27</v>
      </c>
      <c r="B88" s="294" t="s">
        <v>261</v>
      </c>
      <c r="C88" s="295" t="s">
        <v>262</v>
      </c>
      <c r="D88" s="296" t="s">
        <v>109</v>
      </c>
      <c r="E88" s="297">
        <v>38.607999999999997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 ht="22.5">
      <c r="A89" s="293">
        <v>28</v>
      </c>
      <c r="B89" s="294" t="s">
        <v>263</v>
      </c>
      <c r="C89" s="295" t="s">
        <v>264</v>
      </c>
      <c r="D89" s="296" t="s">
        <v>109</v>
      </c>
      <c r="E89" s="297">
        <v>25.865200000000002</v>
      </c>
      <c r="F89" s="297">
        <v>0</v>
      </c>
      <c r="G89" s="298">
        <f>E89*F89</f>
        <v>0</v>
      </c>
      <c r="H89" s="299">
        <v>1.837</v>
      </c>
      <c r="I89" s="300">
        <f>E89*H89</f>
        <v>47.514372399999999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301"/>
      <c r="B90" s="308"/>
      <c r="C90" s="309" t="s">
        <v>633</v>
      </c>
      <c r="D90" s="310"/>
      <c r="E90" s="311">
        <v>53.008000000000003</v>
      </c>
      <c r="F90" s="312"/>
      <c r="G90" s="313"/>
      <c r="H90" s="314"/>
      <c r="I90" s="306"/>
      <c r="J90" s="315"/>
      <c r="K90" s="306"/>
      <c r="M90" s="307" t="s">
        <v>633</v>
      </c>
      <c r="O90" s="292"/>
    </row>
    <row r="91" spans="1:80">
      <c r="A91" s="301"/>
      <c r="B91" s="308"/>
      <c r="C91" s="309" t="s">
        <v>634</v>
      </c>
      <c r="D91" s="310"/>
      <c r="E91" s="311">
        <v>-1.7663</v>
      </c>
      <c r="F91" s="312"/>
      <c r="G91" s="313"/>
      <c r="H91" s="314"/>
      <c r="I91" s="306"/>
      <c r="J91" s="315"/>
      <c r="K91" s="306"/>
      <c r="M91" s="307" t="s">
        <v>634</v>
      </c>
      <c r="O91" s="292"/>
    </row>
    <row r="92" spans="1:80">
      <c r="A92" s="301"/>
      <c r="B92" s="308"/>
      <c r="C92" s="309" t="s">
        <v>635</v>
      </c>
      <c r="D92" s="310"/>
      <c r="E92" s="311">
        <v>-8.5015000000000001</v>
      </c>
      <c r="F92" s="312"/>
      <c r="G92" s="313"/>
      <c r="H92" s="314"/>
      <c r="I92" s="306"/>
      <c r="J92" s="315"/>
      <c r="K92" s="306"/>
      <c r="M92" s="307" t="s">
        <v>635</v>
      </c>
      <c r="O92" s="292"/>
    </row>
    <row r="93" spans="1:80">
      <c r="A93" s="301"/>
      <c r="B93" s="308"/>
      <c r="C93" s="309" t="s">
        <v>636</v>
      </c>
      <c r="D93" s="310"/>
      <c r="E93" s="311">
        <v>-3</v>
      </c>
      <c r="F93" s="312"/>
      <c r="G93" s="313"/>
      <c r="H93" s="314"/>
      <c r="I93" s="306"/>
      <c r="J93" s="315"/>
      <c r="K93" s="306"/>
      <c r="M93" s="307" t="s">
        <v>636</v>
      </c>
      <c r="O93" s="292"/>
    </row>
    <row r="94" spans="1:80">
      <c r="A94" s="301"/>
      <c r="B94" s="308"/>
      <c r="C94" s="309" t="s">
        <v>637</v>
      </c>
      <c r="D94" s="310"/>
      <c r="E94" s="311">
        <v>-3</v>
      </c>
      <c r="F94" s="312"/>
      <c r="G94" s="313"/>
      <c r="H94" s="314"/>
      <c r="I94" s="306"/>
      <c r="J94" s="315"/>
      <c r="K94" s="306"/>
      <c r="M94" s="307" t="s">
        <v>637</v>
      </c>
      <c r="O94" s="292"/>
    </row>
    <row r="95" spans="1:80">
      <c r="A95" s="301"/>
      <c r="B95" s="308"/>
      <c r="C95" s="309" t="s">
        <v>638</v>
      </c>
      <c r="D95" s="310"/>
      <c r="E95" s="311">
        <v>-3</v>
      </c>
      <c r="F95" s="312"/>
      <c r="G95" s="313"/>
      <c r="H95" s="314"/>
      <c r="I95" s="306"/>
      <c r="J95" s="315"/>
      <c r="K95" s="306"/>
      <c r="M95" s="307" t="s">
        <v>638</v>
      </c>
      <c r="O95" s="292"/>
    </row>
    <row r="96" spans="1:80">
      <c r="A96" s="301"/>
      <c r="B96" s="308"/>
      <c r="C96" s="309" t="s">
        <v>639</v>
      </c>
      <c r="D96" s="310"/>
      <c r="E96" s="311">
        <v>-7.875</v>
      </c>
      <c r="F96" s="312"/>
      <c r="G96" s="313"/>
      <c r="H96" s="314"/>
      <c r="I96" s="306"/>
      <c r="J96" s="315"/>
      <c r="K96" s="306"/>
      <c r="M96" s="307" t="s">
        <v>639</v>
      </c>
      <c r="O96" s="292"/>
    </row>
    <row r="97" spans="1:80">
      <c r="A97" s="316"/>
      <c r="B97" s="317" t="s">
        <v>99</v>
      </c>
      <c r="C97" s="318" t="s">
        <v>260</v>
      </c>
      <c r="D97" s="319"/>
      <c r="E97" s="320"/>
      <c r="F97" s="321"/>
      <c r="G97" s="322">
        <f>SUM(G87:G96)</f>
        <v>0</v>
      </c>
      <c r="H97" s="323"/>
      <c r="I97" s="324">
        <f>SUM(I87:I96)</f>
        <v>47.514372399999999</v>
      </c>
      <c r="J97" s="323"/>
      <c r="K97" s="324">
        <f>SUM(K87:K96)</f>
        <v>0</v>
      </c>
      <c r="O97" s="292">
        <v>4</v>
      </c>
      <c r="BA97" s="325">
        <f>SUM(BA87:BA96)</f>
        <v>0</v>
      </c>
      <c r="BB97" s="325">
        <f>SUM(BB87:BB96)</f>
        <v>0</v>
      </c>
      <c r="BC97" s="325">
        <f>SUM(BC87:BC96)</f>
        <v>0</v>
      </c>
      <c r="BD97" s="325">
        <f>SUM(BD87:BD96)</f>
        <v>0</v>
      </c>
      <c r="BE97" s="325">
        <f>SUM(BE87:BE96)</f>
        <v>0</v>
      </c>
    </row>
    <row r="98" spans="1:80">
      <c r="A98" s="282" t="s">
        <v>97</v>
      </c>
      <c r="B98" s="283" t="s">
        <v>272</v>
      </c>
      <c r="C98" s="284" t="s">
        <v>273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29</v>
      </c>
      <c r="B99" s="294" t="s">
        <v>275</v>
      </c>
      <c r="C99" s="295" t="s">
        <v>276</v>
      </c>
      <c r="D99" s="296" t="s">
        <v>176</v>
      </c>
      <c r="E99" s="297">
        <v>7.5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0</v>
      </c>
      <c r="AC99" s="261">
        <v>0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0</v>
      </c>
    </row>
    <row r="100" spans="1:80">
      <c r="A100" s="293">
        <v>30</v>
      </c>
      <c r="B100" s="294" t="s">
        <v>277</v>
      </c>
      <c r="C100" s="295" t="s">
        <v>278</v>
      </c>
      <c r="D100" s="296" t="s">
        <v>176</v>
      </c>
      <c r="E100" s="297">
        <v>33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8"/>
      <c r="C101" s="309" t="s">
        <v>640</v>
      </c>
      <c r="D101" s="310"/>
      <c r="E101" s="311">
        <v>7.5</v>
      </c>
      <c r="F101" s="312"/>
      <c r="G101" s="313"/>
      <c r="H101" s="314"/>
      <c r="I101" s="306"/>
      <c r="J101" s="315"/>
      <c r="K101" s="306"/>
      <c r="M101" s="307" t="s">
        <v>640</v>
      </c>
      <c r="O101" s="292"/>
    </row>
    <row r="102" spans="1:80">
      <c r="A102" s="301"/>
      <c r="B102" s="308"/>
      <c r="C102" s="309" t="s">
        <v>641</v>
      </c>
      <c r="D102" s="310"/>
      <c r="E102" s="311">
        <v>3</v>
      </c>
      <c r="F102" s="312"/>
      <c r="G102" s="313"/>
      <c r="H102" s="314"/>
      <c r="I102" s="306"/>
      <c r="J102" s="315"/>
      <c r="K102" s="306"/>
      <c r="M102" s="307" t="s">
        <v>641</v>
      </c>
      <c r="O102" s="292"/>
    </row>
    <row r="103" spans="1:80">
      <c r="A103" s="301"/>
      <c r="B103" s="308"/>
      <c r="C103" s="309" t="s">
        <v>642</v>
      </c>
      <c r="D103" s="310"/>
      <c r="E103" s="311">
        <v>22.5</v>
      </c>
      <c r="F103" s="312"/>
      <c r="G103" s="313"/>
      <c r="H103" s="314"/>
      <c r="I103" s="306"/>
      <c r="J103" s="315"/>
      <c r="K103" s="306"/>
      <c r="M103" s="307" t="s">
        <v>642</v>
      </c>
      <c r="O103" s="292"/>
    </row>
    <row r="104" spans="1:80">
      <c r="A104" s="293">
        <v>31</v>
      </c>
      <c r="B104" s="294" t="s">
        <v>280</v>
      </c>
      <c r="C104" s="295" t="s">
        <v>281</v>
      </c>
      <c r="D104" s="296" t="s">
        <v>176</v>
      </c>
      <c r="E104" s="297">
        <v>7.5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301"/>
      <c r="B105" s="302"/>
      <c r="C105" s="303"/>
      <c r="D105" s="304"/>
      <c r="E105" s="304"/>
      <c r="F105" s="304"/>
      <c r="G105" s="305"/>
      <c r="I105" s="306"/>
      <c r="K105" s="306"/>
      <c r="L105" s="307"/>
      <c r="O105" s="292">
        <v>3</v>
      </c>
    </row>
    <row r="106" spans="1:80">
      <c r="A106" s="293">
        <v>32</v>
      </c>
      <c r="B106" s="294" t="s">
        <v>282</v>
      </c>
      <c r="C106" s="295" t="s">
        <v>283</v>
      </c>
      <c r="D106" s="296" t="s">
        <v>176</v>
      </c>
      <c r="E106" s="297">
        <v>7.5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293">
        <v>33</v>
      </c>
      <c r="B107" s="294" t="s">
        <v>509</v>
      </c>
      <c r="C107" s="295" t="s">
        <v>510</v>
      </c>
      <c r="D107" s="296" t="s">
        <v>385</v>
      </c>
      <c r="E107" s="297">
        <v>1</v>
      </c>
      <c r="F107" s="297">
        <v>0</v>
      </c>
      <c r="G107" s="298">
        <f>E107*F107</f>
        <v>0</v>
      </c>
      <c r="H107" s="299">
        <v>0</v>
      </c>
      <c r="I107" s="300">
        <f>E107*H107</f>
        <v>0</v>
      </c>
      <c r="J107" s="299">
        <v>0</v>
      </c>
      <c r="K107" s="300">
        <f>E107*J107</f>
        <v>0</v>
      </c>
      <c r="O107" s="292">
        <v>2</v>
      </c>
      <c r="AA107" s="261">
        <v>1</v>
      </c>
      <c r="AB107" s="261">
        <v>1</v>
      </c>
      <c r="AC107" s="261">
        <v>1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1</v>
      </c>
      <c r="CB107" s="292">
        <v>1</v>
      </c>
    </row>
    <row r="108" spans="1:80">
      <c r="A108" s="293">
        <v>34</v>
      </c>
      <c r="B108" s="294" t="s">
        <v>284</v>
      </c>
      <c r="C108" s="295" t="s">
        <v>285</v>
      </c>
      <c r="D108" s="296" t="s">
        <v>286</v>
      </c>
      <c r="E108" s="297">
        <v>0.20630000000000001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/>
      <c r="K108" s="300">
        <f>E108*J108</f>
        <v>0</v>
      </c>
      <c r="O108" s="292">
        <v>2</v>
      </c>
      <c r="AA108" s="261">
        <v>3</v>
      </c>
      <c r="AB108" s="261">
        <v>1</v>
      </c>
      <c r="AC108" s="261">
        <v>572497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3</v>
      </c>
      <c r="CB108" s="292">
        <v>1</v>
      </c>
    </row>
    <row r="109" spans="1:80">
      <c r="A109" s="301"/>
      <c r="B109" s="308"/>
      <c r="C109" s="309" t="s">
        <v>643</v>
      </c>
      <c r="D109" s="310"/>
      <c r="E109" s="311">
        <v>0.20630000000000001</v>
      </c>
      <c r="F109" s="312"/>
      <c r="G109" s="313"/>
      <c r="H109" s="314"/>
      <c r="I109" s="306"/>
      <c r="J109" s="315"/>
      <c r="K109" s="306"/>
      <c r="M109" s="307" t="s">
        <v>643</v>
      </c>
      <c r="O109" s="292"/>
    </row>
    <row r="110" spans="1:80">
      <c r="A110" s="293">
        <v>35</v>
      </c>
      <c r="B110" s="294" t="s">
        <v>288</v>
      </c>
      <c r="C110" s="295" t="s">
        <v>289</v>
      </c>
      <c r="D110" s="296" t="s">
        <v>109</v>
      </c>
      <c r="E110" s="297">
        <v>1.2375</v>
      </c>
      <c r="F110" s="297">
        <v>0</v>
      </c>
      <c r="G110" s="298">
        <f>E110*F110</f>
        <v>0</v>
      </c>
      <c r="H110" s="299">
        <v>1.67</v>
      </c>
      <c r="I110" s="300">
        <f>E110*H110</f>
        <v>2.0666250000000002</v>
      </c>
      <c r="J110" s="299"/>
      <c r="K110" s="300">
        <f>E110*J110</f>
        <v>0</v>
      </c>
      <c r="O110" s="292">
        <v>2</v>
      </c>
      <c r="AA110" s="261">
        <v>3</v>
      </c>
      <c r="AB110" s="261">
        <v>1</v>
      </c>
      <c r="AC110" s="261">
        <v>10364200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3</v>
      </c>
      <c r="CB110" s="292">
        <v>1</v>
      </c>
    </row>
    <row r="111" spans="1:80">
      <c r="A111" s="301"/>
      <c r="B111" s="308"/>
      <c r="C111" s="309" t="s">
        <v>644</v>
      </c>
      <c r="D111" s="310"/>
      <c r="E111" s="311">
        <v>1.2375</v>
      </c>
      <c r="F111" s="312"/>
      <c r="G111" s="313"/>
      <c r="H111" s="314"/>
      <c r="I111" s="306"/>
      <c r="J111" s="315"/>
      <c r="K111" s="306"/>
      <c r="M111" s="307" t="s">
        <v>644</v>
      </c>
      <c r="O111" s="292"/>
    </row>
    <row r="112" spans="1:80">
      <c r="A112" s="316"/>
      <c r="B112" s="317" t="s">
        <v>99</v>
      </c>
      <c r="C112" s="318" t="s">
        <v>274</v>
      </c>
      <c r="D112" s="319"/>
      <c r="E112" s="320"/>
      <c r="F112" s="321"/>
      <c r="G112" s="322">
        <f>SUM(G98:G111)</f>
        <v>0</v>
      </c>
      <c r="H112" s="323"/>
      <c r="I112" s="324">
        <f>SUM(I98:I111)</f>
        <v>2.0666250000000002</v>
      </c>
      <c r="J112" s="323"/>
      <c r="K112" s="324">
        <f>SUM(K98:K111)</f>
        <v>0</v>
      </c>
      <c r="O112" s="292">
        <v>4</v>
      </c>
      <c r="BA112" s="325">
        <f>SUM(BA98:BA111)</f>
        <v>0</v>
      </c>
      <c r="BB112" s="325">
        <f>SUM(BB98:BB111)</f>
        <v>0</v>
      </c>
      <c r="BC112" s="325">
        <f>SUM(BC98:BC111)</f>
        <v>0</v>
      </c>
      <c r="BD112" s="325">
        <f>SUM(BD98:BD111)</f>
        <v>0</v>
      </c>
      <c r="BE112" s="325">
        <f>SUM(BE98:BE111)</f>
        <v>0</v>
      </c>
    </row>
    <row r="113" spans="1:80">
      <c r="A113" s="282" t="s">
        <v>97</v>
      </c>
      <c r="B113" s="283" t="s">
        <v>291</v>
      </c>
      <c r="C113" s="284" t="s">
        <v>292</v>
      </c>
      <c r="D113" s="285"/>
      <c r="E113" s="286"/>
      <c r="F113" s="286"/>
      <c r="G113" s="287"/>
      <c r="H113" s="288"/>
      <c r="I113" s="289"/>
      <c r="J113" s="290"/>
      <c r="K113" s="291"/>
      <c r="O113" s="292">
        <v>1</v>
      </c>
    </row>
    <row r="114" spans="1:80">
      <c r="A114" s="293">
        <v>36</v>
      </c>
      <c r="B114" s="294" t="s">
        <v>294</v>
      </c>
      <c r="C114" s="295" t="s">
        <v>295</v>
      </c>
      <c r="D114" s="296" t="s">
        <v>109</v>
      </c>
      <c r="E114" s="297">
        <v>38.607999999999997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16"/>
      <c r="B115" s="317" t="s">
        <v>99</v>
      </c>
      <c r="C115" s="318" t="s">
        <v>293</v>
      </c>
      <c r="D115" s="319"/>
      <c r="E115" s="320"/>
      <c r="F115" s="321"/>
      <c r="G115" s="322">
        <f>SUM(G113:G114)</f>
        <v>0</v>
      </c>
      <c r="H115" s="323"/>
      <c r="I115" s="324">
        <f>SUM(I113:I114)</f>
        <v>0</v>
      </c>
      <c r="J115" s="323"/>
      <c r="K115" s="324">
        <f>SUM(K113:K114)</f>
        <v>0</v>
      </c>
      <c r="O115" s="292">
        <v>4</v>
      </c>
      <c r="BA115" s="325">
        <f>SUM(BA113:BA114)</f>
        <v>0</v>
      </c>
      <c r="BB115" s="325">
        <f>SUM(BB113:BB114)</f>
        <v>0</v>
      </c>
      <c r="BC115" s="325">
        <f>SUM(BC113:BC114)</f>
        <v>0</v>
      </c>
      <c r="BD115" s="325">
        <f>SUM(BD113:BD114)</f>
        <v>0</v>
      </c>
      <c r="BE115" s="325">
        <f>SUM(BE113:BE114)</f>
        <v>0</v>
      </c>
    </row>
    <row r="116" spans="1:80">
      <c r="A116" s="282" t="s">
        <v>97</v>
      </c>
      <c r="B116" s="283" t="s">
        <v>296</v>
      </c>
      <c r="C116" s="284" t="s">
        <v>297</v>
      </c>
      <c r="D116" s="285"/>
      <c r="E116" s="286"/>
      <c r="F116" s="286"/>
      <c r="G116" s="287"/>
      <c r="H116" s="288"/>
      <c r="I116" s="289"/>
      <c r="J116" s="290"/>
      <c r="K116" s="291"/>
      <c r="O116" s="292">
        <v>1</v>
      </c>
    </row>
    <row r="117" spans="1:80" ht="22.5">
      <c r="A117" s="293">
        <v>37</v>
      </c>
      <c r="B117" s="294" t="s">
        <v>299</v>
      </c>
      <c r="C117" s="295" t="s">
        <v>300</v>
      </c>
      <c r="D117" s="296" t="s">
        <v>176</v>
      </c>
      <c r="E117" s="297">
        <v>30</v>
      </c>
      <c r="F117" s="297">
        <v>0</v>
      </c>
      <c r="G117" s="298">
        <f>E117*F117</f>
        <v>0</v>
      </c>
      <c r="H117" s="299">
        <v>0</v>
      </c>
      <c r="I117" s="300">
        <f>E117*H117</f>
        <v>0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 t="s">
        <v>301</v>
      </c>
      <c r="D118" s="304"/>
      <c r="E118" s="304"/>
      <c r="F118" s="304"/>
      <c r="G118" s="305"/>
      <c r="I118" s="306"/>
      <c r="K118" s="306"/>
      <c r="L118" s="307" t="s">
        <v>301</v>
      </c>
      <c r="O118" s="292">
        <v>3</v>
      </c>
    </row>
    <row r="119" spans="1:80">
      <c r="A119" s="316"/>
      <c r="B119" s="317" t="s">
        <v>99</v>
      </c>
      <c r="C119" s="318" t="s">
        <v>298</v>
      </c>
      <c r="D119" s="319"/>
      <c r="E119" s="320"/>
      <c r="F119" s="321"/>
      <c r="G119" s="322">
        <f>SUM(G116:G118)</f>
        <v>0</v>
      </c>
      <c r="H119" s="323"/>
      <c r="I119" s="324">
        <f>SUM(I116:I118)</f>
        <v>0</v>
      </c>
      <c r="J119" s="323"/>
      <c r="K119" s="324">
        <f>SUM(K116:K118)</f>
        <v>0</v>
      </c>
      <c r="O119" s="292">
        <v>4</v>
      </c>
      <c r="BA119" s="325">
        <f>SUM(BA116:BA118)</f>
        <v>0</v>
      </c>
      <c r="BB119" s="325">
        <f>SUM(BB116:BB118)</f>
        <v>0</v>
      </c>
      <c r="BC119" s="325">
        <f>SUM(BC116:BC118)</f>
        <v>0</v>
      </c>
      <c r="BD119" s="325">
        <f>SUM(BD116:BD118)</f>
        <v>0</v>
      </c>
      <c r="BE119" s="325">
        <f>SUM(BE116:BE118)</f>
        <v>0</v>
      </c>
    </row>
    <row r="120" spans="1:80">
      <c r="A120" s="282" t="s">
        <v>97</v>
      </c>
      <c r="B120" s="283" t="s">
        <v>303</v>
      </c>
      <c r="C120" s="284" t="s">
        <v>304</v>
      </c>
      <c r="D120" s="285"/>
      <c r="E120" s="286"/>
      <c r="F120" s="286"/>
      <c r="G120" s="287"/>
      <c r="H120" s="288"/>
      <c r="I120" s="289"/>
      <c r="J120" s="290"/>
      <c r="K120" s="291"/>
      <c r="O120" s="292">
        <v>1</v>
      </c>
    </row>
    <row r="121" spans="1:80">
      <c r="A121" s="293">
        <v>38</v>
      </c>
      <c r="B121" s="294" t="s">
        <v>306</v>
      </c>
      <c r="C121" s="295" t="s">
        <v>307</v>
      </c>
      <c r="D121" s="296" t="s">
        <v>109</v>
      </c>
      <c r="E121" s="297">
        <v>3</v>
      </c>
      <c r="F121" s="297">
        <v>0</v>
      </c>
      <c r="G121" s="298">
        <f>E121*F121</f>
        <v>0</v>
      </c>
      <c r="H121" s="299">
        <v>2.16</v>
      </c>
      <c r="I121" s="300">
        <f>E121*H121</f>
        <v>6.48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2"/>
      <c r="C122" s="303" t="s">
        <v>308</v>
      </c>
      <c r="D122" s="304"/>
      <c r="E122" s="304"/>
      <c r="F122" s="304"/>
      <c r="G122" s="305"/>
      <c r="I122" s="306"/>
      <c r="K122" s="306"/>
      <c r="L122" s="307" t="s">
        <v>308</v>
      </c>
      <c r="O122" s="292">
        <v>3</v>
      </c>
    </row>
    <row r="123" spans="1:80">
      <c r="A123" s="301"/>
      <c r="B123" s="308"/>
      <c r="C123" s="309" t="s">
        <v>645</v>
      </c>
      <c r="D123" s="310"/>
      <c r="E123" s="311">
        <v>3</v>
      </c>
      <c r="F123" s="312"/>
      <c r="G123" s="313"/>
      <c r="H123" s="314"/>
      <c r="I123" s="306"/>
      <c r="J123" s="315"/>
      <c r="K123" s="306"/>
      <c r="M123" s="307" t="s">
        <v>645</v>
      </c>
      <c r="O123" s="292"/>
    </row>
    <row r="124" spans="1:80">
      <c r="A124" s="293">
        <v>39</v>
      </c>
      <c r="B124" s="294" t="s">
        <v>310</v>
      </c>
      <c r="C124" s="295" t="s">
        <v>311</v>
      </c>
      <c r="D124" s="296" t="s">
        <v>109</v>
      </c>
      <c r="E124" s="297">
        <v>3</v>
      </c>
      <c r="F124" s="297">
        <v>0</v>
      </c>
      <c r="G124" s="298">
        <f>E124*F124</f>
        <v>0</v>
      </c>
      <c r="H124" s="299">
        <v>2.5249999999999999</v>
      </c>
      <c r="I124" s="300">
        <f>E124*H124</f>
        <v>7.5749999999999993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8"/>
      <c r="C125" s="309" t="s">
        <v>646</v>
      </c>
      <c r="D125" s="310"/>
      <c r="E125" s="311">
        <v>3</v>
      </c>
      <c r="F125" s="312"/>
      <c r="G125" s="313"/>
      <c r="H125" s="314"/>
      <c r="I125" s="306"/>
      <c r="J125" s="315"/>
      <c r="K125" s="306"/>
      <c r="M125" s="307" t="s">
        <v>646</v>
      </c>
      <c r="O125" s="292"/>
    </row>
    <row r="126" spans="1:80">
      <c r="A126" s="293">
        <v>40</v>
      </c>
      <c r="B126" s="294" t="s">
        <v>313</v>
      </c>
      <c r="C126" s="295" t="s">
        <v>314</v>
      </c>
      <c r="D126" s="296" t="s">
        <v>109</v>
      </c>
      <c r="E126" s="297">
        <v>3.03</v>
      </c>
      <c r="F126" s="297">
        <v>0</v>
      </c>
      <c r="G126" s="298">
        <f>E126*F126</f>
        <v>0</v>
      </c>
      <c r="H126" s="299">
        <v>2.5249999999999999</v>
      </c>
      <c r="I126" s="300">
        <f>E126*H126</f>
        <v>7.6507499999999995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 t="s">
        <v>315</v>
      </c>
      <c r="D127" s="304"/>
      <c r="E127" s="304"/>
      <c r="F127" s="304"/>
      <c r="G127" s="305"/>
      <c r="I127" s="306"/>
      <c r="K127" s="306"/>
      <c r="L127" s="307" t="s">
        <v>315</v>
      </c>
      <c r="O127" s="292">
        <v>3</v>
      </c>
    </row>
    <row r="128" spans="1:80">
      <c r="A128" s="301"/>
      <c r="B128" s="308"/>
      <c r="C128" s="309" t="s">
        <v>647</v>
      </c>
      <c r="D128" s="310"/>
      <c r="E128" s="311">
        <v>3.03</v>
      </c>
      <c r="F128" s="312"/>
      <c r="G128" s="313"/>
      <c r="H128" s="314"/>
      <c r="I128" s="306"/>
      <c r="J128" s="315"/>
      <c r="K128" s="306"/>
      <c r="M128" s="307" t="s">
        <v>647</v>
      </c>
      <c r="O128" s="292"/>
    </row>
    <row r="129" spans="1:80">
      <c r="A129" s="293">
        <v>41</v>
      </c>
      <c r="B129" s="294" t="s">
        <v>317</v>
      </c>
      <c r="C129" s="295" t="s">
        <v>318</v>
      </c>
      <c r="D129" s="296" t="s">
        <v>319</v>
      </c>
      <c r="E129" s="297">
        <v>1.43E-2</v>
      </c>
      <c r="F129" s="297">
        <v>0</v>
      </c>
      <c r="G129" s="298">
        <f>E129*F129</f>
        <v>0</v>
      </c>
      <c r="H129" s="299">
        <v>1.0217400000000001</v>
      </c>
      <c r="I129" s="300">
        <f>E129*H129</f>
        <v>1.4610882000000002E-2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301"/>
      <c r="B130" s="302"/>
      <c r="C130" s="303"/>
      <c r="D130" s="304"/>
      <c r="E130" s="304"/>
      <c r="F130" s="304"/>
      <c r="G130" s="305"/>
      <c r="I130" s="306"/>
      <c r="K130" s="306"/>
      <c r="L130" s="307"/>
      <c r="O130" s="292">
        <v>3</v>
      </c>
    </row>
    <row r="131" spans="1:80">
      <c r="A131" s="301"/>
      <c r="B131" s="308"/>
      <c r="C131" s="309" t="s">
        <v>320</v>
      </c>
      <c r="D131" s="310"/>
      <c r="E131" s="311">
        <v>1.43E-2</v>
      </c>
      <c r="F131" s="312"/>
      <c r="G131" s="313"/>
      <c r="H131" s="314"/>
      <c r="I131" s="306"/>
      <c r="J131" s="315"/>
      <c r="K131" s="306"/>
      <c r="M131" s="307" t="s">
        <v>320</v>
      </c>
      <c r="O131" s="292"/>
    </row>
    <row r="132" spans="1:80">
      <c r="A132" s="316"/>
      <c r="B132" s="317" t="s">
        <v>99</v>
      </c>
      <c r="C132" s="318" t="s">
        <v>305</v>
      </c>
      <c r="D132" s="319"/>
      <c r="E132" s="320"/>
      <c r="F132" s="321"/>
      <c r="G132" s="322">
        <f>SUM(G120:G131)</f>
        <v>0</v>
      </c>
      <c r="H132" s="323"/>
      <c r="I132" s="324">
        <f>SUM(I120:I131)</f>
        <v>21.720360881999998</v>
      </c>
      <c r="J132" s="323"/>
      <c r="K132" s="324">
        <f>SUM(K120:K131)</f>
        <v>0</v>
      </c>
      <c r="O132" s="292">
        <v>4</v>
      </c>
      <c r="BA132" s="325">
        <f>SUM(BA120:BA131)</f>
        <v>0</v>
      </c>
      <c r="BB132" s="325">
        <f>SUM(BB120:BB131)</f>
        <v>0</v>
      </c>
      <c r="BC132" s="325">
        <f>SUM(BC120:BC131)</f>
        <v>0</v>
      </c>
      <c r="BD132" s="325">
        <f>SUM(BD120:BD131)</f>
        <v>0</v>
      </c>
      <c r="BE132" s="325">
        <f>SUM(BE120:BE131)</f>
        <v>0</v>
      </c>
    </row>
    <row r="133" spans="1:80">
      <c r="A133" s="282" t="s">
        <v>97</v>
      </c>
      <c r="B133" s="283" t="s">
        <v>328</v>
      </c>
      <c r="C133" s="284" t="s">
        <v>329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>
      <c r="A134" s="293">
        <v>42</v>
      </c>
      <c r="B134" s="294" t="s">
        <v>331</v>
      </c>
      <c r="C134" s="295" t="s">
        <v>332</v>
      </c>
      <c r="D134" s="296" t="s">
        <v>184</v>
      </c>
      <c r="E134" s="297">
        <v>8</v>
      </c>
      <c r="F134" s="297">
        <v>0</v>
      </c>
      <c r="G134" s="298">
        <f>E134*F134</f>
        <v>0</v>
      </c>
      <c r="H134" s="299">
        <v>1.17E-3</v>
      </c>
      <c r="I134" s="300">
        <f>E134*H134</f>
        <v>9.3600000000000003E-3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/>
      <c r="D135" s="304"/>
      <c r="E135" s="304"/>
      <c r="F135" s="304"/>
      <c r="G135" s="305"/>
      <c r="I135" s="306"/>
      <c r="K135" s="306"/>
      <c r="L135" s="307"/>
      <c r="O135" s="292">
        <v>3</v>
      </c>
    </row>
    <row r="136" spans="1:80">
      <c r="A136" s="301"/>
      <c r="B136" s="308"/>
      <c r="C136" s="309" t="s">
        <v>648</v>
      </c>
      <c r="D136" s="310"/>
      <c r="E136" s="311">
        <v>8</v>
      </c>
      <c r="F136" s="312"/>
      <c r="G136" s="313"/>
      <c r="H136" s="314"/>
      <c r="I136" s="306"/>
      <c r="J136" s="315"/>
      <c r="K136" s="306"/>
      <c r="M136" s="307" t="s">
        <v>648</v>
      </c>
      <c r="O136" s="292"/>
    </row>
    <row r="137" spans="1:80">
      <c r="A137" s="316"/>
      <c r="B137" s="317" t="s">
        <v>99</v>
      </c>
      <c r="C137" s="318" t="s">
        <v>330</v>
      </c>
      <c r="D137" s="319"/>
      <c r="E137" s="320"/>
      <c r="F137" s="321"/>
      <c r="G137" s="322">
        <f>SUM(G133:G136)</f>
        <v>0</v>
      </c>
      <c r="H137" s="323"/>
      <c r="I137" s="324">
        <f>SUM(I133:I136)</f>
        <v>9.3600000000000003E-3</v>
      </c>
      <c r="J137" s="323"/>
      <c r="K137" s="324">
        <f>SUM(K133:K136)</f>
        <v>0</v>
      </c>
      <c r="O137" s="292">
        <v>4</v>
      </c>
      <c r="BA137" s="325">
        <f>SUM(BA133:BA136)</f>
        <v>0</v>
      </c>
      <c r="BB137" s="325">
        <f>SUM(BB133:BB136)</f>
        <v>0</v>
      </c>
      <c r="BC137" s="325">
        <f>SUM(BC133:BC136)</f>
        <v>0</v>
      </c>
      <c r="BD137" s="325">
        <f>SUM(BD133:BD136)</f>
        <v>0</v>
      </c>
      <c r="BE137" s="325">
        <f>SUM(BE133:BE136)</f>
        <v>0</v>
      </c>
    </row>
    <row r="138" spans="1:80">
      <c r="A138" s="282" t="s">
        <v>97</v>
      </c>
      <c r="B138" s="283" t="s">
        <v>342</v>
      </c>
      <c r="C138" s="284" t="s">
        <v>343</v>
      </c>
      <c r="D138" s="285"/>
      <c r="E138" s="286"/>
      <c r="F138" s="286"/>
      <c r="G138" s="287"/>
      <c r="H138" s="288"/>
      <c r="I138" s="289"/>
      <c r="J138" s="290"/>
      <c r="K138" s="291"/>
      <c r="O138" s="292">
        <v>1</v>
      </c>
    </row>
    <row r="139" spans="1:80">
      <c r="A139" s="293">
        <v>43</v>
      </c>
      <c r="B139" s="294" t="s">
        <v>345</v>
      </c>
      <c r="C139" s="295" t="s">
        <v>346</v>
      </c>
      <c r="D139" s="296" t="s">
        <v>176</v>
      </c>
      <c r="E139" s="297">
        <v>6.45</v>
      </c>
      <c r="F139" s="297">
        <v>0</v>
      </c>
      <c r="G139" s="298">
        <f>E139*F139</f>
        <v>0</v>
      </c>
      <c r="H139" s="299">
        <v>0.441</v>
      </c>
      <c r="I139" s="300">
        <f>E139*H139</f>
        <v>2.8444500000000001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 t="s">
        <v>366</v>
      </c>
      <c r="D140" s="304"/>
      <c r="E140" s="304"/>
      <c r="F140" s="304"/>
      <c r="G140" s="305"/>
      <c r="I140" s="306"/>
      <c r="K140" s="306"/>
      <c r="L140" s="307" t="s">
        <v>366</v>
      </c>
      <c r="O140" s="292">
        <v>3</v>
      </c>
    </row>
    <row r="141" spans="1:80">
      <c r="A141" s="301"/>
      <c r="B141" s="308"/>
      <c r="C141" s="309" t="s">
        <v>641</v>
      </c>
      <c r="D141" s="310"/>
      <c r="E141" s="311">
        <v>3</v>
      </c>
      <c r="F141" s="312"/>
      <c r="G141" s="313"/>
      <c r="H141" s="314"/>
      <c r="I141" s="306"/>
      <c r="J141" s="315"/>
      <c r="K141" s="306"/>
      <c r="M141" s="307" t="s">
        <v>641</v>
      </c>
      <c r="O141" s="292"/>
    </row>
    <row r="142" spans="1:80">
      <c r="A142" s="301"/>
      <c r="B142" s="308"/>
      <c r="C142" s="309" t="s">
        <v>649</v>
      </c>
      <c r="D142" s="310"/>
      <c r="E142" s="311">
        <v>3.45</v>
      </c>
      <c r="F142" s="312"/>
      <c r="G142" s="313"/>
      <c r="H142" s="314"/>
      <c r="I142" s="306"/>
      <c r="J142" s="315"/>
      <c r="K142" s="306"/>
      <c r="M142" s="307" t="s">
        <v>649</v>
      </c>
      <c r="O142" s="292"/>
    </row>
    <row r="143" spans="1:80">
      <c r="A143" s="293">
        <v>44</v>
      </c>
      <c r="B143" s="294" t="s">
        <v>650</v>
      </c>
      <c r="C143" s="295" t="s">
        <v>651</v>
      </c>
      <c r="D143" s="296" t="s">
        <v>176</v>
      </c>
      <c r="E143" s="297">
        <v>22.5</v>
      </c>
      <c r="F143" s="297">
        <v>0</v>
      </c>
      <c r="G143" s="298">
        <f>E143*F143</f>
        <v>0</v>
      </c>
      <c r="H143" s="299">
        <v>0.5292</v>
      </c>
      <c r="I143" s="300">
        <f>E143*H143</f>
        <v>11.907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0</v>
      </c>
      <c r="AC143" s="261">
        <v>0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0</v>
      </c>
    </row>
    <row r="144" spans="1:80">
      <c r="A144" s="301"/>
      <c r="B144" s="302"/>
      <c r="C144" s="303" t="s">
        <v>652</v>
      </c>
      <c r="D144" s="304"/>
      <c r="E144" s="304"/>
      <c r="F144" s="304"/>
      <c r="G144" s="305"/>
      <c r="I144" s="306"/>
      <c r="K144" s="306"/>
      <c r="L144" s="307" t="s">
        <v>652</v>
      </c>
      <c r="O144" s="292">
        <v>3</v>
      </c>
    </row>
    <row r="145" spans="1:80">
      <c r="A145" s="293">
        <v>45</v>
      </c>
      <c r="B145" s="294" t="s">
        <v>351</v>
      </c>
      <c r="C145" s="295" t="s">
        <v>352</v>
      </c>
      <c r="D145" s="296" t="s">
        <v>176</v>
      </c>
      <c r="E145" s="297">
        <v>6.45</v>
      </c>
      <c r="F145" s="297">
        <v>0</v>
      </c>
      <c r="G145" s="298">
        <f>E145*F145</f>
        <v>0</v>
      </c>
      <c r="H145" s="299">
        <v>0.18462999999999999</v>
      </c>
      <c r="I145" s="300">
        <f>E145*H145</f>
        <v>1.1908634999999999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2"/>
      <c r="C146" s="303" t="s">
        <v>353</v>
      </c>
      <c r="D146" s="304"/>
      <c r="E146" s="304"/>
      <c r="F146" s="304"/>
      <c r="G146" s="305"/>
      <c r="I146" s="306"/>
      <c r="K146" s="306"/>
      <c r="L146" s="307" t="s">
        <v>353</v>
      </c>
      <c r="O146" s="292">
        <v>3</v>
      </c>
    </row>
    <row r="147" spans="1:80">
      <c r="A147" s="293">
        <v>46</v>
      </c>
      <c r="B147" s="294" t="s">
        <v>354</v>
      </c>
      <c r="C147" s="295" t="s">
        <v>355</v>
      </c>
      <c r="D147" s="296" t="s">
        <v>176</v>
      </c>
      <c r="E147" s="297">
        <v>6.45</v>
      </c>
      <c r="F147" s="297">
        <v>0</v>
      </c>
      <c r="G147" s="298">
        <f>E147*F147</f>
        <v>0</v>
      </c>
      <c r="H147" s="299">
        <v>0.35759999999999997</v>
      </c>
      <c r="I147" s="300">
        <f>E147*H147</f>
        <v>2.3065199999999999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301"/>
      <c r="B148" s="302"/>
      <c r="C148" s="303" t="s">
        <v>356</v>
      </c>
      <c r="D148" s="304"/>
      <c r="E148" s="304"/>
      <c r="F148" s="304"/>
      <c r="G148" s="305"/>
      <c r="I148" s="306"/>
      <c r="K148" s="306"/>
      <c r="L148" s="307" t="s">
        <v>356</v>
      </c>
      <c r="O148" s="292">
        <v>3</v>
      </c>
    </row>
    <row r="149" spans="1:80">
      <c r="A149" s="301"/>
      <c r="B149" s="308"/>
      <c r="C149" s="309" t="s">
        <v>641</v>
      </c>
      <c r="D149" s="310"/>
      <c r="E149" s="311">
        <v>3</v>
      </c>
      <c r="F149" s="312"/>
      <c r="G149" s="313"/>
      <c r="H149" s="314"/>
      <c r="I149" s="306"/>
      <c r="J149" s="315"/>
      <c r="K149" s="306"/>
      <c r="M149" s="307" t="s">
        <v>641</v>
      </c>
      <c r="O149" s="292"/>
    </row>
    <row r="150" spans="1:80">
      <c r="A150" s="301"/>
      <c r="B150" s="308"/>
      <c r="C150" s="309" t="s">
        <v>649</v>
      </c>
      <c r="D150" s="310"/>
      <c r="E150" s="311">
        <v>3.45</v>
      </c>
      <c r="F150" s="312"/>
      <c r="G150" s="313"/>
      <c r="H150" s="314"/>
      <c r="I150" s="306"/>
      <c r="J150" s="315"/>
      <c r="K150" s="306"/>
      <c r="M150" s="307" t="s">
        <v>649</v>
      </c>
      <c r="O150" s="292"/>
    </row>
    <row r="151" spans="1:80">
      <c r="A151" s="316"/>
      <c r="B151" s="317" t="s">
        <v>99</v>
      </c>
      <c r="C151" s="318" t="s">
        <v>344</v>
      </c>
      <c r="D151" s="319"/>
      <c r="E151" s="320"/>
      <c r="F151" s="321"/>
      <c r="G151" s="322">
        <f>SUM(G138:G150)</f>
        <v>0</v>
      </c>
      <c r="H151" s="323"/>
      <c r="I151" s="324">
        <f>SUM(I138:I150)</f>
        <v>18.2488335</v>
      </c>
      <c r="J151" s="323"/>
      <c r="K151" s="324">
        <f>SUM(K138:K150)</f>
        <v>0</v>
      </c>
      <c r="O151" s="292">
        <v>4</v>
      </c>
      <c r="BA151" s="325">
        <f>SUM(BA138:BA150)</f>
        <v>0</v>
      </c>
      <c r="BB151" s="325">
        <f>SUM(BB138:BB150)</f>
        <v>0</v>
      </c>
      <c r="BC151" s="325">
        <f>SUM(BC138:BC150)</f>
        <v>0</v>
      </c>
      <c r="BD151" s="325">
        <f>SUM(BD138:BD150)</f>
        <v>0</v>
      </c>
      <c r="BE151" s="325">
        <f>SUM(BE138:BE150)</f>
        <v>0</v>
      </c>
    </row>
    <row r="152" spans="1:80">
      <c r="A152" s="282" t="s">
        <v>97</v>
      </c>
      <c r="B152" s="283" t="s">
        <v>357</v>
      </c>
      <c r="C152" s="284" t="s">
        <v>358</v>
      </c>
      <c r="D152" s="285"/>
      <c r="E152" s="286"/>
      <c r="F152" s="286"/>
      <c r="G152" s="287"/>
      <c r="H152" s="288"/>
      <c r="I152" s="289"/>
      <c r="J152" s="290"/>
      <c r="K152" s="291"/>
      <c r="O152" s="292">
        <v>1</v>
      </c>
    </row>
    <row r="153" spans="1:80">
      <c r="A153" s="293">
        <v>47</v>
      </c>
      <c r="B153" s="294" t="s">
        <v>360</v>
      </c>
      <c r="C153" s="295" t="s">
        <v>361</v>
      </c>
      <c r="D153" s="296" t="s">
        <v>176</v>
      </c>
      <c r="E153" s="297">
        <v>3</v>
      </c>
      <c r="F153" s="297">
        <v>0</v>
      </c>
      <c r="G153" s="298">
        <f>E153*F153</f>
        <v>0</v>
      </c>
      <c r="H153" s="299">
        <v>6.0099999999999997E-3</v>
      </c>
      <c r="I153" s="300">
        <f>E153*H153</f>
        <v>1.8029999999999997E-2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293">
        <v>48</v>
      </c>
      <c r="B154" s="294" t="s">
        <v>362</v>
      </c>
      <c r="C154" s="295" t="s">
        <v>363</v>
      </c>
      <c r="D154" s="296" t="s">
        <v>176</v>
      </c>
      <c r="E154" s="297">
        <v>3</v>
      </c>
      <c r="F154" s="297">
        <v>0</v>
      </c>
      <c r="G154" s="298">
        <f>E154*F154</f>
        <v>0</v>
      </c>
      <c r="H154" s="299">
        <v>6.0999999999999997E-4</v>
      </c>
      <c r="I154" s="300">
        <f>E154*H154</f>
        <v>1.83E-3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0</v>
      </c>
      <c r="AC154" s="261">
        <v>0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0</v>
      </c>
    </row>
    <row r="155" spans="1:80">
      <c r="A155" s="293">
        <v>49</v>
      </c>
      <c r="B155" s="294" t="s">
        <v>364</v>
      </c>
      <c r="C155" s="295" t="s">
        <v>365</v>
      </c>
      <c r="D155" s="296" t="s">
        <v>176</v>
      </c>
      <c r="E155" s="297">
        <v>3</v>
      </c>
      <c r="F155" s="297">
        <v>0</v>
      </c>
      <c r="G155" s="298">
        <f>E155*F155</f>
        <v>0</v>
      </c>
      <c r="H155" s="299">
        <v>0.12966</v>
      </c>
      <c r="I155" s="300">
        <f>E155*H155</f>
        <v>0.38897999999999999</v>
      </c>
      <c r="J155" s="299">
        <v>0</v>
      </c>
      <c r="K155" s="300">
        <f>E155*J155</f>
        <v>0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301"/>
      <c r="B156" s="302"/>
      <c r="C156" s="303" t="s">
        <v>366</v>
      </c>
      <c r="D156" s="304"/>
      <c r="E156" s="304"/>
      <c r="F156" s="304"/>
      <c r="G156" s="305"/>
      <c r="I156" s="306"/>
      <c r="K156" s="306"/>
      <c r="L156" s="307" t="s">
        <v>366</v>
      </c>
      <c r="O156" s="292">
        <v>3</v>
      </c>
    </row>
    <row r="157" spans="1:80">
      <c r="A157" s="316"/>
      <c r="B157" s="317" t="s">
        <v>99</v>
      </c>
      <c r="C157" s="318" t="s">
        <v>359</v>
      </c>
      <c r="D157" s="319"/>
      <c r="E157" s="320"/>
      <c r="F157" s="321"/>
      <c r="G157" s="322">
        <f>SUM(G152:G156)</f>
        <v>0</v>
      </c>
      <c r="H157" s="323"/>
      <c r="I157" s="324">
        <f>SUM(I152:I156)</f>
        <v>0.40883999999999998</v>
      </c>
      <c r="J157" s="323"/>
      <c r="K157" s="324">
        <f>SUM(K152:K156)</f>
        <v>0</v>
      </c>
      <c r="O157" s="292">
        <v>4</v>
      </c>
      <c r="BA157" s="325">
        <f>SUM(BA152:BA156)</f>
        <v>0</v>
      </c>
      <c r="BB157" s="325">
        <f>SUM(BB152:BB156)</f>
        <v>0</v>
      </c>
      <c r="BC157" s="325">
        <f>SUM(BC152:BC156)</f>
        <v>0</v>
      </c>
      <c r="BD157" s="325">
        <f>SUM(BD152:BD156)</f>
        <v>0</v>
      </c>
      <c r="BE157" s="325">
        <f>SUM(BE152:BE156)</f>
        <v>0</v>
      </c>
    </row>
    <row r="158" spans="1:80">
      <c r="A158" s="282" t="s">
        <v>97</v>
      </c>
      <c r="B158" s="283" t="s">
        <v>367</v>
      </c>
      <c r="C158" s="284" t="s">
        <v>368</v>
      </c>
      <c r="D158" s="285"/>
      <c r="E158" s="286"/>
      <c r="F158" s="286"/>
      <c r="G158" s="287"/>
      <c r="H158" s="288"/>
      <c r="I158" s="289"/>
      <c r="J158" s="290"/>
      <c r="K158" s="291"/>
      <c r="O158" s="292">
        <v>1</v>
      </c>
    </row>
    <row r="159" spans="1:80">
      <c r="A159" s="293">
        <v>50</v>
      </c>
      <c r="B159" s="294" t="s">
        <v>370</v>
      </c>
      <c r="C159" s="295" t="s">
        <v>371</v>
      </c>
      <c r="D159" s="296" t="s">
        <v>176</v>
      </c>
      <c r="E159" s="297">
        <v>22.5</v>
      </c>
      <c r="F159" s="297">
        <v>0</v>
      </c>
      <c r="G159" s="298">
        <f>E159*F159</f>
        <v>0</v>
      </c>
      <c r="H159" s="299">
        <v>7.3899999999999993E-2</v>
      </c>
      <c r="I159" s="300">
        <f>E159*H159</f>
        <v>1.66275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293">
        <v>51</v>
      </c>
      <c r="B160" s="294" t="s">
        <v>372</v>
      </c>
      <c r="C160" s="295" t="s">
        <v>373</v>
      </c>
      <c r="D160" s="296" t="s">
        <v>184</v>
      </c>
      <c r="E160" s="297">
        <v>11</v>
      </c>
      <c r="F160" s="297">
        <v>0</v>
      </c>
      <c r="G160" s="298">
        <f>E160*F160</f>
        <v>0</v>
      </c>
      <c r="H160" s="299">
        <v>3.6000000000000002E-4</v>
      </c>
      <c r="I160" s="300">
        <f>E160*H160</f>
        <v>3.96E-3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293">
        <v>52</v>
      </c>
      <c r="B161" s="294" t="s">
        <v>374</v>
      </c>
      <c r="C161" s="295" t="s">
        <v>375</v>
      </c>
      <c r="D161" s="296" t="s">
        <v>184</v>
      </c>
      <c r="E161" s="297">
        <v>10.75</v>
      </c>
      <c r="F161" s="297">
        <v>0</v>
      </c>
      <c r="G161" s="298">
        <f>E161*F161</f>
        <v>0</v>
      </c>
      <c r="H161" s="299">
        <v>3.5999999999999999E-3</v>
      </c>
      <c r="I161" s="300">
        <f>E161*H161</f>
        <v>3.8699999999999998E-2</v>
      </c>
      <c r="J161" s="299">
        <v>0</v>
      </c>
      <c r="K161" s="300">
        <f>E161*J161</f>
        <v>0</v>
      </c>
      <c r="O161" s="292">
        <v>2</v>
      </c>
      <c r="AA161" s="261">
        <v>1</v>
      </c>
      <c r="AB161" s="261">
        <v>1</v>
      </c>
      <c r="AC161" s="261">
        <v>1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1</v>
      </c>
      <c r="CB161" s="292">
        <v>1</v>
      </c>
    </row>
    <row r="162" spans="1:80">
      <c r="A162" s="301"/>
      <c r="B162" s="308"/>
      <c r="C162" s="309" t="s">
        <v>653</v>
      </c>
      <c r="D162" s="310"/>
      <c r="E162" s="311">
        <v>10.75</v>
      </c>
      <c r="F162" s="312"/>
      <c r="G162" s="313"/>
      <c r="H162" s="314"/>
      <c r="I162" s="306"/>
      <c r="J162" s="315"/>
      <c r="K162" s="306"/>
      <c r="M162" s="307" t="s">
        <v>653</v>
      </c>
      <c r="O162" s="292"/>
    </row>
    <row r="163" spans="1:80">
      <c r="A163" s="293">
        <v>53</v>
      </c>
      <c r="B163" s="294" t="s">
        <v>376</v>
      </c>
      <c r="C163" s="295" t="s">
        <v>377</v>
      </c>
      <c r="D163" s="296" t="s">
        <v>176</v>
      </c>
      <c r="E163" s="297">
        <v>25</v>
      </c>
      <c r="F163" s="297">
        <v>0</v>
      </c>
      <c r="G163" s="298">
        <f>E163*F163</f>
        <v>0</v>
      </c>
      <c r="H163" s="299">
        <v>0.17244999999999999</v>
      </c>
      <c r="I163" s="300">
        <f>E163*H163</f>
        <v>4.3112499999999994</v>
      </c>
      <c r="J163" s="299"/>
      <c r="K163" s="300">
        <f>E163*J163</f>
        <v>0</v>
      </c>
      <c r="O163" s="292">
        <v>2</v>
      </c>
      <c r="AA163" s="261">
        <v>3</v>
      </c>
      <c r="AB163" s="261">
        <v>1</v>
      </c>
      <c r="AC163" s="261">
        <v>592451170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3</v>
      </c>
      <c r="CB163" s="292">
        <v>1</v>
      </c>
    </row>
    <row r="164" spans="1:80">
      <c r="A164" s="301"/>
      <c r="B164" s="302"/>
      <c r="C164" s="303"/>
      <c r="D164" s="304"/>
      <c r="E164" s="304"/>
      <c r="F164" s="304"/>
      <c r="G164" s="305"/>
      <c r="I164" s="306"/>
      <c r="K164" s="306"/>
      <c r="L164" s="307"/>
      <c r="O164" s="292">
        <v>3</v>
      </c>
    </row>
    <row r="165" spans="1:80">
      <c r="A165" s="301"/>
      <c r="B165" s="308"/>
      <c r="C165" s="309" t="s">
        <v>654</v>
      </c>
      <c r="D165" s="310"/>
      <c r="E165" s="311">
        <v>24.75</v>
      </c>
      <c r="F165" s="312"/>
      <c r="G165" s="313"/>
      <c r="H165" s="314"/>
      <c r="I165" s="306"/>
      <c r="J165" s="315"/>
      <c r="K165" s="306"/>
      <c r="M165" s="307" t="s">
        <v>654</v>
      </c>
      <c r="O165" s="292"/>
    </row>
    <row r="166" spans="1:80">
      <c r="A166" s="301"/>
      <c r="B166" s="308"/>
      <c r="C166" s="309" t="s">
        <v>655</v>
      </c>
      <c r="D166" s="310"/>
      <c r="E166" s="311">
        <v>0.25</v>
      </c>
      <c r="F166" s="312"/>
      <c r="G166" s="313"/>
      <c r="H166" s="314"/>
      <c r="I166" s="306"/>
      <c r="J166" s="315"/>
      <c r="K166" s="306"/>
      <c r="M166" s="307" t="s">
        <v>655</v>
      </c>
      <c r="O166" s="292"/>
    </row>
    <row r="167" spans="1:80">
      <c r="A167" s="316"/>
      <c r="B167" s="317" t="s">
        <v>99</v>
      </c>
      <c r="C167" s="318" t="s">
        <v>369</v>
      </c>
      <c r="D167" s="319"/>
      <c r="E167" s="320"/>
      <c r="F167" s="321"/>
      <c r="G167" s="322">
        <f>SUM(G158:G166)</f>
        <v>0</v>
      </c>
      <c r="H167" s="323"/>
      <c r="I167" s="324">
        <f>SUM(I158:I166)</f>
        <v>6.016659999999999</v>
      </c>
      <c r="J167" s="323"/>
      <c r="K167" s="324">
        <f>SUM(K158:K166)</f>
        <v>0</v>
      </c>
      <c r="O167" s="292">
        <v>4</v>
      </c>
      <c r="BA167" s="325">
        <f>SUM(BA158:BA166)</f>
        <v>0</v>
      </c>
      <c r="BB167" s="325">
        <f>SUM(BB158:BB166)</f>
        <v>0</v>
      </c>
      <c r="BC167" s="325">
        <f>SUM(BC158:BC166)</f>
        <v>0</v>
      </c>
      <c r="BD167" s="325">
        <f>SUM(BD158:BD166)</f>
        <v>0</v>
      </c>
      <c r="BE167" s="325">
        <f>SUM(BE158:BE166)</f>
        <v>0</v>
      </c>
    </row>
    <row r="168" spans="1:80">
      <c r="A168" s="282" t="s">
        <v>97</v>
      </c>
      <c r="B168" s="283" t="s">
        <v>387</v>
      </c>
      <c r="C168" s="284" t="s">
        <v>388</v>
      </c>
      <c r="D168" s="285"/>
      <c r="E168" s="286"/>
      <c r="F168" s="286"/>
      <c r="G168" s="287"/>
      <c r="H168" s="288"/>
      <c r="I168" s="289"/>
      <c r="J168" s="290"/>
      <c r="K168" s="291"/>
      <c r="O168" s="292">
        <v>1</v>
      </c>
    </row>
    <row r="169" spans="1:80">
      <c r="A169" s="293">
        <v>54</v>
      </c>
      <c r="B169" s="294" t="s">
        <v>390</v>
      </c>
      <c r="C169" s="295" t="s">
        <v>391</v>
      </c>
      <c r="D169" s="296" t="s">
        <v>176</v>
      </c>
      <c r="E169" s="297">
        <v>60</v>
      </c>
      <c r="F169" s="297">
        <v>0</v>
      </c>
      <c r="G169" s="298">
        <f>E169*F169</f>
        <v>0</v>
      </c>
      <c r="H169" s="299">
        <v>2.2000000000000001E-4</v>
      </c>
      <c r="I169" s="300">
        <f>E169*H169</f>
        <v>1.32E-2</v>
      </c>
      <c r="J169" s="299">
        <v>0</v>
      </c>
      <c r="K169" s="300">
        <f>E169*J169</f>
        <v>0</v>
      </c>
      <c r="O169" s="292">
        <v>2</v>
      </c>
      <c r="AA169" s="261">
        <v>1</v>
      </c>
      <c r="AB169" s="261">
        <v>1</v>
      </c>
      <c r="AC169" s="261">
        <v>1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1</v>
      </c>
    </row>
    <row r="170" spans="1:80">
      <c r="A170" s="301"/>
      <c r="B170" s="308"/>
      <c r="C170" s="309" t="s">
        <v>656</v>
      </c>
      <c r="D170" s="310"/>
      <c r="E170" s="311">
        <v>30</v>
      </c>
      <c r="F170" s="312"/>
      <c r="G170" s="313"/>
      <c r="H170" s="314"/>
      <c r="I170" s="306"/>
      <c r="J170" s="315"/>
      <c r="K170" s="306"/>
      <c r="M170" s="307" t="s">
        <v>656</v>
      </c>
      <c r="O170" s="292"/>
    </row>
    <row r="171" spans="1:80">
      <c r="A171" s="301"/>
      <c r="B171" s="308"/>
      <c r="C171" s="309" t="s">
        <v>657</v>
      </c>
      <c r="D171" s="310"/>
      <c r="E171" s="311">
        <v>30</v>
      </c>
      <c r="F171" s="312"/>
      <c r="G171" s="313"/>
      <c r="H171" s="314"/>
      <c r="I171" s="306"/>
      <c r="J171" s="315"/>
      <c r="K171" s="306"/>
      <c r="M171" s="307" t="s">
        <v>657</v>
      </c>
      <c r="O171" s="292"/>
    </row>
    <row r="172" spans="1:80">
      <c r="A172" s="316"/>
      <c r="B172" s="317" t="s">
        <v>99</v>
      </c>
      <c r="C172" s="318" t="s">
        <v>389</v>
      </c>
      <c r="D172" s="319"/>
      <c r="E172" s="320"/>
      <c r="F172" s="321"/>
      <c r="G172" s="322">
        <f>SUM(G168:G171)</f>
        <v>0</v>
      </c>
      <c r="H172" s="323"/>
      <c r="I172" s="324">
        <f>SUM(I168:I171)</f>
        <v>1.32E-2</v>
      </c>
      <c r="J172" s="323"/>
      <c r="K172" s="324">
        <f>SUM(K168:K171)</f>
        <v>0</v>
      </c>
      <c r="O172" s="292">
        <v>4</v>
      </c>
      <c r="BA172" s="325">
        <f>SUM(BA168:BA171)</f>
        <v>0</v>
      </c>
      <c r="BB172" s="325">
        <f>SUM(BB168:BB171)</f>
        <v>0</v>
      </c>
      <c r="BC172" s="325">
        <f>SUM(BC168:BC171)</f>
        <v>0</v>
      </c>
      <c r="BD172" s="325">
        <f>SUM(BD168:BD171)</f>
        <v>0</v>
      </c>
      <c r="BE172" s="325">
        <f>SUM(BE168:BE171)</f>
        <v>0</v>
      </c>
    </row>
    <row r="173" spans="1:80">
      <c r="A173" s="282" t="s">
        <v>97</v>
      </c>
      <c r="B173" s="283" t="s">
        <v>401</v>
      </c>
      <c r="C173" s="284" t="s">
        <v>402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 ht="22.5">
      <c r="A174" s="293">
        <v>55</v>
      </c>
      <c r="B174" s="294" t="s">
        <v>658</v>
      </c>
      <c r="C174" s="295" t="s">
        <v>659</v>
      </c>
      <c r="D174" s="296" t="s">
        <v>385</v>
      </c>
      <c r="E174" s="297">
        <v>1</v>
      </c>
      <c r="F174" s="297">
        <v>0</v>
      </c>
      <c r="G174" s="298">
        <f>E174*F174</f>
        <v>0</v>
      </c>
      <c r="H174" s="299">
        <v>0.25</v>
      </c>
      <c r="I174" s="300">
        <f>E174*H174</f>
        <v>0.25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2"/>
      <c r="C175" s="303" t="s">
        <v>660</v>
      </c>
      <c r="D175" s="304"/>
      <c r="E175" s="304"/>
      <c r="F175" s="304"/>
      <c r="G175" s="305"/>
      <c r="I175" s="306"/>
      <c r="K175" s="306"/>
      <c r="L175" s="307" t="s">
        <v>660</v>
      </c>
      <c r="O175" s="292">
        <v>3</v>
      </c>
    </row>
    <row r="176" spans="1:80">
      <c r="A176" s="293">
        <v>56</v>
      </c>
      <c r="B176" s="294" t="s">
        <v>404</v>
      </c>
      <c r="C176" s="295" t="s">
        <v>405</v>
      </c>
      <c r="D176" s="296" t="s">
        <v>184</v>
      </c>
      <c r="E176" s="297">
        <v>10</v>
      </c>
      <c r="F176" s="297">
        <v>0</v>
      </c>
      <c r="G176" s="298">
        <f>E176*F176</f>
        <v>0</v>
      </c>
      <c r="H176" s="299">
        <v>3.6999999999999999E-4</v>
      </c>
      <c r="I176" s="300">
        <f>E176*H176</f>
        <v>3.7000000000000002E-3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1</v>
      </c>
      <c r="AC176" s="261">
        <v>1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1</v>
      </c>
    </row>
    <row r="177" spans="1:80">
      <c r="A177" s="301"/>
      <c r="B177" s="302"/>
      <c r="C177" s="303" t="s">
        <v>406</v>
      </c>
      <c r="D177" s="304"/>
      <c r="E177" s="304"/>
      <c r="F177" s="304"/>
      <c r="G177" s="305"/>
      <c r="I177" s="306"/>
      <c r="K177" s="306"/>
      <c r="L177" s="307" t="s">
        <v>406</v>
      </c>
      <c r="O177" s="292">
        <v>3</v>
      </c>
    </row>
    <row r="178" spans="1:80">
      <c r="A178" s="293">
        <v>57</v>
      </c>
      <c r="B178" s="294" t="s">
        <v>407</v>
      </c>
      <c r="C178" s="295" t="s">
        <v>408</v>
      </c>
      <c r="D178" s="296" t="s">
        <v>184</v>
      </c>
      <c r="E178" s="297">
        <v>25.5</v>
      </c>
      <c r="F178" s="297">
        <v>0</v>
      </c>
      <c r="G178" s="298">
        <f>E178*F178</f>
        <v>0</v>
      </c>
      <c r="H178" s="299">
        <v>0.188</v>
      </c>
      <c r="I178" s="300">
        <f>E178*H178</f>
        <v>4.7939999999999996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1</v>
      </c>
      <c r="AC178" s="261">
        <v>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1</v>
      </c>
    </row>
    <row r="179" spans="1:80">
      <c r="A179" s="301"/>
      <c r="B179" s="308"/>
      <c r="C179" s="309" t="s">
        <v>661</v>
      </c>
      <c r="D179" s="310"/>
      <c r="E179" s="311">
        <v>7</v>
      </c>
      <c r="F179" s="312"/>
      <c r="G179" s="313"/>
      <c r="H179" s="314"/>
      <c r="I179" s="306"/>
      <c r="J179" s="315"/>
      <c r="K179" s="306"/>
      <c r="M179" s="307" t="s">
        <v>661</v>
      </c>
      <c r="O179" s="292"/>
    </row>
    <row r="180" spans="1:80">
      <c r="A180" s="301"/>
      <c r="B180" s="308"/>
      <c r="C180" s="309" t="s">
        <v>662</v>
      </c>
      <c r="D180" s="310"/>
      <c r="E180" s="311">
        <v>2</v>
      </c>
      <c r="F180" s="312"/>
      <c r="G180" s="313"/>
      <c r="H180" s="314"/>
      <c r="I180" s="306"/>
      <c r="J180" s="315"/>
      <c r="K180" s="306"/>
      <c r="M180" s="307" t="s">
        <v>662</v>
      </c>
      <c r="O180" s="292"/>
    </row>
    <row r="181" spans="1:80">
      <c r="A181" s="301"/>
      <c r="B181" s="308"/>
      <c r="C181" s="309" t="s">
        <v>663</v>
      </c>
      <c r="D181" s="310"/>
      <c r="E181" s="311">
        <v>2.5</v>
      </c>
      <c r="F181" s="312"/>
      <c r="G181" s="313"/>
      <c r="H181" s="314"/>
      <c r="I181" s="306"/>
      <c r="J181" s="315"/>
      <c r="K181" s="306"/>
      <c r="M181" s="307" t="s">
        <v>663</v>
      </c>
      <c r="O181" s="292"/>
    </row>
    <row r="182" spans="1:80">
      <c r="A182" s="301"/>
      <c r="B182" s="308"/>
      <c r="C182" s="309" t="s">
        <v>664</v>
      </c>
      <c r="D182" s="310"/>
      <c r="E182" s="311">
        <v>14</v>
      </c>
      <c r="F182" s="312"/>
      <c r="G182" s="313"/>
      <c r="H182" s="314"/>
      <c r="I182" s="306"/>
      <c r="J182" s="315"/>
      <c r="K182" s="306"/>
      <c r="M182" s="307" t="s">
        <v>664</v>
      </c>
      <c r="O182" s="292"/>
    </row>
    <row r="183" spans="1:80">
      <c r="A183" s="293">
        <v>58</v>
      </c>
      <c r="B183" s="294" t="s">
        <v>412</v>
      </c>
      <c r="C183" s="295" t="s">
        <v>413</v>
      </c>
      <c r="D183" s="296" t="s">
        <v>109</v>
      </c>
      <c r="E183" s="297">
        <v>0.89249999999999996</v>
      </c>
      <c r="F183" s="297">
        <v>0</v>
      </c>
      <c r="G183" s="298">
        <f>E183*F183</f>
        <v>0</v>
      </c>
      <c r="H183" s="299">
        <v>2.5249999999999999</v>
      </c>
      <c r="I183" s="300">
        <f>E183*H183</f>
        <v>2.2535624999999997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2"/>
      <c r="C184" s="303" t="s">
        <v>366</v>
      </c>
      <c r="D184" s="304"/>
      <c r="E184" s="304"/>
      <c r="F184" s="304"/>
      <c r="G184" s="305"/>
      <c r="I184" s="306"/>
      <c r="K184" s="306"/>
      <c r="L184" s="307" t="s">
        <v>366</v>
      </c>
      <c r="O184" s="292">
        <v>3</v>
      </c>
    </row>
    <row r="185" spans="1:80">
      <c r="A185" s="301"/>
      <c r="B185" s="308"/>
      <c r="C185" s="309" t="s">
        <v>665</v>
      </c>
      <c r="D185" s="310"/>
      <c r="E185" s="311">
        <v>0.89249999999999996</v>
      </c>
      <c r="F185" s="312"/>
      <c r="G185" s="313"/>
      <c r="H185" s="314"/>
      <c r="I185" s="306"/>
      <c r="J185" s="315"/>
      <c r="K185" s="306"/>
      <c r="M185" s="307" t="s">
        <v>665</v>
      </c>
      <c r="O185" s="292"/>
    </row>
    <row r="186" spans="1:80">
      <c r="A186" s="293">
        <v>59</v>
      </c>
      <c r="B186" s="294" t="s">
        <v>666</v>
      </c>
      <c r="C186" s="295" t="s">
        <v>667</v>
      </c>
      <c r="D186" s="296" t="s">
        <v>184</v>
      </c>
      <c r="E186" s="297">
        <v>10</v>
      </c>
      <c r="F186" s="297">
        <v>0</v>
      </c>
      <c r="G186" s="298">
        <f>E186*F186</f>
        <v>0</v>
      </c>
      <c r="H186" s="299">
        <v>0</v>
      </c>
      <c r="I186" s="300">
        <f>E186*H186</f>
        <v>0</v>
      </c>
      <c r="J186" s="299">
        <v>0</v>
      </c>
      <c r="K186" s="300">
        <f>E186*J186</f>
        <v>0</v>
      </c>
      <c r="O186" s="292">
        <v>2</v>
      </c>
      <c r="AA186" s="261">
        <v>1</v>
      </c>
      <c r="AB186" s="261">
        <v>0</v>
      </c>
      <c r="AC186" s="261">
        <v>0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1</v>
      </c>
      <c r="CB186" s="292">
        <v>0</v>
      </c>
    </row>
    <row r="187" spans="1:80">
      <c r="A187" s="301"/>
      <c r="B187" s="302"/>
      <c r="C187" s="303" t="s">
        <v>668</v>
      </c>
      <c r="D187" s="304"/>
      <c r="E187" s="304"/>
      <c r="F187" s="304"/>
      <c r="G187" s="305"/>
      <c r="I187" s="306"/>
      <c r="K187" s="306"/>
      <c r="L187" s="307" t="s">
        <v>668</v>
      </c>
      <c r="O187" s="292">
        <v>3</v>
      </c>
    </row>
    <row r="188" spans="1:80">
      <c r="A188" s="293">
        <v>60</v>
      </c>
      <c r="B188" s="294" t="s">
        <v>669</v>
      </c>
      <c r="C188" s="295" t="s">
        <v>670</v>
      </c>
      <c r="D188" s="296" t="s">
        <v>184</v>
      </c>
      <c r="E188" s="297">
        <v>10</v>
      </c>
      <c r="F188" s="297">
        <v>0</v>
      </c>
      <c r="G188" s="298">
        <f>E188*F188</f>
        <v>0</v>
      </c>
      <c r="H188" s="299">
        <v>0</v>
      </c>
      <c r="I188" s="300">
        <f>E188*H188</f>
        <v>0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1</v>
      </c>
      <c r="AC188" s="261">
        <v>1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1</v>
      </c>
    </row>
    <row r="189" spans="1:80">
      <c r="A189" s="301"/>
      <c r="B189" s="302"/>
      <c r="C189" s="303" t="s">
        <v>668</v>
      </c>
      <c r="D189" s="304"/>
      <c r="E189" s="304"/>
      <c r="F189" s="304"/>
      <c r="G189" s="305"/>
      <c r="I189" s="306"/>
      <c r="K189" s="306"/>
      <c r="L189" s="307" t="s">
        <v>668</v>
      </c>
      <c r="O189" s="292">
        <v>3</v>
      </c>
    </row>
    <row r="190" spans="1:80">
      <c r="A190" s="293">
        <v>61</v>
      </c>
      <c r="B190" s="294" t="s">
        <v>420</v>
      </c>
      <c r="C190" s="295" t="s">
        <v>421</v>
      </c>
      <c r="D190" s="296" t="s">
        <v>385</v>
      </c>
      <c r="E190" s="297">
        <v>15</v>
      </c>
      <c r="F190" s="297">
        <v>0</v>
      </c>
      <c r="G190" s="298">
        <f>E190*F190</f>
        <v>0</v>
      </c>
      <c r="H190" s="299">
        <v>4.5999999999999999E-2</v>
      </c>
      <c r="I190" s="300">
        <f>E190*H190</f>
        <v>0.69</v>
      </c>
      <c r="J190" s="299"/>
      <c r="K190" s="300">
        <f>E190*J190</f>
        <v>0</v>
      </c>
      <c r="O190" s="292">
        <v>2</v>
      </c>
      <c r="AA190" s="261">
        <v>3</v>
      </c>
      <c r="AB190" s="261">
        <v>1</v>
      </c>
      <c r="AC190" s="261">
        <v>59217420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3</v>
      </c>
      <c r="CB190" s="292">
        <v>1</v>
      </c>
    </row>
    <row r="191" spans="1:80">
      <c r="A191" s="301"/>
      <c r="B191" s="308"/>
      <c r="C191" s="309" t="s">
        <v>671</v>
      </c>
      <c r="D191" s="310"/>
      <c r="E191" s="311">
        <v>14.14</v>
      </c>
      <c r="F191" s="312"/>
      <c r="G191" s="313"/>
      <c r="H191" s="314"/>
      <c r="I191" s="306"/>
      <c r="J191" s="315"/>
      <c r="K191" s="306"/>
      <c r="M191" s="307" t="s">
        <v>671</v>
      </c>
      <c r="O191" s="292"/>
    </row>
    <row r="192" spans="1:80">
      <c r="A192" s="301"/>
      <c r="B192" s="308"/>
      <c r="C192" s="309" t="s">
        <v>672</v>
      </c>
      <c r="D192" s="310"/>
      <c r="E192" s="311">
        <v>0.86</v>
      </c>
      <c r="F192" s="312"/>
      <c r="G192" s="313"/>
      <c r="H192" s="314"/>
      <c r="I192" s="306"/>
      <c r="J192" s="315"/>
      <c r="K192" s="306"/>
      <c r="M192" s="307" t="s">
        <v>672</v>
      </c>
      <c r="O192" s="292"/>
    </row>
    <row r="193" spans="1:80">
      <c r="A193" s="293">
        <v>62</v>
      </c>
      <c r="B193" s="294" t="s">
        <v>424</v>
      </c>
      <c r="C193" s="295" t="s">
        <v>425</v>
      </c>
      <c r="D193" s="296" t="s">
        <v>385</v>
      </c>
      <c r="E193" s="297">
        <v>14</v>
      </c>
      <c r="F193" s="297">
        <v>0</v>
      </c>
      <c r="G193" s="298">
        <f>E193*F193</f>
        <v>0</v>
      </c>
      <c r="H193" s="299">
        <v>0.04</v>
      </c>
      <c r="I193" s="300">
        <f>E193*H193</f>
        <v>0.56000000000000005</v>
      </c>
      <c r="J193" s="299"/>
      <c r="K193" s="300">
        <f>E193*J193</f>
        <v>0</v>
      </c>
      <c r="O193" s="292">
        <v>2</v>
      </c>
      <c r="AA193" s="261">
        <v>3</v>
      </c>
      <c r="AB193" s="261">
        <v>10</v>
      </c>
      <c r="AC193" s="261">
        <v>59217489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3</v>
      </c>
      <c r="CB193" s="292">
        <v>10</v>
      </c>
    </row>
    <row r="194" spans="1:80">
      <c r="A194" s="301"/>
      <c r="B194" s="308"/>
      <c r="C194" s="309" t="s">
        <v>673</v>
      </c>
      <c r="D194" s="310"/>
      <c r="E194" s="311">
        <v>14</v>
      </c>
      <c r="F194" s="312"/>
      <c r="G194" s="313"/>
      <c r="H194" s="314"/>
      <c r="I194" s="306"/>
      <c r="J194" s="315"/>
      <c r="K194" s="306"/>
      <c r="M194" s="307" t="s">
        <v>673</v>
      </c>
      <c r="O194" s="292"/>
    </row>
    <row r="195" spans="1:80">
      <c r="A195" s="293">
        <v>63</v>
      </c>
      <c r="B195" s="294" t="s">
        <v>427</v>
      </c>
      <c r="C195" s="295" t="s">
        <v>674</v>
      </c>
      <c r="D195" s="296" t="s">
        <v>385</v>
      </c>
      <c r="E195" s="297">
        <v>5.05</v>
      </c>
      <c r="F195" s="297">
        <v>0</v>
      </c>
      <c r="G195" s="298">
        <f>E195*F195</f>
        <v>0</v>
      </c>
      <c r="H195" s="299">
        <v>5.1999999999999998E-2</v>
      </c>
      <c r="I195" s="300">
        <f>E195*H195</f>
        <v>0.2626</v>
      </c>
      <c r="J195" s="299"/>
      <c r="K195" s="300">
        <f>E195*J195</f>
        <v>0</v>
      </c>
      <c r="O195" s="292">
        <v>2</v>
      </c>
      <c r="AA195" s="261">
        <v>3</v>
      </c>
      <c r="AB195" s="261">
        <v>10</v>
      </c>
      <c r="AC195" s="261">
        <v>59217490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3</v>
      </c>
      <c r="CB195" s="292">
        <v>10</v>
      </c>
    </row>
    <row r="196" spans="1:80">
      <c r="A196" s="301"/>
      <c r="B196" s="308"/>
      <c r="C196" s="309" t="s">
        <v>675</v>
      </c>
      <c r="D196" s="310"/>
      <c r="E196" s="311">
        <v>5.05</v>
      </c>
      <c r="F196" s="312"/>
      <c r="G196" s="313"/>
      <c r="H196" s="314"/>
      <c r="I196" s="306"/>
      <c r="J196" s="315"/>
      <c r="K196" s="306"/>
      <c r="M196" s="307" t="s">
        <v>675</v>
      </c>
      <c r="O196" s="292"/>
    </row>
    <row r="197" spans="1:80">
      <c r="A197" s="293">
        <v>64</v>
      </c>
      <c r="B197" s="294" t="s">
        <v>676</v>
      </c>
      <c r="C197" s="295" t="s">
        <v>677</v>
      </c>
      <c r="D197" s="296" t="s">
        <v>385</v>
      </c>
      <c r="E197" s="297">
        <v>2</v>
      </c>
      <c r="F197" s="297">
        <v>0</v>
      </c>
      <c r="G197" s="298">
        <f>E197*F197</f>
        <v>0</v>
      </c>
      <c r="H197" s="299">
        <v>6.9000000000000006E-2</v>
      </c>
      <c r="I197" s="300">
        <f>E197*H197</f>
        <v>0.13800000000000001</v>
      </c>
      <c r="J197" s="299"/>
      <c r="K197" s="300">
        <f>E197*J197</f>
        <v>0</v>
      </c>
      <c r="O197" s="292">
        <v>2</v>
      </c>
      <c r="AA197" s="261">
        <v>3</v>
      </c>
      <c r="AB197" s="261">
        <v>1</v>
      </c>
      <c r="AC197" s="261">
        <v>59217491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3</v>
      </c>
      <c r="CB197" s="292">
        <v>1</v>
      </c>
    </row>
    <row r="198" spans="1:80">
      <c r="A198" s="316"/>
      <c r="B198" s="317" t="s">
        <v>99</v>
      </c>
      <c r="C198" s="318" t="s">
        <v>403</v>
      </c>
      <c r="D198" s="319"/>
      <c r="E198" s="320"/>
      <c r="F198" s="321"/>
      <c r="G198" s="322">
        <f>SUM(G173:G197)</f>
        <v>0</v>
      </c>
      <c r="H198" s="323"/>
      <c r="I198" s="324">
        <f>SUM(I173:I197)</f>
        <v>8.9518625000000007</v>
      </c>
      <c r="J198" s="323"/>
      <c r="K198" s="324">
        <f>SUM(K173:K197)</f>
        <v>0</v>
      </c>
      <c r="O198" s="292">
        <v>4</v>
      </c>
      <c r="BA198" s="325">
        <f>SUM(BA173:BA197)</f>
        <v>0</v>
      </c>
      <c r="BB198" s="325">
        <f>SUM(BB173:BB197)</f>
        <v>0</v>
      </c>
      <c r="BC198" s="325">
        <f>SUM(BC173:BC197)</f>
        <v>0</v>
      </c>
      <c r="BD198" s="325">
        <f>SUM(BD173:BD197)</f>
        <v>0</v>
      </c>
      <c r="BE198" s="325">
        <f>SUM(BE173:BE197)</f>
        <v>0</v>
      </c>
    </row>
    <row r="199" spans="1:80">
      <c r="A199" s="282" t="s">
        <v>97</v>
      </c>
      <c r="B199" s="283" t="s">
        <v>429</v>
      </c>
      <c r="C199" s="284" t="s">
        <v>430</v>
      </c>
      <c r="D199" s="285"/>
      <c r="E199" s="286"/>
      <c r="F199" s="286"/>
      <c r="G199" s="287"/>
      <c r="H199" s="288"/>
      <c r="I199" s="289"/>
      <c r="J199" s="290"/>
      <c r="K199" s="291"/>
      <c r="O199" s="292">
        <v>1</v>
      </c>
    </row>
    <row r="200" spans="1:80">
      <c r="A200" s="293">
        <v>65</v>
      </c>
      <c r="B200" s="294" t="s">
        <v>432</v>
      </c>
      <c r="C200" s="295" t="s">
        <v>433</v>
      </c>
      <c r="D200" s="296" t="s">
        <v>434</v>
      </c>
      <c r="E200" s="297">
        <v>10</v>
      </c>
      <c r="F200" s="297">
        <v>0</v>
      </c>
      <c r="G200" s="298">
        <f>E200*F200</f>
        <v>0</v>
      </c>
      <c r="H200" s="299"/>
      <c r="I200" s="300">
        <f>E200*H200</f>
        <v>0</v>
      </c>
      <c r="J200" s="299"/>
      <c r="K200" s="300">
        <f>E200*J200</f>
        <v>0</v>
      </c>
      <c r="O200" s="292">
        <v>2</v>
      </c>
      <c r="AA200" s="261">
        <v>6</v>
      </c>
      <c r="AB200" s="261">
        <v>1</v>
      </c>
      <c r="AC200" s="261">
        <v>171156610600</v>
      </c>
      <c r="AZ200" s="261">
        <v>1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6</v>
      </c>
      <c r="CB200" s="292">
        <v>1</v>
      </c>
    </row>
    <row r="201" spans="1:80">
      <c r="A201" s="301"/>
      <c r="B201" s="302"/>
      <c r="C201" s="303"/>
      <c r="D201" s="304"/>
      <c r="E201" s="304"/>
      <c r="F201" s="304"/>
      <c r="G201" s="305"/>
      <c r="I201" s="306"/>
      <c r="K201" s="306"/>
      <c r="L201" s="307"/>
      <c r="O201" s="292">
        <v>3</v>
      </c>
    </row>
    <row r="202" spans="1:80">
      <c r="A202" s="316"/>
      <c r="B202" s="317" t="s">
        <v>99</v>
      </c>
      <c r="C202" s="318" t="s">
        <v>431</v>
      </c>
      <c r="D202" s="319"/>
      <c r="E202" s="320"/>
      <c r="F202" s="321"/>
      <c r="G202" s="322">
        <f>SUM(G199:G201)</f>
        <v>0</v>
      </c>
      <c r="H202" s="323"/>
      <c r="I202" s="324">
        <f>SUM(I199:I201)</f>
        <v>0</v>
      </c>
      <c r="J202" s="323"/>
      <c r="K202" s="324">
        <f>SUM(K199:K201)</f>
        <v>0</v>
      </c>
      <c r="O202" s="292">
        <v>4</v>
      </c>
      <c r="BA202" s="325">
        <f>SUM(BA199:BA201)</f>
        <v>0</v>
      </c>
      <c r="BB202" s="325">
        <f>SUM(BB199:BB201)</f>
        <v>0</v>
      </c>
      <c r="BC202" s="325">
        <f>SUM(BC199:BC201)</f>
        <v>0</v>
      </c>
      <c r="BD202" s="325">
        <f>SUM(BD199:BD201)</f>
        <v>0</v>
      </c>
      <c r="BE202" s="325">
        <f>SUM(BE199:BE201)</f>
        <v>0</v>
      </c>
    </row>
    <row r="203" spans="1:80">
      <c r="A203" s="282" t="s">
        <v>97</v>
      </c>
      <c r="B203" s="283" t="s">
        <v>435</v>
      </c>
      <c r="C203" s="284" t="s">
        <v>436</v>
      </c>
      <c r="D203" s="285"/>
      <c r="E203" s="286"/>
      <c r="F203" s="286"/>
      <c r="G203" s="287"/>
      <c r="H203" s="288"/>
      <c r="I203" s="289"/>
      <c r="J203" s="290"/>
      <c r="K203" s="291"/>
      <c r="O203" s="292">
        <v>1</v>
      </c>
    </row>
    <row r="204" spans="1:80">
      <c r="A204" s="293">
        <v>66</v>
      </c>
      <c r="B204" s="294" t="s">
        <v>438</v>
      </c>
      <c r="C204" s="295" t="s">
        <v>439</v>
      </c>
      <c r="D204" s="296" t="s">
        <v>176</v>
      </c>
      <c r="E204" s="297">
        <v>30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>
        <v>0</v>
      </c>
      <c r="K204" s="300">
        <f>E204*J204</f>
        <v>0</v>
      </c>
      <c r="O204" s="292">
        <v>2</v>
      </c>
      <c r="AA204" s="261">
        <v>1</v>
      </c>
      <c r="AB204" s="261">
        <v>1</v>
      </c>
      <c r="AC204" s="261">
        <v>1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1</v>
      </c>
      <c r="CB204" s="292">
        <v>1</v>
      </c>
    </row>
    <row r="205" spans="1:80">
      <c r="A205" s="316"/>
      <c r="B205" s="317" t="s">
        <v>99</v>
      </c>
      <c r="C205" s="318" t="s">
        <v>437</v>
      </c>
      <c r="D205" s="319"/>
      <c r="E205" s="320"/>
      <c r="F205" s="321"/>
      <c r="G205" s="322">
        <f>SUM(G203:G204)</f>
        <v>0</v>
      </c>
      <c r="H205" s="323"/>
      <c r="I205" s="324">
        <f>SUM(I203:I204)</f>
        <v>0</v>
      </c>
      <c r="J205" s="323"/>
      <c r="K205" s="324">
        <f>SUM(K203:K204)</f>
        <v>0</v>
      </c>
      <c r="O205" s="292">
        <v>4</v>
      </c>
      <c r="BA205" s="325">
        <f>SUM(BA203:BA204)</f>
        <v>0</v>
      </c>
      <c r="BB205" s="325">
        <f>SUM(BB203:BB204)</f>
        <v>0</v>
      </c>
      <c r="BC205" s="325">
        <f>SUM(BC203:BC204)</f>
        <v>0</v>
      </c>
      <c r="BD205" s="325">
        <f>SUM(BD203:BD204)</f>
        <v>0</v>
      </c>
      <c r="BE205" s="325">
        <f>SUM(BE203:BE204)</f>
        <v>0</v>
      </c>
    </row>
    <row r="206" spans="1:80">
      <c r="A206" s="282" t="s">
        <v>97</v>
      </c>
      <c r="B206" s="283" t="s">
        <v>440</v>
      </c>
      <c r="C206" s="284" t="s">
        <v>441</v>
      </c>
      <c r="D206" s="285"/>
      <c r="E206" s="286"/>
      <c r="F206" s="286"/>
      <c r="G206" s="287"/>
      <c r="H206" s="288"/>
      <c r="I206" s="289"/>
      <c r="J206" s="290"/>
      <c r="K206" s="291"/>
      <c r="O206" s="292">
        <v>1</v>
      </c>
    </row>
    <row r="207" spans="1:80">
      <c r="A207" s="293">
        <v>67</v>
      </c>
      <c r="B207" s="294" t="s">
        <v>446</v>
      </c>
      <c r="C207" s="295" t="s">
        <v>447</v>
      </c>
      <c r="D207" s="296" t="s">
        <v>176</v>
      </c>
      <c r="E207" s="297">
        <v>10</v>
      </c>
      <c r="F207" s="297">
        <v>0</v>
      </c>
      <c r="G207" s="298">
        <f>E207*F207</f>
        <v>0</v>
      </c>
      <c r="H207" s="299">
        <v>0</v>
      </c>
      <c r="I207" s="300">
        <f>E207*H207</f>
        <v>0</v>
      </c>
      <c r="J207" s="299">
        <v>-2.7499999999999998E-3</v>
      </c>
      <c r="K207" s="300">
        <f>E207*J207</f>
        <v>-2.7499999999999997E-2</v>
      </c>
      <c r="O207" s="292">
        <v>2</v>
      </c>
      <c r="AA207" s="261">
        <v>1</v>
      </c>
      <c r="AB207" s="261">
        <v>1</v>
      </c>
      <c r="AC207" s="261">
        <v>1</v>
      </c>
      <c r="AZ207" s="261">
        <v>1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1</v>
      </c>
    </row>
    <row r="208" spans="1:80">
      <c r="A208" s="293">
        <v>68</v>
      </c>
      <c r="B208" s="294" t="s">
        <v>678</v>
      </c>
      <c r="C208" s="295" t="s">
        <v>679</v>
      </c>
      <c r="D208" s="296" t="s">
        <v>385</v>
      </c>
      <c r="E208" s="297">
        <v>1</v>
      </c>
      <c r="F208" s="297">
        <v>0</v>
      </c>
      <c r="G208" s="298">
        <f>E208*F208</f>
        <v>0</v>
      </c>
      <c r="H208" s="299">
        <v>0</v>
      </c>
      <c r="I208" s="300">
        <f>E208*H208</f>
        <v>0</v>
      </c>
      <c r="J208" s="299">
        <v>-8.2000000000000003E-2</v>
      </c>
      <c r="K208" s="300">
        <f>E208*J208</f>
        <v>-8.2000000000000003E-2</v>
      </c>
      <c r="O208" s="292">
        <v>2</v>
      </c>
      <c r="AA208" s="261">
        <v>1</v>
      </c>
      <c r="AB208" s="261">
        <v>1</v>
      </c>
      <c r="AC208" s="261">
        <v>1</v>
      </c>
      <c r="AZ208" s="261">
        <v>1</v>
      </c>
      <c r="BA208" s="261">
        <f>IF(AZ208=1,G208,0)</f>
        <v>0</v>
      </c>
      <c r="BB208" s="261">
        <f>IF(AZ208=2,G208,0)</f>
        <v>0</v>
      </c>
      <c r="BC208" s="261">
        <f>IF(AZ208=3,G208,0)</f>
        <v>0</v>
      </c>
      <c r="BD208" s="261">
        <f>IF(AZ208=4,G208,0)</f>
        <v>0</v>
      </c>
      <c r="BE208" s="261">
        <f>IF(AZ208=5,G208,0)</f>
        <v>0</v>
      </c>
      <c r="CA208" s="292">
        <v>1</v>
      </c>
      <c r="CB208" s="292">
        <v>1</v>
      </c>
    </row>
    <row r="209" spans="1:80">
      <c r="A209" s="301"/>
      <c r="B209" s="302"/>
      <c r="C209" s="303" t="s">
        <v>680</v>
      </c>
      <c r="D209" s="304"/>
      <c r="E209" s="304"/>
      <c r="F209" s="304"/>
      <c r="G209" s="305"/>
      <c r="I209" s="306"/>
      <c r="K209" s="306"/>
      <c r="L209" s="307" t="s">
        <v>680</v>
      </c>
      <c r="O209" s="292">
        <v>3</v>
      </c>
    </row>
    <row r="210" spans="1:80">
      <c r="A210" s="316"/>
      <c r="B210" s="317" t="s">
        <v>99</v>
      </c>
      <c r="C210" s="318" t="s">
        <v>442</v>
      </c>
      <c r="D210" s="319"/>
      <c r="E210" s="320"/>
      <c r="F210" s="321"/>
      <c r="G210" s="322">
        <f>SUM(G206:G209)</f>
        <v>0</v>
      </c>
      <c r="H210" s="323"/>
      <c r="I210" s="324">
        <f>SUM(I206:I209)</f>
        <v>0</v>
      </c>
      <c r="J210" s="323"/>
      <c r="K210" s="324">
        <f>SUM(K206:K209)</f>
        <v>-0.1095</v>
      </c>
      <c r="O210" s="292">
        <v>4</v>
      </c>
      <c r="BA210" s="325">
        <f>SUM(BA206:BA209)</f>
        <v>0</v>
      </c>
      <c r="BB210" s="325">
        <f>SUM(BB206:BB209)</f>
        <v>0</v>
      </c>
      <c r="BC210" s="325">
        <f>SUM(BC206:BC209)</f>
        <v>0</v>
      </c>
      <c r="BD210" s="325">
        <f>SUM(BD206:BD209)</f>
        <v>0</v>
      </c>
      <c r="BE210" s="325">
        <f>SUM(BE206:BE209)</f>
        <v>0</v>
      </c>
    </row>
    <row r="211" spans="1:80">
      <c r="A211" s="282" t="s">
        <v>97</v>
      </c>
      <c r="B211" s="283" t="s">
        <v>681</v>
      </c>
      <c r="C211" s="284" t="s">
        <v>682</v>
      </c>
      <c r="D211" s="285"/>
      <c r="E211" s="286"/>
      <c r="F211" s="286"/>
      <c r="G211" s="287"/>
      <c r="H211" s="288"/>
      <c r="I211" s="289"/>
      <c r="J211" s="290"/>
      <c r="K211" s="291"/>
      <c r="O211" s="292">
        <v>1</v>
      </c>
    </row>
    <row r="212" spans="1:80">
      <c r="A212" s="293">
        <v>69</v>
      </c>
      <c r="B212" s="294" t="s">
        <v>684</v>
      </c>
      <c r="C212" s="295" t="s">
        <v>685</v>
      </c>
      <c r="D212" s="296" t="s">
        <v>184</v>
      </c>
      <c r="E212" s="297">
        <v>20</v>
      </c>
      <c r="F212" s="297">
        <v>0</v>
      </c>
      <c r="G212" s="298">
        <f>E212*F212</f>
        <v>0</v>
      </c>
      <c r="H212" s="299">
        <v>0</v>
      </c>
      <c r="I212" s="300">
        <f>E212*H212</f>
        <v>0</v>
      </c>
      <c r="J212" s="299">
        <v>0</v>
      </c>
      <c r="K212" s="300">
        <f>E212*J212</f>
        <v>0</v>
      </c>
      <c r="O212" s="292">
        <v>2</v>
      </c>
      <c r="AA212" s="261">
        <v>1</v>
      </c>
      <c r="AB212" s="261">
        <v>1</v>
      </c>
      <c r="AC212" s="261">
        <v>1</v>
      </c>
      <c r="AZ212" s="261">
        <v>1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1</v>
      </c>
    </row>
    <row r="213" spans="1:80">
      <c r="A213" s="301"/>
      <c r="B213" s="302"/>
      <c r="C213" s="303"/>
      <c r="D213" s="304"/>
      <c r="E213" s="304"/>
      <c r="F213" s="304"/>
      <c r="G213" s="305"/>
      <c r="I213" s="306"/>
      <c r="K213" s="306"/>
      <c r="L213" s="307"/>
      <c r="O213" s="292">
        <v>3</v>
      </c>
    </row>
    <row r="214" spans="1:80">
      <c r="A214" s="301"/>
      <c r="B214" s="308"/>
      <c r="C214" s="309" t="s">
        <v>604</v>
      </c>
      <c r="D214" s="310"/>
      <c r="E214" s="311">
        <v>20</v>
      </c>
      <c r="F214" s="312"/>
      <c r="G214" s="313"/>
      <c r="H214" s="314"/>
      <c r="I214" s="306"/>
      <c r="J214" s="315"/>
      <c r="K214" s="306"/>
      <c r="M214" s="307" t="s">
        <v>604</v>
      </c>
      <c r="O214" s="292"/>
    </row>
    <row r="215" spans="1:80">
      <c r="A215" s="316"/>
      <c r="B215" s="317" t="s">
        <v>99</v>
      </c>
      <c r="C215" s="318" t="s">
        <v>683</v>
      </c>
      <c r="D215" s="319"/>
      <c r="E215" s="320"/>
      <c r="F215" s="321"/>
      <c r="G215" s="322">
        <f>SUM(G211:G214)</f>
        <v>0</v>
      </c>
      <c r="H215" s="323"/>
      <c r="I215" s="324">
        <f>SUM(I211:I214)</f>
        <v>0</v>
      </c>
      <c r="J215" s="323"/>
      <c r="K215" s="324">
        <f>SUM(K211:K214)</f>
        <v>0</v>
      </c>
      <c r="O215" s="292">
        <v>4</v>
      </c>
      <c r="BA215" s="325">
        <f>SUM(BA211:BA214)</f>
        <v>0</v>
      </c>
      <c r="BB215" s="325">
        <f>SUM(BB211:BB214)</f>
        <v>0</v>
      </c>
      <c r="BC215" s="325">
        <f>SUM(BC211:BC214)</f>
        <v>0</v>
      </c>
      <c r="BD215" s="325">
        <f>SUM(BD211:BD214)</f>
        <v>0</v>
      </c>
      <c r="BE215" s="325">
        <f>SUM(BE211:BE214)</f>
        <v>0</v>
      </c>
    </row>
    <row r="216" spans="1:80">
      <c r="A216" s="282" t="s">
        <v>97</v>
      </c>
      <c r="B216" s="283" t="s">
        <v>452</v>
      </c>
      <c r="C216" s="284" t="s">
        <v>453</v>
      </c>
      <c r="D216" s="285"/>
      <c r="E216" s="286"/>
      <c r="F216" s="286"/>
      <c r="G216" s="287"/>
      <c r="H216" s="288"/>
      <c r="I216" s="289"/>
      <c r="J216" s="290"/>
      <c r="K216" s="291"/>
      <c r="O216" s="292">
        <v>1</v>
      </c>
    </row>
    <row r="217" spans="1:80">
      <c r="A217" s="293">
        <v>70</v>
      </c>
      <c r="B217" s="294" t="s">
        <v>455</v>
      </c>
      <c r="C217" s="295" t="s">
        <v>456</v>
      </c>
      <c r="D217" s="296" t="s">
        <v>319</v>
      </c>
      <c r="E217" s="297">
        <v>104.972354282</v>
      </c>
      <c r="F217" s="297">
        <v>0</v>
      </c>
      <c r="G217" s="298">
        <f>E217*F217</f>
        <v>0</v>
      </c>
      <c r="H217" s="299">
        <v>0</v>
      </c>
      <c r="I217" s="300">
        <f>E217*H217</f>
        <v>0</v>
      </c>
      <c r="J217" s="299"/>
      <c r="K217" s="300">
        <f>E217*J217</f>
        <v>0</v>
      </c>
      <c r="O217" s="292">
        <v>2</v>
      </c>
      <c r="AA217" s="261">
        <v>7</v>
      </c>
      <c r="AB217" s="261">
        <v>1</v>
      </c>
      <c r="AC217" s="261">
        <v>2</v>
      </c>
      <c r="AZ217" s="261">
        <v>1</v>
      </c>
      <c r="BA217" s="261">
        <f>IF(AZ217=1,G217,0)</f>
        <v>0</v>
      </c>
      <c r="BB217" s="261">
        <f>IF(AZ217=2,G217,0)</f>
        <v>0</v>
      </c>
      <c r="BC217" s="261">
        <f>IF(AZ217=3,G217,0)</f>
        <v>0</v>
      </c>
      <c r="BD217" s="261">
        <f>IF(AZ217=4,G217,0)</f>
        <v>0</v>
      </c>
      <c r="BE217" s="261">
        <f>IF(AZ217=5,G217,0)</f>
        <v>0</v>
      </c>
      <c r="CA217" s="292">
        <v>7</v>
      </c>
      <c r="CB217" s="292">
        <v>1</v>
      </c>
    </row>
    <row r="218" spans="1:80">
      <c r="A218" s="316"/>
      <c r="B218" s="317" t="s">
        <v>99</v>
      </c>
      <c r="C218" s="318" t="s">
        <v>454</v>
      </c>
      <c r="D218" s="319"/>
      <c r="E218" s="320"/>
      <c r="F218" s="321"/>
      <c r="G218" s="322">
        <f>SUM(G216:G217)</f>
        <v>0</v>
      </c>
      <c r="H218" s="323"/>
      <c r="I218" s="324">
        <f>SUM(I216:I217)</f>
        <v>0</v>
      </c>
      <c r="J218" s="323"/>
      <c r="K218" s="324">
        <f>SUM(K216:K217)</f>
        <v>0</v>
      </c>
      <c r="O218" s="292">
        <v>4</v>
      </c>
      <c r="BA218" s="325">
        <f>SUM(BA216:BA217)</f>
        <v>0</v>
      </c>
      <c r="BB218" s="325">
        <f>SUM(BB216:BB217)</f>
        <v>0</v>
      </c>
      <c r="BC218" s="325">
        <f>SUM(BC216:BC217)</f>
        <v>0</v>
      </c>
      <c r="BD218" s="325">
        <f>SUM(BD216:BD217)</f>
        <v>0</v>
      </c>
      <c r="BE218" s="325">
        <f>SUM(BE216:BE217)</f>
        <v>0</v>
      </c>
    </row>
    <row r="219" spans="1:80">
      <c r="A219" s="282" t="s">
        <v>97</v>
      </c>
      <c r="B219" s="283" t="s">
        <v>686</v>
      </c>
      <c r="C219" s="284" t="s">
        <v>687</v>
      </c>
      <c r="D219" s="285"/>
      <c r="E219" s="286"/>
      <c r="F219" s="286"/>
      <c r="G219" s="287"/>
      <c r="H219" s="288"/>
      <c r="I219" s="289"/>
      <c r="J219" s="290"/>
      <c r="K219" s="291"/>
      <c r="O219" s="292">
        <v>1</v>
      </c>
    </row>
    <row r="220" spans="1:80" ht="22.5">
      <c r="A220" s="293">
        <v>71</v>
      </c>
      <c r="B220" s="294" t="s">
        <v>689</v>
      </c>
      <c r="C220" s="295" t="s">
        <v>690</v>
      </c>
      <c r="D220" s="296" t="s">
        <v>98</v>
      </c>
      <c r="E220" s="297">
        <v>1</v>
      </c>
      <c r="F220" s="297">
        <v>0</v>
      </c>
      <c r="G220" s="298">
        <f>E220*F220</f>
        <v>0</v>
      </c>
      <c r="H220" s="299">
        <v>0.10034999999999999</v>
      </c>
      <c r="I220" s="300">
        <f>E220*H220</f>
        <v>0.10034999999999999</v>
      </c>
      <c r="J220" s="299">
        <v>0</v>
      </c>
      <c r="K220" s="300">
        <f>E220*J220</f>
        <v>0</v>
      </c>
      <c r="O220" s="292">
        <v>2</v>
      </c>
      <c r="AA220" s="261">
        <v>1</v>
      </c>
      <c r="AB220" s="261">
        <v>7</v>
      </c>
      <c r="AC220" s="261">
        <v>7</v>
      </c>
      <c r="AZ220" s="261">
        <v>2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1</v>
      </c>
      <c r="CB220" s="292">
        <v>7</v>
      </c>
    </row>
    <row r="221" spans="1:80">
      <c r="A221" s="316"/>
      <c r="B221" s="317" t="s">
        <v>99</v>
      </c>
      <c r="C221" s="318" t="s">
        <v>688</v>
      </c>
      <c r="D221" s="319"/>
      <c r="E221" s="320"/>
      <c r="F221" s="321"/>
      <c r="G221" s="322">
        <f>SUM(G219:G220)</f>
        <v>0</v>
      </c>
      <c r="H221" s="323"/>
      <c r="I221" s="324">
        <f>SUM(I219:I220)</f>
        <v>0.10034999999999999</v>
      </c>
      <c r="J221" s="323"/>
      <c r="K221" s="324">
        <f>SUM(K219:K220)</f>
        <v>0</v>
      </c>
      <c r="O221" s="292">
        <v>4</v>
      </c>
      <c r="BA221" s="325">
        <f>SUM(BA219:BA220)</f>
        <v>0</v>
      </c>
      <c r="BB221" s="325">
        <f>SUM(BB219:BB220)</f>
        <v>0</v>
      </c>
      <c r="BC221" s="325">
        <f>SUM(BC219:BC220)</f>
        <v>0</v>
      </c>
      <c r="BD221" s="325">
        <f>SUM(BD219:BD220)</f>
        <v>0</v>
      </c>
      <c r="BE221" s="325">
        <f>SUM(BE219:BE220)</f>
        <v>0</v>
      </c>
    </row>
    <row r="222" spans="1:80">
      <c r="A222" s="282" t="s">
        <v>97</v>
      </c>
      <c r="B222" s="283" t="s">
        <v>457</v>
      </c>
      <c r="C222" s="284" t="s">
        <v>458</v>
      </c>
      <c r="D222" s="285"/>
      <c r="E222" s="286"/>
      <c r="F222" s="286"/>
      <c r="G222" s="287"/>
      <c r="H222" s="288"/>
      <c r="I222" s="289"/>
      <c r="J222" s="290"/>
      <c r="K222" s="291"/>
      <c r="O222" s="292">
        <v>1</v>
      </c>
    </row>
    <row r="223" spans="1:80">
      <c r="A223" s="293">
        <v>72</v>
      </c>
      <c r="B223" s="294" t="s">
        <v>460</v>
      </c>
      <c r="C223" s="295" t="s">
        <v>461</v>
      </c>
      <c r="D223" s="296" t="s">
        <v>98</v>
      </c>
      <c r="E223" s="297">
        <v>3</v>
      </c>
      <c r="F223" s="297">
        <v>0</v>
      </c>
      <c r="G223" s="298">
        <f>E223*F223</f>
        <v>0</v>
      </c>
      <c r="H223" s="299">
        <v>2.0000000000000001E-4</v>
      </c>
      <c r="I223" s="300">
        <f>E223*H223</f>
        <v>6.0000000000000006E-4</v>
      </c>
      <c r="J223" s="299">
        <v>0</v>
      </c>
      <c r="K223" s="300">
        <f>E223*J223</f>
        <v>0</v>
      </c>
      <c r="O223" s="292">
        <v>2</v>
      </c>
      <c r="AA223" s="261">
        <v>1</v>
      </c>
      <c r="AB223" s="261">
        <v>7</v>
      </c>
      <c r="AC223" s="261">
        <v>7</v>
      </c>
      <c r="AZ223" s="261">
        <v>2</v>
      </c>
      <c r="BA223" s="261">
        <f>IF(AZ223=1,G223,0)</f>
        <v>0</v>
      </c>
      <c r="BB223" s="261">
        <f>IF(AZ223=2,G223,0)</f>
        <v>0</v>
      </c>
      <c r="BC223" s="261">
        <f>IF(AZ223=3,G223,0)</f>
        <v>0</v>
      </c>
      <c r="BD223" s="261">
        <f>IF(AZ223=4,G223,0)</f>
        <v>0</v>
      </c>
      <c r="BE223" s="261">
        <f>IF(AZ223=5,G223,0)</f>
        <v>0</v>
      </c>
      <c r="CA223" s="292">
        <v>1</v>
      </c>
      <c r="CB223" s="292">
        <v>7</v>
      </c>
    </row>
    <row r="224" spans="1:80">
      <c r="A224" s="293">
        <v>73</v>
      </c>
      <c r="B224" s="294" t="s">
        <v>462</v>
      </c>
      <c r="C224" s="295" t="s">
        <v>463</v>
      </c>
      <c r="D224" s="296" t="s">
        <v>98</v>
      </c>
      <c r="E224" s="297">
        <v>1</v>
      </c>
      <c r="F224" s="297">
        <v>0</v>
      </c>
      <c r="G224" s="298">
        <f>E224*F224</f>
        <v>0</v>
      </c>
      <c r="H224" s="299">
        <v>2.0000000000000001E-4</v>
      </c>
      <c r="I224" s="300">
        <f>E224*H224</f>
        <v>2.0000000000000001E-4</v>
      </c>
      <c r="J224" s="299">
        <v>0</v>
      </c>
      <c r="K224" s="300">
        <f>E224*J224</f>
        <v>0</v>
      </c>
      <c r="O224" s="292">
        <v>2</v>
      </c>
      <c r="AA224" s="261">
        <v>1</v>
      </c>
      <c r="AB224" s="261">
        <v>7</v>
      </c>
      <c r="AC224" s="261">
        <v>7</v>
      </c>
      <c r="AZ224" s="261">
        <v>2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1</v>
      </c>
      <c r="CB224" s="292">
        <v>7</v>
      </c>
    </row>
    <row r="225" spans="1:80">
      <c r="A225" s="316"/>
      <c r="B225" s="317" t="s">
        <v>99</v>
      </c>
      <c r="C225" s="318" t="s">
        <v>459</v>
      </c>
      <c r="D225" s="319"/>
      <c r="E225" s="320"/>
      <c r="F225" s="321"/>
      <c r="G225" s="322">
        <f>SUM(G222:G224)</f>
        <v>0</v>
      </c>
      <c r="H225" s="323"/>
      <c r="I225" s="324">
        <f>SUM(I222:I224)</f>
        <v>8.0000000000000004E-4</v>
      </c>
      <c r="J225" s="323"/>
      <c r="K225" s="324">
        <f>SUM(K222:K224)</f>
        <v>0</v>
      </c>
      <c r="O225" s="292">
        <v>4</v>
      </c>
      <c r="BA225" s="325">
        <f>SUM(BA222:BA224)</f>
        <v>0</v>
      </c>
      <c r="BB225" s="325">
        <f>SUM(BB222:BB224)</f>
        <v>0</v>
      </c>
      <c r="BC225" s="325">
        <f>SUM(BC222:BC224)</f>
        <v>0</v>
      </c>
      <c r="BD225" s="325">
        <f>SUM(BD222:BD224)</f>
        <v>0</v>
      </c>
      <c r="BE225" s="325">
        <f>SUM(BE222:BE224)</f>
        <v>0</v>
      </c>
    </row>
    <row r="226" spans="1:80">
      <c r="A226" s="282" t="s">
        <v>97</v>
      </c>
      <c r="B226" s="283" t="s">
        <v>471</v>
      </c>
      <c r="C226" s="284" t="s">
        <v>472</v>
      </c>
      <c r="D226" s="285"/>
      <c r="E226" s="286"/>
      <c r="F226" s="286"/>
      <c r="G226" s="287"/>
      <c r="H226" s="288"/>
      <c r="I226" s="289"/>
      <c r="J226" s="290"/>
      <c r="K226" s="291"/>
      <c r="O226" s="292">
        <v>1</v>
      </c>
    </row>
    <row r="227" spans="1:80">
      <c r="A227" s="293">
        <v>74</v>
      </c>
      <c r="B227" s="294" t="s">
        <v>474</v>
      </c>
      <c r="C227" s="295" t="s">
        <v>475</v>
      </c>
      <c r="D227" s="296" t="s">
        <v>319</v>
      </c>
      <c r="E227" s="297">
        <v>33.594099999999997</v>
      </c>
      <c r="F227" s="297">
        <v>0</v>
      </c>
      <c r="G227" s="298">
        <f>E227*F227</f>
        <v>0</v>
      </c>
      <c r="H227" s="299">
        <v>0</v>
      </c>
      <c r="I227" s="300">
        <f>E227*H227</f>
        <v>0</v>
      </c>
      <c r="J227" s="299"/>
      <c r="K227" s="300">
        <f>E227*J227</f>
        <v>0</v>
      </c>
      <c r="O227" s="292">
        <v>2</v>
      </c>
      <c r="AA227" s="261">
        <v>8</v>
      </c>
      <c r="AB227" s="261">
        <v>0</v>
      </c>
      <c r="AC227" s="261">
        <v>3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8</v>
      </c>
      <c r="CB227" s="292">
        <v>0</v>
      </c>
    </row>
    <row r="228" spans="1:80">
      <c r="A228" s="293">
        <v>75</v>
      </c>
      <c r="B228" s="294" t="s">
        <v>476</v>
      </c>
      <c r="C228" s="295" t="s">
        <v>477</v>
      </c>
      <c r="D228" s="296" t="s">
        <v>319</v>
      </c>
      <c r="E228" s="297">
        <v>302.34690000000001</v>
      </c>
      <c r="F228" s="297">
        <v>0</v>
      </c>
      <c r="G228" s="298">
        <f>E228*F228</f>
        <v>0</v>
      </c>
      <c r="H228" s="299">
        <v>0</v>
      </c>
      <c r="I228" s="300">
        <f>E228*H228</f>
        <v>0</v>
      </c>
      <c r="J228" s="299"/>
      <c r="K228" s="300">
        <f>E228*J228</f>
        <v>0</v>
      </c>
      <c r="O228" s="292">
        <v>2</v>
      </c>
      <c r="AA228" s="261">
        <v>8</v>
      </c>
      <c r="AB228" s="261">
        <v>0</v>
      </c>
      <c r="AC228" s="261">
        <v>3</v>
      </c>
      <c r="AZ228" s="261">
        <v>1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8</v>
      </c>
      <c r="CB228" s="292">
        <v>0</v>
      </c>
    </row>
    <row r="229" spans="1:80">
      <c r="A229" s="301"/>
      <c r="B229" s="302"/>
      <c r="C229" s="303"/>
      <c r="D229" s="304"/>
      <c r="E229" s="304"/>
      <c r="F229" s="304"/>
      <c r="G229" s="305"/>
      <c r="I229" s="306"/>
      <c r="K229" s="306"/>
      <c r="L229" s="307"/>
      <c r="O229" s="292">
        <v>3</v>
      </c>
    </row>
    <row r="230" spans="1:80">
      <c r="A230" s="293">
        <v>76</v>
      </c>
      <c r="B230" s="294" t="s">
        <v>478</v>
      </c>
      <c r="C230" s="295" t="s">
        <v>479</v>
      </c>
      <c r="D230" s="296" t="s">
        <v>319</v>
      </c>
      <c r="E230" s="297">
        <v>33.594099999999997</v>
      </c>
      <c r="F230" s="297">
        <v>0</v>
      </c>
      <c r="G230" s="298">
        <f>E230*F230</f>
        <v>0</v>
      </c>
      <c r="H230" s="299">
        <v>0</v>
      </c>
      <c r="I230" s="300">
        <f>E230*H230</f>
        <v>0</v>
      </c>
      <c r="J230" s="299"/>
      <c r="K230" s="300">
        <f>E230*J230</f>
        <v>0</v>
      </c>
      <c r="O230" s="292">
        <v>2</v>
      </c>
      <c r="AA230" s="261">
        <v>8</v>
      </c>
      <c r="AB230" s="261">
        <v>0</v>
      </c>
      <c r="AC230" s="261">
        <v>3</v>
      </c>
      <c r="AZ230" s="261">
        <v>1</v>
      </c>
      <c r="BA230" s="261">
        <f>IF(AZ230=1,G230,0)</f>
        <v>0</v>
      </c>
      <c r="BB230" s="261">
        <f>IF(AZ230=2,G230,0)</f>
        <v>0</v>
      </c>
      <c r="BC230" s="261">
        <f>IF(AZ230=3,G230,0)</f>
        <v>0</v>
      </c>
      <c r="BD230" s="261">
        <f>IF(AZ230=4,G230,0)</f>
        <v>0</v>
      </c>
      <c r="BE230" s="261">
        <f>IF(AZ230=5,G230,0)</f>
        <v>0</v>
      </c>
      <c r="CA230" s="292">
        <v>8</v>
      </c>
      <c r="CB230" s="292">
        <v>0</v>
      </c>
    </row>
    <row r="231" spans="1:80">
      <c r="A231" s="316"/>
      <c r="B231" s="317" t="s">
        <v>99</v>
      </c>
      <c r="C231" s="318" t="s">
        <v>473</v>
      </c>
      <c r="D231" s="319"/>
      <c r="E231" s="320"/>
      <c r="F231" s="321"/>
      <c r="G231" s="322">
        <f>SUM(G226:G230)</f>
        <v>0</v>
      </c>
      <c r="H231" s="323"/>
      <c r="I231" s="324">
        <f>SUM(I226:I230)</f>
        <v>0</v>
      </c>
      <c r="J231" s="323"/>
      <c r="K231" s="324">
        <f>SUM(K226:K230)</f>
        <v>0</v>
      </c>
      <c r="O231" s="292">
        <v>4</v>
      </c>
      <c r="BA231" s="325">
        <f>SUM(BA226:BA230)</f>
        <v>0</v>
      </c>
      <c r="BB231" s="325">
        <f>SUM(BB226:BB230)</f>
        <v>0</v>
      </c>
      <c r="BC231" s="325">
        <f>SUM(BC226:BC230)</f>
        <v>0</v>
      </c>
      <c r="BD231" s="325">
        <f>SUM(BD226:BD230)</f>
        <v>0</v>
      </c>
      <c r="BE231" s="325">
        <f>SUM(BE226:BE230)</f>
        <v>0</v>
      </c>
    </row>
    <row r="232" spans="1:80">
      <c r="E232" s="261"/>
    </row>
    <row r="233" spans="1:80">
      <c r="E233" s="261"/>
    </row>
    <row r="234" spans="1:80">
      <c r="E234" s="261"/>
    </row>
    <row r="235" spans="1:80">
      <c r="E235" s="261"/>
    </row>
    <row r="236" spans="1:80">
      <c r="E236" s="261"/>
    </row>
    <row r="237" spans="1:80">
      <c r="E237" s="261"/>
    </row>
    <row r="238" spans="1:80">
      <c r="E238" s="261"/>
    </row>
    <row r="239" spans="1:80">
      <c r="E239" s="261"/>
    </row>
    <row r="240" spans="1:80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E244" s="261"/>
    </row>
    <row r="245" spans="1:7">
      <c r="E245" s="261"/>
    </row>
    <row r="246" spans="1:7">
      <c r="E246" s="261"/>
    </row>
    <row r="247" spans="1:7">
      <c r="E247" s="261"/>
    </row>
    <row r="248" spans="1:7">
      <c r="E248" s="261"/>
    </row>
    <row r="249" spans="1:7">
      <c r="E249" s="261"/>
    </row>
    <row r="250" spans="1:7">
      <c r="E250" s="261"/>
    </row>
    <row r="251" spans="1:7">
      <c r="E251" s="261"/>
    </row>
    <row r="252" spans="1:7">
      <c r="E252" s="261"/>
    </row>
    <row r="253" spans="1:7">
      <c r="E253" s="261"/>
    </row>
    <row r="254" spans="1:7">
      <c r="E254" s="261"/>
    </row>
    <row r="255" spans="1:7">
      <c r="A255" s="315"/>
      <c r="B255" s="315"/>
      <c r="C255" s="315"/>
      <c r="D255" s="315"/>
      <c r="E255" s="315"/>
      <c r="F255" s="315"/>
      <c r="G255" s="315"/>
    </row>
    <row r="256" spans="1:7">
      <c r="A256" s="315"/>
      <c r="B256" s="315"/>
      <c r="C256" s="315"/>
      <c r="D256" s="315"/>
      <c r="E256" s="315"/>
      <c r="F256" s="315"/>
      <c r="G256" s="315"/>
    </row>
    <row r="257" spans="1:7">
      <c r="A257" s="315"/>
      <c r="B257" s="315"/>
      <c r="C257" s="315"/>
      <c r="D257" s="315"/>
      <c r="E257" s="315"/>
      <c r="F257" s="315"/>
      <c r="G257" s="315"/>
    </row>
    <row r="258" spans="1:7">
      <c r="A258" s="315"/>
      <c r="B258" s="315"/>
      <c r="C258" s="315"/>
      <c r="D258" s="315"/>
      <c r="E258" s="315"/>
      <c r="F258" s="315"/>
      <c r="G258" s="315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A290" s="326"/>
      <c r="B290" s="326"/>
    </row>
    <row r="291" spans="1:7">
      <c r="A291" s="315"/>
      <c r="B291" s="315"/>
      <c r="C291" s="327"/>
      <c r="D291" s="327"/>
      <c r="E291" s="328"/>
      <c r="F291" s="327"/>
      <c r="G291" s="329"/>
    </row>
    <row r="292" spans="1:7">
      <c r="A292" s="330"/>
      <c r="B292" s="330"/>
      <c r="C292" s="315"/>
      <c r="D292" s="315"/>
      <c r="E292" s="331"/>
      <c r="F292" s="315"/>
      <c r="G292" s="315"/>
    </row>
    <row r="293" spans="1:7">
      <c r="A293" s="315"/>
      <c r="B293" s="315"/>
      <c r="C293" s="315"/>
      <c r="D293" s="315"/>
      <c r="E293" s="331"/>
      <c r="F293" s="315"/>
      <c r="G293" s="315"/>
    </row>
    <row r="294" spans="1:7">
      <c r="A294" s="315"/>
      <c r="B294" s="315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  <row r="297" spans="1:7">
      <c r="A297" s="315"/>
      <c r="B297" s="315"/>
      <c r="C297" s="315"/>
      <c r="D297" s="315"/>
      <c r="E297" s="331"/>
      <c r="F297" s="315"/>
      <c r="G297" s="315"/>
    </row>
    <row r="298" spans="1:7">
      <c r="A298" s="315"/>
      <c r="B298" s="315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</sheetData>
  <mergeCells count="105">
    <mergeCell ref="C229:G229"/>
    <mergeCell ref="C213:G213"/>
    <mergeCell ref="C214:D214"/>
    <mergeCell ref="C209:G209"/>
    <mergeCell ref="C191:D191"/>
    <mergeCell ref="C192:D192"/>
    <mergeCell ref="C194:D194"/>
    <mergeCell ref="C196:D196"/>
    <mergeCell ref="C201:G201"/>
    <mergeCell ref="C181:D181"/>
    <mergeCell ref="C182:D182"/>
    <mergeCell ref="C184:G184"/>
    <mergeCell ref="C185:D185"/>
    <mergeCell ref="C187:G187"/>
    <mergeCell ref="C189:G189"/>
    <mergeCell ref="C170:D170"/>
    <mergeCell ref="C171:D171"/>
    <mergeCell ref="C175:G175"/>
    <mergeCell ref="C177:G177"/>
    <mergeCell ref="C179:D179"/>
    <mergeCell ref="C180:D180"/>
    <mergeCell ref="C162:D162"/>
    <mergeCell ref="C164:G164"/>
    <mergeCell ref="C165:D165"/>
    <mergeCell ref="C166:D166"/>
    <mergeCell ref="C146:G146"/>
    <mergeCell ref="C148:G148"/>
    <mergeCell ref="C149:D149"/>
    <mergeCell ref="C150:D150"/>
    <mergeCell ref="C156:G156"/>
    <mergeCell ref="C135:G135"/>
    <mergeCell ref="C136:D136"/>
    <mergeCell ref="C140:G140"/>
    <mergeCell ref="C141:D141"/>
    <mergeCell ref="C142:D142"/>
    <mergeCell ref="C144:G144"/>
    <mergeCell ref="C122:G122"/>
    <mergeCell ref="C123:D123"/>
    <mergeCell ref="C125:D125"/>
    <mergeCell ref="C127:G127"/>
    <mergeCell ref="C128:D128"/>
    <mergeCell ref="C130:G130"/>
    <mergeCell ref="C131:D131"/>
    <mergeCell ref="C118:G118"/>
    <mergeCell ref="C101:D101"/>
    <mergeCell ref="C102:D102"/>
    <mergeCell ref="C103:D103"/>
    <mergeCell ref="C105:G105"/>
    <mergeCell ref="C109:D109"/>
    <mergeCell ref="C111:D111"/>
    <mergeCell ref="C90:D90"/>
    <mergeCell ref="C91:D91"/>
    <mergeCell ref="C92:D92"/>
    <mergeCell ref="C93:D93"/>
    <mergeCell ref="C94:D94"/>
    <mergeCell ref="C95:D95"/>
    <mergeCell ref="C96:D96"/>
    <mergeCell ref="C80:D80"/>
    <mergeCell ref="C82:G82"/>
    <mergeCell ref="C83:D83"/>
    <mergeCell ref="C84:D84"/>
    <mergeCell ref="C85:D85"/>
    <mergeCell ref="C63:D63"/>
    <mergeCell ref="C66:G66"/>
    <mergeCell ref="C67:D67"/>
    <mergeCell ref="C69:D69"/>
    <mergeCell ref="C73:D73"/>
    <mergeCell ref="C57:D57"/>
    <mergeCell ref="C58:D58"/>
    <mergeCell ref="C59:D59"/>
    <mergeCell ref="C60:D60"/>
    <mergeCell ref="C61:D61"/>
    <mergeCell ref="C62:D62"/>
    <mergeCell ref="C49:D49"/>
    <mergeCell ref="C50:D50"/>
    <mergeCell ref="C51:D51"/>
    <mergeCell ref="C52:D52"/>
    <mergeCell ref="C53:D53"/>
    <mergeCell ref="C54:D54"/>
    <mergeCell ref="C42:D42"/>
    <mergeCell ref="C44:G44"/>
    <mergeCell ref="C45:G45"/>
    <mergeCell ref="C46:G46"/>
    <mergeCell ref="C47:G47"/>
    <mergeCell ref="C48:D48"/>
    <mergeCell ref="C33:G33"/>
    <mergeCell ref="C34:D34"/>
    <mergeCell ref="C36:D36"/>
    <mergeCell ref="C37:D37"/>
    <mergeCell ref="C38:D38"/>
    <mergeCell ref="C39:D39"/>
    <mergeCell ref="C40:D40"/>
    <mergeCell ref="C41:D41"/>
    <mergeCell ref="C18:D18"/>
    <mergeCell ref="C20:G20"/>
    <mergeCell ref="C23:D23"/>
    <mergeCell ref="C29:D29"/>
    <mergeCell ref="A1:G1"/>
    <mergeCell ref="A3:B3"/>
    <mergeCell ref="A4:B4"/>
    <mergeCell ref="E4:G4"/>
    <mergeCell ref="C11:G11"/>
    <mergeCell ref="C13:G13"/>
    <mergeCell ref="C14:D14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List28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693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692</v>
      </c>
      <c r="B5" s="118"/>
      <c r="C5" s="119" t="s">
        <v>693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07 39-2019 Rek'!E29</f>
        <v>0</v>
      </c>
      <c r="D15" s="160" t="str">
        <f>'SO 07 39-2019 Rek'!A34</f>
        <v>Ztížené výrobní podmínky</v>
      </c>
      <c r="E15" s="161"/>
      <c r="F15" s="162"/>
      <c r="G15" s="159">
        <f>'SO 07 39-2019 Rek'!I34</f>
        <v>0</v>
      </c>
    </row>
    <row r="16" spans="1:57" ht="15.95" customHeight="1">
      <c r="A16" s="157" t="s">
        <v>52</v>
      </c>
      <c r="B16" s="158" t="s">
        <v>53</v>
      </c>
      <c r="C16" s="159">
        <f>'SO 07 39-2019 Rek'!F29</f>
        <v>0</v>
      </c>
      <c r="D16" s="109" t="str">
        <f>'SO 07 39-2019 Rek'!A35</f>
        <v>Oborová přirážka</v>
      </c>
      <c r="E16" s="163"/>
      <c r="F16" s="164"/>
      <c r="G16" s="159">
        <f>'SO 07 39-2019 Rek'!I35</f>
        <v>0</v>
      </c>
    </row>
    <row r="17" spans="1:7" ht="15.95" customHeight="1">
      <c r="A17" s="157" t="s">
        <v>54</v>
      </c>
      <c r="B17" s="158" t="s">
        <v>55</v>
      </c>
      <c r="C17" s="159">
        <f>'SO 07 39-2019 Rek'!H29</f>
        <v>0</v>
      </c>
      <c r="D17" s="109" t="str">
        <f>'SO 07 39-2019 Rek'!A36</f>
        <v>Přesun stavebních kapacit</v>
      </c>
      <c r="E17" s="163"/>
      <c r="F17" s="164"/>
      <c r="G17" s="159">
        <f>'SO 07 39-2019 Rek'!I36</f>
        <v>0</v>
      </c>
    </row>
    <row r="18" spans="1:7" ht="15.95" customHeight="1">
      <c r="A18" s="165" t="s">
        <v>56</v>
      </c>
      <c r="B18" s="166" t="s">
        <v>57</v>
      </c>
      <c r="C18" s="159">
        <f>'SO 07 39-2019 Rek'!G29</f>
        <v>0</v>
      </c>
      <c r="D18" s="109" t="str">
        <f>'SO 07 39-2019 Rek'!A37</f>
        <v>Mimostaveništní doprava</v>
      </c>
      <c r="E18" s="163"/>
      <c r="F18" s="164"/>
      <c r="G18" s="159">
        <f>'SO 07 39-2019 Rek'!I37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07 39-2019 Rek'!A38</f>
        <v>Zařízení staveniště</v>
      </c>
      <c r="E19" s="163"/>
      <c r="F19" s="164"/>
      <c r="G19" s="159">
        <f>'SO 07 39-2019 Rek'!I38</f>
        <v>0</v>
      </c>
    </row>
    <row r="20" spans="1:7" ht="15.95" customHeight="1">
      <c r="A20" s="167"/>
      <c r="B20" s="158"/>
      <c r="C20" s="159"/>
      <c r="D20" s="109" t="str">
        <f>'SO 07 39-2019 Rek'!A39</f>
        <v>Provoz investora</v>
      </c>
      <c r="E20" s="163"/>
      <c r="F20" s="164"/>
      <c r="G20" s="159">
        <f>'SO 07 39-2019 Rek'!I39</f>
        <v>0</v>
      </c>
    </row>
    <row r="21" spans="1:7" ht="15.95" customHeight="1">
      <c r="A21" s="167" t="s">
        <v>29</v>
      </c>
      <c r="B21" s="158"/>
      <c r="C21" s="159">
        <f>'SO 07 39-2019 Rek'!I29</f>
        <v>0</v>
      </c>
      <c r="D21" s="109" t="str">
        <f>'SO 07 39-2019 Rek'!A40</f>
        <v>Kompletační činnost (IČD)</v>
      </c>
      <c r="E21" s="163"/>
      <c r="F21" s="164"/>
      <c r="G21" s="159">
        <f>'SO 07 39-2019 Rek'!I40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07 39-2019 Rek'!H42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List38"/>
  <dimension ref="A1:BE9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694</v>
      </c>
      <c r="D2" s="216"/>
      <c r="E2" s="217"/>
      <c r="F2" s="216"/>
      <c r="G2" s="218" t="s">
        <v>693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07 39-2019 Pol'!B7</f>
        <v>11</v>
      </c>
      <c r="B7" s="70" t="str">
        <f>'SO 07 39-2019 Pol'!C7</f>
        <v>Přípravné a přidružené práce</v>
      </c>
      <c r="D7" s="230"/>
      <c r="E7" s="333">
        <f>'SO 07 39-2019 Pol'!BA37</f>
        <v>0</v>
      </c>
      <c r="F7" s="334">
        <f>'SO 07 39-2019 Pol'!BB37</f>
        <v>0</v>
      </c>
      <c r="G7" s="334">
        <f>'SO 07 39-2019 Pol'!BC37</f>
        <v>0</v>
      </c>
      <c r="H7" s="334">
        <f>'SO 07 39-2019 Pol'!BD37</f>
        <v>0</v>
      </c>
      <c r="I7" s="335">
        <f>'SO 07 39-2019 Pol'!BE37</f>
        <v>0</v>
      </c>
    </row>
    <row r="8" spans="1:9" s="137" customFormat="1">
      <c r="A8" s="332" t="str">
        <f>'SO 07 39-2019 Pol'!B38</f>
        <v>12</v>
      </c>
      <c r="B8" s="70" t="str">
        <f>'SO 07 39-2019 Pol'!C38</f>
        <v>Odkopávky a prokopávky</v>
      </c>
      <c r="D8" s="230"/>
      <c r="E8" s="333">
        <f>'SO 07 39-2019 Pol'!BA41</f>
        <v>0</v>
      </c>
      <c r="F8" s="334">
        <f>'SO 07 39-2019 Pol'!BB41</f>
        <v>0</v>
      </c>
      <c r="G8" s="334">
        <f>'SO 07 39-2019 Pol'!BC41</f>
        <v>0</v>
      </c>
      <c r="H8" s="334">
        <f>'SO 07 39-2019 Pol'!BD41</f>
        <v>0</v>
      </c>
      <c r="I8" s="335">
        <f>'SO 07 39-2019 Pol'!BE41</f>
        <v>0</v>
      </c>
    </row>
    <row r="9" spans="1:9" s="137" customFormat="1">
      <c r="A9" s="332" t="str">
        <f>'SO 07 39-2019 Pol'!B42</f>
        <v>13</v>
      </c>
      <c r="B9" s="70" t="str">
        <f>'SO 07 39-2019 Pol'!C42</f>
        <v>Hloubené vykopávky</v>
      </c>
      <c r="D9" s="230"/>
      <c r="E9" s="333">
        <f>'SO 07 39-2019 Pol'!BA77</f>
        <v>0</v>
      </c>
      <c r="F9" s="334">
        <f>'SO 07 39-2019 Pol'!BB77</f>
        <v>0</v>
      </c>
      <c r="G9" s="334">
        <f>'SO 07 39-2019 Pol'!BC77</f>
        <v>0</v>
      </c>
      <c r="H9" s="334">
        <f>'SO 07 39-2019 Pol'!BD77</f>
        <v>0</v>
      </c>
      <c r="I9" s="335">
        <f>'SO 07 39-2019 Pol'!BE77</f>
        <v>0</v>
      </c>
    </row>
    <row r="10" spans="1:9" s="137" customFormat="1">
      <c r="A10" s="332" t="str">
        <f>'SO 07 39-2019 Pol'!B78</f>
        <v>16</v>
      </c>
      <c r="B10" s="70" t="str">
        <f>'SO 07 39-2019 Pol'!C78</f>
        <v>Přemístění výkopku</v>
      </c>
      <c r="D10" s="230"/>
      <c r="E10" s="333">
        <f>'SO 07 39-2019 Pol'!BA85</f>
        <v>0</v>
      </c>
      <c r="F10" s="334">
        <f>'SO 07 39-2019 Pol'!BB85</f>
        <v>0</v>
      </c>
      <c r="G10" s="334">
        <f>'SO 07 39-2019 Pol'!BC85</f>
        <v>0</v>
      </c>
      <c r="H10" s="334">
        <f>'SO 07 39-2019 Pol'!BD85</f>
        <v>0</v>
      </c>
      <c r="I10" s="335">
        <f>'SO 07 39-2019 Pol'!BE85</f>
        <v>0</v>
      </c>
    </row>
    <row r="11" spans="1:9" s="137" customFormat="1">
      <c r="A11" s="332" t="str">
        <f>'SO 07 39-2019 Pol'!B86</f>
        <v>17</v>
      </c>
      <c r="B11" s="70" t="str">
        <f>'SO 07 39-2019 Pol'!C86</f>
        <v>Konstrukce ze zemin</v>
      </c>
      <c r="D11" s="230"/>
      <c r="E11" s="333">
        <f>'SO 07 39-2019 Pol'!BA98</f>
        <v>0</v>
      </c>
      <c r="F11" s="334">
        <f>'SO 07 39-2019 Pol'!BB98</f>
        <v>0</v>
      </c>
      <c r="G11" s="334">
        <f>'SO 07 39-2019 Pol'!BC98</f>
        <v>0</v>
      </c>
      <c r="H11" s="334">
        <f>'SO 07 39-2019 Pol'!BD98</f>
        <v>0</v>
      </c>
      <c r="I11" s="335">
        <f>'SO 07 39-2019 Pol'!BE98</f>
        <v>0</v>
      </c>
    </row>
    <row r="12" spans="1:9" s="137" customFormat="1">
      <c r="A12" s="332" t="str">
        <f>'SO 07 39-2019 Pol'!B99</f>
        <v>18</v>
      </c>
      <c r="B12" s="70" t="str">
        <f>'SO 07 39-2019 Pol'!C99</f>
        <v>Povrchové úpravy terénu</v>
      </c>
      <c r="D12" s="230"/>
      <c r="E12" s="333">
        <f>'SO 07 39-2019 Pol'!BA109</f>
        <v>0</v>
      </c>
      <c r="F12" s="334">
        <f>'SO 07 39-2019 Pol'!BB109</f>
        <v>0</v>
      </c>
      <c r="G12" s="334">
        <f>'SO 07 39-2019 Pol'!BC109</f>
        <v>0</v>
      </c>
      <c r="H12" s="334">
        <f>'SO 07 39-2019 Pol'!BD109</f>
        <v>0</v>
      </c>
      <c r="I12" s="335">
        <f>'SO 07 39-2019 Pol'!BE109</f>
        <v>0</v>
      </c>
    </row>
    <row r="13" spans="1:9" s="137" customFormat="1">
      <c r="A13" s="332" t="str">
        <f>'SO 07 39-2019 Pol'!B110</f>
        <v>19</v>
      </c>
      <c r="B13" s="70" t="str">
        <f>'SO 07 39-2019 Pol'!C110</f>
        <v>Hloubení pro podzemní stěny a doly</v>
      </c>
      <c r="D13" s="230"/>
      <c r="E13" s="333">
        <f>'SO 07 39-2019 Pol'!BA112</f>
        <v>0</v>
      </c>
      <c r="F13" s="334">
        <f>'SO 07 39-2019 Pol'!BB112</f>
        <v>0</v>
      </c>
      <c r="G13" s="334">
        <f>'SO 07 39-2019 Pol'!BC112</f>
        <v>0</v>
      </c>
      <c r="H13" s="334">
        <f>'SO 07 39-2019 Pol'!BD112</f>
        <v>0</v>
      </c>
      <c r="I13" s="335">
        <f>'SO 07 39-2019 Pol'!BE112</f>
        <v>0</v>
      </c>
    </row>
    <row r="14" spans="1:9" s="137" customFormat="1">
      <c r="A14" s="332" t="str">
        <f>'SO 07 39-2019 Pol'!B113</f>
        <v>21</v>
      </c>
      <c r="B14" s="70" t="str">
        <f>'SO 07 39-2019 Pol'!C113</f>
        <v>Úprava podloží a základ.spáry</v>
      </c>
      <c r="D14" s="230"/>
      <c r="E14" s="333">
        <f>'SO 07 39-2019 Pol'!BA117</f>
        <v>0</v>
      </c>
      <c r="F14" s="334">
        <f>'SO 07 39-2019 Pol'!BB117</f>
        <v>0</v>
      </c>
      <c r="G14" s="334">
        <f>'SO 07 39-2019 Pol'!BC117</f>
        <v>0</v>
      </c>
      <c r="H14" s="334">
        <f>'SO 07 39-2019 Pol'!BD117</f>
        <v>0</v>
      </c>
      <c r="I14" s="335">
        <f>'SO 07 39-2019 Pol'!BE117</f>
        <v>0</v>
      </c>
    </row>
    <row r="15" spans="1:9" s="137" customFormat="1">
      <c r="A15" s="332" t="str">
        <f>'SO 07 39-2019 Pol'!B118</f>
        <v>27</v>
      </c>
      <c r="B15" s="70" t="str">
        <f>'SO 07 39-2019 Pol'!C118</f>
        <v>Základy</v>
      </c>
      <c r="D15" s="230"/>
      <c r="E15" s="333">
        <f>'SO 07 39-2019 Pol'!BA130</f>
        <v>0</v>
      </c>
      <c r="F15" s="334">
        <f>'SO 07 39-2019 Pol'!BB130</f>
        <v>0</v>
      </c>
      <c r="G15" s="334">
        <f>'SO 07 39-2019 Pol'!BC130</f>
        <v>0</v>
      </c>
      <c r="H15" s="334">
        <f>'SO 07 39-2019 Pol'!BD130</f>
        <v>0</v>
      </c>
      <c r="I15" s="335">
        <f>'SO 07 39-2019 Pol'!BE130</f>
        <v>0</v>
      </c>
    </row>
    <row r="16" spans="1:9" s="137" customFormat="1">
      <c r="A16" s="332" t="str">
        <f>'SO 07 39-2019 Pol'!B131</f>
        <v>38</v>
      </c>
      <c r="B16" s="70" t="str">
        <f>'SO 07 39-2019 Pol'!C131</f>
        <v>Kompletní konstrukce</v>
      </c>
      <c r="D16" s="230"/>
      <c r="E16" s="333">
        <f>'SO 07 39-2019 Pol'!BA135</f>
        <v>0</v>
      </c>
      <c r="F16" s="334">
        <f>'SO 07 39-2019 Pol'!BB135</f>
        <v>0</v>
      </c>
      <c r="G16" s="334">
        <f>'SO 07 39-2019 Pol'!BC135</f>
        <v>0</v>
      </c>
      <c r="H16" s="334">
        <f>'SO 07 39-2019 Pol'!BD135</f>
        <v>0</v>
      </c>
      <c r="I16" s="335">
        <f>'SO 07 39-2019 Pol'!BE135</f>
        <v>0</v>
      </c>
    </row>
    <row r="17" spans="1:57" s="137" customFormat="1">
      <c r="A17" s="332" t="str">
        <f>'SO 07 39-2019 Pol'!B136</f>
        <v>56</v>
      </c>
      <c r="B17" s="70" t="str">
        <f>'SO 07 39-2019 Pol'!C136</f>
        <v>Podkladní vrstvy komunikací a zpevněných ploch</v>
      </c>
      <c r="D17" s="230"/>
      <c r="E17" s="333">
        <f>'SO 07 39-2019 Pol'!BA148</f>
        <v>0</v>
      </c>
      <c r="F17" s="334">
        <f>'SO 07 39-2019 Pol'!BB148</f>
        <v>0</v>
      </c>
      <c r="G17" s="334">
        <f>'SO 07 39-2019 Pol'!BC148</f>
        <v>0</v>
      </c>
      <c r="H17" s="334">
        <f>'SO 07 39-2019 Pol'!BD148</f>
        <v>0</v>
      </c>
      <c r="I17" s="335">
        <f>'SO 07 39-2019 Pol'!BE148</f>
        <v>0</v>
      </c>
    </row>
    <row r="18" spans="1:57" s="137" customFormat="1">
      <c r="A18" s="332" t="str">
        <f>'SO 07 39-2019 Pol'!B149</f>
        <v>57</v>
      </c>
      <c r="B18" s="70" t="str">
        <f>'SO 07 39-2019 Pol'!C149</f>
        <v>Kryty štěrkových a živičných komunikací</v>
      </c>
      <c r="D18" s="230"/>
      <c r="E18" s="333">
        <f>'SO 07 39-2019 Pol'!BA154</f>
        <v>0</v>
      </c>
      <c r="F18" s="334">
        <f>'SO 07 39-2019 Pol'!BB154</f>
        <v>0</v>
      </c>
      <c r="G18" s="334">
        <f>'SO 07 39-2019 Pol'!BC154</f>
        <v>0</v>
      </c>
      <c r="H18" s="334">
        <f>'SO 07 39-2019 Pol'!BD154</f>
        <v>0</v>
      </c>
      <c r="I18" s="335">
        <f>'SO 07 39-2019 Pol'!BE154</f>
        <v>0</v>
      </c>
    </row>
    <row r="19" spans="1:57" s="137" customFormat="1">
      <c r="A19" s="332" t="str">
        <f>'SO 07 39-2019 Pol'!B155</f>
        <v>59</v>
      </c>
      <c r="B19" s="70" t="str">
        <f>'SO 07 39-2019 Pol'!C155</f>
        <v>Dlažby a předlažby komunikací</v>
      </c>
      <c r="D19" s="230"/>
      <c r="E19" s="333">
        <f>'SO 07 39-2019 Pol'!BA172</f>
        <v>0</v>
      </c>
      <c r="F19" s="334">
        <f>'SO 07 39-2019 Pol'!BB172</f>
        <v>0</v>
      </c>
      <c r="G19" s="334">
        <f>'SO 07 39-2019 Pol'!BC172</f>
        <v>0</v>
      </c>
      <c r="H19" s="334">
        <f>'SO 07 39-2019 Pol'!BD172</f>
        <v>0</v>
      </c>
      <c r="I19" s="335">
        <f>'SO 07 39-2019 Pol'!BE172</f>
        <v>0</v>
      </c>
    </row>
    <row r="20" spans="1:57" s="137" customFormat="1">
      <c r="A20" s="332" t="str">
        <f>'SO 07 39-2019 Pol'!B173</f>
        <v>63</v>
      </c>
      <c r="B20" s="70" t="str">
        <f>'SO 07 39-2019 Pol'!C173</f>
        <v>Podlahy a podlahové konstrukce</v>
      </c>
      <c r="D20" s="230"/>
      <c r="E20" s="333">
        <f>'SO 07 39-2019 Pol'!BA177</f>
        <v>0</v>
      </c>
      <c r="F20" s="334">
        <f>'SO 07 39-2019 Pol'!BB177</f>
        <v>0</v>
      </c>
      <c r="G20" s="334">
        <f>'SO 07 39-2019 Pol'!BC177</f>
        <v>0</v>
      </c>
      <c r="H20" s="334">
        <f>'SO 07 39-2019 Pol'!BD177</f>
        <v>0</v>
      </c>
      <c r="I20" s="335">
        <f>'SO 07 39-2019 Pol'!BE177</f>
        <v>0</v>
      </c>
    </row>
    <row r="21" spans="1:57" s="137" customFormat="1">
      <c r="A21" s="332" t="str">
        <f>'SO 07 39-2019 Pol'!B178</f>
        <v>91</v>
      </c>
      <c r="B21" s="70" t="str">
        <f>'SO 07 39-2019 Pol'!C178</f>
        <v>Doplňující práce na komunikaci</v>
      </c>
      <c r="D21" s="230"/>
      <c r="E21" s="333">
        <f>'SO 07 39-2019 Pol'!BA200</f>
        <v>0</v>
      </c>
      <c r="F21" s="334">
        <f>'SO 07 39-2019 Pol'!BB200</f>
        <v>0</v>
      </c>
      <c r="G21" s="334">
        <f>'SO 07 39-2019 Pol'!BC200</f>
        <v>0</v>
      </c>
      <c r="H21" s="334">
        <f>'SO 07 39-2019 Pol'!BD200</f>
        <v>0</v>
      </c>
      <c r="I21" s="335">
        <f>'SO 07 39-2019 Pol'!BE200</f>
        <v>0</v>
      </c>
    </row>
    <row r="22" spans="1:57" s="137" customFormat="1">
      <c r="A22" s="332" t="str">
        <f>'SO 07 39-2019 Pol'!B201</f>
        <v>94</v>
      </c>
      <c r="B22" s="70" t="str">
        <f>'SO 07 39-2019 Pol'!C201</f>
        <v>Lešení a stavební výtahy</v>
      </c>
      <c r="D22" s="230"/>
      <c r="E22" s="333">
        <f>'SO 07 39-2019 Pol'!BA204</f>
        <v>0</v>
      </c>
      <c r="F22" s="334">
        <f>'SO 07 39-2019 Pol'!BB204</f>
        <v>0</v>
      </c>
      <c r="G22" s="334">
        <f>'SO 07 39-2019 Pol'!BC204</f>
        <v>0</v>
      </c>
      <c r="H22" s="334">
        <f>'SO 07 39-2019 Pol'!BD204</f>
        <v>0</v>
      </c>
      <c r="I22" s="335">
        <f>'SO 07 39-2019 Pol'!BE204</f>
        <v>0</v>
      </c>
    </row>
    <row r="23" spans="1:57" s="137" customFormat="1">
      <c r="A23" s="332" t="str">
        <f>'SO 07 39-2019 Pol'!B205</f>
        <v>95</v>
      </c>
      <c r="B23" s="70" t="str">
        <f>'SO 07 39-2019 Pol'!C205</f>
        <v>Dokončovací konstrukce na pozemních stavbách</v>
      </c>
      <c r="D23" s="230"/>
      <c r="E23" s="333">
        <f>'SO 07 39-2019 Pol'!BA208</f>
        <v>0</v>
      </c>
      <c r="F23" s="334">
        <f>'SO 07 39-2019 Pol'!BB208</f>
        <v>0</v>
      </c>
      <c r="G23" s="334">
        <f>'SO 07 39-2019 Pol'!BC208</f>
        <v>0</v>
      </c>
      <c r="H23" s="334">
        <f>'SO 07 39-2019 Pol'!BD208</f>
        <v>0</v>
      </c>
      <c r="I23" s="335">
        <f>'SO 07 39-2019 Pol'!BE208</f>
        <v>0</v>
      </c>
    </row>
    <row r="24" spans="1:57" s="137" customFormat="1">
      <c r="A24" s="332" t="str">
        <f>'SO 07 39-2019 Pol'!B209</f>
        <v>96</v>
      </c>
      <c r="B24" s="70" t="str">
        <f>'SO 07 39-2019 Pol'!C209</f>
        <v>Bourání konstrukcí</v>
      </c>
      <c r="D24" s="230"/>
      <c r="E24" s="333">
        <f>'SO 07 39-2019 Pol'!BA211</f>
        <v>0</v>
      </c>
      <c r="F24" s="334">
        <f>'SO 07 39-2019 Pol'!BB211</f>
        <v>0</v>
      </c>
      <c r="G24" s="334">
        <f>'SO 07 39-2019 Pol'!BC211</f>
        <v>0</v>
      </c>
      <c r="H24" s="334">
        <f>'SO 07 39-2019 Pol'!BD211</f>
        <v>0</v>
      </c>
      <c r="I24" s="335">
        <f>'SO 07 39-2019 Pol'!BE211</f>
        <v>0</v>
      </c>
    </row>
    <row r="25" spans="1:57" s="137" customFormat="1">
      <c r="A25" s="332" t="str">
        <f>'SO 07 39-2019 Pol'!B212</f>
        <v>97</v>
      </c>
      <c r="B25" s="70" t="str">
        <f>'SO 07 39-2019 Pol'!C212</f>
        <v>Prorážení otvorů</v>
      </c>
      <c r="D25" s="230"/>
      <c r="E25" s="333">
        <f>'SO 07 39-2019 Pol'!BA218</f>
        <v>0</v>
      </c>
      <c r="F25" s="334">
        <f>'SO 07 39-2019 Pol'!BB218</f>
        <v>0</v>
      </c>
      <c r="G25" s="334">
        <f>'SO 07 39-2019 Pol'!BC218</f>
        <v>0</v>
      </c>
      <c r="H25" s="334">
        <f>'SO 07 39-2019 Pol'!BD218</f>
        <v>0</v>
      </c>
      <c r="I25" s="335">
        <f>'SO 07 39-2019 Pol'!BE218</f>
        <v>0</v>
      </c>
    </row>
    <row r="26" spans="1:57" s="137" customFormat="1">
      <c r="A26" s="332" t="str">
        <f>'SO 07 39-2019 Pol'!B219</f>
        <v>99</v>
      </c>
      <c r="B26" s="70" t="str">
        <f>'SO 07 39-2019 Pol'!C219</f>
        <v>Staveništní přesun hmot</v>
      </c>
      <c r="D26" s="230"/>
      <c r="E26" s="333">
        <f>'SO 07 39-2019 Pol'!BA221</f>
        <v>0</v>
      </c>
      <c r="F26" s="334">
        <f>'SO 07 39-2019 Pol'!BB221</f>
        <v>0</v>
      </c>
      <c r="G26" s="334">
        <f>'SO 07 39-2019 Pol'!BC221</f>
        <v>0</v>
      </c>
      <c r="H26" s="334">
        <f>'SO 07 39-2019 Pol'!BD221</f>
        <v>0</v>
      </c>
      <c r="I26" s="335">
        <f>'SO 07 39-2019 Pol'!BE221</f>
        <v>0</v>
      </c>
    </row>
    <row r="27" spans="1:57" s="137" customFormat="1">
      <c r="A27" s="332" t="str">
        <f>'SO 07 39-2019 Pol'!B222</f>
        <v>792</v>
      </c>
      <c r="B27" s="70" t="str">
        <f>'SO 07 39-2019 Pol'!C222</f>
        <v>Mobiliář</v>
      </c>
      <c r="D27" s="230"/>
      <c r="E27" s="333">
        <f>'SO 07 39-2019 Pol'!BA225</f>
        <v>0</v>
      </c>
      <c r="F27" s="334">
        <f>'SO 07 39-2019 Pol'!BB225</f>
        <v>0</v>
      </c>
      <c r="G27" s="334">
        <f>'SO 07 39-2019 Pol'!BC225</f>
        <v>0</v>
      </c>
      <c r="H27" s="334">
        <f>'SO 07 39-2019 Pol'!BD225</f>
        <v>0</v>
      </c>
      <c r="I27" s="335">
        <f>'SO 07 39-2019 Pol'!BE225</f>
        <v>0</v>
      </c>
    </row>
    <row r="28" spans="1:57" s="137" customFormat="1" ht="13.5" thickBot="1">
      <c r="A28" s="332" t="str">
        <f>'SO 07 39-2019 Pol'!B226</f>
        <v>D96</v>
      </c>
      <c r="B28" s="70" t="str">
        <f>'SO 07 39-2019 Pol'!C226</f>
        <v>Přesuny suti a vybouraných hmot</v>
      </c>
      <c r="D28" s="230"/>
      <c r="E28" s="333">
        <f>'SO 07 39-2019 Pol'!BA231</f>
        <v>0</v>
      </c>
      <c r="F28" s="334">
        <f>'SO 07 39-2019 Pol'!BB231</f>
        <v>0</v>
      </c>
      <c r="G28" s="334">
        <f>'SO 07 39-2019 Pol'!BC231</f>
        <v>0</v>
      </c>
      <c r="H28" s="334">
        <f>'SO 07 39-2019 Pol'!BD231</f>
        <v>0</v>
      </c>
      <c r="I28" s="335">
        <f>'SO 07 39-2019 Pol'!BE231</f>
        <v>0</v>
      </c>
    </row>
    <row r="29" spans="1:57" s="14" customFormat="1" ht="13.5" thickBot="1">
      <c r="A29" s="231"/>
      <c r="B29" s="232" t="s">
        <v>79</v>
      </c>
      <c r="C29" s="232"/>
      <c r="D29" s="233"/>
      <c r="E29" s="234">
        <f>SUM(E7:E28)</f>
        <v>0</v>
      </c>
      <c r="F29" s="235">
        <f>SUM(F7:F28)</f>
        <v>0</v>
      </c>
      <c r="G29" s="235">
        <f>SUM(G7:G28)</f>
        <v>0</v>
      </c>
      <c r="H29" s="235">
        <f>SUM(H7:H28)</f>
        <v>0</v>
      </c>
      <c r="I29" s="236">
        <f>SUM(I7:I28)</f>
        <v>0</v>
      </c>
    </row>
    <row r="30" spans="1:57">
      <c r="A30" s="137"/>
      <c r="B30" s="137"/>
      <c r="C30" s="137"/>
      <c r="D30" s="137"/>
      <c r="E30" s="137"/>
      <c r="F30" s="137"/>
      <c r="G30" s="137"/>
      <c r="H30" s="137"/>
      <c r="I30" s="137"/>
    </row>
    <row r="31" spans="1:57" ht="19.5" customHeight="1">
      <c r="A31" s="222" t="s">
        <v>80</v>
      </c>
      <c r="B31" s="222"/>
      <c r="C31" s="222"/>
      <c r="D31" s="222"/>
      <c r="E31" s="222"/>
      <c r="F31" s="222"/>
      <c r="G31" s="237"/>
      <c r="H31" s="222"/>
      <c r="I31" s="222"/>
      <c r="BA31" s="143"/>
      <c r="BB31" s="143"/>
      <c r="BC31" s="143"/>
      <c r="BD31" s="143"/>
      <c r="BE31" s="143"/>
    </row>
    <row r="32" spans="1:57" ht="13.5" thickBot="1"/>
    <row r="33" spans="1:53">
      <c r="A33" s="175" t="s">
        <v>81</v>
      </c>
      <c r="B33" s="176"/>
      <c r="C33" s="176"/>
      <c r="D33" s="238"/>
      <c r="E33" s="239" t="s">
        <v>82</v>
      </c>
      <c r="F33" s="240" t="s">
        <v>12</v>
      </c>
      <c r="G33" s="241" t="s">
        <v>83</v>
      </c>
      <c r="H33" s="242"/>
      <c r="I33" s="243" t="s">
        <v>82</v>
      </c>
    </row>
    <row r="34" spans="1:53">
      <c r="A34" s="167" t="s">
        <v>157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158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159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160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161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162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163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>
      <c r="A41" s="167" t="s">
        <v>164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 ht="13.5" thickBot="1">
      <c r="A42" s="250"/>
      <c r="B42" s="251" t="s">
        <v>84</v>
      </c>
      <c r="C42" s="252"/>
      <c r="D42" s="253"/>
      <c r="E42" s="254"/>
      <c r="F42" s="255"/>
      <c r="G42" s="255"/>
      <c r="H42" s="256">
        <f>SUM(I34:I41)</f>
        <v>0</v>
      </c>
      <c r="I42" s="257"/>
    </row>
    <row r="44" spans="1:53">
      <c r="B44" s="14"/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</sheetData>
  <mergeCells count="4">
    <mergeCell ref="A1:B1"/>
    <mergeCell ref="A2:B2"/>
    <mergeCell ref="G2:I2"/>
    <mergeCell ref="H42:I4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List9"/>
  <dimension ref="A1:CB304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07 39-2019 Rek'!H1</f>
        <v>39-2019</v>
      </c>
      <c r="G3" s="268"/>
    </row>
    <row r="4" spans="1:80" ht="13.5" thickBot="1">
      <c r="A4" s="269" t="s">
        <v>76</v>
      </c>
      <c r="B4" s="214"/>
      <c r="C4" s="215" t="s">
        <v>694</v>
      </c>
      <c r="D4" s="270"/>
      <c r="E4" s="271" t="str">
        <f>'SO 07 39-2019 Rek'!G2</f>
        <v>Stanoviště ST 11- Spáčilova 7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587</v>
      </c>
      <c r="C8" s="295" t="s">
        <v>588</v>
      </c>
      <c r="D8" s="296" t="s">
        <v>469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695</v>
      </c>
      <c r="D9" s="304"/>
      <c r="E9" s="304"/>
      <c r="F9" s="304"/>
      <c r="G9" s="305"/>
      <c r="I9" s="306"/>
      <c r="K9" s="306"/>
      <c r="L9" s="307" t="s">
        <v>695</v>
      </c>
      <c r="O9" s="292">
        <v>3</v>
      </c>
    </row>
    <row r="10" spans="1:80">
      <c r="A10" s="293">
        <v>2</v>
      </c>
      <c r="B10" s="294" t="s">
        <v>484</v>
      </c>
      <c r="C10" s="295" t="s">
        <v>485</v>
      </c>
      <c r="D10" s="296" t="s">
        <v>109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488</v>
      </c>
      <c r="C11" s="295" t="s">
        <v>572</v>
      </c>
      <c r="D11" s="296" t="s">
        <v>385</v>
      </c>
      <c r="E11" s="297">
        <v>1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490</v>
      </c>
      <c r="D12" s="304"/>
      <c r="E12" s="304"/>
      <c r="F12" s="304"/>
      <c r="G12" s="305"/>
      <c r="I12" s="306"/>
      <c r="K12" s="306"/>
      <c r="L12" s="307" t="s">
        <v>490</v>
      </c>
      <c r="O12" s="292">
        <v>3</v>
      </c>
    </row>
    <row r="13" spans="1:80">
      <c r="A13" s="293">
        <v>4</v>
      </c>
      <c r="B13" s="294" t="s">
        <v>696</v>
      </c>
      <c r="C13" s="295" t="s">
        <v>697</v>
      </c>
      <c r="D13" s="296" t="s">
        <v>176</v>
      </c>
      <c r="E13" s="297">
        <v>13.5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-0.13800000000000001</v>
      </c>
      <c r="K13" s="300">
        <f>E13*J13</f>
        <v>-1.8630000000000002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 t="s">
        <v>698</v>
      </c>
      <c r="D14" s="304"/>
      <c r="E14" s="304"/>
      <c r="F14" s="304"/>
      <c r="G14" s="305"/>
      <c r="I14" s="306"/>
      <c r="K14" s="306"/>
      <c r="L14" s="307" t="s">
        <v>698</v>
      </c>
      <c r="O14" s="292">
        <v>3</v>
      </c>
    </row>
    <row r="15" spans="1:80">
      <c r="A15" s="293">
        <v>5</v>
      </c>
      <c r="B15" s="294" t="s">
        <v>699</v>
      </c>
      <c r="C15" s="295" t="s">
        <v>700</v>
      </c>
      <c r="D15" s="296" t="s">
        <v>176</v>
      </c>
      <c r="E15" s="297">
        <v>13.5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-0.33</v>
      </c>
      <c r="K15" s="300">
        <f>E15*J15</f>
        <v>-4.4550000000000001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2"/>
      <c r="C16" s="303" t="s">
        <v>701</v>
      </c>
      <c r="D16" s="304"/>
      <c r="E16" s="304"/>
      <c r="F16" s="304"/>
      <c r="G16" s="305"/>
      <c r="I16" s="306"/>
      <c r="K16" s="306"/>
      <c r="L16" s="307" t="s">
        <v>701</v>
      </c>
      <c r="O16" s="292">
        <v>3</v>
      </c>
    </row>
    <row r="17" spans="1:80">
      <c r="A17" s="293">
        <v>6</v>
      </c>
      <c r="B17" s="294" t="s">
        <v>174</v>
      </c>
      <c r="C17" s="295" t="s">
        <v>175</v>
      </c>
      <c r="D17" s="296" t="s">
        <v>176</v>
      </c>
      <c r="E17" s="297">
        <v>18.704999999999998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-0.55000000000000004</v>
      </c>
      <c r="K17" s="300">
        <f>E17*J17</f>
        <v>-10.287749999999999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2"/>
      <c r="C18" s="303" t="s">
        <v>591</v>
      </c>
      <c r="D18" s="304"/>
      <c r="E18" s="304"/>
      <c r="F18" s="304"/>
      <c r="G18" s="305"/>
      <c r="I18" s="306"/>
      <c r="K18" s="306"/>
      <c r="L18" s="307" t="s">
        <v>591</v>
      </c>
      <c r="O18" s="292">
        <v>3</v>
      </c>
    </row>
    <row r="19" spans="1:80">
      <c r="A19" s="301"/>
      <c r="B19" s="308"/>
      <c r="C19" s="309" t="s">
        <v>702</v>
      </c>
      <c r="D19" s="310"/>
      <c r="E19" s="311">
        <v>7.2050000000000001</v>
      </c>
      <c r="F19" s="312"/>
      <c r="G19" s="313"/>
      <c r="H19" s="314"/>
      <c r="I19" s="306"/>
      <c r="J19" s="315"/>
      <c r="K19" s="306"/>
      <c r="M19" s="307" t="s">
        <v>702</v>
      </c>
      <c r="O19" s="292"/>
    </row>
    <row r="20" spans="1:80">
      <c r="A20" s="301"/>
      <c r="B20" s="308"/>
      <c r="C20" s="309" t="s">
        <v>703</v>
      </c>
      <c r="D20" s="310"/>
      <c r="E20" s="311">
        <v>11.5</v>
      </c>
      <c r="F20" s="312"/>
      <c r="G20" s="313"/>
      <c r="H20" s="314"/>
      <c r="I20" s="306"/>
      <c r="J20" s="315"/>
      <c r="K20" s="306"/>
      <c r="M20" s="307" t="s">
        <v>703</v>
      </c>
      <c r="O20" s="292"/>
    </row>
    <row r="21" spans="1:80">
      <c r="A21" s="293">
        <v>7</v>
      </c>
      <c r="B21" s="294" t="s">
        <v>594</v>
      </c>
      <c r="C21" s="295" t="s">
        <v>595</v>
      </c>
      <c r="D21" s="296" t="s">
        <v>176</v>
      </c>
      <c r="E21" s="297">
        <v>11.5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-0.17599999999999999</v>
      </c>
      <c r="K21" s="300">
        <f>E21*J21</f>
        <v>-2.024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8</v>
      </c>
      <c r="B22" s="294" t="s">
        <v>596</v>
      </c>
      <c r="C22" s="295" t="s">
        <v>597</v>
      </c>
      <c r="D22" s="296" t="s">
        <v>176</v>
      </c>
      <c r="E22" s="297">
        <v>32.204999999999998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703</v>
      </c>
      <c r="D23" s="310"/>
      <c r="E23" s="311">
        <v>11.5</v>
      </c>
      <c r="F23" s="312"/>
      <c r="G23" s="313"/>
      <c r="H23" s="314"/>
      <c r="I23" s="306"/>
      <c r="J23" s="315"/>
      <c r="K23" s="306"/>
      <c r="M23" s="307" t="s">
        <v>703</v>
      </c>
      <c r="O23" s="292"/>
    </row>
    <row r="24" spans="1:80">
      <c r="A24" s="301"/>
      <c r="B24" s="308"/>
      <c r="C24" s="309" t="s">
        <v>702</v>
      </c>
      <c r="D24" s="310"/>
      <c r="E24" s="311">
        <v>7.2050000000000001</v>
      </c>
      <c r="F24" s="312"/>
      <c r="G24" s="313"/>
      <c r="H24" s="314"/>
      <c r="I24" s="306"/>
      <c r="J24" s="315"/>
      <c r="K24" s="306"/>
      <c r="M24" s="307" t="s">
        <v>702</v>
      </c>
      <c r="O24" s="292"/>
    </row>
    <row r="25" spans="1:80">
      <c r="A25" s="301"/>
      <c r="B25" s="308"/>
      <c r="C25" s="309" t="s">
        <v>704</v>
      </c>
      <c r="D25" s="310"/>
      <c r="E25" s="311">
        <v>13.5</v>
      </c>
      <c r="F25" s="312"/>
      <c r="G25" s="313"/>
      <c r="H25" s="314"/>
      <c r="I25" s="306"/>
      <c r="J25" s="315"/>
      <c r="K25" s="306"/>
      <c r="M25" s="307" t="s">
        <v>704</v>
      </c>
      <c r="O25" s="292"/>
    </row>
    <row r="26" spans="1:80">
      <c r="A26" s="293">
        <v>9</v>
      </c>
      <c r="B26" s="294" t="s">
        <v>599</v>
      </c>
      <c r="C26" s="295" t="s">
        <v>600</v>
      </c>
      <c r="D26" s="296" t="s">
        <v>176</v>
      </c>
      <c r="E26" s="297">
        <v>18.704999999999998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-0.30609999999999998</v>
      </c>
      <c r="K26" s="300">
        <f>E26*J26</f>
        <v>-5.7256004999999988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591</v>
      </c>
      <c r="D27" s="304"/>
      <c r="E27" s="304"/>
      <c r="F27" s="304"/>
      <c r="G27" s="305"/>
      <c r="I27" s="306"/>
      <c r="K27" s="306"/>
      <c r="L27" s="307" t="s">
        <v>591</v>
      </c>
      <c r="O27" s="292">
        <v>3</v>
      </c>
    </row>
    <row r="28" spans="1:80">
      <c r="A28" s="301"/>
      <c r="B28" s="308"/>
      <c r="C28" s="309" t="s">
        <v>702</v>
      </c>
      <c r="D28" s="310"/>
      <c r="E28" s="311">
        <v>7.2050000000000001</v>
      </c>
      <c r="F28" s="312"/>
      <c r="G28" s="313"/>
      <c r="H28" s="314"/>
      <c r="I28" s="306"/>
      <c r="J28" s="315"/>
      <c r="K28" s="306"/>
      <c r="M28" s="307" t="s">
        <v>702</v>
      </c>
      <c r="O28" s="292"/>
    </row>
    <row r="29" spans="1:80">
      <c r="A29" s="301"/>
      <c r="B29" s="308"/>
      <c r="C29" s="309" t="s">
        <v>703</v>
      </c>
      <c r="D29" s="310"/>
      <c r="E29" s="311">
        <v>11.5</v>
      </c>
      <c r="F29" s="312"/>
      <c r="G29" s="313"/>
      <c r="H29" s="314"/>
      <c r="I29" s="306"/>
      <c r="J29" s="315"/>
      <c r="K29" s="306"/>
      <c r="M29" s="307" t="s">
        <v>703</v>
      </c>
      <c r="O29" s="292"/>
    </row>
    <row r="30" spans="1:80">
      <c r="A30" s="293">
        <v>10</v>
      </c>
      <c r="B30" s="294" t="s">
        <v>705</v>
      </c>
      <c r="C30" s="295" t="s">
        <v>706</v>
      </c>
      <c r="D30" s="296" t="s">
        <v>184</v>
      </c>
      <c r="E30" s="297">
        <v>13.1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-0.22</v>
      </c>
      <c r="K30" s="300">
        <f>E30*J30</f>
        <v>-2.8820000000000001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293">
        <v>11</v>
      </c>
      <c r="B31" s="294" t="s">
        <v>182</v>
      </c>
      <c r="C31" s="295" t="s">
        <v>601</v>
      </c>
      <c r="D31" s="296" t="s">
        <v>184</v>
      </c>
      <c r="E31" s="297">
        <v>13.1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-0.27</v>
      </c>
      <c r="K31" s="300">
        <f>E31*J31</f>
        <v>-3.5369999999999999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09" t="s">
        <v>707</v>
      </c>
      <c r="D32" s="310"/>
      <c r="E32" s="311">
        <v>13.1</v>
      </c>
      <c r="F32" s="312"/>
      <c r="G32" s="313"/>
      <c r="H32" s="314"/>
      <c r="I32" s="306"/>
      <c r="J32" s="315"/>
      <c r="K32" s="306"/>
      <c r="M32" s="307" t="s">
        <v>707</v>
      </c>
      <c r="O32" s="292"/>
    </row>
    <row r="33" spans="1:80">
      <c r="A33" s="293">
        <v>12</v>
      </c>
      <c r="B33" s="294" t="s">
        <v>602</v>
      </c>
      <c r="C33" s="295" t="s">
        <v>603</v>
      </c>
      <c r="D33" s="296" t="s">
        <v>184</v>
      </c>
      <c r="E33" s="297">
        <v>26.2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-0.115</v>
      </c>
      <c r="K33" s="300">
        <f>E33*J33</f>
        <v>-3.0129999999999999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8"/>
      <c r="C34" s="309" t="s">
        <v>708</v>
      </c>
      <c r="D34" s="310"/>
      <c r="E34" s="311">
        <v>26.2</v>
      </c>
      <c r="F34" s="312"/>
      <c r="G34" s="313"/>
      <c r="H34" s="314"/>
      <c r="I34" s="306"/>
      <c r="J34" s="315"/>
      <c r="K34" s="306"/>
      <c r="M34" s="307" t="s">
        <v>708</v>
      </c>
      <c r="O34" s="292"/>
    </row>
    <row r="35" spans="1:80">
      <c r="A35" s="293">
        <v>13</v>
      </c>
      <c r="B35" s="294" t="s">
        <v>185</v>
      </c>
      <c r="C35" s="295" t="s">
        <v>186</v>
      </c>
      <c r="D35" s="296" t="s">
        <v>187</v>
      </c>
      <c r="E35" s="297">
        <v>10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293">
        <v>14</v>
      </c>
      <c r="B36" s="294" t="s">
        <v>188</v>
      </c>
      <c r="C36" s="295" t="s">
        <v>189</v>
      </c>
      <c r="D36" s="296" t="s">
        <v>190</v>
      </c>
      <c r="E36" s="297">
        <v>10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16"/>
      <c r="B37" s="317" t="s">
        <v>99</v>
      </c>
      <c r="C37" s="318" t="s">
        <v>173</v>
      </c>
      <c r="D37" s="319"/>
      <c r="E37" s="320"/>
      <c r="F37" s="321"/>
      <c r="G37" s="322">
        <f>SUM(G7:G36)</f>
        <v>0</v>
      </c>
      <c r="H37" s="323"/>
      <c r="I37" s="324">
        <f>SUM(I7:I36)</f>
        <v>0</v>
      </c>
      <c r="J37" s="323"/>
      <c r="K37" s="324">
        <f>SUM(K7:K36)</f>
        <v>-33.787350500000002</v>
      </c>
      <c r="O37" s="292">
        <v>4</v>
      </c>
      <c r="BA37" s="325">
        <f>SUM(BA7:BA36)</f>
        <v>0</v>
      </c>
      <c r="BB37" s="325">
        <f>SUM(BB7:BB36)</f>
        <v>0</v>
      </c>
      <c r="BC37" s="325">
        <f>SUM(BC7:BC36)</f>
        <v>0</v>
      </c>
      <c r="BD37" s="325">
        <f>SUM(BD7:BD36)</f>
        <v>0</v>
      </c>
      <c r="BE37" s="325">
        <f>SUM(BE7:BE36)</f>
        <v>0</v>
      </c>
    </row>
    <row r="38" spans="1:80">
      <c r="A38" s="282" t="s">
        <v>97</v>
      </c>
      <c r="B38" s="283" t="s">
        <v>200</v>
      </c>
      <c r="C38" s="284" t="s">
        <v>201</v>
      </c>
      <c r="D38" s="285"/>
      <c r="E38" s="286"/>
      <c r="F38" s="286"/>
      <c r="G38" s="287"/>
      <c r="H38" s="288"/>
      <c r="I38" s="289"/>
      <c r="J38" s="290"/>
      <c r="K38" s="291"/>
      <c r="O38" s="292">
        <v>1</v>
      </c>
    </row>
    <row r="39" spans="1:80">
      <c r="A39" s="293">
        <v>15</v>
      </c>
      <c r="B39" s="294" t="s">
        <v>709</v>
      </c>
      <c r="C39" s="295" t="s">
        <v>710</v>
      </c>
      <c r="D39" s="296" t="s">
        <v>109</v>
      </c>
      <c r="E39" s="297">
        <v>4.125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301"/>
      <c r="B40" s="308"/>
      <c r="C40" s="309" t="s">
        <v>711</v>
      </c>
      <c r="D40" s="310"/>
      <c r="E40" s="311">
        <v>4.125</v>
      </c>
      <c r="F40" s="312"/>
      <c r="G40" s="313"/>
      <c r="H40" s="314"/>
      <c r="I40" s="306"/>
      <c r="J40" s="315"/>
      <c r="K40" s="306"/>
      <c r="M40" s="307" t="s">
        <v>711</v>
      </c>
      <c r="O40" s="292"/>
    </row>
    <row r="41" spans="1:80">
      <c r="A41" s="316"/>
      <c r="B41" s="317" t="s">
        <v>99</v>
      </c>
      <c r="C41" s="318" t="s">
        <v>202</v>
      </c>
      <c r="D41" s="319"/>
      <c r="E41" s="320"/>
      <c r="F41" s="321"/>
      <c r="G41" s="322">
        <f>SUM(G38:G40)</f>
        <v>0</v>
      </c>
      <c r="H41" s="323"/>
      <c r="I41" s="324">
        <f>SUM(I38:I40)</f>
        <v>0</v>
      </c>
      <c r="J41" s="323"/>
      <c r="K41" s="324">
        <f>SUM(K38:K40)</f>
        <v>0</v>
      </c>
      <c r="O41" s="292">
        <v>4</v>
      </c>
      <c r="BA41" s="325">
        <f>SUM(BA38:BA40)</f>
        <v>0</v>
      </c>
      <c r="BB41" s="325">
        <f>SUM(BB38:BB40)</f>
        <v>0</v>
      </c>
      <c r="BC41" s="325">
        <f>SUM(BC38:BC40)</f>
        <v>0</v>
      </c>
      <c r="BD41" s="325">
        <f>SUM(BD38:BD40)</f>
        <v>0</v>
      </c>
      <c r="BE41" s="325">
        <f>SUM(BE38:BE40)</f>
        <v>0</v>
      </c>
    </row>
    <row r="42" spans="1:80">
      <c r="A42" s="282" t="s">
        <v>97</v>
      </c>
      <c r="B42" s="283" t="s">
        <v>212</v>
      </c>
      <c r="C42" s="284" t="s">
        <v>213</v>
      </c>
      <c r="D42" s="285"/>
      <c r="E42" s="286"/>
      <c r="F42" s="286"/>
      <c r="G42" s="287"/>
      <c r="H42" s="288"/>
      <c r="I42" s="289"/>
      <c r="J42" s="290"/>
      <c r="K42" s="291"/>
      <c r="O42" s="292">
        <v>1</v>
      </c>
    </row>
    <row r="43" spans="1:80">
      <c r="A43" s="293">
        <v>16</v>
      </c>
      <c r="B43" s="294" t="s">
        <v>224</v>
      </c>
      <c r="C43" s="295" t="s">
        <v>225</v>
      </c>
      <c r="D43" s="296" t="s">
        <v>109</v>
      </c>
      <c r="E43" s="297">
        <v>33.843600000000002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2"/>
      <c r="C44" s="303" t="s">
        <v>712</v>
      </c>
      <c r="D44" s="304"/>
      <c r="E44" s="304"/>
      <c r="F44" s="304"/>
      <c r="G44" s="305"/>
      <c r="I44" s="306"/>
      <c r="K44" s="306"/>
      <c r="L44" s="307" t="s">
        <v>712</v>
      </c>
      <c r="O44" s="292">
        <v>3</v>
      </c>
    </row>
    <row r="45" spans="1:80">
      <c r="A45" s="301"/>
      <c r="B45" s="308"/>
      <c r="C45" s="337" t="s">
        <v>226</v>
      </c>
      <c r="D45" s="310"/>
      <c r="E45" s="336">
        <v>0</v>
      </c>
      <c r="F45" s="312"/>
      <c r="G45" s="313"/>
      <c r="H45" s="314"/>
      <c r="I45" s="306"/>
      <c r="J45" s="315"/>
      <c r="K45" s="306"/>
      <c r="M45" s="307" t="s">
        <v>226</v>
      </c>
      <c r="O45" s="292"/>
    </row>
    <row r="46" spans="1:80">
      <c r="A46" s="301"/>
      <c r="B46" s="308"/>
      <c r="C46" s="337" t="s">
        <v>713</v>
      </c>
      <c r="D46" s="310"/>
      <c r="E46" s="336">
        <v>81.848799999999997</v>
      </c>
      <c r="F46" s="312"/>
      <c r="G46" s="313"/>
      <c r="H46" s="314"/>
      <c r="I46" s="306"/>
      <c r="J46" s="315"/>
      <c r="K46" s="306"/>
      <c r="M46" s="307" t="s">
        <v>713</v>
      </c>
      <c r="O46" s="292"/>
    </row>
    <row r="47" spans="1:80">
      <c r="A47" s="301"/>
      <c r="B47" s="308"/>
      <c r="C47" s="337" t="s">
        <v>714</v>
      </c>
      <c r="D47" s="310"/>
      <c r="E47" s="336">
        <v>-4.125</v>
      </c>
      <c r="F47" s="312"/>
      <c r="G47" s="313"/>
      <c r="H47" s="314"/>
      <c r="I47" s="306"/>
      <c r="J47" s="315"/>
      <c r="K47" s="306"/>
      <c r="M47" s="307" t="s">
        <v>714</v>
      </c>
      <c r="O47" s="292"/>
    </row>
    <row r="48" spans="1:80">
      <c r="A48" s="301"/>
      <c r="B48" s="308"/>
      <c r="C48" s="337" t="s">
        <v>715</v>
      </c>
      <c r="D48" s="310"/>
      <c r="E48" s="336">
        <v>-2.7</v>
      </c>
      <c r="F48" s="312"/>
      <c r="G48" s="313"/>
      <c r="H48" s="314"/>
      <c r="I48" s="306"/>
      <c r="J48" s="315"/>
      <c r="K48" s="306"/>
      <c r="M48" s="307" t="s">
        <v>715</v>
      </c>
      <c r="O48" s="292"/>
    </row>
    <row r="49" spans="1:80">
      <c r="A49" s="301"/>
      <c r="B49" s="308"/>
      <c r="C49" s="337" t="s">
        <v>716</v>
      </c>
      <c r="D49" s="310"/>
      <c r="E49" s="336">
        <v>-5.1749999999999998</v>
      </c>
      <c r="F49" s="312"/>
      <c r="G49" s="313"/>
      <c r="H49" s="314"/>
      <c r="I49" s="306"/>
      <c r="J49" s="315"/>
      <c r="K49" s="306"/>
      <c r="M49" s="307" t="s">
        <v>716</v>
      </c>
      <c r="O49" s="292"/>
    </row>
    <row r="50" spans="1:80">
      <c r="A50" s="301"/>
      <c r="B50" s="308"/>
      <c r="C50" s="337" t="s">
        <v>717</v>
      </c>
      <c r="D50" s="310"/>
      <c r="E50" s="336">
        <v>-2.1615000000000002</v>
      </c>
      <c r="F50" s="312"/>
      <c r="G50" s="313"/>
      <c r="H50" s="314"/>
      <c r="I50" s="306"/>
      <c r="J50" s="315"/>
      <c r="K50" s="306"/>
      <c r="M50" s="307" t="s">
        <v>717</v>
      </c>
      <c r="O50" s="292"/>
    </row>
    <row r="51" spans="1:80">
      <c r="A51" s="301"/>
      <c r="B51" s="308"/>
      <c r="C51" s="337" t="s">
        <v>231</v>
      </c>
      <c r="D51" s="310"/>
      <c r="E51" s="336">
        <v>67.687299999999993</v>
      </c>
      <c r="F51" s="312"/>
      <c r="G51" s="313"/>
      <c r="H51" s="314"/>
      <c r="I51" s="306"/>
      <c r="J51" s="315"/>
      <c r="K51" s="306"/>
      <c r="M51" s="307" t="s">
        <v>231</v>
      </c>
      <c r="O51" s="292"/>
    </row>
    <row r="52" spans="1:80">
      <c r="A52" s="301"/>
      <c r="B52" s="308"/>
      <c r="C52" s="309" t="s">
        <v>718</v>
      </c>
      <c r="D52" s="310"/>
      <c r="E52" s="311">
        <v>33.843600000000002</v>
      </c>
      <c r="F52" s="312"/>
      <c r="G52" s="313"/>
      <c r="H52" s="314"/>
      <c r="I52" s="306"/>
      <c r="J52" s="315"/>
      <c r="K52" s="306"/>
      <c r="M52" s="307" t="s">
        <v>718</v>
      </c>
      <c r="O52" s="292"/>
    </row>
    <row r="53" spans="1:80">
      <c r="A53" s="293">
        <v>17</v>
      </c>
      <c r="B53" s="294" t="s">
        <v>233</v>
      </c>
      <c r="C53" s="295" t="s">
        <v>234</v>
      </c>
      <c r="D53" s="296" t="s">
        <v>109</v>
      </c>
      <c r="E53" s="297">
        <v>27.0749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301"/>
      <c r="B54" s="302"/>
      <c r="C54" s="303" t="s">
        <v>235</v>
      </c>
      <c r="D54" s="304"/>
      <c r="E54" s="304"/>
      <c r="F54" s="304"/>
      <c r="G54" s="305"/>
      <c r="I54" s="306"/>
      <c r="K54" s="306"/>
      <c r="L54" s="307" t="s">
        <v>235</v>
      </c>
      <c r="O54" s="292">
        <v>3</v>
      </c>
    </row>
    <row r="55" spans="1:80">
      <c r="A55" s="301"/>
      <c r="B55" s="302"/>
      <c r="C55" s="303" t="s">
        <v>236</v>
      </c>
      <c r="D55" s="304"/>
      <c r="E55" s="304"/>
      <c r="F55" s="304"/>
      <c r="G55" s="305"/>
      <c r="I55" s="306"/>
      <c r="K55" s="306"/>
      <c r="L55" s="307" t="s">
        <v>236</v>
      </c>
      <c r="O55" s="292">
        <v>3</v>
      </c>
    </row>
    <row r="56" spans="1:80">
      <c r="A56" s="301"/>
      <c r="B56" s="302"/>
      <c r="C56" s="303" t="s">
        <v>237</v>
      </c>
      <c r="D56" s="304"/>
      <c r="E56" s="304"/>
      <c r="F56" s="304"/>
      <c r="G56" s="305"/>
      <c r="I56" s="306"/>
      <c r="K56" s="306"/>
      <c r="L56" s="307" t="s">
        <v>237</v>
      </c>
      <c r="O56" s="292">
        <v>3</v>
      </c>
    </row>
    <row r="57" spans="1:80">
      <c r="A57" s="301"/>
      <c r="B57" s="302"/>
      <c r="C57" s="303"/>
      <c r="D57" s="304"/>
      <c r="E57" s="304"/>
      <c r="F57" s="304"/>
      <c r="G57" s="305"/>
      <c r="I57" s="306"/>
      <c r="K57" s="306"/>
      <c r="L57" s="307"/>
      <c r="O57" s="292">
        <v>3</v>
      </c>
    </row>
    <row r="58" spans="1:80">
      <c r="A58" s="301"/>
      <c r="B58" s="308"/>
      <c r="C58" s="337" t="s">
        <v>226</v>
      </c>
      <c r="D58" s="310"/>
      <c r="E58" s="336">
        <v>0</v>
      </c>
      <c r="F58" s="312"/>
      <c r="G58" s="313"/>
      <c r="H58" s="314"/>
      <c r="I58" s="306"/>
      <c r="J58" s="315"/>
      <c r="K58" s="306"/>
      <c r="M58" s="307" t="s">
        <v>226</v>
      </c>
      <c r="O58" s="292"/>
    </row>
    <row r="59" spans="1:80">
      <c r="A59" s="301"/>
      <c r="B59" s="308"/>
      <c r="C59" s="337" t="s">
        <v>713</v>
      </c>
      <c r="D59" s="310"/>
      <c r="E59" s="336">
        <v>81.848799999999997</v>
      </c>
      <c r="F59" s="312"/>
      <c r="G59" s="313"/>
      <c r="H59" s="314"/>
      <c r="I59" s="306"/>
      <c r="J59" s="315"/>
      <c r="K59" s="306"/>
      <c r="M59" s="307" t="s">
        <v>713</v>
      </c>
      <c r="O59" s="292"/>
    </row>
    <row r="60" spans="1:80">
      <c r="A60" s="301"/>
      <c r="B60" s="308"/>
      <c r="C60" s="337" t="s">
        <v>714</v>
      </c>
      <c r="D60" s="310"/>
      <c r="E60" s="336">
        <v>-4.125</v>
      </c>
      <c r="F60" s="312"/>
      <c r="G60" s="313"/>
      <c r="H60" s="314"/>
      <c r="I60" s="306"/>
      <c r="J60" s="315"/>
      <c r="K60" s="306"/>
      <c r="M60" s="307" t="s">
        <v>714</v>
      </c>
      <c r="O60" s="292"/>
    </row>
    <row r="61" spans="1:80">
      <c r="A61" s="301"/>
      <c r="B61" s="308"/>
      <c r="C61" s="337" t="s">
        <v>715</v>
      </c>
      <c r="D61" s="310"/>
      <c r="E61" s="336">
        <v>-2.7</v>
      </c>
      <c r="F61" s="312"/>
      <c r="G61" s="313"/>
      <c r="H61" s="314"/>
      <c r="I61" s="306"/>
      <c r="J61" s="315"/>
      <c r="K61" s="306"/>
      <c r="M61" s="307" t="s">
        <v>715</v>
      </c>
      <c r="O61" s="292"/>
    </row>
    <row r="62" spans="1:80">
      <c r="A62" s="301"/>
      <c r="B62" s="308"/>
      <c r="C62" s="337" t="s">
        <v>716</v>
      </c>
      <c r="D62" s="310"/>
      <c r="E62" s="336">
        <v>-5.1749999999999998</v>
      </c>
      <c r="F62" s="312"/>
      <c r="G62" s="313"/>
      <c r="H62" s="314"/>
      <c r="I62" s="306"/>
      <c r="J62" s="315"/>
      <c r="K62" s="306"/>
      <c r="M62" s="307" t="s">
        <v>716</v>
      </c>
      <c r="O62" s="292"/>
    </row>
    <row r="63" spans="1:80">
      <c r="A63" s="301"/>
      <c r="B63" s="308"/>
      <c r="C63" s="337" t="s">
        <v>717</v>
      </c>
      <c r="D63" s="310"/>
      <c r="E63" s="336">
        <v>-2.1615000000000002</v>
      </c>
      <c r="F63" s="312"/>
      <c r="G63" s="313"/>
      <c r="H63" s="314"/>
      <c r="I63" s="306"/>
      <c r="J63" s="315"/>
      <c r="K63" s="306"/>
      <c r="M63" s="307" t="s">
        <v>717</v>
      </c>
      <c r="O63" s="292"/>
    </row>
    <row r="64" spans="1:80">
      <c r="A64" s="301"/>
      <c r="B64" s="308"/>
      <c r="C64" s="337" t="s">
        <v>231</v>
      </c>
      <c r="D64" s="310"/>
      <c r="E64" s="336">
        <v>67.687299999999993</v>
      </c>
      <c r="F64" s="312"/>
      <c r="G64" s="313"/>
      <c r="H64" s="314"/>
      <c r="I64" s="306"/>
      <c r="J64" s="315"/>
      <c r="K64" s="306"/>
      <c r="M64" s="307" t="s">
        <v>231</v>
      </c>
      <c r="O64" s="292"/>
    </row>
    <row r="65" spans="1:80">
      <c r="A65" s="301"/>
      <c r="B65" s="308"/>
      <c r="C65" s="309" t="s">
        <v>719</v>
      </c>
      <c r="D65" s="310"/>
      <c r="E65" s="311">
        <v>27.0749</v>
      </c>
      <c r="F65" s="312"/>
      <c r="G65" s="313"/>
      <c r="H65" s="314"/>
      <c r="I65" s="306"/>
      <c r="J65" s="315"/>
      <c r="K65" s="306"/>
      <c r="M65" s="307" t="s">
        <v>719</v>
      </c>
      <c r="O65" s="292"/>
    </row>
    <row r="66" spans="1:80">
      <c r="A66" s="293">
        <v>18</v>
      </c>
      <c r="B66" s="294" t="s">
        <v>239</v>
      </c>
      <c r="C66" s="295" t="s">
        <v>240</v>
      </c>
      <c r="D66" s="296" t="s">
        <v>109</v>
      </c>
      <c r="E66" s="297">
        <v>27.0749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293">
        <v>19</v>
      </c>
      <c r="B67" s="294" t="s">
        <v>241</v>
      </c>
      <c r="C67" s="295" t="s">
        <v>242</v>
      </c>
      <c r="D67" s="296" t="s">
        <v>109</v>
      </c>
      <c r="E67" s="297">
        <v>6.7686999999999999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0</v>
      </c>
      <c r="AC67" s="261">
        <v>0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0</v>
      </c>
    </row>
    <row r="68" spans="1:80">
      <c r="A68" s="301"/>
      <c r="B68" s="308"/>
      <c r="C68" s="337" t="s">
        <v>226</v>
      </c>
      <c r="D68" s="310"/>
      <c r="E68" s="336">
        <v>0</v>
      </c>
      <c r="F68" s="312"/>
      <c r="G68" s="313"/>
      <c r="H68" s="314"/>
      <c r="I68" s="306"/>
      <c r="J68" s="315"/>
      <c r="K68" s="306"/>
      <c r="M68" s="307" t="s">
        <v>226</v>
      </c>
      <c r="O68" s="292"/>
    </row>
    <row r="69" spans="1:80">
      <c r="A69" s="301"/>
      <c r="B69" s="308"/>
      <c r="C69" s="337" t="s">
        <v>713</v>
      </c>
      <c r="D69" s="310"/>
      <c r="E69" s="336">
        <v>81.848799999999997</v>
      </c>
      <c r="F69" s="312"/>
      <c r="G69" s="313"/>
      <c r="H69" s="314"/>
      <c r="I69" s="306"/>
      <c r="J69" s="315"/>
      <c r="K69" s="306"/>
      <c r="M69" s="307" t="s">
        <v>713</v>
      </c>
      <c r="O69" s="292"/>
    </row>
    <row r="70" spans="1:80">
      <c r="A70" s="301"/>
      <c r="B70" s="308"/>
      <c r="C70" s="337" t="s">
        <v>714</v>
      </c>
      <c r="D70" s="310"/>
      <c r="E70" s="336">
        <v>-4.125</v>
      </c>
      <c r="F70" s="312"/>
      <c r="G70" s="313"/>
      <c r="H70" s="314"/>
      <c r="I70" s="306"/>
      <c r="J70" s="315"/>
      <c r="K70" s="306"/>
      <c r="M70" s="307" t="s">
        <v>714</v>
      </c>
      <c r="O70" s="292"/>
    </row>
    <row r="71" spans="1:80">
      <c r="A71" s="301"/>
      <c r="B71" s="308"/>
      <c r="C71" s="337" t="s">
        <v>715</v>
      </c>
      <c r="D71" s="310"/>
      <c r="E71" s="336">
        <v>-2.7</v>
      </c>
      <c r="F71" s="312"/>
      <c r="G71" s="313"/>
      <c r="H71" s="314"/>
      <c r="I71" s="306"/>
      <c r="J71" s="315"/>
      <c r="K71" s="306"/>
      <c r="M71" s="307" t="s">
        <v>715</v>
      </c>
      <c r="O71" s="292"/>
    </row>
    <row r="72" spans="1:80">
      <c r="A72" s="301"/>
      <c r="B72" s="308"/>
      <c r="C72" s="337" t="s">
        <v>716</v>
      </c>
      <c r="D72" s="310"/>
      <c r="E72" s="336">
        <v>-5.1749999999999998</v>
      </c>
      <c r="F72" s="312"/>
      <c r="G72" s="313"/>
      <c r="H72" s="314"/>
      <c r="I72" s="306"/>
      <c r="J72" s="315"/>
      <c r="K72" s="306"/>
      <c r="M72" s="307" t="s">
        <v>716</v>
      </c>
      <c r="O72" s="292"/>
    </row>
    <row r="73" spans="1:80">
      <c r="A73" s="301"/>
      <c r="B73" s="308"/>
      <c r="C73" s="337" t="s">
        <v>717</v>
      </c>
      <c r="D73" s="310"/>
      <c r="E73" s="336">
        <v>-2.1615000000000002</v>
      </c>
      <c r="F73" s="312"/>
      <c r="G73" s="313"/>
      <c r="H73" s="314"/>
      <c r="I73" s="306"/>
      <c r="J73" s="315"/>
      <c r="K73" s="306"/>
      <c r="M73" s="307" t="s">
        <v>717</v>
      </c>
      <c r="O73" s="292"/>
    </row>
    <row r="74" spans="1:80">
      <c r="A74" s="301"/>
      <c r="B74" s="308"/>
      <c r="C74" s="337" t="s">
        <v>231</v>
      </c>
      <c r="D74" s="310"/>
      <c r="E74" s="336">
        <v>67.687299999999993</v>
      </c>
      <c r="F74" s="312"/>
      <c r="G74" s="313"/>
      <c r="H74" s="314"/>
      <c r="I74" s="306"/>
      <c r="J74" s="315"/>
      <c r="K74" s="306"/>
      <c r="M74" s="307" t="s">
        <v>231</v>
      </c>
      <c r="O74" s="292"/>
    </row>
    <row r="75" spans="1:80">
      <c r="A75" s="301"/>
      <c r="B75" s="308"/>
      <c r="C75" s="309" t="s">
        <v>720</v>
      </c>
      <c r="D75" s="310"/>
      <c r="E75" s="311">
        <v>6.7686999999999999</v>
      </c>
      <c r="F75" s="312"/>
      <c r="G75" s="313"/>
      <c r="H75" s="314"/>
      <c r="I75" s="306"/>
      <c r="J75" s="315"/>
      <c r="K75" s="306"/>
      <c r="M75" s="307" t="s">
        <v>720</v>
      </c>
      <c r="O75" s="292"/>
    </row>
    <row r="76" spans="1:80">
      <c r="A76" s="293">
        <v>20</v>
      </c>
      <c r="B76" s="294" t="s">
        <v>244</v>
      </c>
      <c r="C76" s="295" t="s">
        <v>245</v>
      </c>
      <c r="D76" s="296" t="s">
        <v>109</v>
      </c>
      <c r="E76" s="297">
        <v>6.7686999999999999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16"/>
      <c r="B77" s="317" t="s">
        <v>99</v>
      </c>
      <c r="C77" s="318" t="s">
        <v>214</v>
      </c>
      <c r="D77" s="319"/>
      <c r="E77" s="320"/>
      <c r="F77" s="321"/>
      <c r="G77" s="322">
        <f>SUM(G42:G76)</f>
        <v>0</v>
      </c>
      <c r="H77" s="323"/>
      <c r="I77" s="324">
        <f>SUM(I42:I76)</f>
        <v>0</v>
      </c>
      <c r="J77" s="323"/>
      <c r="K77" s="324">
        <f>SUM(K42:K76)</f>
        <v>0</v>
      </c>
      <c r="O77" s="292">
        <v>4</v>
      </c>
      <c r="BA77" s="325">
        <f>SUM(BA42:BA76)</f>
        <v>0</v>
      </c>
      <c r="BB77" s="325">
        <f>SUM(BB42:BB76)</f>
        <v>0</v>
      </c>
      <c r="BC77" s="325">
        <f>SUM(BC42:BC76)</f>
        <v>0</v>
      </c>
      <c r="BD77" s="325">
        <f>SUM(BD42:BD76)</f>
        <v>0</v>
      </c>
      <c r="BE77" s="325">
        <f>SUM(BE42:BE76)</f>
        <v>0</v>
      </c>
    </row>
    <row r="78" spans="1:80">
      <c r="A78" s="282" t="s">
        <v>97</v>
      </c>
      <c r="B78" s="283" t="s">
        <v>249</v>
      </c>
      <c r="C78" s="284" t="s">
        <v>250</v>
      </c>
      <c r="D78" s="285"/>
      <c r="E78" s="286"/>
      <c r="F78" s="286"/>
      <c r="G78" s="287"/>
      <c r="H78" s="288"/>
      <c r="I78" s="289"/>
      <c r="J78" s="290"/>
      <c r="K78" s="291"/>
      <c r="O78" s="292">
        <v>1</v>
      </c>
    </row>
    <row r="79" spans="1:80">
      <c r="A79" s="293">
        <v>21</v>
      </c>
      <c r="B79" s="294" t="s">
        <v>252</v>
      </c>
      <c r="C79" s="295" t="s">
        <v>253</v>
      </c>
      <c r="D79" s="296" t="s">
        <v>109</v>
      </c>
      <c r="E79" s="297">
        <v>81.848799999999997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01"/>
      <c r="B80" s="308"/>
      <c r="C80" s="309" t="s">
        <v>713</v>
      </c>
      <c r="D80" s="310"/>
      <c r="E80" s="311">
        <v>81.848799999999997</v>
      </c>
      <c r="F80" s="312"/>
      <c r="G80" s="313"/>
      <c r="H80" s="314"/>
      <c r="I80" s="306"/>
      <c r="J80" s="315"/>
      <c r="K80" s="306"/>
      <c r="M80" s="307" t="s">
        <v>713</v>
      </c>
      <c r="O80" s="292"/>
    </row>
    <row r="81" spans="1:80">
      <c r="A81" s="293">
        <v>22</v>
      </c>
      <c r="B81" s="294" t="s">
        <v>254</v>
      </c>
      <c r="C81" s="295" t="s">
        <v>255</v>
      </c>
      <c r="D81" s="296" t="s">
        <v>109</v>
      </c>
      <c r="E81" s="297">
        <v>77.723799999999997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2"/>
      <c r="C82" s="303" t="s">
        <v>632</v>
      </c>
      <c r="D82" s="304"/>
      <c r="E82" s="304"/>
      <c r="F82" s="304"/>
      <c r="G82" s="305"/>
      <c r="I82" s="306"/>
      <c r="K82" s="306"/>
      <c r="L82" s="307" t="s">
        <v>632</v>
      </c>
      <c r="O82" s="292">
        <v>3</v>
      </c>
    </row>
    <row r="83" spans="1:80">
      <c r="A83" s="301"/>
      <c r="B83" s="308"/>
      <c r="C83" s="309" t="s">
        <v>721</v>
      </c>
      <c r="D83" s="310"/>
      <c r="E83" s="311">
        <v>81.848799999999997</v>
      </c>
      <c r="F83" s="312"/>
      <c r="G83" s="313"/>
      <c r="H83" s="314"/>
      <c r="I83" s="306"/>
      <c r="J83" s="315"/>
      <c r="K83" s="306"/>
      <c r="M83" s="307" t="s">
        <v>721</v>
      </c>
      <c r="O83" s="292"/>
    </row>
    <row r="84" spans="1:80">
      <c r="A84" s="301"/>
      <c r="B84" s="308"/>
      <c r="C84" s="309" t="s">
        <v>714</v>
      </c>
      <c r="D84" s="310"/>
      <c r="E84" s="311">
        <v>-4.125</v>
      </c>
      <c r="F84" s="312"/>
      <c r="G84" s="313"/>
      <c r="H84" s="314"/>
      <c r="I84" s="306"/>
      <c r="J84" s="315"/>
      <c r="K84" s="306"/>
      <c r="M84" s="307" t="s">
        <v>714</v>
      </c>
      <c r="O84" s="292"/>
    </row>
    <row r="85" spans="1:80">
      <c r="A85" s="316"/>
      <c r="B85" s="317" t="s">
        <v>99</v>
      </c>
      <c r="C85" s="318" t="s">
        <v>251</v>
      </c>
      <c r="D85" s="319"/>
      <c r="E85" s="320"/>
      <c r="F85" s="321"/>
      <c r="G85" s="322">
        <f>SUM(G78:G84)</f>
        <v>0</v>
      </c>
      <c r="H85" s="323"/>
      <c r="I85" s="324">
        <f>SUM(I78:I84)</f>
        <v>0</v>
      </c>
      <c r="J85" s="323"/>
      <c r="K85" s="324">
        <f>SUM(K78:K84)</f>
        <v>0</v>
      </c>
      <c r="O85" s="292">
        <v>4</v>
      </c>
      <c r="BA85" s="325">
        <f>SUM(BA78:BA84)</f>
        <v>0</v>
      </c>
      <c r="BB85" s="325">
        <f>SUM(BB78:BB84)</f>
        <v>0</v>
      </c>
      <c r="BC85" s="325">
        <f>SUM(BC78:BC84)</f>
        <v>0</v>
      </c>
      <c r="BD85" s="325">
        <f>SUM(BD78:BD84)</f>
        <v>0</v>
      </c>
      <c r="BE85" s="325">
        <f>SUM(BE78:BE84)</f>
        <v>0</v>
      </c>
    </row>
    <row r="86" spans="1:80">
      <c r="A86" s="282" t="s">
        <v>97</v>
      </c>
      <c r="B86" s="283" t="s">
        <v>258</v>
      </c>
      <c r="C86" s="284" t="s">
        <v>259</v>
      </c>
      <c r="D86" s="285"/>
      <c r="E86" s="286"/>
      <c r="F86" s="286"/>
      <c r="G86" s="287"/>
      <c r="H86" s="288"/>
      <c r="I86" s="289"/>
      <c r="J86" s="290"/>
      <c r="K86" s="291"/>
      <c r="O86" s="292">
        <v>1</v>
      </c>
    </row>
    <row r="87" spans="1:80">
      <c r="A87" s="293">
        <v>23</v>
      </c>
      <c r="B87" s="294" t="s">
        <v>261</v>
      </c>
      <c r="C87" s="295" t="s">
        <v>262</v>
      </c>
      <c r="D87" s="296" t="s">
        <v>109</v>
      </c>
      <c r="E87" s="297">
        <v>77.723799999999997</v>
      </c>
      <c r="F87" s="297">
        <v>0</v>
      </c>
      <c r="G87" s="298">
        <f>E87*F87</f>
        <v>0</v>
      </c>
      <c r="H87" s="299">
        <v>0</v>
      </c>
      <c r="I87" s="300">
        <f>E87*H87</f>
        <v>0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 ht="22.5">
      <c r="A88" s="293">
        <v>24</v>
      </c>
      <c r="B88" s="294" t="s">
        <v>263</v>
      </c>
      <c r="C88" s="295" t="s">
        <v>264</v>
      </c>
      <c r="D88" s="296" t="s">
        <v>109</v>
      </c>
      <c r="E88" s="297">
        <v>46.622199999999999</v>
      </c>
      <c r="F88" s="297">
        <v>0</v>
      </c>
      <c r="G88" s="298">
        <f>E88*F88</f>
        <v>0</v>
      </c>
      <c r="H88" s="299">
        <v>1.837</v>
      </c>
      <c r="I88" s="300">
        <f>E88*H88</f>
        <v>85.644981399999992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301"/>
      <c r="B89" s="308"/>
      <c r="C89" s="309" t="s">
        <v>721</v>
      </c>
      <c r="D89" s="310"/>
      <c r="E89" s="311">
        <v>81.848799999999997</v>
      </c>
      <c r="F89" s="312"/>
      <c r="G89" s="313"/>
      <c r="H89" s="314"/>
      <c r="I89" s="306"/>
      <c r="J89" s="315"/>
      <c r="K89" s="306"/>
      <c r="M89" s="307" t="s">
        <v>721</v>
      </c>
      <c r="O89" s="292"/>
    </row>
    <row r="90" spans="1:80">
      <c r="A90" s="301"/>
      <c r="B90" s="308"/>
      <c r="C90" s="309" t="s">
        <v>634</v>
      </c>
      <c r="D90" s="310"/>
      <c r="E90" s="311">
        <v>-1.7663</v>
      </c>
      <c r="F90" s="312"/>
      <c r="G90" s="313"/>
      <c r="H90" s="314"/>
      <c r="I90" s="306"/>
      <c r="J90" s="315"/>
      <c r="K90" s="306"/>
      <c r="M90" s="307" t="s">
        <v>634</v>
      </c>
      <c r="O90" s="292"/>
    </row>
    <row r="91" spans="1:80">
      <c r="A91" s="301"/>
      <c r="B91" s="308"/>
      <c r="C91" s="309" t="s">
        <v>722</v>
      </c>
      <c r="D91" s="310"/>
      <c r="E91" s="311">
        <v>-11.3354</v>
      </c>
      <c r="F91" s="312"/>
      <c r="G91" s="313"/>
      <c r="H91" s="314"/>
      <c r="I91" s="306"/>
      <c r="J91" s="315"/>
      <c r="K91" s="306"/>
      <c r="M91" s="307" t="s">
        <v>722</v>
      </c>
      <c r="O91" s="292"/>
    </row>
    <row r="92" spans="1:80">
      <c r="A92" s="301"/>
      <c r="B92" s="308"/>
      <c r="C92" s="309" t="s">
        <v>723</v>
      </c>
      <c r="D92" s="310"/>
      <c r="E92" s="311">
        <v>-3.5</v>
      </c>
      <c r="F92" s="312"/>
      <c r="G92" s="313"/>
      <c r="H92" s="314"/>
      <c r="I92" s="306"/>
      <c r="J92" s="315"/>
      <c r="K92" s="306"/>
      <c r="M92" s="307" t="s">
        <v>723</v>
      </c>
      <c r="O92" s="292"/>
    </row>
    <row r="93" spans="1:80">
      <c r="A93" s="301"/>
      <c r="B93" s="308"/>
      <c r="C93" s="309" t="s">
        <v>724</v>
      </c>
      <c r="D93" s="310"/>
      <c r="E93" s="311">
        <v>-3.5</v>
      </c>
      <c r="F93" s="312"/>
      <c r="G93" s="313"/>
      <c r="H93" s="314"/>
      <c r="I93" s="306"/>
      <c r="J93" s="315"/>
      <c r="K93" s="306"/>
      <c r="M93" s="307" t="s">
        <v>724</v>
      </c>
      <c r="O93" s="292"/>
    </row>
    <row r="94" spans="1:80">
      <c r="A94" s="301"/>
      <c r="B94" s="308"/>
      <c r="C94" s="309" t="s">
        <v>725</v>
      </c>
      <c r="D94" s="310"/>
      <c r="E94" s="311">
        <v>-3.5</v>
      </c>
      <c r="F94" s="312"/>
      <c r="G94" s="313"/>
      <c r="H94" s="314"/>
      <c r="I94" s="306"/>
      <c r="J94" s="315"/>
      <c r="K94" s="306"/>
      <c r="M94" s="307" t="s">
        <v>725</v>
      </c>
      <c r="O94" s="292"/>
    </row>
    <row r="95" spans="1:80">
      <c r="A95" s="301"/>
      <c r="B95" s="308"/>
      <c r="C95" s="309" t="s">
        <v>726</v>
      </c>
      <c r="D95" s="310"/>
      <c r="E95" s="311">
        <v>-7</v>
      </c>
      <c r="F95" s="312"/>
      <c r="G95" s="313"/>
      <c r="H95" s="314"/>
      <c r="I95" s="306"/>
      <c r="J95" s="315"/>
      <c r="K95" s="306"/>
      <c r="M95" s="307" t="s">
        <v>726</v>
      </c>
      <c r="O95" s="292"/>
    </row>
    <row r="96" spans="1:80">
      <c r="A96" s="301"/>
      <c r="B96" s="308"/>
      <c r="C96" s="309" t="s">
        <v>727</v>
      </c>
      <c r="D96" s="310"/>
      <c r="E96" s="311">
        <v>-2.0249999999999999</v>
      </c>
      <c r="F96" s="312"/>
      <c r="G96" s="313"/>
      <c r="H96" s="314"/>
      <c r="I96" s="306"/>
      <c r="J96" s="315"/>
      <c r="K96" s="306"/>
      <c r="M96" s="307" t="s">
        <v>727</v>
      </c>
      <c r="O96" s="292"/>
    </row>
    <row r="97" spans="1:80">
      <c r="A97" s="301"/>
      <c r="B97" s="308"/>
      <c r="C97" s="309" t="s">
        <v>728</v>
      </c>
      <c r="D97" s="310"/>
      <c r="E97" s="311">
        <v>-2.6</v>
      </c>
      <c r="F97" s="312"/>
      <c r="G97" s="313"/>
      <c r="H97" s="314"/>
      <c r="I97" s="306"/>
      <c r="J97" s="315"/>
      <c r="K97" s="306"/>
      <c r="M97" s="307" t="s">
        <v>728</v>
      </c>
      <c r="O97" s="292"/>
    </row>
    <row r="98" spans="1:80">
      <c r="A98" s="316"/>
      <c r="B98" s="317" t="s">
        <v>99</v>
      </c>
      <c r="C98" s="318" t="s">
        <v>260</v>
      </c>
      <c r="D98" s="319"/>
      <c r="E98" s="320"/>
      <c r="F98" s="321"/>
      <c r="G98" s="322">
        <f>SUM(G86:G97)</f>
        <v>0</v>
      </c>
      <c r="H98" s="323"/>
      <c r="I98" s="324">
        <f>SUM(I86:I97)</f>
        <v>85.644981399999992</v>
      </c>
      <c r="J98" s="323"/>
      <c r="K98" s="324">
        <f>SUM(K86:K97)</f>
        <v>0</v>
      </c>
      <c r="O98" s="292">
        <v>4</v>
      </c>
      <c r="BA98" s="325">
        <f>SUM(BA86:BA97)</f>
        <v>0</v>
      </c>
      <c r="BB98" s="325">
        <f>SUM(BB86:BB97)</f>
        <v>0</v>
      </c>
      <c r="BC98" s="325">
        <f>SUM(BC86:BC97)</f>
        <v>0</v>
      </c>
      <c r="BD98" s="325">
        <f>SUM(BD86:BD97)</f>
        <v>0</v>
      </c>
      <c r="BE98" s="325">
        <f>SUM(BE86:BE97)</f>
        <v>0</v>
      </c>
    </row>
    <row r="99" spans="1:80">
      <c r="A99" s="282" t="s">
        <v>97</v>
      </c>
      <c r="B99" s="283" t="s">
        <v>272</v>
      </c>
      <c r="C99" s="284" t="s">
        <v>273</v>
      </c>
      <c r="D99" s="285"/>
      <c r="E99" s="286"/>
      <c r="F99" s="286"/>
      <c r="G99" s="287"/>
      <c r="H99" s="288"/>
      <c r="I99" s="289"/>
      <c r="J99" s="290"/>
      <c r="K99" s="291"/>
      <c r="O99" s="292">
        <v>1</v>
      </c>
    </row>
    <row r="100" spans="1:80">
      <c r="A100" s="293">
        <v>25</v>
      </c>
      <c r="B100" s="294" t="s">
        <v>275</v>
      </c>
      <c r="C100" s="295" t="s">
        <v>276</v>
      </c>
      <c r="D100" s="296" t="s">
        <v>176</v>
      </c>
      <c r="E100" s="297">
        <v>2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0</v>
      </c>
      <c r="AC100" s="261">
        <v>0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0</v>
      </c>
    </row>
    <row r="101" spans="1:80">
      <c r="A101" s="301"/>
      <c r="B101" s="308"/>
      <c r="C101" s="309" t="s">
        <v>729</v>
      </c>
      <c r="D101" s="310"/>
      <c r="E101" s="311">
        <v>2</v>
      </c>
      <c r="F101" s="312"/>
      <c r="G101" s="313"/>
      <c r="H101" s="314"/>
      <c r="I101" s="306"/>
      <c r="J101" s="315"/>
      <c r="K101" s="306"/>
      <c r="M101" s="307" t="s">
        <v>729</v>
      </c>
      <c r="O101" s="292"/>
    </row>
    <row r="102" spans="1:80">
      <c r="A102" s="293">
        <v>26</v>
      </c>
      <c r="B102" s="294" t="s">
        <v>277</v>
      </c>
      <c r="C102" s="295" t="s">
        <v>278</v>
      </c>
      <c r="D102" s="296" t="s">
        <v>176</v>
      </c>
      <c r="E102" s="297">
        <v>55.02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8"/>
      <c r="C103" s="309" t="s">
        <v>730</v>
      </c>
      <c r="D103" s="310"/>
      <c r="E103" s="311">
        <v>55.02</v>
      </c>
      <c r="F103" s="312"/>
      <c r="G103" s="313"/>
      <c r="H103" s="314"/>
      <c r="I103" s="306"/>
      <c r="J103" s="315"/>
      <c r="K103" s="306"/>
      <c r="M103" s="307" t="s">
        <v>730</v>
      </c>
      <c r="O103" s="292"/>
    </row>
    <row r="104" spans="1:80">
      <c r="A104" s="293">
        <v>27</v>
      </c>
      <c r="B104" s="294" t="s">
        <v>280</v>
      </c>
      <c r="C104" s="295" t="s">
        <v>281</v>
      </c>
      <c r="D104" s="296" t="s">
        <v>176</v>
      </c>
      <c r="E104" s="297">
        <v>2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>
        <v>0</v>
      </c>
      <c r="K104" s="300">
        <f>E104*J104</f>
        <v>0</v>
      </c>
      <c r="O104" s="292">
        <v>2</v>
      </c>
      <c r="AA104" s="261">
        <v>1</v>
      </c>
      <c r="AB104" s="261">
        <v>1</v>
      </c>
      <c r="AC104" s="261">
        <v>1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</v>
      </c>
      <c r="CB104" s="292">
        <v>1</v>
      </c>
    </row>
    <row r="105" spans="1:80">
      <c r="A105" s="301"/>
      <c r="B105" s="302"/>
      <c r="C105" s="303" t="s">
        <v>731</v>
      </c>
      <c r="D105" s="304"/>
      <c r="E105" s="304"/>
      <c r="F105" s="304"/>
      <c r="G105" s="305"/>
      <c r="I105" s="306"/>
      <c r="K105" s="306"/>
      <c r="L105" s="307" t="s">
        <v>731</v>
      </c>
      <c r="O105" s="292">
        <v>3</v>
      </c>
    </row>
    <row r="106" spans="1:80">
      <c r="A106" s="293">
        <v>28</v>
      </c>
      <c r="B106" s="294" t="s">
        <v>282</v>
      </c>
      <c r="C106" s="295" t="s">
        <v>283</v>
      </c>
      <c r="D106" s="296" t="s">
        <v>176</v>
      </c>
      <c r="E106" s="297">
        <v>2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293">
        <v>29</v>
      </c>
      <c r="B107" s="294" t="s">
        <v>284</v>
      </c>
      <c r="C107" s="295" t="s">
        <v>285</v>
      </c>
      <c r="D107" s="296" t="s">
        <v>286</v>
      </c>
      <c r="E107" s="297">
        <v>5.5E-2</v>
      </c>
      <c r="F107" s="297">
        <v>0</v>
      </c>
      <c r="G107" s="298">
        <f>E107*F107</f>
        <v>0</v>
      </c>
      <c r="H107" s="299">
        <v>0</v>
      </c>
      <c r="I107" s="300">
        <f>E107*H107</f>
        <v>0</v>
      </c>
      <c r="J107" s="299"/>
      <c r="K107" s="300">
        <f>E107*J107</f>
        <v>0</v>
      </c>
      <c r="O107" s="292">
        <v>2</v>
      </c>
      <c r="AA107" s="261">
        <v>3</v>
      </c>
      <c r="AB107" s="261">
        <v>1</v>
      </c>
      <c r="AC107" s="261">
        <v>572497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3</v>
      </c>
      <c r="CB107" s="292">
        <v>1</v>
      </c>
    </row>
    <row r="108" spans="1:80">
      <c r="A108" s="301"/>
      <c r="B108" s="308"/>
      <c r="C108" s="309" t="s">
        <v>732</v>
      </c>
      <c r="D108" s="310"/>
      <c r="E108" s="311">
        <v>5.5E-2</v>
      </c>
      <c r="F108" s="312"/>
      <c r="G108" s="313"/>
      <c r="H108" s="314"/>
      <c r="I108" s="306"/>
      <c r="J108" s="315"/>
      <c r="K108" s="306"/>
      <c r="M108" s="307" t="s">
        <v>732</v>
      </c>
      <c r="O108" s="292"/>
    </row>
    <row r="109" spans="1:80">
      <c r="A109" s="316"/>
      <c r="B109" s="317" t="s">
        <v>99</v>
      </c>
      <c r="C109" s="318" t="s">
        <v>274</v>
      </c>
      <c r="D109" s="319"/>
      <c r="E109" s="320"/>
      <c r="F109" s="321"/>
      <c r="G109" s="322">
        <f>SUM(G99:G108)</f>
        <v>0</v>
      </c>
      <c r="H109" s="323"/>
      <c r="I109" s="324">
        <f>SUM(I99:I108)</f>
        <v>0</v>
      </c>
      <c r="J109" s="323"/>
      <c r="K109" s="324">
        <f>SUM(K99:K108)</f>
        <v>0</v>
      </c>
      <c r="O109" s="292">
        <v>4</v>
      </c>
      <c r="BA109" s="325">
        <f>SUM(BA99:BA108)</f>
        <v>0</v>
      </c>
      <c r="BB109" s="325">
        <f>SUM(BB99:BB108)</f>
        <v>0</v>
      </c>
      <c r="BC109" s="325">
        <f>SUM(BC99:BC108)</f>
        <v>0</v>
      </c>
      <c r="BD109" s="325">
        <f>SUM(BD99:BD108)</f>
        <v>0</v>
      </c>
      <c r="BE109" s="325">
        <f>SUM(BE99:BE108)</f>
        <v>0</v>
      </c>
    </row>
    <row r="110" spans="1:80">
      <c r="A110" s="282" t="s">
        <v>97</v>
      </c>
      <c r="B110" s="283" t="s">
        <v>291</v>
      </c>
      <c r="C110" s="284" t="s">
        <v>292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>
      <c r="A111" s="293">
        <v>30</v>
      </c>
      <c r="B111" s="294" t="s">
        <v>294</v>
      </c>
      <c r="C111" s="295" t="s">
        <v>295</v>
      </c>
      <c r="D111" s="296" t="s">
        <v>109</v>
      </c>
      <c r="E111" s="297">
        <v>77.723799999999997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16"/>
      <c r="B112" s="317" t="s">
        <v>99</v>
      </c>
      <c r="C112" s="318" t="s">
        <v>293</v>
      </c>
      <c r="D112" s="319"/>
      <c r="E112" s="320"/>
      <c r="F112" s="321"/>
      <c r="G112" s="322">
        <f>SUM(G110:G111)</f>
        <v>0</v>
      </c>
      <c r="H112" s="323"/>
      <c r="I112" s="324">
        <f>SUM(I110:I111)</f>
        <v>0</v>
      </c>
      <c r="J112" s="323"/>
      <c r="K112" s="324">
        <f>SUM(K110:K111)</f>
        <v>0</v>
      </c>
      <c r="O112" s="292">
        <v>4</v>
      </c>
      <c r="BA112" s="325">
        <f>SUM(BA110:BA111)</f>
        <v>0</v>
      </c>
      <c r="BB112" s="325">
        <f>SUM(BB110:BB111)</f>
        <v>0</v>
      </c>
      <c r="BC112" s="325">
        <f>SUM(BC110:BC111)</f>
        <v>0</v>
      </c>
      <c r="BD112" s="325">
        <f>SUM(BD110:BD111)</f>
        <v>0</v>
      </c>
      <c r="BE112" s="325">
        <f>SUM(BE110:BE111)</f>
        <v>0</v>
      </c>
    </row>
    <row r="113" spans="1:80">
      <c r="A113" s="282" t="s">
        <v>97</v>
      </c>
      <c r="B113" s="283" t="s">
        <v>296</v>
      </c>
      <c r="C113" s="284" t="s">
        <v>297</v>
      </c>
      <c r="D113" s="285"/>
      <c r="E113" s="286"/>
      <c r="F113" s="286"/>
      <c r="G113" s="287"/>
      <c r="H113" s="288"/>
      <c r="I113" s="289"/>
      <c r="J113" s="290"/>
      <c r="K113" s="291"/>
      <c r="O113" s="292">
        <v>1</v>
      </c>
    </row>
    <row r="114" spans="1:80" ht="22.5">
      <c r="A114" s="293">
        <v>31</v>
      </c>
      <c r="B114" s="294" t="s">
        <v>299</v>
      </c>
      <c r="C114" s="295" t="s">
        <v>300</v>
      </c>
      <c r="D114" s="296" t="s">
        <v>176</v>
      </c>
      <c r="E114" s="297">
        <v>35.090000000000003</v>
      </c>
      <c r="F114" s="297">
        <v>0</v>
      </c>
      <c r="G114" s="298">
        <f>E114*F114</f>
        <v>0</v>
      </c>
      <c r="H114" s="299">
        <v>0</v>
      </c>
      <c r="I114" s="300">
        <f>E114*H114</f>
        <v>0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 t="s">
        <v>301</v>
      </c>
      <c r="D115" s="304"/>
      <c r="E115" s="304"/>
      <c r="F115" s="304"/>
      <c r="G115" s="305"/>
      <c r="I115" s="306"/>
      <c r="K115" s="306"/>
      <c r="L115" s="307" t="s">
        <v>301</v>
      </c>
      <c r="O115" s="292">
        <v>3</v>
      </c>
    </row>
    <row r="116" spans="1:80">
      <c r="A116" s="301"/>
      <c r="B116" s="308"/>
      <c r="C116" s="309" t="s">
        <v>733</v>
      </c>
      <c r="D116" s="310"/>
      <c r="E116" s="311">
        <v>35.090000000000003</v>
      </c>
      <c r="F116" s="312"/>
      <c r="G116" s="313"/>
      <c r="H116" s="314"/>
      <c r="I116" s="306"/>
      <c r="J116" s="315"/>
      <c r="K116" s="306"/>
      <c r="M116" s="307" t="s">
        <v>733</v>
      </c>
      <c r="O116" s="292"/>
    </row>
    <row r="117" spans="1:80">
      <c r="A117" s="316"/>
      <c r="B117" s="317" t="s">
        <v>99</v>
      </c>
      <c r="C117" s="318" t="s">
        <v>298</v>
      </c>
      <c r="D117" s="319"/>
      <c r="E117" s="320"/>
      <c r="F117" s="321"/>
      <c r="G117" s="322">
        <f>SUM(G113:G116)</f>
        <v>0</v>
      </c>
      <c r="H117" s="323"/>
      <c r="I117" s="324">
        <f>SUM(I113:I116)</f>
        <v>0</v>
      </c>
      <c r="J117" s="323"/>
      <c r="K117" s="324">
        <f>SUM(K113:K116)</f>
        <v>0</v>
      </c>
      <c r="O117" s="292">
        <v>4</v>
      </c>
      <c r="BA117" s="325">
        <f>SUM(BA113:BA116)</f>
        <v>0</v>
      </c>
      <c r="BB117" s="325">
        <f>SUM(BB113:BB116)</f>
        <v>0</v>
      </c>
      <c r="BC117" s="325">
        <f>SUM(BC113:BC116)</f>
        <v>0</v>
      </c>
      <c r="BD117" s="325">
        <f>SUM(BD113:BD116)</f>
        <v>0</v>
      </c>
      <c r="BE117" s="325">
        <f>SUM(BE113:BE116)</f>
        <v>0</v>
      </c>
    </row>
    <row r="118" spans="1:80">
      <c r="A118" s="282" t="s">
        <v>97</v>
      </c>
      <c r="B118" s="283" t="s">
        <v>303</v>
      </c>
      <c r="C118" s="284" t="s">
        <v>304</v>
      </c>
      <c r="D118" s="285"/>
      <c r="E118" s="286"/>
      <c r="F118" s="286"/>
      <c r="G118" s="287"/>
      <c r="H118" s="288"/>
      <c r="I118" s="289"/>
      <c r="J118" s="290"/>
      <c r="K118" s="291"/>
      <c r="O118" s="292">
        <v>1</v>
      </c>
    </row>
    <row r="119" spans="1:80">
      <c r="A119" s="293">
        <v>32</v>
      </c>
      <c r="B119" s="294" t="s">
        <v>306</v>
      </c>
      <c r="C119" s="295" t="s">
        <v>307</v>
      </c>
      <c r="D119" s="296" t="s">
        <v>109</v>
      </c>
      <c r="E119" s="297">
        <v>3.5089999999999999</v>
      </c>
      <c r="F119" s="297">
        <v>0</v>
      </c>
      <c r="G119" s="298">
        <f>E119*F119</f>
        <v>0</v>
      </c>
      <c r="H119" s="299">
        <v>2.16</v>
      </c>
      <c r="I119" s="300">
        <f>E119*H119</f>
        <v>7.57944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301"/>
      <c r="B120" s="302"/>
      <c r="C120" s="303" t="s">
        <v>308</v>
      </c>
      <c r="D120" s="304"/>
      <c r="E120" s="304"/>
      <c r="F120" s="304"/>
      <c r="G120" s="305"/>
      <c r="I120" s="306"/>
      <c r="K120" s="306"/>
      <c r="L120" s="307" t="s">
        <v>308</v>
      </c>
      <c r="O120" s="292">
        <v>3</v>
      </c>
    </row>
    <row r="121" spans="1:80">
      <c r="A121" s="301"/>
      <c r="B121" s="308"/>
      <c r="C121" s="309" t="s">
        <v>734</v>
      </c>
      <c r="D121" s="310"/>
      <c r="E121" s="311">
        <v>3.5089999999999999</v>
      </c>
      <c r="F121" s="312"/>
      <c r="G121" s="313"/>
      <c r="H121" s="314"/>
      <c r="I121" s="306"/>
      <c r="J121" s="315"/>
      <c r="K121" s="306"/>
      <c r="M121" s="307" t="s">
        <v>734</v>
      </c>
      <c r="O121" s="292"/>
    </row>
    <row r="122" spans="1:80">
      <c r="A122" s="293">
        <v>33</v>
      </c>
      <c r="B122" s="294" t="s">
        <v>310</v>
      </c>
      <c r="C122" s="295" t="s">
        <v>311</v>
      </c>
      <c r="D122" s="296" t="s">
        <v>109</v>
      </c>
      <c r="E122" s="297">
        <v>3.5089999999999999</v>
      </c>
      <c r="F122" s="297">
        <v>0</v>
      </c>
      <c r="G122" s="298">
        <f>E122*F122</f>
        <v>0</v>
      </c>
      <c r="H122" s="299">
        <v>2.5249999999999999</v>
      </c>
      <c r="I122" s="300">
        <f>E122*H122</f>
        <v>8.8602249999999998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8"/>
      <c r="C123" s="309" t="s">
        <v>735</v>
      </c>
      <c r="D123" s="310"/>
      <c r="E123" s="311">
        <v>3.5089999999999999</v>
      </c>
      <c r="F123" s="312"/>
      <c r="G123" s="313"/>
      <c r="H123" s="314"/>
      <c r="I123" s="306"/>
      <c r="J123" s="315"/>
      <c r="K123" s="306"/>
      <c r="M123" s="307" t="s">
        <v>735</v>
      </c>
      <c r="O123" s="292"/>
    </row>
    <row r="124" spans="1:80">
      <c r="A124" s="293">
        <v>34</v>
      </c>
      <c r="B124" s="294" t="s">
        <v>313</v>
      </c>
      <c r="C124" s="295" t="s">
        <v>314</v>
      </c>
      <c r="D124" s="296" t="s">
        <v>109</v>
      </c>
      <c r="E124" s="297">
        <v>3.5440999999999998</v>
      </c>
      <c r="F124" s="297">
        <v>0</v>
      </c>
      <c r="G124" s="298">
        <f>E124*F124</f>
        <v>0</v>
      </c>
      <c r="H124" s="299">
        <v>2.5249999999999999</v>
      </c>
      <c r="I124" s="300">
        <f>E124*H124</f>
        <v>8.9488524999999992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2"/>
      <c r="C125" s="303" t="s">
        <v>315</v>
      </c>
      <c r="D125" s="304"/>
      <c r="E125" s="304"/>
      <c r="F125" s="304"/>
      <c r="G125" s="305"/>
      <c r="I125" s="306"/>
      <c r="K125" s="306"/>
      <c r="L125" s="307" t="s">
        <v>315</v>
      </c>
      <c r="O125" s="292">
        <v>3</v>
      </c>
    </row>
    <row r="126" spans="1:80">
      <c r="A126" s="301"/>
      <c r="B126" s="308"/>
      <c r="C126" s="309" t="s">
        <v>736</v>
      </c>
      <c r="D126" s="310"/>
      <c r="E126" s="311">
        <v>3.5440999999999998</v>
      </c>
      <c r="F126" s="312"/>
      <c r="G126" s="313"/>
      <c r="H126" s="314"/>
      <c r="I126" s="306"/>
      <c r="J126" s="315"/>
      <c r="K126" s="306"/>
      <c r="M126" s="307" t="s">
        <v>736</v>
      </c>
      <c r="O126" s="292"/>
    </row>
    <row r="127" spans="1:80">
      <c r="A127" s="293">
        <v>35</v>
      </c>
      <c r="B127" s="294" t="s">
        <v>317</v>
      </c>
      <c r="C127" s="295" t="s">
        <v>318</v>
      </c>
      <c r="D127" s="296" t="s">
        <v>319</v>
      </c>
      <c r="E127" s="297">
        <v>1.9800000000000002E-2</v>
      </c>
      <c r="F127" s="297">
        <v>0</v>
      </c>
      <c r="G127" s="298">
        <f>E127*F127</f>
        <v>0</v>
      </c>
      <c r="H127" s="299">
        <v>1.0217400000000001</v>
      </c>
      <c r="I127" s="300">
        <f>E127*H127</f>
        <v>2.0230452000000003E-2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/>
      <c r="D128" s="304"/>
      <c r="E128" s="304"/>
      <c r="F128" s="304"/>
      <c r="G128" s="305"/>
      <c r="I128" s="306"/>
      <c r="K128" s="306"/>
      <c r="L128" s="307"/>
      <c r="O128" s="292">
        <v>3</v>
      </c>
    </row>
    <row r="129" spans="1:80">
      <c r="A129" s="301"/>
      <c r="B129" s="308"/>
      <c r="C129" s="309" t="s">
        <v>737</v>
      </c>
      <c r="D129" s="310"/>
      <c r="E129" s="311">
        <v>1.9800000000000002E-2</v>
      </c>
      <c r="F129" s="312"/>
      <c r="G129" s="313"/>
      <c r="H129" s="314"/>
      <c r="I129" s="306"/>
      <c r="J129" s="315"/>
      <c r="K129" s="306"/>
      <c r="M129" s="307" t="s">
        <v>737</v>
      </c>
      <c r="O129" s="292"/>
    </row>
    <row r="130" spans="1:80">
      <c r="A130" s="316"/>
      <c r="B130" s="317" t="s">
        <v>99</v>
      </c>
      <c r="C130" s="318" t="s">
        <v>305</v>
      </c>
      <c r="D130" s="319"/>
      <c r="E130" s="320"/>
      <c r="F130" s="321"/>
      <c r="G130" s="322">
        <f>SUM(G118:G129)</f>
        <v>0</v>
      </c>
      <c r="H130" s="323"/>
      <c r="I130" s="324">
        <f>SUM(I118:I129)</f>
        <v>25.408747951999999</v>
      </c>
      <c r="J130" s="323"/>
      <c r="K130" s="324">
        <f>SUM(K118:K129)</f>
        <v>0</v>
      </c>
      <c r="O130" s="292">
        <v>4</v>
      </c>
      <c r="BA130" s="325">
        <f>SUM(BA118:BA129)</f>
        <v>0</v>
      </c>
      <c r="BB130" s="325">
        <f>SUM(BB118:BB129)</f>
        <v>0</v>
      </c>
      <c r="BC130" s="325">
        <f>SUM(BC118:BC129)</f>
        <v>0</v>
      </c>
      <c r="BD130" s="325">
        <f>SUM(BD118:BD129)</f>
        <v>0</v>
      </c>
      <c r="BE130" s="325">
        <f>SUM(BE118:BE129)</f>
        <v>0</v>
      </c>
    </row>
    <row r="131" spans="1:80">
      <c r="A131" s="282" t="s">
        <v>97</v>
      </c>
      <c r="B131" s="283" t="s">
        <v>328</v>
      </c>
      <c r="C131" s="284" t="s">
        <v>329</v>
      </c>
      <c r="D131" s="285"/>
      <c r="E131" s="286"/>
      <c r="F131" s="286"/>
      <c r="G131" s="287"/>
      <c r="H131" s="288"/>
      <c r="I131" s="289"/>
      <c r="J131" s="290"/>
      <c r="K131" s="291"/>
      <c r="O131" s="292">
        <v>1</v>
      </c>
    </row>
    <row r="132" spans="1:80">
      <c r="A132" s="293">
        <v>36</v>
      </c>
      <c r="B132" s="294" t="s">
        <v>331</v>
      </c>
      <c r="C132" s="295" t="s">
        <v>332</v>
      </c>
      <c r="D132" s="296" t="s">
        <v>184</v>
      </c>
      <c r="E132" s="297">
        <v>14</v>
      </c>
      <c r="F132" s="297">
        <v>0</v>
      </c>
      <c r="G132" s="298">
        <f>E132*F132</f>
        <v>0</v>
      </c>
      <c r="H132" s="299">
        <v>1.17E-3</v>
      </c>
      <c r="I132" s="300">
        <f>E132*H132</f>
        <v>1.6379999999999999E-2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01"/>
      <c r="B133" s="302"/>
      <c r="C133" s="303"/>
      <c r="D133" s="304"/>
      <c r="E133" s="304"/>
      <c r="F133" s="304"/>
      <c r="G133" s="305"/>
      <c r="I133" s="306"/>
      <c r="K133" s="306"/>
      <c r="L133" s="307"/>
      <c r="O133" s="292">
        <v>3</v>
      </c>
    </row>
    <row r="134" spans="1:80">
      <c r="A134" s="301"/>
      <c r="B134" s="308"/>
      <c r="C134" s="309" t="s">
        <v>738</v>
      </c>
      <c r="D134" s="310"/>
      <c r="E134" s="311">
        <v>14</v>
      </c>
      <c r="F134" s="312"/>
      <c r="G134" s="313"/>
      <c r="H134" s="314"/>
      <c r="I134" s="306"/>
      <c r="J134" s="315"/>
      <c r="K134" s="306"/>
      <c r="M134" s="307" t="s">
        <v>738</v>
      </c>
      <c r="O134" s="292"/>
    </row>
    <row r="135" spans="1:80">
      <c r="A135" s="316"/>
      <c r="B135" s="317" t="s">
        <v>99</v>
      </c>
      <c r="C135" s="318" t="s">
        <v>330</v>
      </c>
      <c r="D135" s="319"/>
      <c r="E135" s="320"/>
      <c r="F135" s="321"/>
      <c r="G135" s="322">
        <f>SUM(G131:G134)</f>
        <v>0</v>
      </c>
      <c r="H135" s="323"/>
      <c r="I135" s="324">
        <f>SUM(I131:I134)</f>
        <v>1.6379999999999999E-2</v>
      </c>
      <c r="J135" s="323"/>
      <c r="K135" s="324">
        <f>SUM(K131:K134)</f>
        <v>0</v>
      </c>
      <c r="O135" s="292">
        <v>4</v>
      </c>
      <c r="BA135" s="325">
        <f>SUM(BA131:BA134)</f>
        <v>0</v>
      </c>
      <c r="BB135" s="325">
        <f>SUM(BB131:BB134)</f>
        <v>0</v>
      </c>
      <c r="BC135" s="325">
        <f>SUM(BC131:BC134)</f>
        <v>0</v>
      </c>
      <c r="BD135" s="325">
        <f>SUM(BD131:BD134)</f>
        <v>0</v>
      </c>
      <c r="BE135" s="325">
        <f>SUM(BE131:BE134)</f>
        <v>0</v>
      </c>
    </row>
    <row r="136" spans="1:80">
      <c r="A136" s="282" t="s">
        <v>97</v>
      </c>
      <c r="B136" s="283" t="s">
        <v>342</v>
      </c>
      <c r="C136" s="284" t="s">
        <v>343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37</v>
      </c>
      <c r="B137" s="294" t="s">
        <v>345</v>
      </c>
      <c r="C137" s="295" t="s">
        <v>346</v>
      </c>
      <c r="D137" s="296" t="s">
        <v>176</v>
      </c>
      <c r="E137" s="297">
        <v>19.600000000000001</v>
      </c>
      <c r="F137" s="297">
        <v>0</v>
      </c>
      <c r="G137" s="298">
        <f>E137*F137</f>
        <v>0</v>
      </c>
      <c r="H137" s="299">
        <v>0.441</v>
      </c>
      <c r="I137" s="300">
        <f>E137*H137</f>
        <v>8.6436000000000011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2"/>
      <c r="C138" s="303" t="s">
        <v>366</v>
      </c>
      <c r="D138" s="304"/>
      <c r="E138" s="304"/>
      <c r="F138" s="304"/>
      <c r="G138" s="305"/>
      <c r="I138" s="306"/>
      <c r="K138" s="306"/>
      <c r="L138" s="307" t="s">
        <v>366</v>
      </c>
      <c r="O138" s="292">
        <v>3</v>
      </c>
    </row>
    <row r="139" spans="1:80">
      <c r="A139" s="301"/>
      <c r="B139" s="308"/>
      <c r="C139" s="309" t="s">
        <v>739</v>
      </c>
      <c r="D139" s="310"/>
      <c r="E139" s="311">
        <v>4.5</v>
      </c>
      <c r="F139" s="312"/>
      <c r="G139" s="313"/>
      <c r="H139" s="314"/>
      <c r="I139" s="306"/>
      <c r="J139" s="315"/>
      <c r="K139" s="306"/>
      <c r="M139" s="307" t="s">
        <v>739</v>
      </c>
      <c r="O139" s="292"/>
    </row>
    <row r="140" spans="1:80">
      <c r="A140" s="301"/>
      <c r="B140" s="308"/>
      <c r="C140" s="309" t="s">
        <v>740</v>
      </c>
      <c r="D140" s="310"/>
      <c r="E140" s="311">
        <v>2.1</v>
      </c>
      <c r="F140" s="312"/>
      <c r="G140" s="313"/>
      <c r="H140" s="314"/>
      <c r="I140" s="306"/>
      <c r="J140" s="315"/>
      <c r="K140" s="306"/>
      <c r="M140" s="307" t="s">
        <v>740</v>
      </c>
      <c r="O140" s="292"/>
    </row>
    <row r="141" spans="1:80">
      <c r="A141" s="301"/>
      <c r="B141" s="308"/>
      <c r="C141" s="309" t="s">
        <v>741</v>
      </c>
      <c r="D141" s="310"/>
      <c r="E141" s="311">
        <v>13</v>
      </c>
      <c r="F141" s="312"/>
      <c r="G141" s="313"/>
      <c r="H141" s="314"/>
      <c r="I141" s="306"/>
      <c r="J141" s="315"/>
      <c r="K141" s="306"/>
      <c r="M141" s="307" t="s">
        <v>741</v>
      </c>
      <c r="O141" s="292"/>
    </row>
    <row r="142" spans="1:80">
      <c r="A142" s="293">
        <v>38</v>
      </c>
      <c r="B142" s="294" t="s">
        <v>650</v>
      </c>
      <c r="C142" s="295" t="s">
        <v>651</v>
      </c>
      <c r="D142" s="296" t="s">
        <v>176</v>
      </c>
      <c r="E142" s="297">
        <v>20</v>
      </c>
      <c r="F142" s="297">
        <v>0</v>
      </c>
      <c r="G142" s="298">
        <f>E142*F142</f>
        <v>0</v>
      </c>
      <c r="H142" s="299">
        <v>0.5292</v>
      </c>
      <c r="I142" s="300">
        <f>E142*H142</f>
        <v>10.584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0</v>
      </c>
      <c r="AC142" s="261">
        <v>0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0</v>
      </c>
    </row>
    <row r="143" spans="1:80">
      <c r="A143" s="301"/>
      <c r="B143" s="302"/>
      <c r="C143" s="303" t="s">
        <v>652</v>
      </c>
      <c r="D143" s="304"/>
      <c r="E143" s="304"/>
      <c r="F143" s="304"/>
      <c r="G143" s="305"/>
      <c r="I143" s="306"/>
      <c r="K143" s="306"/>
      <c r="L143" s="307" t="s">
        <v>652</v>
      </c>
      <c r="O143" s="292">
        <v>3</v>
      </c>
    </row>
    <row r="144" spans="1:80">
      <c r="A144" s="293">
        <v>39</v>
      </c>
      <c r="B144" s="294" t="s">
        <v>351</v>
      </c>
      <c r="C144" s="295" t="s">
        <v>352</v>
      </c>
      <c r="D144" s="296" t="s">
        <v>176</v>
      </c>
      <c r="E144" s="297">
        <v>4.5</v>
      </c>
      <c r="F144" s="297">
        <v>0</v>
      </c>
      <c r="G144" s="298">
        <f>E144*F144</f>
        <v>0</v>
      </c>
      <c r="H144" s="299">
        <v>0.18462999999999999</v>
      </c>
      <c r="I144" s="300">
        <f>E144*H144</f>
        <v>0.83083499999999999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01"/>
      <c r="B145" s="302"/>
      <c r="C145" s="303" t="s">
        <v>353</v>
      </c>
      <c r="D145" s="304"/>
      <c r="E145" s="304"/>
      <c r="F145" s="304"/>
      <c r="G145" s="305"/>
      <c r="I145" s="306"/>
      <c r="K145" s="306"/>
      <c r="L145" s="307" t="s">
        <v>353</v>
      </c>
      <c r="O145" s="292">
        <v>3</v>
      </c>
    </row>
    <row r="146" spans="1:80">
      <c r="A146" s="293">
        <v>40</v>
      </c>
      <c r="B146" s="294" t="s">
        <v>354</v>
      </c>
      <c r="C146" s="295" t="s">
        <v>355</v>
      </c>
      <c r="D146" s="296" t="s">
        <v>176</v>
      </c>
      <c r="E146" s="297">
        <v>4.5</v>
      </c>
      <c r="F146" s="297">
        <v>0</v>
      </c>
      <c r="G146" s="298">
        <f>E146*F146</f>
        <v>0</v>
      </c>
      <c r="H146" s="299">
        <v>0.35759999999999997</v>
      </c>
      <c r="I146" s="300">
        <f>E146*H146</f>
        <v>1.6092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1</v>
      </c>
      <c r="AC146" s="261">
        <v>1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1</v>
      </c>
    </row>
    <row r="147" spans="1:80">
      <c r="A147" s="301"/>
      <c r="B147" s="302"/>
      <c r="C147" s="303" t="s">
        <v>742</v>
      </c>
      <c r="D147" s="304"/>
      <c r="E147" s="304"/>
      <c r="F147" s="304"/>
      <c r="G147" s="305"/>
      <c r="I147" s="306"/>
      <c r="K147" s="306"/>
      <c r="L147" s="307" t="s">
        <v>742</v>
      </c>
      <c r="O147" s="292">
        <v>3</v>
      </c>
    </row>
    <row r="148" spans="1:80">
      <c r="A148" s="316"/>
      <c r="B148" s="317" t="s">
        <v>99</v>
      </c>
      <c r="C148" s="318" t="s">
        <v>344</v>
      </c>
      <c r="D148" s="319"/>
      <c r="E148" s="320"/>
      <c r="F148" s="321"/>
      <c r="G148" s="322">
        <f>SUM(G136:G147)</f>
        <v>0</v>
      </c>
      <c r="H148" s="323"/>
      <c r="I148" s="324">
        <f>SUM(I136:I147)</f>
        <v>21.667635000000004</v>
      </c>
      <c r="J148" s="323"/>
      <c r="K148" s="324">
        <f>SUM(K136:K147)</f>
        <v>0</v>
      </c>
      <c r="O148" s="292">
        <v>4</v>
      </c>
      <c r="BA148" s="325">
        <f>SUM(BA136:BA147)</f>
        <v>0</v>
      </c>
      <c r="BB148" s="325">
        <f>SUM(BB136:BB147)</f>
        <v>0</v>
      </c>
      <c r="BC148" s="325">
        <f>SUM(BC136:BC147)</f>
        <v>0</v>
      </c>
      <c r="BD148" s="325">
        <f>SUM(BD136:BD147)</f>
        <v>0</v>
      </c>
      <c r="BE148" s="325">
        <f>SUM(BE136:BE147)</f>
        <v>0</v>
      </c>
    </row>
    <row r="149" spans="1:80">
      <c r="A149" s="282" t="s">
        <v>97</v>
      </c>
      <c r="B149" s="283" t="s">
        <v>357</v>
      </c>
      <c r="C149" s="284" t="s">
        <v>358</v>
      </c>
      <c r="D149" s="285"/>
      <c r="E149" s="286"/>
      <c r="F149" s="286"/>
      <c r="G149" s="287"/>
      <c r="H149" s="288"/>
      <c r="I149" s="289"/>
      <c r="J149" s="290"/>
      <c r="K149" s="291"/>
      <c r="O149" s="292">
        <v>1</v>
      </c>
    </row>
    <row r="150" spans="1:80">
      <c r="A150" s="293">
        <v>41</v>
      </c>
      <c r="B150" s="294" t="s">
        <v>360</v>
      </c>
      <c r="C150" s="295" t="s">
        <v>361</v>
      </c>
      <c r="D150" s="296" t="s">
        <v>176</v>
      </c>
      <c r="E150" s="297">
        <v>4.5</v>
      </c>
      <c r="F150" s="297">
        <v>0</v>
      </c>
      <c r="G150" s="298">
        <f>E150*F150</f>
        <v>0</v>
      </c>
      <c r="H150" s="299">
        <v>6.0099999999999997E-3</v>
      </c>
      <c r="I150" s="300">
        <f>E150*H150</f>
        <v>2.7045E-2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293">
        <v>42</v>
      </c>
      <c r="B151" s="294" t="s">
        <v>362</v>
      </c>
      <c r="C151" s="295" t="s">
        <v>363</v>
      </c>
      <c r="D151" s="296" t="s">
        <v>176</v>
      </c>
      <c r="E151" s="297">
        <v>4.5</v>
      </c>
      <c r="F151" s="297">
        <v>0</v>
      </c>
      <c r="G151" s="298">
        <f>E151*F151</f>
        <v>0</v>
      </c>
      <c r="H151" s="299">
        <v>6.0999999999999997E-4</v>
      </c>
      <c r="I151" s="300">
        <f>E151*H151</f>
        <v>2.745E-3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0</v>
      </c>
      <c r="AC151" s="261">
        <v>0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0</v>
      </c>
    </row>
    <row r="152" spans="1:80">
      <c r="A152" s="293">
        <v>43</v>
      </c>
      <c r="B152" s="294" t="s">
        <v>364</v>
      </c>
      <c r="C152" s="295" t="s">
        <v>365</v>
      </c>
      <c r="D152" s="296" t="s">
        <v>176</v>
      </c>
      <c r="E152" s="297">
        <v>4.5</v>
      </c>
      <c r="F152" s="297">
        <v>0</v>
      </c>
      <c r="G152" s="298">
        <f>E152*F152</f>
        <v>0</v>
      </c>
      <c r="H152" s="299">
        <v>0.12966</v>
      </c>
      <c r="I152" s="300">
        <f>E152*H152</f>
        <v>0.58346999999999993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1</v>
      </c>
      <c r="AC152" s="261">
        <v>1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1</v>
      </c>
    </row>
    <row r="153" spans="1:80">
      <c r="A153" s="301"/>
      <c r="B153" s="302"/>
      <c r="C153" s="303" t="s">
        <v>366</v>
      </c>
      <c r="D153" s="304"/>
      <c r="E153" s="304"/>
      <c r="F153" s="304"/>
      <c r="G153" s="305"/>
      <c r="I153" s="306"/>
      <c r="K153" s="306"/>
      <c r="L153" s="307" t="s">
        <v>366</v>
      </c>
      <c r="O153" s="292">
        <v>3</v>
      </c>
    </row>
    <row r="154" spans="1:80">
      <c r="A154" s="316"/>
      <c r="B154" s="317" t="s">
        <v>99</v>
      </c>
      <c r="C154" s="318" t="s">
        <v>359</v>
      </c>
      <c r="D154" s="319"/>
      <c r="E154" s="320"/>
      <c r="F154" s="321"/>
      <c r="G154" s="322">
        <f>SUM(G149:G153)</f>
        <v>0</v>
      </c>
      <c r="H154" s="323"/>
      <c r="I154" s="324">
        <f>SUM(I149:I153)</f>
        <v>0.61325999999999992</v>
      </c>
      <c r="J154" s="323"/>
      <c r="K154" s="324">
        <f>SUM(K149:K153)</f>
        <v>0</v>
      </c>
      <c r="O154" s="292">
        <v>4</v>
      </c>
      <c r="BA154" s="325">
        <f>SUM(BA149:BA153)</f>
        <v>0</v>
      </c>
      <c r="BB154" s="325">
        <f>SUM(BB149:BB153)</f>
        <v>0</v>
      </c>
      <c r="BC154" s="325">
        <f>SUM(BC149:BC153)</f>
        <v>0</v>
      </c>
      <c r="BD154" s="325">
        <f>SUM(BD149:BD153)</f>
        <v>0</v>
      </c>
      <c r="BE154" s="325">
        <f>SUM(BE149:BE153)</f>
        <v>0</v>
      </c>
    </row>
    <row r="155" spans="1:80">
      <c r="A155" s="282" t="s">
        <v>97</v>
      </c>
      <c r="B155" s="283" t="s">
        <v>367</v>
      </c>
      <c r="C155" s="284" t="s">
        <v>368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>
      <c r="A156" s="293">
        <v>44</v>
      </c>
      <c r="B156" s="294" t="s">
        <v>370</v>
      </c>
      <c r="C156" s="295" t="s">
        <v>371</v>
      </c>
      <c r="D156" s="296" t="s">
        <v>176</v>
      </c>
      <c r="E156" s="297">
        <v>20</v>
      </c>
      <c r="F156" s="297">
        <v>0</v>
      </c>
      <c r="G156" s="298">
        <f>E156*F156</f>
        <v>0</v>
      </c>
      <c r="H156" s="299">
        <v>7.3899999999999993E-2</v>
      </c>
      <c r="I156" s="300">
        <f>E156*H156</f>
        <v>1.4779999999999998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293">
        <v>45</v>
      </c>
      <c r="B157" s="294" t="s">
        <v>372</v>
      </c>
      <c r="C157" s="295" t="s">
        <v>373</v>
      </c>
      <c r="D157" s="296" t="s">
        <v>184</v>
      </c>
      <c r="E157" s="297">
        <v>10</v>
      </c>
      <c r="F157" s="297">
        <v>0</v>
      </c>
      <c r="G157" s="298">
        <f>E157*F157</f>
        <v>0</v>
      </c>
      <c r="H157" s="299">
        <v>3.6000000000000002E-4</v>
      </c>
      <c r="I157" s="300">
        <f>E157*H157</f>
        <v>3.6000000000000003E-3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293">
        <v>46</v>
      </c>
      <c r="B158" s="294" t="s">
        <v>743</v>
      </c>
      <c r="C158" s="295" t="s">
        <v>744</v>
      </c>
      <c r="D158" s="296" t="s">
        <v>176</v>
      </c>
      <c r="E158" s="297">
        <v>13</v>
      </c>
      <c r="F158" s="297">
        <v>0</v>
      </c>
      <c r="G158" s="298">
        <f>E158*F158</f>
        <v>0</v>
      </c>
      <c r="H158" s="299">
        <v>7.1999999999999995E-2</v>
      </c>
      <c r="I158" s="300">
        <f>E158*H158</f>
        <v>0.93599999999999994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2"/>
      <c r="C159" s="303" t="s">
        <v>745</v>
      </c>
      <c r="D159" s="304"/>
      <c r="E159" s="304"/>
      <c r="F159" s="304"/>
      <c r="G159" s="305"/>
      <c r="I159" s="306"/>
      <c r="K159" s="306"/>
      <c r="L159" s="307" t="s">
        <v>745</v>
      </c>
      <c r="O159" s="292">
        <v>3</v>
      </c>
    </row>
    <row r="160" spans="1:80">
      <c r="A160" s="301"/>
      <c r="B160" s="308"/>
      <c r="C160" s="309" t="s">
        <v>746</v>
      </c>
      <c r="D160" s="310"/>
      <c r="E160" s="311">
        <v>13</v>
      </c>
      <c r="F160" s="312"/>
      <c r="G160" s="313"/>
      <c r="H160" s="314"/>
      <c r="I160" s="306"/>
      <c r="J160" s="315"/>
      <c r="K160" s="306"/>
      <c r="M160" s="307" t="s">
        <v>746</v>
      </c>
      <c r="O160" s="292"/>
    </row>
    <row r="161" spans="1:80">
      <c r="A161" s="293">
        <v>47</v>
      </c>
      <c r="B161" s="294" t="s">
        <v>374</v>
      </c>
      <c r="C161" s="295" t="s">
        <v>375</v>
      </c>
      <c r="D161" s="296" t="s">
        <v>184</v>
      </c>
      <c r="E161" s="297">
        <v>15</v>
      </c>
      <c r="F161" s="297">
        <v>0</v>
      </c>
      <c r="G161" s="298">
        <f>E161*F161</f>
        <v>0</v>
      </c>
      <c r="H161" s="299">
        <v>3.5999999999999999E-3</v>
      </c>
      <c r="I161" s="300">
        <f>E161*H161</f>
        <v>5.3999999999999999E-2</v>
      </c>
      <c r="J161" s="299">
        <v>0</v>
      </c>
      <c r="K161" s="300">
        <f>E161*J161</f>
        <v>0</v>
      </c>
      <c r="O161" s="292">
        <v>2</v>
      </c>
      <c r="AA161" s="261">
        <v>1</v>
      </c>
      <c r="AB161" s="261">
        <v>1</v>
      </c>
      <c r="AC161" s="261">
        <v>1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1</v>
      </c>
      <c r="CB161" s="292">
        <v>1</v>
      </c>
    </row>
    <row r="162" spans="1:80">
      <c r="A162" s="293">
        <v>48</v>
      </c>
      <c r="B162" s="294" t="s">
        <v>376</v>
      </c>
      <c r="C162" s="295" t="s">
        <v>377</v>
      </c>
      <c r="D162" s="296" t="s">
        <v>176</v>
      </c>
      <c r="E162" s="297">
        <v>26</v>
      </c>
      <c r="F162" s="297">
        <v>0</v>
      </c>
      <c r="G162" s="298">
        <f>E162*F162</f>
        <v>0</v>
      </c>
      <c r="H162" s="299">
        <v>0.17244999999999999</v>
      </c>
      <c r="I162" s="300">
        <f>E162*H162</f>
        <v>4.4836999999999998</v>
      </c>
      <c r="J162" s="299"/>
      <c r="K162" s="300">
        <f>E162*J162</f>
        <v>0</v>
      </c>
      <c r="O162" s="292">
        <v>2</v>
      </c>
      <c r="AA162" s="261">
        <v>3</v>
      </c>
      <c r="AB162" s="261">
        <v>1</v>
      </c>
      <c r="AC162" s="261">
        <v>592451170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3</v>
      </c>
      <c r="CB162" s="292">
        <v>1</v>
      </c>
    </row>
    <row r="163" spans="1:80">
      <c r="A163" s="301"/>
      <c r="B163" s="302"/>
      <c r="C163" s="303" t="s">
        <v>747</v>
      </c>
      <c r="D163" s="304"/>
      <c r="E163" s="304"/>
      <c r="F163" s="304"/>
      <c r="G163" s="305"/>
      <c r="I163" s="306"/>
      <c r="K163" s="306"/>
      <c r="L163" s="307" t="s">
        <v>747</v>
      </c>
      <c r="O163" s="292">
        <v>3</v>
      </c>
    </row>
    <row r="164" spans="1:80">
      <c r="A164" s="301"/>
      <c r="B164" s="302"/>
      <c r="C164" s="303" t="s">
        <v>748</v>
      </c>
      <c r="D164" s="304"/>
      <c r="E164" s="304"/>
      <c r="F164" s="304"/>
      <c r="G164" s="305"/>
      <c r="I164" s="306"/>
      <c r="K164" s="306"/>
      <c r="L164" s="307" t="s">
        <v>748</v>
      </c>
      <c r="O164" s="292">
        <v>3</v>
      </c>
    </row>
    <row r="165" spans="1:80">
      <c r="A165" s="301"/>
      <c r="B165" s="302"/>
      <c r="C165" s="303" t="s">
        <v>749</v>
      </c>
      <c r="D165" s="304"/>
      <c r="E165" s="304"/>
      <c r="F165" s="304"/>
      <c r="G165" s="305"/>
      <c r="I165" s="306"/>
      <c r="K165" s="306"/>
      <c r="L165" s="307" t="s">
        <v>749</v>
      </c>
      <c r="O165" s="292">
        <v>3</v>
      </c>
    </row>
    <row r="166" spans="1:80">
      <c r="A166" s="301"/>
      <c r="B166" s="308"/>
      <c r="C166" s="337" t="s">
        <v>226</v>
      </c>
      <c r="D166" s="310"/>
      <c r="E166" s="336">
        <v>0</v>
      </c>
      <c r="F166" s="312"/>
      <c r="G166" s="313"/>
      <c r="H166" s="314"/>
      <c r="I166" s="306"/>
      <c r="J166" s="315"/>
      <c r="K166" s="306"/>
      <c r="M166" s="307" t="s">
        <v>226</v>
      </c>
      <c r="O166" s="292"/>
    </row>
    <row r="167" spans="1:80">
      <c r="A167" s="301"/>
      <c r="B167" s="308"/>
      <c r="C167" s="337" t="s">
        <v>750</v>
      </c>
      <c r="D167" s="310"/>
      <c r="E167" s="336">
        <v>20</v>
      </c>
      <c r="F167" s="312"/>
      <c r="G167" s="313"/>
      <c r="H167" s="314"/>
      <c r="I167" s="306"/>
      <c r="J167" s="315"/>
      <c r="K167" s="306"/>
      <c r="M167" s="307" t="s">
        <v>750</v>
      </c>
      <c r="O167" s="292"/>
    </row>
    <row r="168" spans="1:80">
      <c r="A168" s="301"/>
      <c r="B168" s="308"/>
      <c r="C168" s="337" t="s">
        <v>751</v>
      </c>
      <c r="D168" s="310"/>
      <c r="E168" s="336">
        <v>3</v>
      </c>
      <c r="F168" s="312"/>
      <c r="G168" s="313"/>
      <c r="H168" s="314"/>
      <c r="I168" s="306"/>
      <c r="J168" s="315"/>
      <c r="K168" s="306"/>
      <c r="M168" s="307" t="s">
        <v>751</v>
      </c>
      <c r="O168" s="292"/>
    </row>
    <row r="169" spans="1:80">
      <c r="A169" s="301"/>
      <c r="B169" s="308"/>
      <c r="C169" s="337" t="s">
        <v>231</v>
      </c>
      <c r="D169" s="310"/>
      <c r="E169" s="336">
        <v>23</v>
      </c>
      <c r="F169" s="312"/>
      <c r="G169" s="313"/>
      <c r="H169" s="314"/>
      <c r="I169" s="306"/>
      <c r="J169" s="315"/>
      <c r="K169" s="306"/>
      <c r="M169" s="307" t="s">
        <v>231</v>
      </c>
      <c r="O169" s="292"/>
    </row>
    <row r="170" spans="1:80">
      <c r="A170" s="301"/>
      <c r="B170" s="308"/>
      <c r="C170" s="309" t="s">
        <v>752</v>
      </c>
      <c r="D170" s="310"/>
      <c r="E170" s="311">
        <v>25.3</v>
      </c>
      <c r="F170" s="312"/>
      <c r="G170" s="313"/>
      <c r="H170" s="314"/>
      <c r="I170" s="306"/>
      <c r="J170" s="315"/>
      <c r="K170" s="306"/>
      <c r="M170" s="307" t="s">
        <v>752</v>
      </c>
      <c r="O170" s="292"/>
    </row>
    <row r="171" spans="1:80">
      <c r="A171" s="301"/>
      <c r="B171" s="308"/>
      <c r="C171" s="309" t="s">
        <v>521</v>
      </c>
      <c r="D171" s="310"/>
      <c r="E171" s="311">
        <v>0.7</v>
      </c>
      <c r="F171" s="312"/>
      <c r="G171" s="313"/>
      <c r="H171" s="314"/>
      <c r="I171" s="306"/>
      <c r="J171" s="315"/>
      <c r="K171" s="306"/>
      <c r="M171" s="307" t="s">
        <v>521</v>
      </c>
      <c r="O171" s="292"/>
    </row>
    <row r="172" spans="1:80">
      <c r="A172" s="316"/>
      <c r="B172" s="317" t="s">
        <v>99</v>
      </c>
      <c r="C172" s="318" t="s">
        <v>369</v>
      </c>
      <c r="D172" s="319"/>
      <c r="E172" s="320"/>
      <c r="F172" s="321"/>
      <c r="G172" s="322">
        <f>SUM(G155:G171)</f>
        <v>0</v>
      </c>
      <c r="H172" s="323"/>
      <c r="I172" s="324">
        <f>SUM(I155:I171)</f>
        <v>6.9552999999999994</v>
      </c>
      <c r="J172" s="323"/>
      <c r="K172" s="324">
        <f>SUM(K155:K171)</f>
        <v>0</v>
      </c>
      <c r="O172" s="292">
        <v>4</v>
      </c>
      <c r="BA172" s="325">
        <f>SUM(BA155:BA171)</f>
        <v>0</v>
      </c>
      <c r="BB172" s="325">
        <f>SUM(BB155:BB171)</f>
        <v>0</v>
      </c>
      <c r="BC172" s="325">
        <f>SUM(BC155:BC171)</f>
        <v>0</v>
      </c>
      <c r="BD172" s="325">
        <f>SUM(BD155:BD171)</f>
        <v>0</v>
      </c>
      <c r="BE172" s="325">
        <f>SUM(BE155:BE171)</f>
        <v>0</v>
      </c>
    </row>
    <row r="173" spans="1:80">
      <c r="A173" s="282" t="s">
        <v>97</v>
      </c>
      <c r="B173" s="283" t="s">
        <v>387</v>
      </c>
      <c r="C173" s="284" t="s">
        <v>388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49</v>
      </c>
      <c r="B174" s="294" t="s">
        <v>390</v>
      </c>
      <c r="C174" s="295" t="s">
        <v>391</v>
      </c>
      <c r="D174" s="296" t="s">
        <v>176</v>
      </c>
      <c r="E174" s="297">
        <v>70.180000000000007</v>
      </c>
      <c r="F174" s="297">
        <v>0</v>
      </c>
      <c r="G174" s="298">
        <f>E174*F174</f>
        <v>0</v>
      </c>
      <c r="H174" s="299">
        <v>2.2000000000000001E-4</v>
      </c>
      <c r="I174" s="300">
        <f>E174*H174</f>
        <v>1.5439600000000001E-2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8"/>
      <c r="C175" s="309" t="s">
        <v>753</v>
      </c>
      <c r="D175" s="310"/>
      <c r="E175" s="311">
        <v>35.090000000000003</v>
      </c>
      <c r="F175" s="312"/>
      <c r="G175" s="313"/>
      <c r="H175" s="314"/>
      <c r="I175" s="306"/>
      <c r="J175" s="315"/>
      <c r="K175" s="306"/>
      <c r="M175" s="307" t="s">
        <v>753</v>
      </c>
      <c r="O175" s="292"/>
    </row>
    <row r="176" spans="1:80">
      <c r="A176" s="301"/>
      <c r="B176" s="308"/>
      <c r="C176" s="309" t="s">
        <v>754</v>
      </c>
      <c r="D176" s="310"/>
      <c r="E176" s="311">
        <v>35.090000000000003</v>
      </c>
      <c r="F176" s="312"/>
      <c r="G176" s="313"/>
      <c r="H176" s="314"/>
      <c r="I176" s="306"/>
      <c r="J176" s="315"/>
      <c r="K176" s="306"/>
      <c r="M176" s="307" t="s">
        <v>754</v>
      </c>
      <c r="O176" s="292"/>
    </row>
    <row r="177" spans="1:80">
      <c r="A177" s="316"/>
      <c r="B177" s="317" t="s">
        <v>99</v>
      </c>
      <c r="C177" s="318" t="s">
        <v>389</v>
      </c>
      <c r="D177" s="319"/>
      <c r="E177" s="320"/>
      <c r="F177" s="321"/>
      <c r="G177" s="322">
        <f>SUM(G173:G176)</f>
        <v>0</v>
      </c>
      <c r="H177" s="323"/>
      <c r="I177" s="324">
        <f>SUM(I173:I176)</f>
        <v>1.5439600000000001E-2</v>
      </c>
      <c r="J177" s="323"/>
      <c r="K177" s="324">
        <f>SUM(K173:K176)</f>
        <v>0</v>
      </c>
      <c r="O177" s="292">
        <v>4</v>
      </c>
      <c r="BA177" s="325">
        <f>SUM(BA173:BA176)</f>
        <v>0</v>
      </c>
      <c r="BB177" s="325">
        <f>SUM(BB173:BB176)</f>
        <v>0</v>
      </c>
      <c r="BC177" s="325">
        <f>SUM(BC173:BC176)</f>
        <v>0</v>
      </c>
      <c r="BD177" s="325">
        <f>SUM(BD173:BD176)</f>
        <v>0</v>
      </c>
      <c r="BE177" s="325">
        <f>SUM(BE173:BE176)</f>
        <v>0</v>
      </c>
    </row>
    <row r="178" spans="1:80">
      <c r="A178" s="282" t="s">
        <v>97</v>
      </c>
      <c r="B178" s="283" t="s">
        <v>401</v>
      </c>
      <c r="C178" s="284" t="s">
        <v>402</v>
      </c>
      <c r="D178" s="285"/>
      <c r="E178" s="286"/>
      <c r="F178" s="286"/>
      <c r="G178" s="287"/>
      <c r="H178" s="288"/>
      <c r="I178" s="289"/>
      <c r="J178" s="290"/>
      <c r="K178" s="291"/>
      <c r="O178" s="292">
        <v>1</v>
      </c>
    </row>
    <row r="179" spans="1:80">
      <c r="A179" s="293">
        <v>50</v>
      </c>
      <c r="B179" s="294" t="s">
        <v>404</v>
      </c>
      <c r="C179" s="295" t="s">
        <v>405</v>
      </c>
      <c r="D179" s="296" t="s">
        <v>184</v>
      </c>
      <c r="E179" s="297">
        <v>12</v>
      </c>
      <c r="F179" s="297">
        <v>0</v>
      </c>
      <c r="G179" s="298">
        <f>E179*F179</f>
        <v>0</v>
      </c>
      <c r="H179" s="299">
        <v>3.6999999999999999E-4</v>
      </c>
      <c r="I179" s="300">
        <f>E179*H179</f>
        <v>4.4399999999999995E-3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1</v>
      </c>
      <c r="AC179" s="261">
        <v>1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1</v>
      </c>
    </row>
    <row r="180" spans="1:80">
      <c r="A180" s="301"/>
      <c r="B180" s="302"/>
      <c r="C180" s="303" t="s">
        <v>406</v>
      </c>
      <c r="D180" s="304"/>
      <c r="E180" s="304"/>
      <c r="F180" s="304"/>
      <c r="G180" s="305"/>
      <c r="I180" s="306"/>
      <c r="K180" s="306"/>
      <c r="L180" s="307" t="s">
        <v>406</v>
      </c>
      <c r="O180" s="292">
        <v>3</v>
      </c>
    </row>
    <row r="181" spans="1:80">
      <c r="A181" s="293">
        <v>51</v>
      </c>
      <c r="B181" s="294" t="s">
        <v>755</v>
      </c>
      <c r="C181" s="295" t="s">
        <v>756</v>
      </c>
      <c r="D181" s="296" t="s">
        <v>176</v>
      </c>
      <c r="E181" s="297">
        <v>0.5</v>
      </c>
      <c r="F181" s="297">
        <v>0</v>
      </c>
      <c r="G181" s="298">
        <f>E181*F181</f>
        <v>0</v>
      </c>
      <c r="H181" s="299">
        <v>2.8900000000000002E-3</v>
      </c>
      <c r="I181" s="300">
        <f>E181*H181</f>
        <v>1.4450000000000001E-3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301"/>
      <c r="B182" s="302"/>
      <c r="C182" s="303" t="s">
        <v>757</v>
      </c>
      <c r="D182" s="304"/>
      <c r="E182" s="304"/>
      <c r="F182" s="304"/>
      <c r="G182" s="305"/>
      <c r="I182" s="306"/>
      <c r="K182" s="306"/>
      <c r="L182" s="307" t="s">
        <v>757</v>
      </c>
      <c r="O182" s="292">
        <v>3</v>
      </c>
    </row>
    <row r="183" spans="1:80">
      <c r="A183" s="301"/>
      <c r="B183" s="308"/>
      <c r="C183" s="309" t="s">
        <v>758</v>
      </c>
      <c r="D183" s="310"/>
      <c r="E183" s="311">
        <v>0.5</v>
      </c>
      <c r="F183" s="312"/>
      <c r="G183" s="313"/>
      <c r="H183" s="314"/>
      <c r="I183" s="306"/>
      <c r="J183" s="315"/>
      <c r="K183" s="306"/>
      <c r="M183" s="307" t="s">
        <v>758</v>
      </c>
      <c r="O183" s="292"/>
    </row>
    <row r="184" spans="1:80">
      <c r="A184" s="293">
        <v>52</v>
      </c>
      <c r="B184" s="294" t="s">
        <v>759</v>
      </c>
      <c r="C184" s="295" t="s">
        <v>760</v>
      </c>
      <c r="D184" s="296" t="s">
        <v>176</v>
      </c>
      <c r="E184" s="297">
        <v>0.5</v>
      </c>
      <c r="F184" s="297">
        <v>0</v>
      </c>
      <c r="G184" s="298">
        <f>E184*F184</f>
        <v>0</v>
      </c>
      <c r="H184" s="299">
        <v>0</v>
      </c>
      <c r="I184" s="300">
        <f>E184*H184</f>
        <v>0</v>
      </c>
      <c r="J184" s="299">
        <v>0</v>
      </c>
      <c r="K184" s="300">
        <f>E184*J184</f>
        <v>0</v>
      </c>
      <c r="O184" s="292">
        <v>2</v>
      </c>
      <c r="AA184" s="261">
        <v>1</v>
      </c>
      <c r="AB184" s="261">
        <v>1</v>
      </c>
      <c r="AC184" s="261">
        <v>1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1</v>
      </c>
      <c r="CB184" s="292">
        <v>1</v>
      </c>
    </row>
    <row r="185" spans="1:80">
      <c r="A185" s="301"/>
      <c r="B185" s="308"/>
      <c r="C185" s="309" t="s">
        <v>758</v>
      </c>
      <c r="D185" s="310"/>
      <c r="E185" s="311">
        <v>0.5</v>
      </c>
      <c r="F185" s="312"/>
      <c r="G185" s="313"/>
      <c r="H185" s="314"/>
      <c r="I185" s="306"/>
      <c r="J185" s="315"/>
      <c r="K185" s="306"/>
      <c r="M185" s="307" t="s">
        <v>758</v>
      </c>
      <c r="O185" s="292"/>
    </row>
    <row r="186" spans="1:80">
      <c r="A186" s="293">
        <v>53</v>
      </c>
      <c r="B186" s="294" t="s">
        <v>407</v>
      </c>
      <c r="C186" s="295" t="s">
        <v>408</v>
      </c>
      <c r="D186" s="296" t="s">
        <v>184</v>
      </c>
      <c r="E186" s="297">
        <v>21</v>
      </c>
      <c r="F186" s="297">
        <v>0</v>
      </c>
      <c r="G186" s="298">
        <f>E186*F186</f>
        <v>0</v>
      </c>
      <c r="H186" s="299">
        <v>0.188</v>
      </c>
      <c r="I186" s="300">
        <f>E186*H186</f>
        <v>3.948</v>
      </c>
      <c r="J186" s="299">
        <v>0</v>
      </c>
      <c r="K186" s="300">
        <f>E186*J186</f>
        <v>0</v>
      </c>
      <c r="O186" s="292">
        <v>2</v>
      </c>
      <c r="AA186" s="261">
        <v>1</v>
      </c>
      <c r="AB186" s="261">
        <v>1</v>
      </c>
      <c r="AC186" s="261">
        <v>1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1</v>
      </c>
      <c r="CB186" s="292">
        <v>1</v>
      </c>
    </row>
    <row r="187" spans="1:80">
      <c r="A187" s="301"/>
      <c r="B187" s="308"/>
      <c r="C187" s="309" t="s">
        <v>761</v>
      </c>
      <c r="D187" s="310"/>
      <c r="E187" s="311">
        <v>7</v>
      </c>
      <c r="F187" s="312"/>
      <c r="G187" s="313"/>
      <c r="H187" s="314"/>
      <c r="I187" s="306"/>
      <c r="J187" s="315"/>
      <c r="K187" s="306"/>
      <c r="M187" s="307" t="s">
        <v>761</v>
      </c>
      <c r="O187" s="292"/>
    </row>
    <row r="188" spans="1:80">
      <c r="A188" s="301"/>
      <c r="B188" s="308"/>
      <c r="C188" s="309" t="s">
        <v>762</v>
      </c>
      <c r="D188" s="310"/>
      <c r="E188" s="311">
        <v>14</v>
      </c>
      <c r="F188" s="312"/>
      <c r="G188" s="313"/>
      <c r="H188" s="314"/>
      <c r="I188" s="306"/>
      <c r="J188" s="315"/>
      <c r="K188" s="306"/>
      <c r="M188" s="307" t="s">
        <v>762</v>
      </c>
      <c r="O188" s="292"/>
    </row>
    <row r="189" spans="1:80">
      <c r="A189" s="293">
        <v>54</v>
      </c>
      <c r="B189" s="294" t="s">
        <v>412</v>
      </c>
      <c r="C189" s="295" t="s">
        <v>413</v>
      </c>
      <c r="D189" s="296" t="s">
        <v>109</v>
      </c>
      <c r="E189" s="297">
        <v>0.73499999999999999</v>
      </c>
      <c r="F189" s="297">
        <v>0</v>
      </c>
      <c r="G189" s="298">
        <f>E189*F189</f>
        <v>0</v>
      </c>
      <c r="H189" s="299">
        <v>2.5249999999999999</v>
      </c>
      <c r="I189" s="300">
        <f>E189*H189</f>
        <v>1.8558749999999999</v>
      </c>
      <c r="J189" s="299">
        <v>0</v>
      </c>
      <c r="K189" s="300">
        <f>E189*J189</f>
        <v>0</v>
      </c>
      <c r="O189" s="292">
        <v>2</v>
      </c>
      <c r="AA189" s="261">
        <v>1</v>
      </c>
      <c r="AB189" s="261">
        <v>1</v>
      </c>
      <c r="AC189" s="261">
        <v>1</v>
      </c>
      <c r="AZ189" s="261">
        <v>1</v>
      </c>
      <c r="BA189" s="261">
        <f>IF(AZ189=1,G189,0)</f>
        <v>0</v>
      </c>
      <c r="BB189" s="261">
        <f>IF(AZ189=2,G189,0)</f>
        <v>0</v>
      </c>
      <c r="BC189" s="261">
        <f>IF(AZ189=3,G189,0)</f>
        <v>0</v>
      </c>
      <c r="BD189" s="261">
        <f>IF(AZ189=4,G189,0)</f>
        <v>0</v>
      </c>
      <c r="BE189" s="261">
        <f>IF(AZ189=5,G189,0)</f>
        <v>0</v>
      </c>
      <c r="CA189" s="292">
        <v>1</v>
      </c>
      <c r="CB189" s="292">
        <v>1</v>
      </c>
    </row>
    <row r="190" spans="1:80">
      <c r="A190" s="301"/>
      <c r="B190" s="302"/>
      <c r="C190" s="303" t="s">
        <v>366</v>
      </c>
      <c r="D190" s="304"/>
      <c r="E190" s="304"/>
      <c r="F190" s="304"/>
      <c r="G190" s="305"/>
      <c r="I190" s="306"/>
      <c r="K190" s="306"/>
      <c r="L190" s="307" t="s">
        <v>366</v>
      </c>
      <c r="O190" s="292">
        <v>3</v>
      </c>
    </row>
    <row r="191" spans="1:80">
      <c r="A191" s="301"/>
      <c r="B191" s="308"/>
      <c r="C191" s="309" t="s">
        <v>763</v>
      </c>
      <c r="D191" s="310"/>
      <c r="E191" s="311">
        <v>0.73499999999999999</v>
      </c>
      <c r="F191" s="312"/>
      <c r="G191" s="313"/>
      <c r="H191" s="314"/>
      <c r="I191" s="306"/>
      <c r="J191" s="315"/>
      <c r="K191" s="306"/>
      <c r="M191" s="307" t="s">
        <v>763</v>
      </c>
      <c r="O191" s="292"/>
    </row>
    <row r="192" spans="1:80">
      <c r="A192" s="293">
        <v>55</v>
      </c>
      <c r="B192" s="294" t="s">
        <v>666</v>
      </c>
      <c r="C192" s="295" t="s">
        <v>667</v>
      </c>
      <c r="D192" s="296" t="s">
        <v>184</v>
      </c>
      <c r="E192" s="297">
        <v>15</v>
      </c>
      <c r="F192" s="297">
        <v>0</v>
      </c>
      <c r="G192" s="298">
        <f>E192*F192</f>
        <v>0</v>
      </c>
      <c r="H192" s="299">
        <v>0</v>
      </c>
      <c r="I192" s="300">
        <f>E192*H192</f>
        <v>0</v>
      </c>
      <c r="J192" s="299">
        <v>0</v>
      </c>
      <c r="K192" s="300">
        <f>E192*J192</f>
        <v>0</v>
      </c>
      <c r="O192" s="292">
        <v>2</v>
      </c>
      <c r="AA192" s="261">
        <v>1</v>
      </c>
      <c r="AB192" s="261">
        <v>0</v>
      </c>
      <c r="AC192" s="261">
        <v>0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1</v>
      </c>
      <c r="CB192" s="292">
        <v>0</v>
      </c>
    </row>
    <row r="193" spans="1:80">
      <c r="A193" s="301"/>
      <c r="B193" s="302"/>
      <c r="C193" s="303" t="s">
        <v>668</v>
      </c>
      <c r="D193" s="304"/>
      <c r="E193" s="304"/>
      <c r="F193" s="304"/>
      <c r="G193" s="305"/>
      <c r="I193" s="306"/>
      <c r="K193" s="306"/>
      <c r="L193" s="307" t="s">
        <v>668</v>
      </c>
      <c r="O193" s="292">
        <v>3</v>
      </c>
    </row>
    <row r="194" spans="1:80">
      <c r="A194" s="293">
        <v>56</v>
      </c>
      <c r="B194" s="294" t="s">
        <v>669</v>
      </c>
      <c r="C194" s="295" t="s">
        <v>670</v>
      </c>
      <c r="D194" s="296" t="s">
        <v>184</v>
      </c>
      <c r="E194" s="297">
        <v>15</v>
      </c>
      <c r="F194" s="297">
        <v>0</v>
      </c>
      <c r="G194" s="298">
        <f>E194*F194</f>
        <v>0</v>
      </c>
      <c r="H194" s="299">
        <v>0</v>
      </c>
      <c r="I194" s="300">
        <f>E194*H194</f>
        <v>0</v>
      </c>
      <c r="J194" s="299">
        <v>0</v>
      </c>
      <c r="K194" s="300">
        <f>E194*J194</f>
        <v>0</v>
      </c>
      <c r="O194" s="292">
        <v>2</v>
      </c>
      <c r="AA194" s="261">
        <v>1</v>
      </c>
      <c r="AB194" s="261">
        <v>1</v>
      </c>
      <c r="AC194" s="261">
        <v>1</v>
      </c>
      <c r="AZ194" s="261">
        <v>1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1</v>
      </c>
      <c r="CB194" s="292">
        <v>1</v>
      </c>
    </row>
    <row r="195" spans="1:80">
      <c r="A195" s="301"/>
      <c r="B195" s="302"/>
      <c r="C195" s="303" t="s">
        <v>668</v>
      </c>
      <c r="D195" s="304"/>
      <c r="E195" s="304"/>
      <c r="F195" s="304"/>
      <c r="G195" s="305"/>
      <c r="I195" s="306"/>
      <c r="K195" s="306"/>
      <c r="L195" s="307" t="s">
        <v>668</v>
      </c>
      <c r="O195" s="292">
        <v>3</v>
      </c>
    </row>
    <row r="196" spans="1:80">
      <c r="A196" s="293">
        <v>57</v>
      </c>
      <c r="B196" s="294" t="s">
        <v>420</v>
      </c>
      <c r="C196" s="295" t="s">
        <v>421</v>
      </c>
      <c r="D196" s="296" t="s">
        <v>385</v>
      </c>
      <c r="E196" s="297">
        <v>7</v>
      </c>
      <c r="F196" s="297">
        <v>0</v>
      </c>
      <c r="G196" s="298">
        <f>E196*F196</f>
        <v>0</v>
      </c>
      <c r="H196" s="299">
        <v>4.5999999999999999E-2</v>
      </c>
      <c r="I196" s="300">
        <f>E196*H196</f>
        <v>0.32200000000000001</v>
      </c>
      <c r="J196" s="299"/>
      <c r="K196" s="300">
        <f>E196*J196</f>
        <v>0</v>
      </c>
      <c r="O196" s="292">
        <v>2</v>
      </c>
      <c r="AA196" s="261">
        <v>3</v>
      </c>
      <c r="AB196" s="261">
        <v>1</v>
      </c>
      <c r="AC196" s="261">
        <v>59217420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3</v>
      </c>
      <c r="CB196" s="292">
        <v>1</v>
      </c>
    </row>
    <row r="197" spans="1:80">
      <c r="A197" s="293">
        <v>58</v>
      </c>
      <c r="B197" s="294" t="s">
        <v>424</v>
      </c>
      <c r="C197" s="295" t="s">
        <v>425</v>
      </c>
      <c r="D197" s="296" t="s">
        <v>385</v>
      </c>
      <c r="E197" s="297">
        <v>29</v>
      </c>
      <c r="F197" s="297">
        <v>0</v>
      </c>
      <c r="G197" s="298">
        <f>E197*F197</f>
        <v>0</v>
      </c>
      <c r="H197" s="299">
        <v>0.04</v>
      </c>
      <c r="I197" s="300">
        <f>E197*H197</f>
        <v>1.1599999999999999</v>
      </c>
      <c r="J197" s="299"/>
      <c r="K197" s="300">
        <f>E197*J197</f>
        <v>0</v>
      </c>
      <c r="O197" s="292">
        <v>2</v>
      </c>
      <c r="AA197" s="261">
        <v>3</v>
      </c>
      <c r="AB197" s="261">
        <v>10</v>
      </c>
      <c r="AC197" s="261">
        <v>59217489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3</v>
      </c>
      <c r="CB197" s="292">
        <v>10</v>
      </c>
    </row>
    <row r="198" spans="1:80">
      <c r="A198" s="301"/>
      <c r="B198" s="308"/>
      <c r="C198" s="309" t="s">
        <v>764</v>
      </c>
      <c r="D198" s="310"/>
      <c r="E198" s="311">
        <v>28.28</v>
      </c>
      <c r="F198" s="312"/>
      <c r="G198" s="313"/>
      <c r="H198" s="314"/>
      <c r="I198" s="306"/>
      <c r="J198" s="315"/>
      <c r="K198" s="306"/>
      <c r="M198" s="307" t="s">
        <v>764</v>
      </c>
      <c r="O198" s="292"/>
    </row>
    <row r="199" spans="1:80">
      <c r="A199" s="301"/>
      <c r="B199" s="308"/>
      <c r="C199" s="309" t="s">
        <v>765</v>
      </c>
      <c r="D199" s="310"/>
      <c r="E199" s="311">
        <v>0.72</v>
      </c>
      <c r="F199" s="312"/>
      <c r="G199" s="313"/>
      <c r="H199" s="314"/>
      <c r="I199" s="306"/>
      <c r="J199" s="315"/>
      <c r="K199" s="306"/>
      <c r="M199" s="307" t="s">
        <v>765</v>
      </c>
      <c r="O199" s="292"/>
    </row>
    <row r="200" spans="1:80">
      <c r="A200" s="316"/>
      <c r="B200" s="317" t="s">
        <v>99</v>
      </c>
      <c r="C200" s="318" t="s">
        <v>403</v>
      </c>
      <c r="D200" s="319"/>
      <c r="E200" s="320"/>
      <c r="F200" s="321"/>
      <c r="G200" s="322">
        <f>SUM(G178:G199)</f>
        <v>0</v>
      </c>
      <c r="H200" s="323"/>
      <c r="I200" s="324">
        <f>SUM(I178:I199)</f>
        <v>7.29176</v>
      </c>
      <c r="J200" s="323"/>
      <c r="K200" s="324">
        <f>SUM(K178:K199)</f>
        <v>0</v>
      </c>
      <c r="O200" s="292">
        <v>4</v>
      </c>
      <c r="BA200" s="325">
        <f>SUM(BA178:BA199)</f>
        <v>0</v>
      </c>
      <c r="BB200" s="325">
        <f>SUM(BB178:BB199)</f>
        <v>0</v>
      </c>
      <c r="BC200" s="325">
        <f>SUM(BC178:BC199)</f>
        <v>0</v>
      </c>
      <c r="BD200" s="325">
        <f>SUM(BD178:BD199)</f>
        <v>0</v>
      </c>
      <c r="BE200" s="325">
        <f>SUM(BE178:BE199)</f>
        <v>0</v>
      </c>
    </row>
    <row r="201" spans="1:80">
      <c r="A201" s="282" t="s">
        <v>97</v>
      </c>
      <c r="B201" s="283" t="s">
        <v>429</v>
      </c>
      <c r="C201" s="284" t="s">
        <v>430</v>
      </c>
      <c r="D201" s="285"/>
      <c r="E201" s="286"/>
      <c r="F201" s="286"/>
      <c r="G201" s="287"/>
      <c r="H201" s="288"/>
      <c r="I201" s="289"/>
      <c r="J201" s="290"/>
      <c r="K201" s="291"/>
      <c r="O201" s="292">
        <v>1</v>
      </c>
    </row>
    <row r="202" spans="1:80">
      <c r="A202" s="293">
        <v>59</v>
      </c>
      <c r="B202" s="294" t="s">
        <v>432</v>
      </c>
      <c r="C202" s="295" t="s">
        <v>433</v>
      </c>
      <c r="D202" s="296" t="s">
        <v>434</v>
      </c>
      <c r="E202" s="297">
        <v>10</v>
      </c>
      <c r="F202" s="297">
        <v>0</v>
      </c>
      <c r="G202" s="298">
        <f>E202*F202</f>
        <v>0</v>
      </c>
      <c r="H202" s="299"/>
      <c r="I202" s="300">
        <f>E202*H202</f>
        <v>0</v>
      </c>
      <c r="J202" s="299"/>
      <c r="K202" s="300">
        <f>E202*J202</f>
        <v>0</v>
      </c>
      <c r="O202" s="292">
        <v>2</v>
      </c>
      <c r="AA202" s="261">
        <v>6</v>
      </c>
      <c r="AB202" s="261">
        <v>1</v>
      </c>
      <c r="AC202" s="261">
        <v>171156610600</v>
      </c>
      <c r="AZ202" s="261">
        <v>1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6</v>
      </c>
      <c r="CB202" s="292">
        <v>1</v>
      </c>
    </row>
    <row r="203" spans="1:80">
      <c r="A203" s="301"/>
      <c r="B203" s="302"/>
      <c r="C203" s="303"/>
      <c r="D203" s="304"/>
      <c r="E203" s="304"/>
      <c r="F203" s="304"/>
      <c r="G203" s="305"/>
      <c r="I203" s="306"/>
      <c r="K203" s="306"/>
      <c r="L203" s="307"/>
      <c r="O203" s="292">
        <v>3</v>
      </c>
    </row>
    <row r="204" spans="1:80">
      <c r="A204" s="316"/>
      <c r="B204" s="317" t="s">
        <v>99</v>
      </c>
      <c r="C204" s="318" t="s">
        <v>431</v>
      </c>
      <c r="D204" s="319"/>
      <c r="E204" s="320"/>
      <c r="F204" s="321"/>
      <c r="G204" s="322">
        <f>SUM(G201:G203)</f>
        <v>0</v>
      </c>
      <c r="H204" s="323"/>
      <c r="I204" s="324">
        <f>SUM(I201:I203)</f>
        <v>0</v>
      </c>
      <c r="J204" s="323"/>
      <c r="K204" s="324">
        <f>SUM(K201:K203)</f>
        <v>0</v>
      </c>
      <c r="O204" s="292">
        <v>4</v>
      </c>
      <c r="BA204" s="325">
        <f>SUM(BA201:BA203)</f>
        <v>0</v>
      </c>
      <c r="BB204" s="325">
        <f>SUM(BB201:BB203)</f>
        <v>0</v>
      </c>
      <c r="BC204" s="325">
        <f>SUM(BC201:BC203)</f>
        <v>0</v>
      </c>
      <c r="BD204" s="325">
        <f>SUM(BD201:BD203)</f>
        <v>0</v>
      </c>
      <c r="BE204" s="325">
        <f>SUM(BE201:BE203)</f>
        <v>0</v>
      </c>
    </row>
    <row r="205" spans="1:80">
      <c r="A205" s="282" t="s">
        <v>97</v>
      </c>
      <c r="B205" s="283" t="s">
        <v>435</v>
      </c>
      <c r="C205" s="284" t="s">
        <v>436</v>
      </c>
      <c r="D205" s="285"/>
      <c r="E205" s="286"/>
      <c r="F205" s="286"/>
      <c r="G205" s="287"/>
      <c r="H205" s="288"/>
      <c r="I205" s="289"/>
      <c r="J205" s="290"/>
      <c r="K205" s="291"/>
      <c r="O205" s="292">
        <v>1</v>
      </c>
    </row>
    <row r="206" spans="1:80">
      <c r="A206" s="293">
        <v>60</v>
      </c>
      <c r="B206" s="294" t="s">
        <v>438</v>
      </c>
      <c r="C206" s="295" t="s">
        <v>439</v>
      </c>
      <c r="D206" s="296" t="s">
        <v>176</v>
      </c>
      <c r="E206" s="297">
        <v>35.090000000000003</v>
      </c>
      <c r="F206" s="297">
        <v>0</v>
      </c>
      <c r="G206" s="298">
        <f>E206*F206</f>
        <v>0</v>
      </c>
      <c r="H206" s="299">
        <v>0</v>
      </c>
      <c r="I206" s="300">
        <f>E206*H206</f>
        <v>0</v>
      </c>
      <c r="J206" s="299">
        <v>0</v>
      </c>
      <c r="K206" s="300">
        <f>E206*J206</f>
        <v>0</v>
      </c>
      <c r="O206" s="292">
        <v>2</v>
      </c>
      <c r="AA206" s="261">
        <v>1</v>
      </c>
      <c r="AB206" s="261">
        <v>1</v>
      </c>
      <c r="AC206" s="261">
        <v>1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1</v>
      </c>
      <c r="CB206" s="292">
        <v>1</v>
      </c>
    </row>
    <row r="207" spans="1:80">
      <c r="A207" s="301"/>
      <c r="B207" s="308"/>
      <c r="C207" s="309" t="s">
        <v>733</v>
      </c>
      <c r="D207" s="310"/>
      <c r="E207" s="311">
        <v>35.090000000000003</v>
      </c>
      <c r="F207" s="312"/>
      <c r="G207" s="313"/>
      <c r="H207" s="314"/>
      <c r="I207" s="306"/>
      <c r="J207" s="315"/>
      <c r="K207" s="306"/>
      <c r="M207" s="307" t="s">
        <v>733</v>
      </c>
      <c r="O207" s="292"/>
    </row>
    <row r="208" spans="1:80">
      <c r="A208" s="316"/>
      <c r="B208" s="317" t="s">
        <v>99</v>
      </c>
      <c r="C208" s="318" t="s">
        <v>437</v>
      </c>
      <c r="D208" s="319"/>
      <c r="E208" s="320"/>
      <c r="F208" s="321"/>
      <c r="G208" s="322">
        <f>SUM(G205:G207)</f>
        <v>0</v>
      </c>
      <c r="H208" s="323"/>
      <c r="I208" s="324">
        <f>SUM(I205:I207)</f>
        <v>0</v>
      </c>
      <c r="J208" s="323"/>
      <c r="K208" s="324">
        <f>SUM(K205:K207)</f>
        <v>0</v>
      </c>
      <c r="O208" s="292">
        <v>4</v>
      </c>
      <c r="BA208" s="325">
        <f>SUM(BA205:BA207)</f>
        <v>0</v>
      </c>
      <c r="BB208" s="325">
        <f>SUM(BB205:BB207)</f>
        <v>0</v>
      </c>
      <c r="BC208" s="325">
        <f>SUM(BC205:BC207)</f>
        <v>0</v>
      </c>
      <c r="BD208" s="325">
        <f>SUM(BD205:BD207)</f>
        <v>0</v>
      </c>
      <c r="BE208" s="325">
        <f>SUM(BE205:BE207)</f>
        <v>0</v>
      </c>
    </row>
    <row r="209" spans="1:80">
      <c r="A209" s="282" t="s">
        <v>97</v>
      </c>
      <c r="B209" s="283" t="s">
        <v>440</v>
      </c>
      <c r="C209" s="284" t="s">
        <v>441</v>
      </c>
      <c r="D209" s="285"/>
      <c r="E209" s="286"/>
      <c r="F209" s="286"/>
      <c r="G209" s="287"/>
      <c r="H209" s="288"/>
      <c r="I209" s="289"/>
      <c r="J209" s="290"/>
      <c r="K209" s="291"/>
      <c r="O209" s="292">
        <v>1</v>
      </c>
    </row>
    <row r="210" spans="1:80">
      <c r="A210" s="293">
        <v>61</v>
      </c>
      <c r="B210" s="294" t="s">
        <v>446</v>
      </c>
      <c r="C210" s="295" t="s">
        <v>447</v>
      </c>
      <c r="D210" s="296" t="s">
        <v>176</v>
      </c>
      <c r="E210" s="297">
        <v>10</v>
      </c>
      <c r="F210" s="297">
        <v>0</v>
      </c>
      <c r="G210" s="298">
        <f>E210*F210</f>
        <v>0</v>
      </c>
      <c r="H210" s="299">
        <v>0</v>
      </c>
      <c r="I210" s="300">
        <f>E210*H210</f>
        <v>0</v>
      </c>
      <c r="J210" s="299">
        <v>-2.7499999999999998E-3</v>
      </c>
      <c r="K210" s="300">
        <f>E210*J210</f>
        <v>-2.7499999999999997E-2</v>
      </c>
      <c r="O210" s="292">
        <v>2</v>
      </c>
      <c r="AA210" s="261">
        <v>1</v>
      </c>
      <c r="AB210" s="261">
        <v>1</v>
      </c>
      <c r="AC210" s="261">
        <v>1</v>
      </c>
      <c r="AZ210" s="261">
        <v>1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1</v>
      </c>
      <c r="CB210" s="292">
        <v>1</v>
      </c>
    </row>
    <row r="211" spans="1:80">
      <c r="A211" s="316"/>
      <c r="B211" s="317" t="s">
        <v>99</v>
      </c>
      <c r="C211" s="318" t="s">
        <v>442</v>
      </c>
      <c r="D211" s="319"/>
      <c r="E211" s="320"/>
      <c r="F211" s="321"/>
      <c r="G211" s="322">
        <f>SUM(G209:G210)</f>
        <v>0</v>
      </c>
      <c r="H211" s="323"/>
      <c r="I211" s="324">
        <f>SUM(I209:I210)</f>
        <v>0</v>
      </c>
      <c r="J211" s="323"/>
      <c r="K211" s="324">
        <f>SUM(K209:K210)</f>
        <v>-2.7499999999999997E-2</v>
      </c>
      <c r="O211" s="292">
        <v>4</v>
      </c>
      <c r="BA211" s="325">
        <f>SUM(BA209:BA210)</f>
        <v>0</v>
      </c>
      <c r="BB211" s="325">
        <f>SUM(BB209:BB210)</f>
        <v>0</v>
      </c>
      <c r="BC211" s="325">
        <f>SUM(BC209:BC210)</f>
        <v>0</v>
      </c>
      <c r="BD211" s="325">
        <f>SUM(BD209:BD210)</f>
        <v>0</v>
      </c>
      <c r="BE211" s="325">
        <f>SUM(BE209:BE210)</f>
        <v>0</v>
      </c>
    </row>
    <row r="212" spans="1:80">
      <c r="A212" s="282" t="s">
        <v>97</v>
      </c>
      <c r="B212" s="283" t="s">
        <v>681</v>
      </c>
      <c r="C212" s="284" t="s">
        <v>682</v>
      </c>
      <c r="D212" s="285"/>
      <c r="E212" s="286"/>
      <c r="F212" s="286"/>
      <c r="G212" s="287"/>
      <c r="H212" s="288"/>
      <c r="I212" s="289"/>
      <c r="J212" s="290"/>
      <c r="K212" s="291"/>
      <c r="O212" s="292">
        <v>1</v>
      </c>
    </row>
    <row r="213" spans="1:80">
      <c r="A213" s="293">
        <v>62</v>
      </c>
      <c r="B213" s="294" t="s">
        <v>684</v>
      </c>
      <c r="C213" s="295" t="s">
        <v>685</v>
      </c>
      <c r="D213" s="296" t="s">
        <v>184</v>
      </c>
      <c r="E213" s="297">
        <v>13.1</v>
      </c>
      <c r="F213" s="297">
        <v>0</v>
      </c>
      <c r="G213" s="298">
        <f>E213*F213</f>
        <v>0</v>
      </c>
      <c r="H213" s="299">
        <v>0</v>
      </c>
      <c r="I213" s="300">
        <f>E213*H213</f>
        <v>0</v>
      </c>
      <c r="J213" s="299">
        <v>0</v>
      </c>
      <c r="K213" s="300">
        <f>E213*J213</f>
        <v>0</v>
      </c>
      <c r="O213" s="292">
        <v>2</v>
      </c>
      <c r="AA213" s="261">
        <v>1</v>
      </c>
      <c r="AB213" s="261">
        <v>1</v>
      </c>
      <c r="AC213" s="261">
        <v>1</v>
      </c>
      <c r="AZ213" s="261">
        <v>1</v>
      </c>
      <c r="BA213" s="261">
        <f>IF(AZ213=1,G213,0)</f>
        <v>0</v>
      </c>
      <c r="BB213" s="261">
        <f>IF(AZ213=2,G213,0)</f>
        <v>0</v>
      </c>
      <c r="BC213" s="261">
        <f>IF(AZ213=3,G213,0)</f>
        <v>0</v>
      </c>
      <c r="BD213" s="261">
        <f>IF(AZ213=4,G213,0)</f>
        <v>0</v>
      </c>
      <c r="BE213" s="261">
        <f>IF(AZ213=5,G213,0)</f>
        <v>0</v>
      </c>
      <c r="CA213" s="292">
        <v>1</v>
      </c>
      <c r="CB213" s="292">
        <v>1</v>
      </c>
    </row>
    <row r="214" spans="1:80">
      <c r="A214" s="301"/>
      <c r="B214" s="308"/>
      <c r="C214" s="309" t="s">
        <v>707</v>
      </c>
      <c r="D214" s="310"/>
      <c r="E214" s="311">
        <v>13.1</v>
      </c>
      <c r="F214" s="312"/>
      <c r="G214" s="313"/>
      <c r="H214" s="314"/>
      <c r="I214" s="306"/>
      <c r="J214" s="315"/>
      <c r="K214" s="306"/>
      <c r="M214" s="307" t="s">
        <v>707</v>
      </c>
      <c r="O214" s="292"/>
    </row>
    <row r="215" spans="1:80">
      <c r="A215" s="293">
        <v>63</v>
      </c>
      <c r="B215" s="294" t="s">
        <v>766</v>
      </c>
      <c r="C215" s="295" t="s">
        <v>767</v>
      </c>
      <c r="D215" s="296" t="s">
        <v>176</v>
      </c>
      <c r="E215" s="297">
        <v>13.5</v>
      </c>
      <c r="F215" s="297">
        <v>0</v>
      </c>
      <c r="G215" s="298">
        <f>E215*F215</f>
        <v>0</v>
      </c>
      <c r="H215" s="299">
        <v>0</v>
      </c>
      <c r="I215" s="300">
        <f>E215*H215</f>
        <v>0</v>
      </c>
      <c r="J215" s="299">
        <v>0</v>
      </c>
      <c r="K215" s="300">
        <f>E215*J215</f>
        <v>0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293">
        <v>64</v>
      </c>
      <c r="B216" s="294" t="s">
        <v>768</v>
      </c>
      <c r="C216" s="295" t="s">
        <v>769</v>
      </c>
      <c r="D216" s="296" t="s">
        <v>176</v>
      </c>
      <c r="E216" s="297">
        <v>3.93</v>
      </c>
      <c r="F216" s="297">
        <v>0</v>
      </c>
      <c r="G216" s="298">
        <f>E216*F216</f>
        <v>0</v>
      </c>
      <c r="H216" s="299">
        <v>0</v>
      </c>
      <c r="I216" s="300">
        <f>E216*H216</f>
        <v>0</v>
      </c>
      <c r="J216" s="299">
        <v>0</v>
      </c>
      <c r="K216" s="300">
        <f>E216*J216</f>
        <v>0</v>
      </c>
      <c r="O216" s="292">
        <v>2</v>
      </c>
      <c r="AA216" s="261">
        <v>1</v>
      </c>
      <c r="AB216" s="261">
        <v>1</v>
      </c>
      <c r="AC216" s="261">
        <v>1</v>
      </c>
      <c r="AZ216" s="261">
        <v>1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1</v>
      </c>
      <c r="CB216" s="292">
        <v>1</v>
      </c>
    </row>
    <row r="217" spans="1:80">
      <c r="A217" s="301"/>
      <c r="B217" s="308"/>
      <c r="C217" s="309" t="s">
        <v>770</v>
      </c>
      <c r="D217" s="310"/>
      <c r="E217" s="311">
        <v>3.93</v>
      </c>
      <c r="F217" s="312"/>
      <c r="G217" s="313"/>
      <c r="H217" s="314"/>
      <c r="I217" s="306"/>
      <c r="J217" s="315"/>
      <c r="K217" s="306"/>
      <c r="M217" s="307" t="s">
        <v>770</v>
      </c>
      <c r="O217" s="292"/>
    </row>
    <row r="218" spans="1:80">
      <c r="A218" s="316"/>
      <c r="B218" s="317" t="s">
        <v>99</v>
      </c>
      <c r="C218" s="318" t="s">
        <v>683</v>
      </c>
      <c r="D218" s="319"/>
      <c r="E218" s="320"/>
      <c r="F218" s="321"/>
      <c r="G218" s="322">
        <f>SUM(G212:G217)</f>
        <v>0</v>
      </c>
      <c r="H218" s="323"/>
      <c r="I218" s="324">
        <f>SUM(I212:I217)</f>
        <v>0</v>
      </c>
      <c r="J218" s="323"/>
      <c r="K218" s="324">
        <f>SUM(K212:K217)</f>
        <v>0</v>
      </c>
      <c r="O218" s="292">
        <v>4</v>
      </c>
      <c r="BA218" s="325">
        <f>SUM(BA212:BA217)</f>
        <v>0</v>
      </c>
      <c r="BB218" s="325">
        <f>SUM(BB212:BB217)</f>
        <v>0</v>
      </c>
      <c r="BC218" s="325">
        <f>SUM(BC212:BC217)</f>
        <v>0</v>
      </c>
      <c r="BD218" s="325">
        <f>SUM(BD212:BD217)</f>
        <v>0</v>
      </c>
      <c r="BE218" s="325">
        <f>SUM(BE212:BE217)</f>
        <v>0</v>
      </c>
    </row>
    <row r="219" spans="1:80">
      <c r="A219" s="282" t="s">
        <v>97</v>
      </c>
      <c r="B219" s="283" t="s">
        <v>452</v>
      </c>
      <c r="C219" s="284" t="s">
        <v>453</v>
      </c>
      <c r="D219" s="285"/>
      <c r="E219" s="286"/>
      <c r="F219" s="286"/>
      <c r="G219" s="287"/>
      <c r="H219" s="288"/>
      <c r="I219" s="289"/>
      <c r="J219" s="290"/>
      <c r="K219" s="291"/>
      <c r="O219" s="292">
        <v>1</v>
      </c>
    </row>
    <row r="220" spans="1:80">
      <c r="A220" s="293">
        <v>65</v>
      </c>
      <c r="B220" s="294" t="s">
        <v>455</v>
      </c>
      <c r="C220" s="295" t="s">
        <v>456</v>
      </c>
      <c r="D220" s="296" t="s">
        <v>319</v>
      </c>
      <c r="E220" s="297">
        <v>147.613503952</v>
      </c>
      <c r="F220" s="297">
        <v>0</v>
      </c>
      <c r="G220" s="298">
        <f>E220*F220</f>
        <v>0</v>
      </c>
      <c r="H220" s="299">
        <v>0</v>
      </c>
      <c r="I220" s="300">
        <f>E220*H220</f>
        <v>0</v>
      </c>
      <c r="J220" s="299"/>
      <c r="K220" s="300">
        <f>E220*J220</f>
        <v>0</v>
      </c>
      <c r="O220" s="292">
        <v>2</v>
      </c>
      <c r="AA220" s="261">
        <v>7</v>
      </c>
      <c r="AB220" s="261">
        <v>1</v>
      </c>
      <c r="AC220" s="261">
        <v>2</v>
      </c>
      <c r="AZ220" s="261">
        <v>1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7</v>
      </c>
      <c r="CB220" s="292">
        <v>1</v>
      </c>
    </row>
    <row r="221" spans="1:80">
      <c r="A221" s="316"/>
      <c r="B221" s="317" t="s">
        <v>99</v>
      </c>
      <c r="C221" s="318" t="s">
        <v>454</v>
      </c>
      <c r="D221" s="319"/>
      <c r="E221" s="320"/>
      <c r="F221" s="321"/>
      <c r="G221" s="322">
        <f>SUM(G219:G220)</f>
        <v>0</v>
      </c>
      <c r="H221" s="323"/>
      <c r="I221" s="324">
        <f>SUM(I219:I220)</f>
        <v>0</v>
      </c>
      <c r="J221" s="323"/>
      <c r="K221" s="324">
        <f>SUM(K219:K220)</f>
        <v>0</v>
      </c>
      <c r="O221" s="292">
        <v>4</v>
      </c>
      <c r="BA221" s="325">
        <f>SUM(BA219:BA220)</f>
        <v>0</v>
      </c>
      <c r="BB221" s="325">
        <f>SUM(BB219:BB220)</f>
        <v>0</v>
      </c>
      <c r="BC221" s="325">
        <f>SUM(BC219:BC220)</f>
        <v>0</v>
      </c>
      <c r="BD221" s="325">
        <f>SUM(BD219:BD220)</f>
        <v>0</v>
      </c>
      <c r="BE221" s="325">
        <f>SUM(BE219:BE220)</f>
        <v>0</v>
      </c>
    </row>
    <row r="222" spans="1:80">
      <c r="A222" s="282" t="s">
        <v>97</v>
      </c>
      <c r="B222" s="283" t="s">
        <v>457</v>
      </c>
      <c r="C222" s="284" t="s">
        <v>458</v>
      </c>
      <c r="D222" s="285"/>
      <c r="E222" s="286"/>
      <c r="F222" s="286"/>
      <c r="G222" s="287"/>
      <c r="H222" s="288"/>
      <c r="I222" s="289"/>
      <c r="J222" s="290"/>
      <c r="K222" s="291"/>
      <c r="O222" s="292">
        <v>1</v>
      </c>
    </row>
    <row r="223" spans="1:80">
      <c r="A223" s="293">
        <v>66</v>
      </c>
      <c r="B223" s="294" t="s">
        <v>460</v>
      </c>
      <c r="C223" s="295" t="s">
        <v>461</v>
      </c>
      <c r="D223" s="296" t="s">
        <v>98</v>
      </c>
      <c r="E223" s="297">
        <v>4</v>
      </c>
      <c r="F223" s="297">
        <v>0</v>
      </c>
      <c r="G223" s="298">
        <f>E223*F223</f>
        <v>0</v>
      </c>
      <c r="H223" s="299">
        <v>2.0000000000000001E-4</v>
      </c>
      <c r="I223" s="300">
        <f>E223*H223</f>
        <v>8.0000000000000004E-4</v>
      </c>
      <c r="J223" s="299">
        <v>0</v>
      </c>
      <c r="K223" s="300">
        <f>E223*J223</f>
        <v>0</v>
      </c>
      <c r="O223" s="292">
        <v>2</v>
      </c>
      <c r="AA223" s="261">
        <v>1</v>
      </c>
      <c r="AB223" s="261">
        <v>7</v>
      </c>
      <c r="AC223" s="261">
        <v>7</v>
      </c>
      <c r="AZ223" s="261">
        <v>2</v>
      </c>
      <c r="BA223" s="261">
        <f>IF(AZ223=1,G223,0)</f>
        <v>0</v>
      </c>
      <c r="BB223" s="261">
        <f>IF(AZ223=2,G223,0)</f>
        <v>0</v>
      </c>
      <c r="BC223" s="261">
        <f>IF(AZ223=3,G223,0)</f>
        <v>0</v>
      </c>
      <c r="BD223" s="261">
        <f>IF(AZ223=4,G223,0)</f>
        <v>0</v>
      </c>
      <c r="BE223" s="261">
        <f>IF(AZ223=5,G223,0)</f>
        <v>0</v>
      </c>
      <c r="CA223" s="292">
        <v>1</v>
      </c>
      <c r="CB223" s="292">
        <v>7</v>
      </c>
    </row>
    <row r="224" spans="1:80">
      <c r="A224" s="293">
        <v>67</v>
      </c>
      <c r="B224" s="294" t="s">
        <v>462</v>
      </c>
      <c r="C224" s="295" t="s">
        <v>463</v>
      </c>
      <c r="D224" s="296" t="s">
        <v>98</v>
      </c>
      <c r="E224" s="297">
        <v>1</v>
      </c>
      <c r="F224" s="297">
        <v>0</v>
      </c>
      <c r="G224" s="298">
        <f>E224*F224</f>
        <v>0</v>
      </c>
      <c r="H224" s="299">
        <v>2.0000000000000001E-4</v>
      </c>
      <c r="I224" s="300">
        <f>E224*H224</f>
        <v>2.0000000000000001E-4</v>
      </c>
      <c r="J224" s="299">
        <v>0</v>
      </c>
      <c r="K224" s="300">
        <f>E224*J224</f>
        <v>0</v>
      </c>
      <c r="O224" s="292">
        <v>2</v>
      </c>
      <c r="AA224" s="261">
        <v>1</v>
      </c>
      <c r="AB224" s="261">
        <v>7</v>
      </c>
      <c r="AC224" s="261">
        <v>7</v>
      </c>
      <c r="AZ224" s="261">
        <v>2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1</v>
      </c>
      <c r="CB224" s="292">
        <v>7</v>
      </c>
    </row>
    <row r="225" spans="1:80">
      <c r="A225" s="316"/>
      <c r="B225" s="317" t="s">
        <v>99</v>
      </c>
      <c r="C225" s="318" t="s">
        <v>459</v>
      </c>
      <c r="D225" s="319"/>
      <c r="E225" s="320"/>
      <c r="F225" s="321"/>
      <c r="G225" s="322">
        <f>SUM(G222:G224)</f>
        <v>0</v>
      </c>
      <c r="H225" s="323"/>
      <c r="I225" s="324">
        <f>SUM(I222:I224)</f>
        <v>1E-3</v>
      </c>
      <c r="J225" s="323"/>
      <c r="K225" s="324">
        <f>SUM(K222:K224)</f>
        <v>0</v>
      </c>
      <c r="O225" s="292">
        <v>4</v>
      </c>
      <c r="BA225" s="325">
        <f>SUM(BA222:BA224)</f>
        <v>0</v>
      </c>
      <c r="BB225" s="325">
        <f>SUM(BB222:BB224)</f>
        <v>0</v>
      </c>
      <c r="BC225" s="325">
        <f>SUM(BC222:BC224)</f>
        <v>0</v>
      </c>
      <c r="BD225" s="325">
        <f>SUM(BD222:BD224)</f>
        <v>0</v>
      </c>
      <c r="BE225" s="325">
        <f>SUM(BE222:BE224)</f>
        <v>0</v>
      </c>
    </row>
    <row r="226" spans="1:80">
      <c r="A226" s="282" t="s">
        <v>97</v>
      </c>
      <c r="B226" s="283" t="s">
        <v>471</v>
      </c>
      <c r="C226" s="284" t="s">
        <v>472</v>
      </c>
      <c r="D226" s="285"/>
      <c r="E226" s="286"/>
      <c r="F226" s="286"/>
      <c r="G226" s="287"/>
      <c r="H226" s="288"/>
      <c r="I226" s="289"/>
      <c r="J226" s="290"/>
      <c r="K226" s="291"/>
      <c r="O226" s="292">
        <v>1</v>
      </c>
    </row>
    <row r="227" spans="1:80">
      <c r="A227" s="293">
        <v>68</v>
      </c>
      <c r="B227" s="294" t="s">
        <v>474</v>
      </c>
      <c r="C227" s="295" t="s">
        <v>475</v>
      </c>
      <c r="D227" s="296" t="s">
        <v>319</v>
      </c>
      <c r="E227" s="297">
        <v>33.814850499999999</v>
      </c>
      <c r="F227" s="297">
        <v>0</v>
      </c>
      <c r="G227" s="298">
        <f>E227*F227</f>
        <v>0</v>
      </c>
      <c r="H227" s="299">
        <v>0</v>
      </c>
      <c r="I227" s="300">
        <f>E227*H227</f>
        <v>0</v>
      </c>
      <c r="J227" s="299"/>
      <c r="K227" s="300">
        <f>E227*J227</f>
        <v>0</v>
      </c>
      <c r="O227" s="292">
        <v>2</v>
      </c>
      <c r="AA227" s="261">
        <v>8</v>
      </c>
      <c r="AB227" s="261">
        <v>0</v>
      </c>
      <c r="AC227" s="261">
        <v>3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8</v>
      </c>
      <c r="CB227" s="292">
        <v>0</v>
      </c>
    </row>
    <row r="228" spans="1:80">
      <c r="A228" s="293">
        <v>69</v>
      </c>
      <c r="B228" s="294" t="s">
        <v>476</v>
      </c>
      <c r="C228" s="295" t="s">
        <v>477</v>
      </c>
      <c r="D228" s="296" t="s">
        <v>319</v>
      </c>
      <c r="E228" s="297">
        <v>304.33365450000002</v>
      </c>
      <c r="F228" s="297">
        <v>0</v>
      </c>
      <c r="G228" s="298">
        <f>E228*F228</f>
        <v>0</v>
      </c>
      <c r="H228" s="299">
        <v>0</v>
      </c>
      <c r="I228" s="300">
        <f>E228*H228</f>
        <v>0</v>
      </c>
      <c r="J228" s="299"/>
      <c r="K228" s="300">
        <f>E228*J228</f>
        <v>0</v>
      </c>
      <c r="O228" s="292">
        <v>2</v>
      </c>
      <c r="AA228" s="261">
        <v>8</v>
      </c>
      <c r="AB228" s="261">
        <v>0</v>
      </c>
      <c r="AC228" s="261">
        <v>3</v>
      </c>
      <c r="AZ228" s="261">
        <v>1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8</v>
      </c>
      <c r="CB228" s="292">
        <v>0</v>
      </c>
    </row>
    <row r="229" spans="1:80">
      <c r="A229" s="301"/>
      <c r="B229" s="302"/>
      <c r="C229" s="303"/>
      <c r="D229" s="304"/>
      <c r="E229" s="304"/>
      <c r="F229" s="304"/>
      <c r="G229" s="305"/>
      <c r="I229" s="306"/>
      <c r="K229" s="306"/>
      <c r="L229" s="307"/>
      <c r="O229" s="292">
        <v>3</v>
      </c>
    </row>
    <row r="230" spans="1:80">
      <c r="A230" s="293">
        <v>70</v>
      </c>
      <c r="B230" s="294" t="s">
        <v>478</v>
      </c>
      <c r="C230" s="295" t="s">
        <v>479</v>
      </c>
      <c r="D230" s="296" t="s">
        <v>319</v>
      </c>
      <c r="E230" s="297">
        <v>33.814850499999999</v>
      </c>
      <c r="F230" s="297">
        <v>0</v>
      </c>
      <c r="G230" s="298">
        <f>E230*F230</f>
        <v>0</v>
      </c>
      <c r="H230" s="299">
        <v>0</v>
      </c>
      <c r="I230" s="300">
        <f>E230*H230</f>
        <v>0</v>
      </c>
      <c r="J230" s="299"/>
      <c r="K230" s="300">
        <f>E230*J230</f>
        <v>0</v>
      </c>
      <c r="O230" s="292">
        <v>2</v>
      </c>
      <c r="AA230" s="261">
        <v>8</v>
      </c>
      <c r="AB230" s="261">
        <v>0</v>
      </c>
      <c r="AC230" s="261">
        <v>3</v>
      </c>
      <c r="AZ230" s="261">
        <v>1</v>
      </c>
      <c r="BA230" s="261">
        <f>IF(AZ230=1,G230,0)</f>
        <v>0</v>
      </c>
      <c r="BB230" s="261">
        <f>IF(AZ230=2,G230,0)</f>
        <v>0</v>
      </c>
      <c r="BC230" s="261">
        <f>IF(AZ230=3,G230,0)</f>
        <v>0</v>
      </c>
      <c r="BD230" s="261">
        <f>IF(AZ230=4,G230,0)</f>
        <v>0</v>
      </c>
      <c r="BE230" s="261">
        <f>IF(AZ230=5,G230,0)</f>
        <v>0</v>
      </c>
      <c r="CA230" s="292">
        <v>8</v>
      </c>
      <c r="CB230" s="292">
        <v>0</v>
      </c>
    </row>
    <row r="231" spans="1:80">
      <c r="A231" s="316"/>
      <c r="B231" s="317" t="s">
        <v>99</v>
      </c>
      <c r="C231" s="318" t="s">
        <v>473</v>
      </c>
      <c r="D231" s="319"/>
      <c r="E231" s="320"/>
      <c r="F231" s="321"/>
      <c r="G231" s="322">
        <f>SUM(G226:G230)</f>
        <v>0</v>
      </c>
      <c r="H231" s="323"/>
      <c r="I231" s="324">
        <f>SUM(I226:I230)</f>
        <v>0</v>
      </c>
      <c r="J231" s="323"/>
      <c r="K231" s="324">
        <f>SUM(K226:K230)</f>
        <v>0</v>
      </c>
      <c r="O231" s="292">
        <v>4</v>
      </c>
      <c r="BA231" s="325">
        <f>SUM(BA226:BA230)</f>
        <v>0</v>
      </c>
      <c r="BB231" s="325">
        <f>SUM(BB226:BB230)</f>
        <v>0</v>
      </c>
      <c r="BC231" s="325">
        <f>SUM(BC226:BC230)</f>
        <v>0</v>
      </c>
      <c r="BD231" s="325">
        <f>SUM(BD226:BD230)</f>
        <v>0</v>
      </c>
      <c r="BE231" s="325">
        <f>SUM(BE226:BE230)</f>
        <v>0</v>
      </c>
    </row>
    <row r="232" spans="1:80">
      <c r="E232" s="261"/>
    </row>
    <row r="233" spans="1:80">
      <c r="E233" s="261"/>
    </row>
    <row r="234" spans="1:80">
      <c r="E234" s="261"/>
    </row>
    <row r="235" spans="1:80">
      <c r="E235" s="261"/>
    </row>
    <row r="236" spans="1:80">
      <c r="E236" s="261"/>
    </row>
    <row r="237" spans="1:80">
      <c r="E237" s="261"/>
    </row>
    <row r="238" spans="1:80">
      <c r="E238" s="261"/>
    </row>
    <row r="239" spans="1:80">
      <c r="E239" s="261"/>
    </row>
    <row r="240" spans="1:80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E244" s="261"/>
    </row>
    <row r="245" spans="1:7">
      <c r="E245" s="261"/>
    </row>
    <row r="246" spans="1:7">
      <c r="E246" s="261"/>
    </row>
    <row r="247" spans="1:7">
      <c r="E247" s="261"/>
    </row>
    <row r="248" spans="1:7">
      <c r="E248" s="261"/>
    </row>
    <row r="249" spans="1:7">
      <c r="E249" s="261"/>
    </row>
    <row r="250" spans="1:7">
      <c r="E250" s="261"/>
    </row>
    <row r="251" spans="1:7">
      <c r="E251" s="261"/>
    </row>
    <row r="252" spans="1:7">
      <c r="E252" s="261"/>
    </row>
    <row r="253" spans="1:7">
      <c r="E253" s="261"/>
    </row>
    <row r="254" spans="1:7">
      <c r="E254" s="261"/>
    </row>
    <row r="255" spans="1:7">
      <c r="A255" s="315"/>
      <c r="B255" s="315"/>
      <c r="C255" s="315"/>
      <c r="D255" s="315"/>
      <c r="E255" s="315"/>
      <c r="F255" s="315"/>
      <c r="G255" s="315"/>
    </row>
    <row r="256" spans="1:7">
      <c r="A256" s="315"/>
      <c r="B256" s="315"/>
      <c r="C256" s="315"/>
      <c r="D256" s="315"/>
      <c r="E256" s="315"/>
      <c r="F256" s="315"/>
      <c r="G256" s="315"/>
    </row>
    <row r="257" spans="1:7">
      <c r="A257" s="315"/>
      <c r="B257" s="315"/>
      <c r="C257" s="315"/>
      <c r="D257" s="315"/>
      <c r="E257" s="315"/>
      <c r="F257" s="315"/>
      <c r="G257" s="315"/>
    </row>
    <row r="258" spans="1:7">
      <c r="A258" s="315"/>
      <c r="B258" s="315"/>
      <c r="C258" s="315"/>
      <c r="D258" s="315"/>
      <c r="E258" s="315"/>
      <c r="F258" s="315"/>
      <c r="G258" s="315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A290" s="326"/>
      <c r="B290" s="326"/>
    </row>
    <row r="291" spans="1:7">
      <c r="A291" s="315"/>
      <c r="B291" s="315"/>
      <c r="C291" s="327"/>
      <c r="D291" s="327"/>
      <c r="E291" s="328"/>
      <c r="F291" s="327"/>
      <c r="G291" s="329"/>
    </row>
    <row r="292" spans="1:7">
      <c r="A292" s="330"/>
      <c r="B292" s="330"/>
      <c r="C292" s="315"/>
      <c r="D292" s="315"/>
      <c r="E292" s="331"/>
      <c r="F292" s="315"/>
      <c r="G292" s="315"/>
    </row>
    <row r="293" spans="1:7">
      <c r="A293" s="315"/>
      <c r="B293" s="315"/>
      <c r="C293" s="315"/>
      <c r="D293" s="315"/>
      <c r="E293" s="331"/>
      <c r="F293" s="315"/>
      <c r="G293" s="315"/>
    </row>
    <row r="294" spans="1:7">
      <c r="A294" s="315"/>
      <c r="B294" s="315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  <row r="297" spans="1:7">
      <c r="A297" s="315"/>
      <c r="B297" s="315"/>
      <c r="C297" s="315"/>
      <c r="D297" s="315"/>
      <c r="E297" s="331"/>
      <c r="F297" s="315"/>
      <c r="G297" s="315"/>
    </row>
    <row r="298" spans="1:7">
      <c r="A298" s="315"/>
      <c r="B298" s="315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</sheetData>
  <mergeCells count="115">
    <mergeCell ref="C229:G229"/>
    <mergeCell ref="C214:D214"/>
    <mergeCell ref="C217:D217"/>
    <mergeCell ref="C207:D207"/>
    <mergeCell ref="C193:G193"/>
    <mergeCell ref="C195:G195"/>
    <mergeCell ref="C198:D198"/>
    <mergeCell ref="C199:D199"/>
    <mergeCell ref="C203:G203"/>
    <mergeCell ref="C180:G180"/>
    <mergeCell ref="C182:G182"/>
    <mergeCell ref="C183:D183"/>
    <mergeCell ref="C185:D185"/>
    <mergeCell ref="C187:D187"/>
    <mergeCell ref="C188:D188"/>
    <mergeCell ref="C190:G190"/>
    <mergeCell ref="C191:D191"/>
    <mergeCell ref="C169:D169"/>
    <mergeCell ref="C170:D170"/>
    <mergeCell ref="C171:D171"/>
    <mergeCell ref="C175:D175"/>
    <mergeCell ref="C176:D176"/>
    <mergeCell ref="C159:G159"/>
    <mergeCell ref="C160:D160"/>
    <mergeCell ref="C163:G163"/>
    <mergeCell ref="C164:G164"/>
    <mergeCell ref="C165:G165"/>
    <mergeCell ref="C166:D166"/>
    <mergeCell ref="C167:D167"/>
    <mergeCell ref="C168:D168"/>
    <mergeCell ref="C143:G143"/>
    <mergeCell ref="C145:G145"/>
    <mergeCell ref="C147:G147"/>
    <mergeCell ref="C153:G153"/>
    <mergeCell ref="C133:G133"/>
    <mergeCell ref="C134:D134"/>
    <mergeCell ref="C138:G138"/>
    <mergeCell ref="C139:D139"/>
    <mergeCell ref="C140:D140"/>
    <mergeCell ref="C141:D141"/>
    <mergeCell ref="C120:G120"/>
    <mergeCell ref="C121:D121"/>
    <mergeCell ref="C123:D123"/>
    <mergeCell ref="C125:G125"/>
    <mergeCell ref="C126:D126"/>
    <mergeCell ref="C128:G128"/>
    <mergeCell ref="C129:D129"/>
    <mergeCell ref="C115:G115"/>
    <mergeCell ref="C116:D116"/>
    <mergeCell ref="C101:D101"/>
    <mergeCell ref="C103:D103"/>
    <mergeCell ref="C105:G105"/>
    <mergeCell ref="C108:D10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80:D80"/>
    <mergeCell ref="C82:G82"/>
    <mergeCell ref="C83:D83"/>
    <mergeCell ref="C84:D84"/>
    <mergeCell ref="C71:D71"/>
    <mergeCell ref="C72:D72"/>
    <mergeCell ref="C73:D73"/>
    <mergeCell ref="C74:D74"/>
    <mergeCell ref="C75:D75"/>
    <mergeCell ref="C63:D63"/>
    <mergeCell ref="C64:D64"/>
    <mergeCell ref="C65:D65"/>
    <mergeCell ref="C68:D68"/>
    <mergeCell ref="C69:D69"/>
    <mergeCell ref="C70:D70"/>
    <mergeCell ref="C57:G57"/>
    <mergeCell ref="C58:D58"/>
    <mergeCell ref="C59:D59"/>
    <mergeCell ref="C60:D60"/>
    <mergeCell ref="C61:D61"/>
    <mergeCell ref="C62:D62"/>
    <mergeCell ref="C50:D50"/>
    <mergeCell ref="C51:D51"/>
    <mergeCell ref="C52:D52"/>
    <mergeCell ref="C54:G54"/>
    <mergeCell ref="C55:G55"/>
    <mergeCell ref="C56:G56"/>
    <mergeCell ref="C40:D40"/>
    <mergeCell ref="C44:G44"/>
    <mergeCell ref="C45:D45"/>
    <mergeCell ref="C46:D46"/>
    <mergeCell ref="C47:D47"/>
    <mergeCell ref="C48:D48"/>
    <mergeCell ref="C49:D49"/>
    <mergeCell ref="C27:G27"/>
    <mergeCell ref="C28:D28"/>
    <mergeCell ref="C29:D29"/>
    <mergeCell ref="C32:D32"/>
    <mergeCell ref="C34:D34"/>
    <mergeCell ref="C18:G18"/>
    <mergeCell ref="C19:D19"/>
    <mergeCell ref="C20:D20"/>
    <mergeCell ref="C23:D23"/>
    <mergeCell ref="C24:D24"/>
    <mergeCell ref="C25:D25"/>
    <mergeCell ref="A1:G1"/>
    <mergeCell ref="A3:B3"/>
    <mergeCell ref="A4:B4"/>
    <mergeCell ref="E4:G4"/>
    <mergeCell ref="C9:G9"/>
    <mergeCell ref="C12:G12"/>
    <mergeCell ref="C14:G14"/>
    <mergeCell ref="C16:G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codeName="List29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773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772</v>
      </c>
      <c r="B5" s="118"/>
      <c r="C5" s="119" t="s">
        <v>773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08 39-2019 Rek'!E34</f>
        <v>0</v>
      </c>
      <c r="D15" s="160" t="str">
        <f>'SO 08 39-2019 Rek'!A39</f>
        <v>Ztížené výrobní podmínky</v>
      </c>
      <c r="E15" s="161"/>
      <c r="F15" s="162"/>
      <c r="G15" s="159">
        <f>'SO 08 39-2019 Rek'!I39</f>
        <v>0</v>
      </c>
    </row>
    <row r="16" spans="1:57" ht="15.95" customHeight="1">
      <c r="A16" s="157" t="s">
        <v>52</v>
      </c>
      <c r="B16" s="158" t="s">
        <v>53</v>
      </c>
      <c r="C16" s="159">
        <f>'SO 08 39-2019 Rek'!F34</f>
        <v>0</v>
      </c>
      <c r="D16" s="109" t="str">
        <f>'SO 08 39-2019 Rek'!A40</f>
        <v>Oborová přirážka</v>
      </c>
      <c r="E16" s="163"/>
      <c r="F16" s="164"/>
      <c r="G16" s="159">
        <f>'SO 08 39-2019 Rek'!I40</f>
        <v>0</v>
      </c>
    </row>
    <row r="17" spans="1:7" ht="15.95" customHeight="1">
      <c r="A17" s="157" t="s">
        <v>54</v>
      </c>
      <c r="B17" s="158" t="s">
        <v>55</v>
      </c>
      <c r="C17" s="159">
        <f>'SO 08 39-2019 Rek'!H34</f>
        <v>0</v>
      </c>
      <c r="D17" s="109" t="str">
        <f>'SO 08 39-2019 Rek'!A41</f>
        <v>Přesun stavebních kapacit</v>
      </c>
      <c r="E17" s="163"/>
      <c r="F17" s="164"/>
      <c r="G17" s="159">
        <f>'SO 08 39-2019 Rek'!I41</f>
        <v>0</v>
      </c>
    </row>
    <row r="18" spans="1:7" ht="15.95" customHeight="1">
      <c r="A18" s="165" t="s">
        <v>56</v>
      </c>
      <c r="B18" s="166" t="s">
        <v>57</v>
      </c>
      <c r="C18" s="159">
        <f>'SO 08 39-2019 Rek'!G34</f>
        <v>0</v>
      </c>
      <c r="D18" s="109" t="str">
        <f>'SO 08 39-2019 Rek'!A42</f>
        <v>Mimostaveništní doprava</v>
      </c>
      <c r="E18" s="163"/>
      <c r="F18" s="164"/>
      <c r="G18" s="159">
        <f>'SO 08 39-2019 Rek'!I42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08 39-2019 Rek'!A43</f>
        <v>Zařízení staveniště</v>
      </c>
      <c r="E19" s="163"/>
      <c r="F19" s="164"/>
      <c r="G19" s="159">
        <f>'SO 08 39-2019 Rek'!I43</f>
        <v>0</v>
      </c>
    </row>
    <row r="20" spans="1:7" ht="15.95" customHeight="1">
      <c r="A20" s="167"/>
      <c r="B20" s="158"/>
      <c r="C20" s="159"/>
      <c r="D20" s="109" t="str">
        <f>'SO 08 39-2019 Rek'!A44</f>
        <v>Provoz investora</v>
      </c>
      <c r="E20" s="163"/>
      <c r="F20" s="164"/>
      <c r="G20" s="159">
        <f>'SO 08 39-2019 Rek'!I44</f>
        <v>0</v>
      </c>
    </row>
    <row r="21" spans="1:7" ht="15.95" customHeight="1">
      <c r="A21" s="167" t="s">
        <v>29</v>
      </c>
      <c r="B21" s="158"/>
      <c r="C21" s="159">
        <f>'SO 08 39-2019 Rek'!I34</f>
        <v>0</v>
      </c>
      <c r="D21" s="109" t="str">
        <f>'SO 08 39-2019 Rek'!A45</f>
        <v>Kompletační činnost (IČD)</v>
      </c>
      <c r="E21" s="163"/>
      <c r="F21" s="164"/>
      <c r="G21" s="159">
        <f>'SO 08 39-2019 Rek'!I45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08 39-2019 Rek'!H47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codeName="List39"/>
  <dimension ref="A1:BE98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774</v>
      </c>
      <c r="D2" s="216"/>
      <c r="E2" s="217"/>
      <c r="F2" s="216"/>
      <c r="G2" s="218" t="s">
        <v>773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08 39-2019 Pol'!B7</f>
        <v>11</v>
      </c>
      <c r="B7" s="70" t="str">
        <f>'SO 08 39-2019 Pol'!C7</f>
        <v>Přípravné a přidružené práce</v>
      </c>
      <c r="D7" s="230"/>
      <c r="E7" s="333">
        <f>'SO 08 39-2019 Pol'!BA38</f>
        <v>0</v>
      </c>
      <c r="F7" s="334">
        <f>'SO 08 39-2019 Pol'!BB38</f>
        <v>0</v>
      </c>
      <c r="G7" s="334">
        <f>'SO 08 39-2019 Pol'!BC38</f>
        <v>0</v>
      </c>
      <c r="H7" s="334">
        <f>'SO 08 39-2019 Pol'!BD38</f>
        <v>0</v>
      </c>
      <c r="I7" s="335">
        <f>'SO 08 39-2019 Pol'!BE38</f>
        <v>0</v>
      </c>
    </row>
    <row r="8" spans="1:9" s="137" customFormat="1">
      <c r="A8" s="332" t="str">
        <f>'SO 08 39-2019 Pol'!B39</f>
        <v>12</v>
      </c>
      <c r="B8" s="70" t="str">
        <f>'SO 08 39-2019 Pol'!C39</f>
        <v>Odkopávky a prokopávky</v>
      </c>
      <c r="D8" s="230"/>
      <c r="E8" s="333">
        <f>'SO 08 39-2019 Pol'!BA42</f>
        <v>0</v>
      </c>
      <c r="F8" s="334">
        <f>'SO 08 39-2019 Pol'!BB42</f>
        <v>0</v>
      </c>
      <c r="G8" s="334">
        <f>'SO 08 39-2019 Pol'!BC42</f>
        <v>0</v>
      </c>
      <c r="H8" s="334">
        <f>'SO 08 39-2019 Pol'!BD42</f>
        <v>0</v>
      </c>
      <c r="I8" s="335">
        <f>'SO 08 39-2019 Pol'!BE42</f>
        <v>0</v>
      </c>
    </row>
    <row r="9" spans="1:9" s="137" customFormat="1">
      <c r="A9" s="332" t="str">
        <f>'SO 08 39-2019 Pol'!B43</f>
        <v>13</v>
      </c>
      <c r="B9" s="70" t="str">
        <f>'SO 08 39-2019 Pol'!C43</f>
        <v>Hloubené vykopávky</v>
      </c>
      <c r="D9" s="230"/>
      <c r="E9" s="333">
        <f>'SO 08 39-2019 Pol'!BA98</f>
        <v>0</v>
      </c>
      <c r="F9" s="334">
        <f>'SO 08 39-2019 Pol'!BB98</f>
        <v>0</v>
      </c>
      <c r="G9" s="334">
        <f>'SO 08 39-2019 Pol'!BC98</f>
        <v>0</v>
      </c>
      <c r="H9" s="334">
        <f>'SO 08 39-2019 Pol'!BD98</f>
        <v>0</v>
      </c>
      <c r="I9" s="335">
        <f>'SO 08 39-2019 Pol'!BE98</f>
        <v>0</v>
      </c>
    </row>
    <row r="10" spans="1:9" s="137" customFormat="1">
      <c r="A10" s="332" t="str">
        <f>'SO 08 39-2019 Pol'!B99</f>
        <v>16</v>
      </c>
      <c r="B10" s="70" t="str">
        <f>'SO 08 39-2019 Pol'!C99</f>
        <v>Přemístění výkopku</v>
      </c>
      <c r="D10" s="230"/>
      <c r="E10" s="333">
        <f>'SO 08 39-2019 Pol'!BA107</f>
        <v>0</v>
      </c>
      <c r="F10" s="334">
        <f>'SO 08 39-2019 Pol'!BB107</f>
        <v>0</v>
      </c>
      <c r="G10" s="334">
        <f>'SO 08 39-2019 Pol'!BC107</f>
        <v>0</v>
      </c>
      <c r="H10" s="334">
        <f>'SO 08 39-2019 Pol'!BD107</f>
        <v>0</v>
      </c>
      <c r="I10" s="335">
        <f>'SO 08 39-2019 Pol'!BE107</f>
        <v>0</v>
      </c>
    </row>
    <row r="11" spans="1:9" s="137" customFormat="1">
      <c r="A11" s="332" t="str">
        <f>'SO 08 39-2019 Pol'!B108</f>
        <v>17</v>
      </c>
      <c r="B11" s="70" t="str">
        <f>'SO 08 39-2019 Pol'!C108</f>
        <v>Konstrukce ze zemin</v>
      </c>
      <c r="D11" s="230"/>
      <c r="E11" s="333">
        <f>'SO 08 39-2019 Pol'!BA120</f>
        <v>0</v>
      </c>
      <c r="F11" s="334">
        <f>'SO 08 39-2019 Pol'!BB120</f>
        <v>0</v>
      </c>
      <c r="G11" s="334">
        <f>'SO 08 39-2019 Pol'!BC120</f>
        <v>0</v>
      </c>
      <c r="H11" s="334">
        <f>'SO 08 39-2019 Pol'!BD120</f>
        <v>0</v>
      </c>
      <c r="I11" s="335">
        <f>'SO 08 39-2019 Pol'!BE120</f>
        <v>0</v>
      </c>
    </row>
    <row r="12" spans="1:9" s="137" customFormat="1">
      <c r="A12" s="332" t="str">
        <f>'SO 08 39-2019 Pol'!B121</f>
        <v>18</v>
      </c>
      <c r="B12" s="70" t="str">
        <f>'SO 08 39-2019 Pol'!C121</f>
        <v>Povrchové úpravy terénu</v>
      </c>
      <c r="D12" s="230"/>
      <c r="E12" s="333">
        <f>'SO 08 39-2019 Pol'!BA131</f>
        <v>0</v>
      </c>
      <c r="F12" s="334">
        <f>'SO 08 39-2019 Pol'!BB131</f>
        <v>0</v>
      </c>
      <c r="G12" s="334">
        <f>'SO 08 39-2019 Pol'!BC131</f>
        <v>0</v>
      </c>
      <c r="H12" s="334">
        <f>'SO 08 39-2019 Pol'!BD131</f>
        <v>0</v>
      </c>
      <c r="I12" s="335">
        <f>'SO 08 39-2019 Pol'!BE131</f>
        <v>0</v>
      </c>
    </row>
    <row r="13" spans="1:9" s="137" customFormat="1">
      <c r="A13" s="332" t="str">
        <f>'SO 08 39-2019 Pol'!B132</f>
        <v>19</v>
      </c>
      <c r="B13" s="70" t="str">
        <f>'SO 08 39-2019 Pol'!C132</f>
        <v>Hloubení pro podzemní stěny a doly</v>
      </c>
      <c r="D13" s="230"/>
      <c r="E13" s="333">
        <f>'SO 08 39-2019 Pol'!BA134</f>
        <v>0</v>
      </c>
      <c r="F13" s="334">
        <f>'SO 08 39-2019 Pol'!BB134</f>
        <v>0</v>
      </c>
      <c r="G13" s="334">
        <f>'SO 08 39-2019 Pol'!BC134</f>
        <v>0</v>
      </c>
      <c r="H13" s="334">
        <f>'SO 08 39-2019 Pol'!BD134</f>
        <v>0</v>
      </c>
      <c r="I13" s="335">
        <f>'SO 08 39-2019 Pol'!BE134</f>
        <v>0</v>
      </c>
    </row>
    <row r="14" spans="1:9" s="137" customFormat="1">
      <c r="A14" s="332" t="str">
        <f>'SO 08 39-2019 Pol'!B135</f>
        <v>21</v>
      </c>
      <c r="B14" s="70" t="str">
        <f>'SO 08 39-2019 Pol'!C135</f>
        <v>Úprava podloží a základ.spáry</v>
      </c>
      <c r="D14" s="230"/>
      <c r="E14" s="333">
        <f>'SO 08 39-2019 Pol'!BA138</f>
        <v>0</v>
      </c>
      <c r="F14" s="334">
        <f>'SO 08 39-2019 Pol'!BB138</f>
        <v>0</v>
      </c>
      <c r="G14" s="334">
        <f>'SO 08 39-2019 Pol'!BC138</f>
        <v>0</v>
      </c>
      <c r="H14" s="334">
        <f>'SO 08 39-2019 Pol'!BD138</f>
        <v>0</v>
      </c>
      <c r="I14" s="335">
        <f>'SO 08 39-2019 Pol'!BE138</f>
        <v>0</v>
      </c>
    </row>
    <row r="15" spans="1:9" s="137" customFormat="1">
      <c r="A15" s="332" t="str">
        <f>'SO 08 39-2019 Pol'!B139</f>
        <v>27</v>
      </c>
      <c r="B15" s="70" t="str">
        <f>'SO 08 39-2019 Pol'!C139</f>
        <v>Základy</v>
      </c>
      <c r="D15" s="230"/>
      <c r="E15" s="333">
        <f>'SO 08 39-2019 Pol'!BA151</f>
        <v>0</v>
      </c>
      <c r="F15" s="334">
        <f>'SO 08 39-2019 Pol'!BB151</f>
        <v>0</v>
      </c>
      <c r="G15" s="334">
        <f>'SO 08 39-2019 Pol'!BC151</f>
        <v>0</v>
      </c>
      <c r="H15" s="334">
        <f>'SO 08 39-2019 Pol'!BD151</f>
        <v>0</v>
      </c>
      <c r="I15" s="335">
        <f>'SO 08 39-2019 Pol'!BE151</f>
        <v>0</v>
      </c>
    </row>
    <row r="16" spans="1:9" s="137" customFormat="1">
      <c r="A16" s="332" t="str">
        <f>'SO 08 39-2019 Pol'!B152</f>
        <v>31</v>
      </c>
      <c r="B16" s="70" t="str">
        <f>'SO 08 39-2019 Pol'!C152</f>
        <v>Zdi podpěrné a volné</v>
      </c>
      <c r="D16" s="230"/>
      <c r="E16" s="333">
        <f>'SO 08 39-2019 Pol'!BA156</f>
        <v>0</v>
      </c>
      <c r="F16" s="334">
        <f>'SO 08 39-2019 Pol'!BB156</f>
        <v>0</v>
      </c>
      <c r="G16" s="334">
        <f>'SO 08 39-2019 Pol'!BC156</f>
        <v>0</v>
      </c>
      <c r="H16" s="334">
        <f>'SO 08 39-2019 Pol'!BD156</f>
        <v>0</v>
      </c>
      <c r="I16" s="335">
        <f>'SO 08 39-2019 Pol'!BE156</f>
        <v>0</v>
      </c>
    </row>
    <row r="17" spans="1:9" s="137" customFormat="1">
      <c r="A17" s="332" t="str">
        <f>'SO 08 39-2019 Pol'!B157</f>
        <v>38</v>
      </c>
      <c r="B17" s="70" t="str">
        <f>'SO 08 39-2019 Pol'!C157</f>
        <v>Kompletní konstrukce</v>
      </c>
      <c r="D17" s="230"/>
      <c r="E17" s="333">
        <f>'SO 08 39-2019 Pol'!BA162</f>
        <v>0</v>
      </c>
      <c r="F17" s="334">
        <f>'SO 08 39-2019 Pol'!BB162</f>
        <v>0</v>
      </c>
      <c r="G17" s="334">
        <f>'SO 08 39-2019 Pol'!BC162</f>
        <v>0</v>
      </c>
      <c r="H17" s="334">
        <f>'SO 08 39-2019 Pol'!BD162</f>
        <v>0</v>
      </c>
      <c r="I17" s="335">
        <f>'SO 08 39-2019 Pol'!BE162</f>
        <v>0</v>
      </c>
    </row>
    <row r="18" spans="1:9" s="137" customFormat="1">
      <c r="A18" s="332" t="str">
        <f>'SO 08 39-2019 Pol'!B163</f>
        <v>45</v>
      </c>
      <c r="B18" s="70" t="str">
        <f>'SO 08 39-2019 Pol'!C163</f>
        <v>Podkladní a vedlejší konstrukce</v>
      </c>
      <c r="D18" s="230"/>
      <c r="E18" s="333">
        <f>'SO 08 39-2019 Pol'!BA166</f>
        <v>0</v>
      </c>
      <c r="F18" s="334">
        <f>'SO 08 39-2019 Pol'!BB166</f>
        <v>0</v>
      </c>
      <c r="G18" s="334">
        <f>'SO 08 39-2019 Pol'!BC166</f>
        <v>0</v>
      </c>
      <c r="H18" s="334">
        <f>'SO 08 39-2019 Pol'!BD166</f>
        <v>0</v>
      </c>
      <c r="I18" s="335">
        <f>'SO 08 39-2019 Pol'!BE166</f>
        <v>0</v>
      </c>
    </row>
    <row r="19" spans="1:9" s="137" customFormat="1">
      <c r="A19" s="332" t="str">
        <f>'SO 08 39-2019 Pol'!B167</f>
        <v>56</v>
      </c>
      <c r="B19" s="70" t="str">
        <f>'SO 08 39-2019 Pol'!C167</f>
        <v>Podkladní vrstvy komunikací a zpevněných ploch</v>
      </c>
      <c r="D19" s="230"/>
      <c r="E19" s="333">
        <f>'SO 08 39-2019 Pol'!BA179</f>
        <v>0</v>
      </c>
      <c r="F19" s="334">
        <f>'SO 08 39-2019 Pol'!BB179</f>
        <v>0</v>
      </c>
      <c r="G19" s="334">
        <f>'SO 08 39-2019 Pol'!BC179</f>
        <v>0</v>
      </c>
      <c r="H19" s="334">
        <f>'SO 08 39-2019 Pol'!BD179</f>
        <v>0</v>
      </c>
      <c r="I19" s="335">
        <f>'SO 08 39-2019 Pol'!BE179</f>
        <v>0</v>
      </c>
    </row>
    <row r="20" spans="1:9" s="137" customFormat="1">
      <c r="A20" s="332" t="str">
        <f>'SO 08 39-2019 Pol'!B180</f>
        <v>57</v>
      </c>
      <c r="B20" s="70" t="str">
        <f>'SO 08 39-2019 Pol'!C180</f>
        <v>Kryty štěrkových a živičných komunikací</v>
      </c>
      <c r="D20" s="230"/>
      <c r="E20" s="333">
        <f>'SO 08 39-2019 Pol'!BA185</f>
        <v>0</v>
      </c>
      <c r="F20" s="334">
        <f>'SO 08 39-2019 Pol'!BB185</f>
        <v>0</v>
      </c>
      <c r="G20" s="334">
        <f>'SO 08 39-2019 Pol'!BC185</f>
        <v>0</v>
      </c>
      <c r="H20" s="334">
        <f>'SO 08 39-2019 Pol'!BD185</f>
        <v>0</v>
      </c>
      <c r="I20" s="335">
        <f>'SO 08 39-2019 Pol'!BE185</f>
        <v>0</v>
      </c>
    </row>
    <row r="21" spans="1:9" s="137" customFormat="1">
      <c r="A21" s="332" t="str">
        <f>'SO 08 39-2019 Pol'!B186</f>
        <v>59</v>
      </c>
      <c r="B21" s="70" t="str">
        <f>'SO 08 39-2019 Pol'!C186</f>
        <v>Dlažby a předlažby komunikací</v>
      </c>
      <c r="D21" s="230"/>
      <c r="E21" s="333">
        <f>'SO 08 39-2019 Pol'!BA204</f>
        <v>0</v>
      </c>
      <c r="F21" s="334">
        <f>'SO 08 39-2019 Pol'!BB204</f>
        <v>0</v>
      </c>
      <c r="G21" s="334">
        <f>'SO 08 39-2019 Pol'!BC204</f>
        <v>0</v>
      </c>
      <c r="H21" s="334">
        <f>'SO 08 39-2019 Pol'!BD204</f>
        <v>0</v>
      </c>
      <c r="I21" s="335">
        <f>'SO 08 39-2019 Pol'!BE204</f>
        <v>0</v>
      </c>
    </row>
    <row r="22" spans="1:9" s="137" customFormat="1">
      <c r="A22" s="332" t="str">
        <f>'SO 08 39-2019 Pol'!B205</f>
        <v>61</v>
      </c>
      <c r="B22" s="70" t="str">
        <f>'SO 08 39-2019 Pol'!C205</f>
        <v>Upravy povrchů vnitřní</v>
      </c>
      <c r="D22" s="230"/>
      <c r="E22" s="333">
        <f>'SO 08 39-2019 Pol'!BA208</f>
        <v>0</v>
      </c>
      <c r="F22" s="334">
        <f>'SO 08 39-2019 Pol'!BB208</f>
        <v>0</v>
      </c>
      <c r="G22" s="334">
        <f>'SO 08 39-2019 Pol'!BC208</f>
        <v>0</v>
      </c>
      <c r="H22" s="334">
        <f>'SO 08 39-2019 Pol'!BD208</f>
        <v>0</v>
      </c>
      <c r="I22" s="335">
        <f>'SO 08 39-2019 Pol'!BE208</f>
        <v>0</v>
      </c>
    </row>
    <row r="23" spans="1:9" s="137" customFormat="1">
      <c r="A23" s="332" t="str">
        <f>'SO 08 39-2019 Pol'!B209</f>
        <v>63</v>
      </c>
      <c r="B23" s="70" t="str">
        <f>'SO 08 39-2019 Pol'!C209</f>
        <v>Podlahy a podlahové konstrukce</v>
      </c>
      <c r="D23" s="230"/>
      <c r="E23" s="333">
        <f>'SO 08 39-2019 Pol'!BA213</f>
        <v>0</v>
      </c>
      <c r="F23" s="334">
        <f>'SO 08 39-2019 Pol'!BB213</f>
        <v>0</v>
      </c>
      <c r="G23" s="334">
        <f>'SO 08 39-2019 Pol'!BC213</f>
        <v>0</v>
      </c>
      <c r="H23" s="334">
        <f>'SO 08 39-2019 Pol'!BD213</f>
        <v>0</v>
      </c>
      <c r="I23" s="335">
        <f>'SO 08 39-2019 Pol'!BE213</f>
        <v>0</v>
      </c>
    </row>
    <row r="24" spans="1:9" s="137" customFormat="1">
      <c r="A24" s="332" t="str">
        <f>'SO 08 39-2019 Pol'!B214</f>
        <v>89</v>
      </c>
      <c r="B24" s="70" t="str">
        <f>'SO 08 39-2019 Pol'!C214</f>
        <v>Ostatní konstrukce na trubním vedení</v>
      </c>
      <c r="D24" s="230"/>
      <c r="E24" s="333">
        <f>'SO 08 39-2019 Pol'!BA217</f>
        <v>0</v>
      </c>
      <c r="F24" s="334">
        <f>'SO 08 39-2019 Pol'!BB217</f>
        <v>0</v>
      </c>
      <c r="G24" s="334">
        <f>'SO 08 39-2019 Pol'!BC217</f>
        <v>0</v>
      </c>
      <c r="H24" s="334">
        <f>'SO 08 39-2019 Pol'!BD217</f>
        <v>0</v>
      </c>
      <c r="I24" s="335">
        <f>'SO 08 39-2019 Pol'!BE217</f>
        <v>0</v>
      </c>
    </row>
    <row r="25" spans="1:9" s="137" customFormat="1">
      <c r="A25" s="332" t="str">
        <f>'SO 08 39-2019 Pol'!B218</f>
        <v>91</v>
      </c>
      <c r="B25" s="70" t="str">
        <f>'SO 08 39-2019 Pol'!C218</f>
        <v>Doplňující práce na komunikaci</v>
      </c>
      <c r="D25" s="230"/>
      <c r="E25" s="333">
        <f>'SO 08 39-2019 Pol'!BA240</f>
        <v>0</v>
      </c>
      <c r="F25" s="334">
        <f>'SO 08 39-2019 Pol'!BB240</f>
        <v>0</v>
      </c>
      <c r="G25" s="334">
        <f>'SO 08 39-2019 Pol'!BC240</f>
        <v>0</v>
      </c>
      <c r="H25" s="334">
        <f>'SO 08 39-2019 Pol'!BD240</f>
        <v>0</v>
      </c>
      <c r="I25" s="335">
        <f>'SO 08 39-2019 Pol'!BE240</f>
        <v>0</v>
      </c>
    </row>
    <row r="26" spans="1:9" s="137" customFormat="1">
      <c r="A26" s="332" t="str">
        <f>'SO 08 39-2019 Pol'!B241</f>
        <v>94</v>
      </c>
      <c r="B26" s="70" t="str">
        <f>'SO 08 39-2019 Pol'!C241</f>
        <v>Lešení a stavební výtahy</v>
      </c>
      <c r="D26" s="230"/>
      <c r="E26" s="333">
        <f>'SO 08 39-2019 Pol'!BA244</f>
        <v>0</v>
      </c>
      <c r="F26" s="334">
        <f>'SO 08 39-2019 Pol'!BB244</f>
        <v>0</v>
      </c>
      <c r="G26" s="334">
        <f>'SO 08 39-2019 Pol'!BC244</f>
        <v>0</v>
      </c>
      <c r="H26" s="334">
        <f>'SO 08 39-2019 Pol'!BD244</f>
        <v>0</v>
      </c>
      <c r="I26" s="335">
        <f>'SO 08 39-2019 Pol'!BE244</f>
        <v>0</v>
      </c>
    </row>
    <row r="27" spans="1:9" s="137" customFormat="1">
      <c r="A27" s="332" t="str">
        <f>'SO 08 39-2019 Pol'!B245</f>
        <v>95</v>
      </c>
      <c r="B27" s="70" t="str">
        <f>'SO 08 39-2019 Pol'!C245</f>
        <v>Dokončovací konstrukce na pozemních stavbách</v>
      </c>
      <c r="D27" s="230"/>
      <c r="E27" s="333">
        <f>'SO 08 39-2019 Pol'!BA247</f>
        <v>0</v>
      </c>
      <c r="F27" s="334">
        <f>'SO 08 39-2019 Pol'!BB247</f>
        <v>0</v>
      </c>
      <c r="G27" s="334">
        <f>'SO 08 39-2019 Pol'!BC247</f>
        <v>0</v>
      </c>
      <c r="H27" s="334">
        <f>'SO 08 39-2019 Pol'!BD247</f>
        <v>0</v>
      </c>
      <c r="I27" s="335">
        <f>'SO 08 39-2019 Pol'!BE247</f>
        <v>0</v>
      </c>
    </row>
    <row r="28" spans="1:9" s="137" customFormat="1">
      <c r="A28" s="332" t="str">
        <f>'SO 08 39-2019 Pol'!B248</f>
        <v>96</v>
      </c>
      <c r="B28" s="70" t="str">
        <f>'SO 08 39-2019 Pol'!C248</f>
        <v>Bourání konstrukcí</v>
      </c>
      <c r="D28" s="230"/>
      <c r="E28" s="333">
        <f>'SO 08 39-2019 Pol'!BA255</f>
        <v>0</v>
      </c>
      <c r="F28" s="334">
        <f>'SO 08 39-2019 Pol'!BB255</f>
        <v>0</v>
      </c>
      <c r="G28" s="334">
        <f>'SO 08 39-2019 Pol'!BC255</f>
        <v>0</v>
      </c>
      <c r="H28" s="334">
        <f>'SO 08 39-2019 Pol'!BD255</f>
        <v>0</v>
      </c>
      <c r="I28" s="335">
        <f>'SO 08 39-2019 Pol'!BE255</f>
        <v>0</v>
      </c>
    </row>
    <row r="29" spans="1:9" s="137" customFormat="1">
      <c r="A29" s="332" t="str">
        <f>'SO 08 39-2019 Pol'!B256</f>
        <v>97</v>
      </c>
      <c r="B29" s="70" t="str">
        <f>'SO 08 39-2019 Pol'!C256</f>
        <v>Prorážení otvorů</v>
      </c>
      <c r="D29" s="230"/>
      <c r="E29" s="333">
        <f>'SO 08 39-2019 Pol'!BA261</f>
        <v>0</v>
      </c>
      <c r="F29" s="334">
        <f>'SO 08 39-2019 Pol'!BB261</f>
        <v>0</v>
      </c>
      <c r="G29" s="334">
        <f>'SO 08 39-2019 Pol'!BC261</f>
        <v>0</v>
      </c>
      <c r="H29" s="334">
        <f>'SO 08 39-2019 Pol'!BD261</f>
        <v>0</v>
      </c>
      <c r="I29" s="335">
        <f>'SO 08 39-2019 Pol'!BE261</f>
        <v>0</v>
      </c>
    </row>
    <row r="30" spans="1:9" s="137" customFormat="1">
      <c r="A30" s="332" t="str">
        <f>'SO 08 39-2019 Pol'!B262</f>
        <v>99</v>
      </c>
      <c r="B30" s="70" t="str">
        <f>'SO 08 39-2019 Pol'!C262</f>
        <v>Staveništní přesun hmot</v>
      </c>
      <c r="D30" s="230"/>
      <c r="E30" s="333">
        <f>'SO 08 39-2019 Pol'!BA264</f>
        <v>0</v>
      </c>
      <c r="F30" s="334">
        <f>'SO 08 39-2019 Pol'!BB264</f>
        <v>0</v>
      </c>
      <c r="G30" s="334">
        <f>'SO 08 39-2019 Pol'!BC264</f>
        <v>0</v>
      </c>
      <c r="H30" s="334">
        <f>'SO 08 39-2019 Pol'!BD264</f>
        <v>0</v>
      </c>
      <c r="I30" s="335">
        <f>'SO 08 39-2019 Pol'!BE264</f>
        <v>0</v>
      </c>
    </row>
    <row r="31" spans="1:9" s="137" customFormat="1">
      <c r="A31" s="332" t="str">
        <f>'SO 08 39-2019 Pol'!B265</f>
        <v>792</v>
      </c>
      <c r="B31" s="70" t="str">
        <f>'SO 08 39-2019 Pol'!C265</f>
        <v>Mobiliář</v>
      </c>
      <c r="D31" s="230"/>
      <c r="E31" s="333">
        <f>'SO 08 39-2019 Pol'!BA268</f>
        <v>0</v>
      </c>
      <c r="F31" s="334">
        <f>'SO 08 39-2019 Pol'!BB268</f>
        <v>0</v>
      </c>
      <c r="G31" s="334">
        <f>'SO 08 39-2019 Pol'!BC268</f>
        <v>0</v>
      </c>
      <c r="H31" s="334">
        <f>'SO 08 39-2019 Pol'!BD268</f>
        <v>0</v>
      </c>
      <c r="I31" s="335">
        <f>'SO 08 39-2019 Pol'!BE268</f>
        <v>0</v>
      </c>
    </row>
    <row r="32" spans="1:9" s="137" customFormat="1">
      <c r="A32" s="332" t="str">
        <f>'SO 08 39-2019 Pol'!B269</f>
        <v>M21</v>
      </c>
      <c r="B32" s="70" t="str">
        <f>'SO 08 39-2019 Pol'!C269</f>
        <v>Elektromontáže</v>
      </c>
      <c r="D32" s="230"/>
      <c r="E32" s="333">
        <f>'SO 08 39-2019 Pol'!BA272</f>
        <v>0</v>
      </c>
      <c r="F32" s="334">
        <f>'SO 08 39-2019 Pol'!BB272</f>
        <v>0</v>
      </c>
      <c r="G32" s="334">
        <f>'SO 08 39-2019 Pol'!BC272</f>
        <v>0</v>
      </c>
      <c r="H32" s="334">
        <f>'SO 08 39-2019 Pol'!BD272</f>
        <v>0</v>
      </c>
      <c r="I32" s="335">
        <f>'SO 08 39-2019 Pol'!BE272</f>
        <v>0</v>
      </c>
    </row>
    <row r="33" spans="1:57" s="137" customFormat="1" ht="13.5" thickBot="1">
      <c r="A33" s="332" t="str">
        <f>'SO 08 39-2019 Pol'!B273</f>
        <v>D96</v>
      </c>
      <c r="B33" s="70" t="str">
        <f>'SO 08 39-2019 Pol'!C273</f>
        <v>Přesuny suti a vybouraných hmot</v>
      </c>
      <c r="D33" s="230"/>
      <c r="E33" s="333">
        <f>'SO 08 39-2019 Pol'!BA278</f>
        <v>0</v>
      </c>
      <c r="F33" s="334">
        <f>'SO 08 39-2019 Pol'!BB278</f>
        <v>0</v>
      </c>
      <c r="G33" s="334">
        <f>'SO 08 39-2019 Pol'!BC278</f>
        <v>0</v>
      </c>
      <c r="H33" s="334">
        <f>'SO 08 39-2019 Pol'!BD278</f>
        <v>0</v>
      </c>
      <c r="I33" s="335">
        <f>'SO 08 39-2019 Pol'!BE278</f>
        <v>0</v>
      </c>
    </row>
    <row r="34" spans="1:57" s="14" customFormat="1" ht="13.5" thickBot="1">
      <c r="A34" s="231"/>
      <c r="B34" s="232" t="s">
        <v>79</v>
      </c>
      <c r="C34" s="232"/>
      <c r="D34" s="233"/>
      <c r="E34" s="234">
        <f>SUM(E7:E33)</f>
        <v>0</v>
      </c>
      <c r="F34" s="235">
        <f>SUM(F7:F33)</f>
        <v>0</v>
      </c>
      <c r="G34" s="235">
        <f>SUM(G7:G33)</f>
        <v>0</v>
      </c>
      <c r="H34" s="235">
        <f>SUM(H7:H33)</f>
        <v>0</v>
      </c>
      <c r="I34" s="236">
        <f>SUM(I7:I33)</f>
        <v>0</v>
      </c>
    </row>
    <row r="35" spans="1:57">
      <c r="A35" s="137"/>
      <c r="B35" s="137"/>
      <c r="C35" s="137"/>
      <c r="D35" s="137"/>
      <c r="E35" s="137"/>
      <c r="F35" s="137"/>
      <c r="G35" s="137"/>
      <c r="H35" s="137"/>
      <c r="I35" s="137"/>
    </row>
    <row r="36" spans="1:57" ht="19.5" customHeight="1">
      <c r="A36" s="222" t="s">
        <v>80</v>
      </c>
      <c r="B36" s="222"/>
      <c r="C36" s="222"/>
      <c r="D36" s="222"/>
      <c r="E36" s="222"/>
      <c r="F36" s="222"/>
      <c r="G36" s="237"/>
      <c r="H36" s="222"/>
      <c r="I36" s="222"/>
      <c r="BA36" s="143"/>
      <c r="BB36" s="143"/>
      <c r="BC36" s="143"/>
      <c r="BD36" s="143"/>
      <c r="BE36" s="143"/>
    </row>
    <row r="37" spans="1:57" ht="13.5" thickBot="1"/>
    <row r="38" spans="1:57">
      <c r="A38" s="175" t="s">
        <v>81</v>
      </c>
      <c r="B38" s="176"/>
      <c r="C38" s="176"/>
      <c r="D38" s="238"/>
      <c r="E38" s="239" t="s">
        <v>82</v>
      </c>
      <c r="F38" s="240" t="s">
        <v>12</v>
      </c>
      <c r="G38" s="241" t="s">
        <v>83</v>
      </c>
      <c r="H38" s="242"/>
      <c r="I38" s="243" t="s">
        <v>82</v>
      </c>
    </row>
    <row r="39" spans="1:57">
      <c r="A39" s="167" t="s">
        <v>157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158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159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160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0</v>
      </c>
    </row>
    <row r="43" spans="1:57">
      <c r="A43" s="167" t="s">
        <v>161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162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1</v>
      </c>
    </row>
    <row r="45" spans="1:57">
      <c r="A45" s="167" t="s">
        <v>163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>
      <c r="A46" s="167" t="s">
        <v>164</v>
      </c>
      <c r="B46" s="158"/>
      <c r="C46" s="158"/>
      <c r="D46" s="244"/>
      <c r="E46" s="245"/>
      <c r="F46" s="246"/>
      <c r="G46" s="247">
        <v>0</v>
      </c>
      <c r="H46" s="248"/>
      <c r="I46" s="249">
        <f>E46+F46*G46/100</f>
        <v>0</v>
      </c>
      <c r="BA46" s="1">
        <v>2</v>
      </c>
    </row>
    <row r="47" spans="1:57" ht="13.5" thickBot="1">
      <c r="A47" s="250"/>
      <c r="B47" s="251" t="s">
        <v>84</v>
      </c>
      <c r="C47" s="252"/>
      <c r="D47" s="253"/>
      <c r="E47" s="254"/>
      <c r="F47" s="255"/>
      <c r="G47" s="255"/>
      <c r="H47" s="256">
        <f>SUM(I39:I46)</f>
        <v>0</v>
      </c>
      <c r="I47" s="257"/>
    </row>
    <row r="49" spans="2:9">
      <c r="B49" s="14"/>
      <c r="F49" s="258"/>
      <c r="G49" s="259"/>
      <c r="H49" s="259"/>
      <c r="I49" s="54"/>
    </row>
    <row r="50" spans="2:9">
      <c r="F50" s="258"/>
      <c r="G50" s="259"/>
      <c r="H50" s="259"/>
      <c r="I50" s="54"/>
    </row>
    <row r="51" spans="2:9">
      <c r="F51" s="258"/>
      <c r="G51" s="259"/>
      <c r="H51" s="259"/>
      <c r="I51" s="54"/>
    </row>
    <row r="52" spans="2:9">
      <c r="F52" s="258"/>
      <c r="G52" s="259"/>
      <c r="H52" s="259"/>
      <c r="I52" s="54"/>
    </row>
    <row r="53" spans="2:9">
      <c r="F53" s="258"/>
      <c r="G53" s="259"/>
      <c r="H53" s="259"/>
      <c r="I53" s="54"/>
    </row>
    <row r="54" spans="2:9">
      <c r="F54" s="258"/>
      <c r="G54" s="259"/>
      <c r="H54" s="259"/>
      <c r="I54" s="54"/>
    </row>
    <row r="55" spans="2:9">
      <c r="F55" s="258"/>
      <c r="G55" s="259"/>
      <c r="H55" s="259"/>
      <c r="I55" s="54"/>
    </row>
    <row r="56" spans="2:9">
      <c r="F56" s="258"/>
      <c r="G56" s="259"/>
      <c r="H56" s="259"/>
      <c r="I56" s="54"/>
    </row>
    <row r="57" spans="2:9">
      <c r="F57" s="258"/>
      <c r="G57" s="259"/>
      <c r="H57" s="259"/>
      <c r="I57" s="54"/>
    </row>
    <row r="58" spans="2:9">
      <c r="F58" s="258"/>
      <c r="G58" s="259"/>
      <c r="H58" s="259"/>
      <c r="I58" s="54"/>
    </row>
    <row r="59" spans="2:9">
      <c r="F59" s="258"/>
      <c r="G59" s="259"/>
      <c r="H59" s="259"/>
      <c r="I59" s="54"/>
    </row>
    <row r="60" spans="2:9">
      <c r="F60" s="258"/>
      <c r="G60" s="259"/>
      <c r="H60" s="259"/>
      <c r="I60" s="54"/>
    </row>
    <row r="61" spans="2:9">
      <c r="F61" s="258"/>
      <c r="G61" s="259"/>
      <c r="H61" s="259"/>
      <c r="I61" s="54"/>
    </row>
    <row r="62" spans="2:9">
      <c r="F62" s="258"/>
      <c r="G62" s="259"/>
      <c r="H62" s="259"/>
      <c r="I62" s="54"/>
    </row>
    <row r="63" spans="2:9">
      <c r="F63" s="258"/>
      <c r="G63" s="259"/>
      <c r="H63" s="259"/>
      <c r="I63" s="54"/>
    </row>
    <row r="64" spans="2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  <row r="98" spans="6:9">
      <c r="F98" s="258"/>
      <c r="G98" s="259"/>
      <c r="H98" s="259"/>
      <c r="I98" s="54"/>
    </row>
  </sheetData>
  <mergeCells count="4">
    <mergeCell ref="A1:B1"/>
    <mergeCell ref="A2:B2"/>
    <mergeCell ref="G2:I2"/>
    <mergeCell ref="H47:I4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codeName="List10"/>
  <dimension ref="A1:CB35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08 39-2019 Rek'!H1</f>
        <v>39-2019</v>
      </c>
      <c r="G3" s="268"/>
    </row>
    <row r="4" spans="1:80" ht="13.5" thickBot="1">
      <c r="A4" s="269" t="s">
        <v>76</v>
      </c>
      <c r="B4" s="214"/>
      <c r="C4" s="215" t="s">
        <v>774</v>
      </c>
      <c r="D4" s="270"/>
      <c r="E4" s="271" t="str">
        <f>'SO 08 39-2019 Rek'!G2</f>
        <v>Stanoviště ST 12- Spáčilova 8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587</v>
      </c>
      <c r="C8" s="295" t="s">
        <v>588</v>
      </c>
      <c r="D8" s="296" t="s">
        <v>469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775</v>
      </c>
      <c r="D9" s="304"/>
      <c r="E9" s="304"/>
      <c r="F9" s="304"/>
      <c r="G9" s="305"/>
      <c r="I9" s="306"/>
      <c r="K9" s="306"/>
      <c r="L9" s="307" t="s">
        <v>775</v>
      </c>
      <c r="O9" s="292">
        <v>3</v>
      </c>
    </row>
    <row r="10" spans="1:80">
      <c r="A10" s="293">
        <v>2</v>
      </c>
      <c r="B10" s="294" t="s">
        <v>484</v>
      </c>
      <c r="C10" s="295" t="s">
        <v>485</v>
      </c>
      <c r="D10" s="296" t="s">
        <v>109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488</v>
      </c>
      <c r="C11" s="295" t="s">
        <v>572</v>
      </c>
      <c r="D11" s="296" t="s">
        <v>385</v>
      </c>
      <c r="E11" s="297">
        <v>1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490</v>
      </c>
      <c r="D12" s="304"/>
      <c r="E12" s="304"/>
      <c r="F12" s="304"/>
      <c r="G12" s="305"/>
      <c r="I12" s="306"/>
      <c r="K12" s="306"/>
      <c r="L12" s="307" t="s">
        <v>490</v>
      </c>
      <c r="O12" s="292">
        <v>3</v>
      </c>
    </row>
    <row r="13" spans="1:80">
      <c r="A13" s="293">
        <v>4</v>
      </c>
      <c r="B13" s="294" t="s">
        <v>696</v>
      </c>
      <c r="C13" s="295" t="s">
        <v>697</v>
      </c>
      <c r="D13" s="296" t="s">
        <v>176</v>
      </c>
      <c r="E13" s="297">
        <v>19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-0.13800000000000001</v>
      </c>
      <c r="K13" s="300">
        <f>E13*J13</f>
        <v>-2.6220000000000003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 t="s">
        <v>698</v>
      </c>
      <c r="D14" s="304"/>
      <c r="E14" s="304"/>
      <c r="F14" s="304"/>
      <c r="G14" s="305"/>
      <c r="I14" s="306"/>
      <c r="K14" s="306"/>
      <c r="L14" s="307" t="s">
        <v>698</v>
      </c>
      <c r="O14" s="292">
        <v>3</v>
      </c>
    </row>
    <row r="15" spans="1:80">
      <c r="A15" s="293">
        <v>5</v>
      </c>
      <c r="B15" s="294" t="s">
        <v>699</v>
      </c>
      <c r="C15" s="295" t="s">
        <v>700</v>
      </c>
      <c r="D15" s="296" t="s">
        <v>176</v>
      </c>
      <c r="E15" s="297">
        <v>19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-0.33</v>
      </c>
      <c r="K15" s="300">
        <f>E15*J15</f>
        <v>-6.2700000000000005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2"/>
      <c r="C16" s="303" t="s">
        <v>701</v>
      </c>
      <c r="D16" s="304"/>
      <c r="E16" s="304"/>
      <c r="F16" s="304"/>
      <c r="G16" s="305"/>
      <c r="I16" s="306"/>
      <c r="K16" s="306"/>
      <c r="L16" s="307" t="s">
        <v>701</v>
      </c>
      <c r="O16" s="292">
        <v>3</v>
      </c>
    </row>
    <row r="17" spans="1:80">
      <c r="A17" s="293">
        <v>6</v>
      </c>
      <c r="B17" s="294" t="s">
        <v>174</v>
      </c>
      <c r="C17" s="295" t="s">
        <v>175</v>
      </c>
      <c r="D17" s="296" t="s">
        <v>176</v>
      </c>
      <c r="E17" s="297">
        <v>16.385000000000002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-0.55000000000000004</v>
      </c>
      <c r="K17" s="300">
        <f>E17*J17</f>
        <v>-9.011750000000001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2"/>
      <c r="C18" s="303" t="s">
        <v>591</v>
      </c>
      <c r="D18" s="304"/>
      <c r="E18" s="304"/>
      <c r="F18" s="304"/>
      <c r="G18" s="305"/>
      <c r="I18" s="306"/>
      <c r="K18" s="306"/>
      <c r="L18" s="307" t="s">
        <v>591</v>
      </c>
      <c r="O18" s="292">
        <v>3</v>
      </c>
    </row>
    <row r="19" spans="1:80">
      <c r="A19" s="301"/>
      <c r="B19" s="308"/>
      <c r="C19" s="309" t="s">
        <v>776</v>
      </c>
      <c r="D19" s="310"/>
      <c r="E19" s="311">
        <v>5.8849999999999998</v>
      </c>
      <c r="F19" s="312"/>
      <c r="G19" s="313"/>
      <c r="H19" s="314"/>
      <c r="I19" s="306"/>
      <c r="J19" s="315"/>
      <c r="K19" s="306"/>
      <c r="M19" s="307" t="s">
        <v>776</v>
      </c>
      <c r="O19" s="292"/>
    </row>
    <row r="20" spans="1:80">
      <c r="A20" s="301"/>
      <c r="B20" s="308"/>
      <c r="C20" s="309" t="s">
        <v>777</v>
      </c>
      <c r="D20" s="310"/>
      <c r="E20" s="311">
        <v>10.5</v>
      </c>
      <c r="F20" s="312"/>
      <c r="G20" s="313"/>
      <c r="H20" s="314"/>
      <c r="I20" s="306"/>
      <c r="J20" s="315"/>
      <c r="K20" s="306"/>
      <c r="M20" s="307" t="s">
        <v>777</v>
      </c>
      <c r="O20" s="292"/>
    </row>
    <row r="21" spans="1:80">
      <c r="A21" s="293">
        <v>7</v>
      </c>
      <c r="B21" s="294" t="s">
        <v>594</v>
      </c>
      <c r="C21" s="295" t="s">
        <v>595</v>
      </c>
      <c r="D21" s="296" t="s">
        <v>176</v>
      </c>
      <c r="E21" s="297">
        <v>10.5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-0.17599999999999999</v>
      </c>
      <c r="K21" s="300">
        <f>E21*J21</f>
        <v>-1.8479999999999999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8</v>
      </c>
      <c r="B22" s="294" t="s">
        <v>596</v>
      </c>
      <c r="C22" s="295" t="s">
        <v>597</v>
      </c>
      <c r="D22" s="296" t="s">
        <v>176</v>
      </c>
      <c r="E22" s="297">
        <v>35.384999999999998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777</v>
      </c>
      <c r="D23" s="310"/>
      <c r="E23" s="311">
        <v>10.5</v>
      </c>
      <c r="F23" s="312"/>
      <c r="G23" s="313"/>
      <c r="H23" s="314"/>
      <c r="I23" s="306"/>
      <c r="J23" s="315"/>
      <c r="K23" s="306"/>
      <c r="M23" s="307" t="s">
        <v>777</v>
      </c>
      <c r="O23" s="292"/>
    </row>
    <row r="24" spans="1:80">
      <c r="A24" s="301"/>
      <c r="B24" s="308"/>
      <c r="C24" s="309" t="s">
        <v>776</v>
      </c>
      <c r="D24" s="310"/>
      <c r="E24" s="311">
        <v>5.8849999999999998</v>
      </c>
      <c r="F24" s="312"/>
      <c r="G24" s="313"/>
      <c r="H24" s="314"/>
      <c r="I24" s="306"/>
      <c r="J24" s="315"/>
      <c r="K24" s="306"/>
      <c r="M24" s="307" t="s">
        <v>776</v>
      </c>
      <c r="O24" s="292"/>
    </row>
    <row r="25" spans="1:80">
      <c r="A25" s="301"/>
      <c r="B25" s="308"/>
      <c r="C25" s="309" t="s">
        <v>778</v>
      </c>
      <c r="D25" s="310"/>
      <c r="E25" s="311">
        <v>19</v>
      </c>
      <c r="F25" s="312"/>
      <c r="G25" s="313"/>
      <c r="H25" s="314"/>
      <c r="I25" s="306"/>
      <c r="J25" s="315"/>
      <c r="K25" s="306"/>
      <c r="M25" s="307" t="s">
        <v>778</v>
      </c>
      <c r="O25" s="292"/>
    </row>
    <row r="26" spans="1:80">
      <c r="A26" s="293">
        <v>9</v>
      </c>
      <c r="B26" s="294" t="s">
        <v>599</v>
      </c>
      <c r="C26" s="295" t="s">
        <v>600</v>
      </c>
      <c r="D26" s="296" t="s">
        <v>176</v>
      </c>
      <c r="E26" s="297">
        <v>16.385000000000002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-0.30609999999999998</v>
      </c>
      <c r="K26" s="300">
        <f>E26*J26</f>
        <v>-5.0154485000000006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591</v>
      </c>
      <c r="D27" s="304"/>
      <c r="E27" s="304"/>
      <c r="F27" s="304"/>
      <c r="G27" s="305"/>
      <c r="I27" s="306"/>
      <c r="K27" s="306"/>
      <c r="L27" s="307" t="s">
        <v>591</v>
      </c>
      <c r="O27" s="292">
        <v>3</v>
      </c>
    </row>
    <row r="28" spans="1:80">
      <c r="A28" s="301"/>
      <c r="B28" s="308"/>
      <c r="C28" s="309" t="s">
        <v>776</v>
      </c>
      <c r="D28" s="310"/>
      <c r="E28" s="311">
        <v>5.8849999999999998</v>
      </c>
      <c r="F28" s="312"/>
      <c r="G28" s="313"/>
      <c r="H28" s="314"/>
      <c r="I28" s="306"/>
      <c r="J28" s="315"/>
      <c r="K28" s="306"/>
      <c r="M28" s="307" t="s">
        <v>776</v>
      </c>
      <c r="O28" s="292"/>
    </row>
    <row r="29" spans="1:80">
      <c r="A29" s="301"/>
      <c r="B29" s="308"/>
      <c r="C29" s="309" t="s">
        <v>777</v>
      </c>
      <c r="D29" s="310"/>
      <c r="E29" s="311">
        <v>10.5</v>
      </c>
      <c r="F29" s="312"/>
      <c r="G29" s="313"/>
      <c r="H29" s="314"/>
      <c r="I29" s="306"/>
      <c r="J29" s="315"/>
      <c r="K29" s="306"/>
      <c r="M29" s="307" t="s">
        <v>777</v>
      </c>
      <c r="O29" s="292"/>
    </row>
    <row r="30" spans="1:80">
      <c r="A30" s="293">
        <v>10</v>
      </c>
      <c r="B30" s="294" t="s">
        <v>705</v>
      </c>
      <c r="C30" s="295" t="s">
        <v>706</v>
      </c>
      <c r="D30" s="296" t="s">
        <v>184</v>
      </c>
      <c r="E30" s="297">
        <v>10.7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-0.22</v>
      </c>
      <c r="K30" s="300">
        <f>E30*J30</f>
        <v>-2.3539999999999996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293">
        <v>11</v>
      </c>
      <c r="B31" s="294" t="s">
        <v>182</v>
      </c>
      <c r="C31" s="295" t="s">
        <v>601</v>
      </c>
      <c r="D31" s="296" t="s">
        <v>184</v>
      </c>
      <c r="E31" s="297">
        <v>10.7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-0.27</v>
      </c>
      <c r="K31" s="300">
        <f>E31*J31</f>
        <v>-2.8889999999999998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293">
        <v>12</v>
      </c>
      <c r="B32" s="294" t="s">
        <v>602</v>
      </c>
      <c r="C32" s="295" t="s">
        <v>603</v>
      </c>
      <c r="D32" s="296" t="s">
        <v>184</v>
      </c>
      <c r="E32" s="297">
        <v>21.4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-0.115</v>
      </c>
      <c r="K32" s="300">
        <f>E32*J32</f>
        <v>-2.4609999999999999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8"/>
      <c r="C33" s="309" t="s">
        <v>779</v>
      </c>
      <c r="D33" s="310"/>
      <c r="E33" s="311">
        <v>21.4</v>
      </c>
      <c r="F33" s="312"/>
      <c r="G33" s="313"/>
      <c r="H33" s="314"/>
      <c r="I33" s="306"/>
      <c r="J33" s="315"/>
      <c r="K33" s="306"/>
      <c r="M33" s="307" t="s">
        <v>779</v>
      </c>
      <c r="O33" s="292"/>
    </row>
    <row r="34" spans="1:80">
      <c r="A34" s="293">
        <v>13</v>
      </c>
      <c r="B34" s="294" t="s">
        <v>185</v>
      </c>
      <c r="C34" s="295" t="s">
        <v>186</v>
      </c>
      <c r="D34" s="296" t="s">
        <v>187</v>
      </c>
      <c r="E34" s="297">
        <v>10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293">
        <v>14</v>
      </c>
      <c r="B35" s="294" t="s">
        <v>188</v>
      </c>
      <c r="C35" s="295" t="s">
        <v>189</v>
      </c>
      <c r="D35" s="296" t="s">
        <v>190</v>
      </c>
      <c r="E35" s="297">
        <v>10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293">
        <v>15</v>
      </c>
      <c r="B36" s="294" t="s">
        <v>196</v>
      </c>
      <c r="C36" s="295" t="s">
        <v>197</v>
      </c>
      <c r="D36" s="296" t="s">
        <v>184</v>
      </c>
      <c r="E36" s="297">
        <v>4</v>
      </c>
      <c r="F36" s="297">
        <v>0</v>
      </c>
      <c r="G36" s="298">
        <f>E36*F36</f>
        <v>0</v>
      </c>
      <c r="H36" s="299">
        <v>3.9739999999999998E-2</v>
      </c>
      <c r="I36" s="300">
        <f>E36*H36</f>
        <v>0.15895999999999999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546</v>
      </c>
      <c r="D37" s="304"/>
      <c r="E37" s="304"/>
      <c r="F37" s="304"/>
      <c r="G37" s="305"/>
      <c r="I37" s="306"/>
      <c r="K37" s="306"/>
      <c r="L37" s="307" t="s">
        <v>546</v>
      </c>
      <c r="O37" s="292">
        <v>3</v>
      </c>
    </row>
    <row r="38" spans="1:80">
      <c r="A38" s="316"/>
      <c r="B38" s="317" t="s">
        <v>99</v>
      </c>
      <c r="C38" s="318" t="s">
        <v>173</v>
      </c>
      <c r="D38" s="319"/>
      <c r="E38" s="320"/>
      <c r="F38" s="321"/>
      <c r="G38" s="322">
        <f>SUM(G7:G37)</f>
        <v>0</v>
      </c>
      <c r="H38" s="323"/>
      <c r="I38" s="324">
        <f>SUM(I7:I37)</f>
        <v>0.15895999999999999</v>
      </c>
      <c r="J38" s="323"/>
      <c r="K38" s="324">
        <f>SUM(K7:K37)</f>
        <v>-32.4711985</v>
      </c>
      <c r="O38" s="292">
        <v>4</v>
      </c>
      <c r="BA38" s="325">
        <f>SUM(BA7:BA37)</f>
        <v>0</v>
      </c>
      <c r="BB38" s="325">
        <f>SUM(BB7:BB37)</f>
        <v>0</v>
      </c>
      <c r="BC38" s="325">
        <f>SUM(BC7:BC37)</f>
        <v>0</v>
      </c>
      <c r="BD38" s="325">
        <f>SUM(BD7:BD37)</f>
        <v>0</v>
      </c>
      <c r="BE38" s="325">
        <f>SUM(BE7:BE37)</f>
        <v>0</v>
      </c>
    </row>
    <row r="39" spans="1:80">
      <c r="A39" s="282" t="s">
        <v>97</v>
      </c>
      <c r="B39" s="283" t="s">
        <v>200</v>
      </c>
      <c r="C39" s="284" t="s">
        <v>201</v>
      </c>
      <c r="D39" s="285"/>
      <c r="E39" s="286"/>
      <c r="F39" s="286"/>
      <c r="G39" s="287"/>
      <c r="H39" s="288"/>
      <c r="I39" s="289"/>
      <c r="J39" s="290"/>
      <c r="K39" s="291"/>
      <c r="O39" s="292">
        <v>1</v>
      </c>
    </row>
    <row r="40" spans="1:80">
      <c r="A40" s="293">
        <v>16</v>
      </c>
      <c r="B40" s="294" t="s">
        <v>709</v>
      </c>
      <c r="C40" s="295" t="s">
        <v>710</v>
      </c>
      <c r="D40" s="296" t="s">
        <v>109</v>
      </c>
      <c r="E40" s="297">
        <v>3.15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09" t="s">
        <v>780</v>
      </c>
      <c r="D41" s="310"/>
      <c r="E41" s="311">
        <v>3.15</v>
      </c>
      <c r="F41" s="312"/>
      <c r="G41" s="313"/>
      <c r="H41" s="314"/>
      <c r="I41" s="306"/>
      <c r="J41" s="315"/>
      <c r="K41" s="306"/>
      <c r="M41" s="307" t="s">
        <v>780</v>
      </c>
      <c r="O41" s="292"/>
    </row>
    <row r="42" spans="1:80">
      <c r="A42" s="316"/>
      <c r="B42" s="317" t="s">
        <v>99</v>
      </c>
      <c r="C42" s="318" t="s">
        <v>202</v>
      </c>
      <c r="D42" s="319"/>
      <c r="E42" s="320"/>
      <c r="F42" s="321"/>
      <c r="G42" s="322">
        <f>SUM(G39:G41)</f>
        <v>0</v>
      </c>
      <c r="H42" s="323"/>
      <c r="I42" s="324">
        <f>SUM(I39:I41)</f>
        <v>0</v>
      </c>
      <c r="J42" s="323"/>
      <c r="K42" s="324">
        <f>SUM(K39:K41)</f>
        <v>0</v>
      </c>
      <c r="O42" s="292">
        <v>4</v>
      </c>
      <c r="BA42" s="325">
        <f>SUM(BA39:BA41)</f>
        <v>0</v>
      </c>
      <c r="BB42" s="325">
        <f>SUM(BB39:BB41)</f>
        <v>0</v>
      </c>
      <c r="BC42" s="325">
        <f>SUM(BC39:BC41)</f>
        <v>0</v>
      </c>
      <c r="BD42" s="325">
        <f>SUM(BD39:BD41)</f>
        <v>0</v>
      </c>
      <c r="BE42" s="325">
        <f>SUM(BE39:BE41)</f>
        <v>0</v>
      </c>
    </row>
    <row r="43" spans="1:80">
      <c r="A43" s="282" t="s">
        <v>97</v>
      </c>
      <c r="B43" s="283" t="s">
        <v>212</v>
      </c>
      <c r="C43" s="284" t="s">
        <v>213</v>
      </c>
      <c r="D43" s="285"/>
      <c r="E43" s="286"/>
      <c r="F43" s="286"/>
      <c r="G43" s="287"/>
      <c r="H43" s="288"/>
      <c r="I43" s="289"/>
      <c r="J43" s="290"/>
      <c r="K43" s="291"/>
      <c r="O43" s="292">
        <v>1</v>
      </c>
    </row>
    <row r="44" spans="1:80">
      <c r="A44" s="293">
        <v>17</v>
      </c>
      <c r="B44" s="294" t="s">
        <v>215</v>
      </c>
      <c r="C44" s="295" t="s">
        <v>216</v>
      </c>
      <c r="D44" s="296" t="s">
        <v>109</v>
      </c>
      <c r="E44" s="297">
        <v>11.13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301"/>
      <c r="B45" s="302"/>
      <c r="C45" s="303" t="s">
        <v>217</v>
      </c>
      <c r="D45" s="304"/>
      <c r="E45" s="304"/>
      <c r="F45" s="304"/>
      <c r="G45" s="305"/>
      <c r="I45" s="306"/>
      <c r="K45" s="306"/>
      <c r="L45" s="307" t="s">
        <v>217</v>
      </c>
      <c r="O45" s="292">
        <v>3</v>
      </c>
    </row>
    <row r="46" spans="1:80">
      <c r="A46" s="301"/>
      <c r="B46" s="308"/>
      <c r="C46" s="309" t="s">
        <v>781</v>
      </c>
      <c r="D46" s="310"/>
      <c r="E46" s="311">
        <v>2.4</v>
      </c>
      <c r="F46" s="312"/>
      <c r="G46" s="313"/>
      <c r="H46" s="314"/>
      <c r="I46" s="306"/>
      <c r="J46" s="315"/>
      <c r="K46" s="306"/>
      <c r="M46" s="307" t="s">
        <v>781</v>
      </c>
      <c r="O46" s="292"/>
    </row>
    <row r="47" spans="1:80">
      <c r="A47" s="301"/>
      <c r="B47" s="308"/>
      <c r="C47" s="309" t="s">
        <v>782</v>
      </c>
      <c r="D47" s="310"/>
      <c r="E47" s="311">
        <v>8.73</v>
      </c>
      <c r="F47" s="312"/>
      <c r="G47" s="313"/>
      <c r="H47" s="314"/>
      <c r="I47" s="306"/>
      <c r="J47" s="315"/>
      <c r="K47" s="306"/>
      <c r="M47" s="307" t="s">
        <v>782</v>
      </c>
      <c r="O47" s="292"/>
    </row>
    <row r="48" spans="1:80" ht="22.5">
      <c r="A48" s="293">
        <v>18</v>
      </c>
      <c r="B48" s="294" t="s">
        <v>220</v>
      </c>
      <c r="C48" s="295" t="s">
        <v>221</v>
      </c>
      <c r="D48" s="296" t="s">
        <v>109</v>
      </c>
      <c r="E48" s="297">
        <v>7.2750000000000004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2"/>
      <c r="C49" s="303" t="s">
        <v>222</v>
      </c>
      <c r="D49" s="304"/>
      <c r="E49" s="304"/>
      <c r="F49" s="304"/>
      <c r="G49" s="305"/>
      <c r="I49" s="306"/>
      <c r="K49" s="306"/>
      <c r="L49" s="307" t="s">
        <v>222</v>
      </c>
      <c r="O49" s="292">
        <v>3</v>
      </c>
    </row>
    <row r="50" spans="1:80">
      <c r="A50" s="301"/>
      <c r="B50" s="308"/>
      <c r="C50" s="309" t="s">
        <v>783</v>
      </c>
      <c r="D50" s="310"/>
      <c r="E50" s="311">
        <v>7.2750000000000004</v>
      </c>
      <c r="F50" s="312"/>
      <c r="G50" s="313"/>
      <c r="H50" s="314"/>
      <c r="I50" s="306"/>
      <c r="J50" s="315"/>
      <c r="K50" s="306"/>
      <c r="M50" s="307" t="s">
        <v>783</v>
      </c>
      <c r="O50" s="292"/>
    </row>
    <row r="51" spans="1:80">
      <c r="A51" s="293">
        <v>19</v>
      </c>
      <c r="B51" s="294" t="s">
        <v>224</v>
      </c>
      <c r="C51" s="295" t="s">
        <v>225</v>
      </c>
      <c r="D51" s="296" t="s">
        <v>109</v>
      </c>
      <c r="E51" s="297">
        <v>22.038799999999998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301"/>
      <c r="B52" s="302"/>
      <c r="C52" s="303" t="s">
        <v>712</v>
      </c>
      <c r="D52" s="304"/>
      <c r="E52" s="304"/>
      <c r="F52" s="304"/>
      <c r="G52" s="305"/>
      <c r="I52" s="306"/>
      <c r="K52" s="306"/>
      <c r="L52" s="307" t="s">
        <v>712</v>
      </c>
      <c r="O52" s="292">
        <v>3</v>
      </c>
    </row>
    <row r="53" spans="1:80">
      <c r="A53" s="301"/>
      <c r="B53" s="308"/>
      <c r="C53" s="337" t="s">
        <v>226</v>
      </c>
      <c r="D53" s="310"/>
      <c r="E53" s="336">
        <v>0</v>
      </c>
      <c r="F53" s="312"/>
      <c r="G53" s="313"/>
      <c r="H53" s="314"/>
      <c r="I53" s="306"/>
      <c r="J53" s="315"/>
      <c r="K53" s="306"/>
      <c r="M53" s="307" t="s">
        <v>226</v>
      </c>
      <c r="O53" s="292"/>
    </row>
    <row r="54" spans="1:80">
      <c r="A54" s="301"/>
      <c r="B54" s="308"/>
      <c r="C54" s="337" t="s">
        <v>784</v>
      </c>
      <c r="D54" s="310"/>
      <c r="E54" s="336">
        <v>86.108000000000004</v>
      </c>
      <c r="F54" s="312"/>
      <c r="G54" s="313"/>
      <c r="H54" s="314"/>
      <c r="I54" s="306"/>
      <c r="J54" s="315"/>
      <c r="K54" s="306"/>
      <c r="M54" s="307" t="s">
        <v>784</v>
      </c>
      <c r="O54" s="292"/>
    </row>
    <row r="55" spans="1:80">
      <c r="A55" s="301"/>
      <c r="B55" s="308"/>
      <c r="C55" s="337" t="s">
        <v>785</v>
      </c>
      <c r="D55" s="310"/>
      <c r="E55" s="336">
        <v>-3.15</v>
      </c>
      <c r="F55" s="312"/>
      <c r="G55" s="313"/>
      <c r="H55" s="314"/>
      <c r="I55" s="306"/>
      <c r="J55" s="315"/>
      <c r="K55" s="306"/>
      <c r="M55" s="307" t="s">
        <v>785</v>
      </c>
      <c r="O55" s="292"/>
    </row>
    <row r="56" spans="1:80">
      <c r="A56" s="301"/>
      <c r="B56" s="308"/>
      <c r="C56" s="337" t="s">
        <v>786</v>
      </c>
      <c r="D56" s="310"/>
      <c r="E56" s="336">
        <v>-3.8</v>
      </c>
      <c r="F56" s="312"/>
      <c r="G56" s="313"/>
      <c r="H56" s="314"/>
      <c r="I56" s="306"/>
      <c r="J56" s="315"/>
      <c r="K56" s="306"/>
      <c r="M56" s="307" t="s">
        <v>786</v>
      </c>
      <c r="O56" s="292"/>
    </row>
    <row r="57" spans="1:80">
      <c r="A57" s="301"/>
      <c r="B57" s="308"/>
      <c r="C57" s="337" t="s">
        <v>787</v>
      </c>
      <c r="D57" s="310"/>
      <c r="E57" s="336">
        <v>-4.7249999999999996</v>
      </c>
      <c r="F57" s="312"/>
      <c r="G57" s="313"/>
      <c r="H57" s="314"/>
      <c r="I57" s="306"/>
      <c r="J57" s="315"/>
      <c r="K57" s="306"/>
      <c r="M57" s="307" t="s">
        <v>787</v>
      </c>
      <c r="O57" s="292"/>
    </row>
    <row r="58" spans="1:80">
      <c r="A58" s="301"/>
      <c r="B58" s="308"/>
      <c r="C58" s="337" t="s">
        <v>788</v>
      </c>
      <c r="D58" s="310"/>
      <c r="E58" s="336">
        <v>-1.7655000000000001</v>
      </c>
      <c r="F58" s="312"/>
      <c r="G58" s="313"/>
      <c r="H58" s="314"/>
      <c r="I58" s="306"/>
      <c r="J58" s="315"/>
      <c r="K58" s="306"/>
      <c r="M58" s="307" t="s">
        <v>788</v>
      </c>
      <c r="O58" s="292"/>
    </row>
    <row r="59" spans="1:80">
      <c r="A59" s="301"/>
      <c r="B59" s="308"/>
      <c r="C59" s="337" t="s">
        <v>789</v>
      </c>
      <c r="D59" s="310"/>
      <c r="E59" s="336">
        <v>-2.4</v>
      </c>
      <c r="F59" s="312"/>
      <c r="G59" s="313"/>
      <c r="H59" s="314"/>
      <c r="I59" s="306"/>
      <c r="J59" s="315"/>
      <c r="K59" s="306"/>
      <c r="M59" s="307" t="s">
        <v>789</v>
      </c>
      <c r="O59" s="292"/>
    </row>
    <row r="60" spans="1:80">
      <c r="A60" s="301"/>
      <c r="B60" s="308"/>
      <c r="C60" s="337" t="s">
        <v>790</v>
      </c>
      <c r="D60" s="310"/>
      <c r="E60" s="336">
        <v>-8.73</v>
      </c>
      <c r="F60" s="312"/>
      <c r="G60" s="313"/>
      <c r="H60" s="314"/>
      <c r="I60" s="306"/>
      <c r="J60" s="315"/>
      <c r="K60" s="306"/>
      <c r="M60" s="307" t="s">
        <v>790</v>
      </c>
      <c r="O60" s="292"/>
    </row>
    <row r="61" spans="1:80">
      <c r="A61" s="301"/>
      <c r="B61" s="308"/>
      <c r="C61" s="337" t="s">
        <v>791</v>
      </c>
      <c r="D61" s="310"/>
      <c r="E61" s="336">
        <v>-17.46</v>
      </c>
      <c r="F61" s="312"/>
      <c r="G61" s="313"/>
      <c r="H61" s="314"/>
      <c r="I61" s="306"/>
      <c r="J61" s="315"/>
      <c r="K61" s="306"/>
      <c r="M61" s="307" t="s">
        <v>791</v>
      </c>
      <c r="O61" s="292"/>
    </row>
    <row r="62" spans="1:80">
      <c r="A62" s="301"/>
      <c r="B62" s="308"/>
      <c r="C62" s="337" t="s">
        <v>231</v>
      </c>
      <c r="D62" s="310"/>
      <c r="E62" s="336">
        <v>44.077499999999993</v>
      </c>
      <c r="F62" s="312"/>
      <c r="G62" s="313"/>
      <c r="H62" s="314"/>
      <c r="I62" s="306"/>
      <c r="J62" s="315"/>
      <c r="K62" s="306"/>
      <c r="M62" s="307" t="s">
        <v>231</v>
      </c>
      <c r="O62" s="292"/>
    </row>
    <row r="63" spans="1:80">
      <c r="A63" s="301"/>
      <c r="B63" s="308"/>
      <c r="C63" s="309" t="s">
        <v>792</v>
      </c>
      <c r="D63" s="310"/>
      <c r="E63" s="311">
        <v>22.038799999999998</v>
      </c>
      <c r="F63" s="312"/>
      <c r="G63" s="313"/>
      <c r="H63" s="314"/>
      <c r="I63" s="306"/>
      <c r="J63" s="315"/>
      <c r="K63" s="306"/>
      <c r="M63" s="307" t="s">
        <v>792</v>
      </c>
      <c r="O63" s="292"/>
    </row>
    <row r="64" spans="1:80">
      <c r="A64" s="293">
        <v>20</v>
      </c>
      <c r="B64" s="294" t="s">
        <v>233</v>
      </c>
      <c r="C64" s="295" t="s">
        <v>234</v>
      </c>
      <c r="D64" s="296" t="s">
        <v>109</v>
      </c>
      <c r="E64" s="297">
        <v>17.631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2"/>
      <c r="C65" s="303" t="s">
        <v>235</v>
      </c>
      <c r="D65" s="304"/>
      <c r="E65" s="304"/>
      <c r="F65" s="304"/>
      <c r="G65" s="305"/>
      <c r="I65" s="306"/>
      <c r="K65" s="306"/>
      <c r="L65" s="307" t="s">
        <v>235</v>
      </c>
      <c r="O65" s="292">
        <v>3</v>
      </c>
    </row>
    <row r="66" spans="1:80">
      <c r="A66" s="301"/>
      <c r="B66" s="302"/>
      <c r="C66" s="303" t="s">
        <v>236</v>
      </c>
      <c r="D66" s="304"/>
      <c r="E66" s="304"/>
      <c r="F66" s="304"/>
      <c r="G66" s="305"/>
      <c r="I66" s="306"/>
      <c r="K66" s="306"/>
      <c r="L66" s="307" t="s">
        <v>236</v>
      </c>
      <c r="O66" s="292">
        <v>3</v>
      </c>
    </row>
    <row r="67" spans="1:80">
      <c r="A67" s="301"/>
      <c r="B67" s="302"/>
      <c r="C67" s="303" t="s">
        <v>237</v>
      </c>
      <c r="D67" s="304"/>
      <c r="E67" s="304"/>
      <c r="F67" s="304"/>
      <c r="G67" s="305"/>
      <c r="I67" s="306"/>
      <c r="K67" s="306"/>
      <c r="L67" s="307" t="s">
        <v>237</v>
      </c>
      <c r="O67" s="292">
        <v>3</v>
      </c>
    </row>
    <row r="68" spans="1:80">
      <c r="A68" s="301"/>
      <c r="B68" s="302"/>
      <c r="C68" s="303"/>
      <c r="D68" s="304"/>
      <c r="E68" s="304"/>
      <c r="F68" s="304"/>
      <c r="G68" s="305"/>
      <c r="I68" s="306"/>
      <c r="K68" s="306"/>
      <c r="L68" s="307"/>
      <c r="O68" s="292">
        <v>3</v>
      </c>
    </row>
    <row r="69" spans="1:80">
      <c r="A69" s="301"/>
      <c r="B69" s="308"/>
      <c r="C69" s="337" t="s">
        <v>226</v>
      </c>
      <c r="D69" s="310"/>
      <c r="E69" s="336">
        <v>0</v>
      </c>
      <c r="F69" s="312"/>
      <c r="G69" s="313"/>
      <c r="H69" s="314"/>
      <c r="I69" s="306"/>
      <c r="J69" s="315"/>
      <c r="K69" s="306"/>
      <c r="M69" s="307" t="s">
        <v>226</v>
      </c>
      <c r="O69" s="292"/>
    </row>
    <row r="70" spans="1:80">
      <c r="A70" s="301"/>
      <c r="B70" s="308"/>
      <c r="C70" s="337" t="s">
        <v>784</v>
      </c>
      <c r="D70" s="310"/>
      <c r="E70" s="336">
        <v>86.108000000000004</v>
      </c>
      <c r="F70" s="312"/>
      <c r="G70" s="313"/>
      <c r="H70" s="314"/>
      <c r="I70" s="306"/>
      <c r="J70" s="315"/>
      <c r="K70" s="306"/>
      <c r="M70" s="307" t="s">
        <v>784</v>
      </c>
      <c r="O70" s="292"/>
    </row>
    <row r="71" spans="1:80">
      <c r="A71" s="301"/>
      <c r="B71" s="308"/>
      <c r="C71" s="337" t="s">
        <v>785</v>
      </c>
      <c r="D71" s="310"/>
      <c r="E71" s="336">
        <v>-3.15</v>
      </c>
      <c r="F71" s="312"/>
      <c r="G71" s="313"/>
      <c r="H71" s="314"/>
      <c r="I71" s="306"/>
      <c r="J71" s="315"/>
      <c r="K71" s="306"/>
      <c r="M71" s="307" t="s">
        <v>785</v>
      </c>
      <c r="O71" s="292"/>
    </row>
    <row r="72" spans="1:80">
      <c r="A72" s="301"/>
      <c r="B72" s="308"/>
      <c r="C72" s="337" t="s">
        <v>786</v>
      </c>
      <c r="D72" s="310"/>
      <c r="E72" s="336">
        <v>-3.8</v>
      </c>
      <c r="F72" s="312"/>
      <c r="G72" s="313"/>
      <c r="H72" s="314"/>
      <c r="I72" s="306"/>
      <c r="J72" s="315"/>
      <c r="K72" s="306"/>
      <c r="M72" s="307" t="s">
        <v>786</v>
      </c>
      <c r="O72" s="292"/>
    </row>
    <row r="73" spans="1:80">
      <c r="A73" s="301"/>
      <c r="B73" s="308"/>
      <c r="C73" s="337" t="s">
        <v>787</v>
      </c>
      <c r="D73" s="310"/>
      <c r="E73" s="336">
        <v>-4.7249999999999996</v>
      </c>
      <c r="F73" s="312"/>
      <c r="G73" s="313"/>
      <c r="H73" s="314"/>
      <c r="I73" s="306"/>
      <c r="J73" s="315"/>
      <c r="K73" s="306"/>
      <c r="M73" s="307" t="s">
        <v>787</v>
      </c>
      <c r="O73" s="292"/>
    </row>
    <row r="74" spans="1:80">
      <c r="A74" s="301"/>
      <c r="B74" s="308"/>
      <c r="C74" s="337" t="s">
        <v>788</v>
      </c>
      <c r="D74" s="310"/>
      <c r="E74" s="336">
        <v>-1.7655000000000001</v>
      </c>
      <c r="F74" s="312"/>
      <c r="G74" s="313"/>
      <c r="H74" s="314"/>
      <c r="I74" s="306"/>
      <c r="J74" s="315"/>
      <c r="K74" s="306"/>
      <c r="M74" s="307" t="s">
        <v>788</v>
      </c>
      <c r="O74" s="292"/>
    </row>
    <row r="75" spans="1:80">
      <c r="A75" s="301"/>
      <c r="B75" s="308"/>
      <c r="C75" s="337" t="s">
        <v>789</v>
      </c>
      <c r="D75" s="310"/>
      <c r="E75" s="336">
        <v>-2.4</v>
      </c>
      <c r="F75" s="312"/>
      <c r="G75" s="313"/>
      <c r="H75" s="314"/>
      <c r="I75" s="306"/>
      <c r="J75" s="315"/>
      <c r="K75" s="306"/>
      <c r="M75" s="307" t="s">
        <v>789</v>
      </c>
      <c r="O75" s="292"/>
    </row>
    <row r="76" spans="1:80">
      <c r="A76" s="301"/>
      <c r="B76" s="308"/>
      <c r="C76" s="337" t="s">
        <v>790</v>
      </c>
      <c r="D76" s="310"/>
      <c r="E76" s="336">
        <v>-8.73</v>
      </c>
      <c r="F76" s="312"/>
      <c r="G76" s="313"/>
      <c r="H76" s="314"/>
      <c r="I76" s="306"/>
      <c r="J76" s="315"/>
      <c r="K76" s="306"/>
      <c r="M76" s="307" t="s">
        <v>790</v>
      </c>
      <c r="O76" s="292"/>
    </row>
    <row r="77" spans="1:80">
      <c r="A77" s="301"/>
      <c r="B77" s="308"/>
      <c r="C77" s="337" t="s">
        <v>791</v>
      </c>
      <c r="D77" s="310"/>
      <c r="E77" s="336">
        <v>-17.46</v>
      </c>
      <c r="F77" s="312"/>
      <c r="G77" s="313"/>
      <c r="H77" s="314"/>
      <c r="I77" s="306"/>
      <c r="J77" s="315"/>
      <c r="K77" s="306"/>
      <c r="M77" s="307" t="s">
        <v>791</v>
      </c>
      <c r="O77" s="292"/>
    </row>
    <row r="78" spans="1:80">
      <c r="A78" s="301"/>
      <c r="B78" s="308"/>
      <c r="C78" s="337" t="s">
        <v>231</v>
      </c>
      <c r="D78" s="310"/>
      <c r="E78" s="336">
        <v>44.077499999999993</v>
      </c>
      <c r="F78" s="312"/>
      <c r="G78" s="313"/>
      <c r="H78" s="314"/>
      <c r="I78" s="306"/>
      <c r="J78" s="315"/>
      <c r="K78" s="306"/>
      <c r="M78" s="307" t="s">
        <v>231</v>
      </c>
      <c r="O78" s="292"/>
    </row>
    <row r="79" spans="1:80">
      <c r="A79" s="301"/>
      <c r="B79" s="308"/>
      <c r="C79" s="309" t="s">
        <v>793</v>
      </c>
      <c r="D79" s="310"/>
      <c r="E79" s="311">
        <v>17.631</v>
      </c>
      <c r="F79" s="312"/>
      <c r="G79" s="313"/>
      <c r="H79" s="314"/>
      <c r="I79" s="306"/>
      <c r="J79" s="315"/>
      <c r="K79" s="306"/>
      <c r="M79" s="307" t="s">
        <v>793</v>
      </c>
      <c r="O79" s="292"/>
    </row>
    <row r="80" spans="1:80">
      <c r="A80" s="293">
        <v>21</v>
      </c>
      <c r="B80" s="294" t="s">
        <v>239</v>
      </c>
      <c r="C80" s="295" t="s">
        <v>240</v>
      </c>
      <c r="D80" s="296" t="s">
        <v>109</v>
      </c>
      <c r="E80" s="297">
        <v>17.631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293">
        <v>22</v>
      </c>
      <c r="B81" s="294" t="s">
        <v>241</v>
      </c>
      <c r="C81" s="295" t="s">
        <v>242</v>
      </c>
      <c r="D81" s="296" t="s">
        <v>109</v>
      </c>
      <c r="E81" s="297">
        <v>4.4077999999999999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0</v>
      </c>
      <c r="AC81" s="261">
        <v>0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0</v>
      </c>
    </row>
    <row r="82" spans="1:80">
      <c r="A82" s="301"/>
      <c r="B82" s="308"/>
      <c r="C82" s="337" t="s">
        <v>226</v>
      </c>
      <c r="D82" s="310"/>
      <c r="E82" s="336">
        <v>0</v>
      </c>
      <c r="F82" s="312"/>
      <c r="G82" s="313"/>
      <c r="H82" s="314"/>
      <c r="I82" s="306"/>
      <c r="J82" s="315"/>
      <c r="K82" s="306"/>
      <c r="M82" s="307" t="s">
        <v>226</v>
      </c>
      <c r="O82" s="292"/>
    </row>
    <row r="83" spans="1:80">
      <c r="A83" s="301"/>
      <c r="B83" s="308"/>
      <c r="C83" s="337" t="s">
        <v>784</v>
      </c>
      <c r="D83" s="310"/>
      <c r="E83" s="336">
        <v>86.108000000000004</v>
      </c>
      <c r="F83" s="312"/>
      <c r="G83" s="313"/>
      <c r="H83" s="314"/>
      <c r="I83" s="306"/>
      <c r="J83" s="315"/>
      <c r="K83" s="306"/>
      <c r="M83" s="307" t="s">
        <v>784</v>
      </c>
      <c r="O83" s="292"/>
    </row>
    <row r="84" spans="1:80">
      <c r="A84" s="301"/>
      <c r="B84" s="308"/>
      <c r="C84" s="337" t="s">
        <v>785</v>
      </c>
      <c r="D84" s="310"/>
      <c r="E84" s="336">
        <v>-3.15</v>
      </c>
      <c r="F84" s="312"/>
      <c r="G84" s="313"/>
      <c r="H84" s="314"/>
      <c r="I84" s="306"/>
      <c r="J84" s="315"/>
      <c r="K84" s="306"/>
      <c r="M84" s="307" t="s">
        <v>785</v>
      </c>
      <c r="O84" s="292"/>
    </row>
    <row r="85" spans="1:80">
      <c r="A85" s="301"/>
      <c r="B85" s="308"/>
      <c r="C85" s="337" t="s">
        <v>786</v>
      </c>
      <c r="D85" s="310"/>
      <c r="E85" s="336">
        <v>-3.8</v>
      </c>
      <c r="F85" s="312"/>
      <c r="G85" s="313"/>
      <c r="H85" s="314"/>
      <c r="I85" s="306"/>
      <c r="J85" s="315"/>
      <c r="K85" s="306"/>
      <c r="M85" s="307" t="s">
        <v>786</v>
      </c>
      <c r="O85" s="292"/>
    </row>
    <row r="86" spans="1:80">
      <c r="A86" s="301"/>
      <c r="B86" s="308"/>
      <c r="C86" s="337" t="s">
        <v>787</v>
      </c>
      <c r="D86" s="310"/>
      <c r="E86" s="336">
        <v>-4.7249999999999996</v>
      </c>
      <c r="F86" s="312"/>
      <c r="G86" s="313"/>
      <c r="H86" s="314"/>
      <c r="I86" s="306"/>
      <c r="J86" s="315"/>
      <c r="K86" s="306"/>
      <c r="M86" s="307" t="s">
        <v>787</v>
      </c>
      <c r="O86" s="292"/>
    </row>
    <row r="87" spans="1:80">
      <c r="A87" s="301"/>
      <c r="B87" s="308"/>
      <c r="C87" s="337" t="s">
        <v>788</v>
      </c>
      <c r="D87" s="310"/>
      <c r="E87" s="336">
        <v>-1.7655000000000001</v>
      </c>
      <c r="F87" s="312"/>
      <c r="G87" s="313"/>
      <c r="H87" s="314"/>
      <c r="I87" s="306"/>
      <c r="J87" s="315"/>
      <c r="K87" s="306"/>
      <c r="M87" s="307" t="s">
        <v>788</v>
      </c>
      <c r="O87" s="292"/>
    </row>
    <row r="88" spans="1:80">
      <c r="A88" s="301"/>
      <c r="B88" s="308"/>
      <c r="C88" s="337" t="s">
        <v>789</v>
      </c>
      <c r="D88" s="310"/>
      <c r="E88" s="336">
        <v>-2.4</v>
      </c>
      <c r="F88" s="312"/>
      <c r="G88" s="313"/>
      <c r="H88" s="314"/>
      <c r="I88" s="306"/>
      <c r="J88" s="315"/>
      <c r="K88" s="306"/>
      <c r="M88" s="307" t="s">
        <v>789</v>
      </c>
      <c r="O88" s="292"/>
    </row>
    <row r="89" spans="1:80">
      <c r="A89" s="301"/>
      <c r="B89" s="308"/>
      <c r="C89" s="337" t="s">
        <v>790</v>
      </c>
      <c r="D89" s="310"/>
      <c r="E89" s="336">
        <v>-8.73</v>
      </c>
      <c r="F89" s="312"/>
      <c r="G89" s="313"/>
      <c r="H89" s="314"/>
      <c r="I89" s="306"/>
      <c r="J89" s="315"/>
      <c r="K89" s="306"/>
      <c r="M89" s="307" t="s">
        <v>790</v>
      </c>
      <c r="O89" s="292"/>
    </row>
    <row r="90" spans="1:80">
      <c r="A90" s="301"/>
      <c r="B90" s="308"/>
      <c r="C90" s="337" t="s">
        <v>791</v>
      </c>
      <c r="D90" s="310"/>
      <c r="E90" s="336">
        <v>-17.46</v>
      </c>
      <c r="F90" s="312"/>
      <c r="G90" s="313"/>
      <c r="H90" s="314"/>
      <c r="I90" s="306"/>
      <c r="J90" s="315"/>
      <c r="K90" s="306"/>
      <c r="M90" s="307" t="s">
        <v>791</v>
      </c>
      <c r="O90" s="292"/>
    </row>
    <row r="91" spans="1:80">
      <c r="A91" s="301"/>
      <c r="B91" s="308"/>
      <c r="C91" s="337" t="s">
        <v>231</v>
      </c>
      <c r="D91" s="310"/>
      <c r="E91" s="336">
        <v>44.077499999999993</v>
      </c>
      <c r="F91" s="312"/>
      <c r="G91" s="313"/>
      <c r="H91" s="314"/>
      <c r="I91" s="306"/>
      <c r="J91" s="315"/>
      <c r="K91" s="306"/>
      <c r="M91" s="307" t="s">
        <v>231</v>
      </c>
      <c r="O91" s="292"/>
    </row>
    <row r="92" spans="1:80">
      <c r="A92" s="301"/>
      <c r="B92" s="308"/>
      <c r="C92" s="309" t="s">
        <v>794</v>
      </c>
      <c r="D92" s="310"/>
      <c r="E92" s="311">
        <v>4.4077999999999999</v>
      </c>
      <c r="F92" s="312"/>
      <c r="G92" s="313"/>
      <c r="H92" s="314"/>
      <c r="I92" s="306"/>
      <c r="J92" s="315"/>
      <c r="K92" s="306"/>
      <c r="M92" s="307" t="s">
        <v>794</v>
      </c>
      <c r="O92" s="292"/>
    </row>
    <row r="93" spans="1:80">
      <c r="A93" s="293">
        <v>23</v>
      </c>
      <c r="B93" s="294" t="s">
        <v>244</v>
      </c>
      <c r="C93" s="295" t="s">
        <v>245</v>
      </c>
      <c r="D93" s="296" t="s">
        <v>109</v>
      </c>
      <c r="E93" s="297">
        <v>4.4077999999999999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293">
        <v>24</v>
      </c>
      <c r="B94" s="294" t="s">
        <v>246</v>
      </c>
      <c r="C94" s="295" t="s">
        <v>247</v>
      </c>
      <c r="D94" s="296" t="s">
        <v>109</v>
      </c>
      <c r="E94" s="297">
        <v>11.13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1</v>
      </c>
      <c r="AC94" s="261">
        <v>1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1</v>
      </c>
    </row>
    <row r="95" spans="1:80">
      <c r="A95" s="301"/>
      <c r="B95" s="302"/>
      <c r="C95" s="303"/>
      <c r="D95" s="304"/>
      <c r="E95" s="304"/>
      <c r="F95" s="304"/>
      <c r="G95" s="305"/>
      <c r="I95" s="306"/>
      <c r="K95" s="306"/>
      <c r="L95" s="307"/>
      <c r="O95" s="292">
        <v>3</v>
      </c>
    </row>
    <row r="96" spans="1:80">
      <c r="A96" s="301"/>
      <c r="B96" s="308"/>
      <c r="C96" s="309" t="s">
        <v>795</v>
      </c>
      <c r="D96" s="310"/>
      <c r="E96" s="311">
        <v>2.4</v>
      </c>
      <c r="F96" s="312"/>
      <c r="G96" s="313"/>
      <c r="H96" s="314"/>
      <c r="I96" s="306"/>
      <c r="J96" s="315"/>
      <c r="K96" s="306"/>
      <c r="M96" s="307" t="s">
        <v>795</v>
      </c>
      <c r="O96" s="292"/>
    </row>
    <row r="97" spans="1:80">
      <c r="A97" s="301"/>
      <c r="B97" s="308"/>
      <c r="C97" s="309" t="s">
        <v>796</v>
      </c>
      <c r="D97" s="310"/>
      <c r="E97" s="311">
        <v>8.73</v>
      </c>
      <c r="F97" s="312"/>
      <c r="G97" s="313"/>
      <c r="H97" s="314"/>
      <c r="I97" s="306"/>
      <c r="J97" s="315"/>
      <c r="K97" s="306"/>
      <c r="M97" s="307" t="s">
        <v>796</v>
      </c>
      <c r="O97" s="292"/>
    </row>
    <row r="98" spans="1:80">
      <c r="A98" s="316"/>
      <c r="B98" s="317" t="s">
        <v>99</v>
      </c>
      <c r="C98" s="318" t="s">
        <v>214</v>
      </c>
      <c r="D98" s="319"/>
      <c r="E98" s="320"/>
      <c r="F98" s="321"/>
      <c r="G98" s="322">
        <f>SUM(G43:G97)</f>
        <v>0</v>
      </c>
      <c r="H98" s="323"/>
      <c r="I98" s="324">
        <f>SUM(I43:I97)</f>
        <v>0</v>
      </c>
      <c r="J98" s="323"/>
      <c r="K98" s="324">
        <f>SUM(K43:K97)</f>
        <v>0</v>
      </c>
      <c r="O98" s="292">
        <v>4</v>
      </c>
      <c r="BA98" s="325">
        <f>SUM(BA43:BA97)</f>
        <v>0</v>
      </c>
      <c r="BB98" s="325">
        <f>SUM(BB43:BB97)</f>
        <v>0</v>
      </c>
      <c r="BC98" s="325">
        <f>SUM(BC43:BC97)</f>
        <v>0</v>
      </c>
      <c r="BD98" s="325">
        <f>SUM(BD43:BD97)</f>
        <v>0</v>
      </c>
      <c r="BE98" s="325">
        <f>SUM(BE43:BE97)</f>
        <v>0</v>
      </c>
    </row>
    <row r="99" spans="1:80">
      <c r="A99" s="282" t="s">
        <v>97</v>
      </c>
      <c r="B99" s="283" t="s">
        <v>249</v>
      </c>
      <c r="C99" s="284" t="s">
        <v>250</v>
      </c>
      <c r="D99" s="285"/>
      <c r="E99" s="286"/>
      <c r="F99" s="286"/>
      <c r="G99" s="287"/>
      <c r="H99" s="288"/>
      <c r="I99" s="289"/>
      <c r="J99" s="290"/>
      <c r="K99" s="291"/>
      <c r="O99" s="292">
        <v>1</v>
      </c>
    </row>
    <row r="100" spans="1:80">
      <c r="A100" s="293">
        <v>25</v>
      </c>
      <c r="B100" s="294" t="s">
        <v>252</v>
      </c>
      <c r="C100" s="295" t="s">
        <v>253</v>
      </c>
      <c r="D100" s="296" t="s">
        <v>109</v>
      </c>
      <c r="E100" s="297">
        <v>86.108000000000004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8"/>
      <c r="C101" s="309" t="s">
        <v>784</v>
      </c>
      <c r="D101" s="310"/>
      <c r="E101" s="311">
        <v>86.108000000000004</v>
      </c>
      <c r="F101" s="312"/>
      <c r="G101" s="313"/>
      <c r="H101" s="314"/>
      <c r="I101" s="306"/>
      <c r="J101" s="315"/>
      <c r="K101" s="306"/>
      <c r="M101" s="307" t="s">
        <v>784</v>
      </c>
      <c r="O101" s="292"/>
    </row>
    <row r="102" spans="1:80">
      <c r="A102" s="293">
        <v>26</v>
      </c>
      <c r="B102" s="294" t="s">
        <v>254</v>
      </c>
      <c r="C102" s="295" t="s">
        <v>255</v>
      </c>
      <c r="D102" s="296" t="s">
        <v>109</v>
      </c>
      <c r="E102" s="297">
        <v>65.498000000000005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2"/>
      <c r="C103" s="303" t="s">
        <v>632</v>
      </c>
      <c r="D103" s="304"/>
      <c r="E103" s="304"/>
      <c r="F103" s="304"/>
      <c r="G103" s="305"/>
      <c r="I103" s="306"/>
      <c r="K103" s="306"/>
      <c r="L103" s="307" t="s">
        <v>632</v>
      </c>
      <c r="O103" s="292">
        <v>3</v>
      </c>
    </row>
    <row r="104" spans="1:80">
      <c r="A104" s="301"/>
      <c r="B104" s="308"/>
      <c r="C104" s="309" t="s">
        <v>797</v>
      </c>
      <c r="D104" s="310"/>
      <c r="E104" s="311">
        <v>86.108000000000004</v>
      </c>
      <c r="F104" s="312"/>
      <c r="G104" s="313"/>
      <c r="H104" s="314"/>
      <c r="I104" s="306"/>
      <c r="J104" s="315"/>
      <c r="K104" s="306"/>
      <c r="M104" s="307" t="s">
        <v>797</v>
      </c>
      <c r="O104" s="292"/>
    </row>
    <row r="105" spans="1:80">
      <c r="A105" s="301"/>
      <c r="B105" s="308"/>
      <c r="C105" s="309" t="s">
        <v>785</v>
      </c>
      <c r="D105" s="310"/>
      <c r="E105" s="311">
        <v>-3.15</v>
      </c>
      <c r="F105" s="312"/>
      <c r="G105" s="313"/>
      <c r="H105" s="314"/>
      <c r="I105" s="306"/>
      <c r="J105" s="315"/>
      <c r="K105" s="306"/>
      <c r="M105" s="307" t="s">
        <v>785</v>
      </c>
      <c r="O105" s="292"/>
    </row>
    <row r="106" spans="1:80">
      <c r="A106" s="301"/>
      <c r="B106" s="308"/>
      <c r="C106" s="309" t="s">
        <v>791</v>
      </c>
      <c r="D106" s="310"/>
      <c r="E106" s="311">
        <v>-17.46</v>
      </c>
      <c r="F106" s="312"/>
      <c r="G106" s="313"/>
      <c r="H106" s="314"/>
      <c r="I106" s="306"/>
      <c r="J106" s="315"/>
      <c r="K106" s="306"/>
      <c r="M106" s="307" t="s">
        <v>791</v>
      </c>
      <c r="O106" s="292"/>
    </row>
    <row r="107" spans="1:80">
      <c r="A107" s="316"/>
      <c r="B107" s="317" t="s">
        <v>99</v>
      </c>
      <c r="C107" s="318" t="s">
        <v>251</v>
      </c>
      <c r="D107" s="319"/>
      <c r="E107" s="320"/>
      <c r="F107" s="321"/>
      <c r="G107" s="322">
        <f>SUM(G99:G106)</f>
        <v>0</v>
      </c>
      <c r="H107" s="323"/>
      <c r="I107" s="324">
        <f>SUM(I99:I106)</f>
        <v>0</v>
      </c>
      <c r="J107" s="323"/>
      <c r="K107" s="324">
        <f>SUM(K99:K106)</f>
        <v>0</v>
      </c>
      <c r="O107" s="292">
        <v>4</v>
      </c>
      <c r="BA107" s="325">
        <f>SUM(BA99:BA106)</f>
        <v>0</v>
      </c>
      <c r="BB107" s="325">
        <f>SUM(BB99:BB106)</f>
        <v>0</v>
      </c>
      <c r="BC107" s="325">
        <f>SUM(BC99:BC106)</f>
        <v>0</v>
      </c>
      <c r="BD107" s="325">
        <f>SUM(BD99:BD106)</f>
        <v>0</v>
      </c>
      <c r="BE107" s="325">
        <f>SUM(BE99:BE106)</f>
        <v>0</v>
      </c>
    </row>
    <row r="108" spans="1:80">
      <c r="A108" s="282" t="s">
        <v>97</v>
      </c>
      <c r="B108" s="283" t="s">
        <v>258</v>
      </c>
      <c r="C108" s="284" t="s">
        <v>259</v>
      </c>
      <c r="D108" s="285"/>
      <c r="E108" s="286"/>
      <c r="F108" s="286"/>
      <c r="G108" s="287"/>
      <c r="H108" s="288"/>
      <c r="I108" s="289"/>
      <c r="J108" s="290"/>
      <c r="K108" s="291"/>
      <c r="O108" s="292">
        <v>1</v>
      </c>
    </row>
    <row r="109" spans="1:80">
      <c r="A109" s="293">
        <v>27</v>
      </c>
      <c r="B109" s="294" t="s">
        <v>261</v>
      </c>
      <c r="C109" s="295" t="s">
        <v>262</v>
      </c>
      <c r="D109" s="296" t="s">
        <v>109</v>
      </c>
      <c r="E109" s="297">
        <v>65.498000000000005</v>
      </c>
      <c r="F109" s="297">
        <v>0</v>
      </c>
      <c r="G109" s="298">
        <f>E109*F109</f>
        <v>0</v>
      </c>
      <c r="H109" s="299">
        <v>0</v>
      </c>
      <c r="I109" s="300">
        <f>E109*H109</f>
        <v>0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 ht="22.5">
      <c r="A110" s="293">
        <v>28</v>
      </c>
      <c r="B110" s="294" t="s">
        <v>263</v>
      </c>
      <c r="C110" s="295" t="s">
        <v>264</v>
      </c>
      <c r="D110" s="296" t="s">
        <v>109</v>
      </c>
      <c r="E110" s="297">
        <v>55.915199999999999</v>
      </c>
      <c r="F110" s="297">
        <v>0</v>
      </c>
      <c r="G110" s="298">
        <f>E110*F110</f>
        <v>0</v>
      </c>
      <c r="H110" s="299">
        <v>1.837</v>
      </c>
      <c r="I110" s="300">
        <f>E110*H110</f>
        <v>102.71622239999999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301"/>
      <c r="B111" s="308"/>
      <c r="C111" s="309" t="s">
        <v>784</v>
      </c>
      <c r="D111" s="310"/>
      <c r="E111" s="311">
        <v>86.108000000000004</v>
      </c>
      <c r="F111" s="312"/>
      <c r="G111" s="313"/>
      <c r="H111" s="314"/>
      <c r="I111" s="306"/>
      <c r="J111" s="315"/>
      <c r="K111" s="306"/>
      <c r="M111" s="307" t="s">
        <v>784</v>
      </c>
      <c r="O111" s="292"/>
    </row>
    <row r="112" spans="1:80">
      <c r="A112" s="301"/>
      <c r="B112" s="308"/>
      <c r="C112" s="309" t="s">
        <v>634</v>
      </c>
      <c r="D112" s="310"/>
      <c r="E112" s="311">
        <v>-1.7663</v>
      </c>
      <c r="F112" s="312"/>
      <c r="G112" s="313"/>
      <c r="H112" s="314"/>
      <c r="I112" s="306"/>
      <c r="J112" s="315"/>
      <c r="K112" s="306"/>
      <c r="M112" s="307" t="s">
        <v>634</v>
      </c>
      <c r="O112" s="292"/>
    </row>
    <row r="113" spans="1:80">
      <c r="A113" s="301"/>
      <c r="B113" s="308"/>
      <c r="C113" s="309" t="s">
        <v>798</v>
      </c>
      <c r="D113" s="310"/>
      <c r="E113" s="311">
        <v>-8.5015000000000001</v>
      </c>
      <c r="F113" s="312"/>
      <c r="G113" s="313"/>
      <c r="H113" s="314"/>
      <c r="I113" s="306"/>
      <c r="J113" s="315"/>
      <c r="K113" s="306"/>
      <c r="M113" s="307" t="s">
        <v>798</v>
      </c>
      <c r="O113" s="292"/>
    </row>
    <row r="114" spans="1:80">
      <c r="A114" s="301"/>
      <c r="B114" s="308"/>
      <c r="C114" s="309" t="s">
        <v>799</v>
      </c>
      <c r="D114" s="310"/>
      <c r="E114" s="311">
        <v>-2.85</v>
      </c>
      <c r="F114" s="312"/>
      <c r="G114" s="313"/>
      <c r="H114" s="314"/>
      <c r="I114" s="306"/>
      <c r="J114" s="315"/>
      <c r="K114" s="306"/>
      <c r="M114" s="307" t="s">
        <v>799</v>
      </c>
      <c r="O114" s="292"/>
    </row>
    <row r="115" spans="1:80">
      <c r="A115" s="301"/>
      <c r="B115" s="308"/>
      <c r="C115" s="309" t="s">
        <v>800</v>
      </c>
      <c r="D115" s="310"/>
      <c r="E115" s="311">
        <v>-2.85</v>
      </c>
      <c r="F115" s="312"/>
      <c r="G115" s="313"/>
      <c r="H115" s="314"/>
      <c r="I115" s="306"/>
      <c r="J115" s="315"/>
      <c r="K115" s="306"/>
      <c r="M115" s="307" t="s">
        <v>800</v>
      </c>
      <c r="O115" s="292"/>
    </row>
    <row r="116" spans="1:80">
      <c r="A116" s="301"/>
      <c r="B116" s="308"/>
      <c r="C116" s="309" t="s">
        <v>801</v>
      </c>
      <c r="D116" s="310"/>
      <c r="E116" s="311">
        <v>-2.85</v>
      </c>
      <c r="F116" s="312"/>
      <c r="G116" s="313"/>
      <c r="H116" s="314"/>
      <c r="I116" s="306"/>
      <c r="J116" s="315"/>
      <c r="K116" s="306"/>
      <c r="M116" s="307" t="s">
        <v>801</v>
      </c>
      <c r="O116" s="292"/>
    </row>
    <row r="117" spans="1:80">
      <c r="A117" s="301"/>
      <c r="B117" s="308"/>
      <c r="C117" s="309" t="s">
        <v>802</v>
      </c>
      <c r="D117" s="310"/>
      <c r="E117" s="311">
        <v>-5.7750000000000004</v>
      </c>
      <c r="F117" s="312"/>
      <c r="G117" s="313"/>
      <c r="H117" s="314"/>
      <c r="I117" s="306"/>
      <c r="J117" s="315"/>
      <c r="K117" s="306"/>
      <c r="M117" s="307" t="s">
        <v>802</v>
      </c>
      <c r="O117" s="292"/>
    </row>
    <row r="118" spans="1:80">
      <c r="A118" s="301"/>
      <c r="B118" s="308"/>
      <c r="C118" s="309" t="s">
        <v>803</v>
      </c>
      <c r="D118" s="310"/>
      <c r="E118" s="311">
        <v>-1.8</v>
      </c>
      <c r="F118" s="312"/>
      <c r="G118" s="313"/>
      <c r="H118" s="314"/>
      <c r="I118" s="306"/>
      <c r="J118" s="315"/>
      <c r="K118" s="306"/>
      <c r="M118" s="307" t="s">
        <v>803</v>
      </c>
      <c r="O118" s="292"/>
    </row>
    <row r="119" spans="1:80">
      <c r="A119" s="301"/>
      <c r="B119" s="308"/>
      <c r="C119" s="309" t="s">
        <v>786</v>
      </c>
      <c r="D119" s="310"/>
      <c r="E119" s="311">
        <v>-3.8</v>
      </c>
      <c r="F119" s="312"/>
      <c r="G119" s="313"/>
      <c r="H119" s="314"/>
      <c r="I119" s="306"/>
      <c r="J119" s="315"/>
      <c r="K119" s="306"/>
      <c r="M119" s="307" t="s">
        <v>786</v>
      </c>
      <c r="O119" s="292"/>
    </row>
    <row r="120" spans="1:80">
      <c r="A120" s="316"/>
      <c r="B120" s="317" t="s">
        <v>99</v>
      </c>
      <c r="C120" s="318" t="s">
        <v>260</v>
      </c>
      <c r="D120" s="319"/>
      <c r="E120" s="320"/>
      <c r="F120" s="321"/>
      <c r="G120" s="322">
        <f>SUM(G108:G119)</f>
        <v>0</v>
      </c>
      <c r="H120" s="323"/>
      <c r="I120" s="324">
        <f>SUM(I108:I119)</f>
        <v>102.71622239999999</v>
      </c>
      <c r="J120" s="323"/>
      <c r="K120" s="324">
        <f>SUM(K108:K119)</f>
        <v>0</v>
      </c>
      <c r="O120" s="292">
        <v>4</v>
      </c>
      <c r="BA120" s="325">
        <f>SUM(BA108:BA119)</f>
        <v>0</v>
      </c>
      <c r="BB120" s="325">
        <f>SUM(BB108:BB119)</f>
        <v>0</v>
      </c>
      <c r="BC120" s="325">
        <f>SUM(BC108:BC119)</f>
        <v>0</v>
      </c>
      <c r="BD120" s="325">
        <f>SUM(BD108:BD119)</f>
        <v>0</v>
      </c>
      <c r="BE120" s="325">
        <f>SUM(BE108:BE119)</f>
        <v>0</v>
      </c>
    </row>
    <row r="121" spans="1:80">
      <c r="A121" s="282" t="s">
        <v>97</v>
      </c>
      <c r="B121" s="283" t="s">
        <v>272</v>
      </c>
      <c r="C121" s="284" t="s">
        <v>273</v>
      </c>
      <c r="D121" s="285"/>
      <c r="E121" s="286"/>
      <c r="F121" s="286"/>
      <c r="G121" s="287"/>
      <c r="H121" s="288"/>
      <c r="I121" s="289"/>
      <c r="J121" s="290"/>
      <c r="K121" s="291"/>
      <c r="O121" s="292">
        <v>1</v>
      </c>
    </row>
    <row r="122" spans="1:80">
      <c r="A122" s="293">
        <v>29</v>
      </c>
      <c r="B122" s="294" t="s">
        <v>275</v>
      </c>
      <c r="C122" s="295" t="s">
        <v>276</v>
      </c>
      <c r="D122" s="296" t="s">
        <v>176</v>
      </c>
      <c r="E122" s="297">
        <v>2</v>
      </c>
      <c r="F122" s="297">
        <v>0</v>
      </c>
      <c r="G122" s="298">
        <f>E122*F122</f>
        <v>0</v>
      </c>
      <c r="H122" s="299">
        <v>0</v>
      </c>
      <c r="I122" s="300">
        <f>E122*H122</f>
        <v>0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0</v>
      </c>
      <c r="AC122" s="261">
        <v>0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0</v>
      </c>
    </row>
    <row r="123" spans="1:80">
      <c r="A123" s="301"/>
      <c r="B123" s="308"/>
      <c r="C123" s="309" t="s">
        <v>729</v>
      </c>
      <c r="D123" s="310"/>
      <c r="E123" s="311">
        <v>2</v>
      </c>
      <c r="F123" s="312"/>
      <c r="G123" s="313"/>
      <c r="H123" s="314"/>
      <c r="I123" s="306"/>
      <c r="J123" s="315"/>
      <c r="K123" s="306"/>
      <c r="M123" s="307" t="s">
        <v>729</v>
      </c>
      <c r="O123" s="292"/>
    </row>
    <row r="124" spans="1:80">
      <c r="A124" s="293">
        <v>30</v>
      </c>
      <c r="B124" s="294" t="s">
        <v>277</v>
      </c>
      <c r="C124" s="295" t="s">
        <v>278</v>
      </c>
      <c r="D124" s="296" t="s">
        <v>176</v>
      </c>
      <c r="E124" s="297">
        <v>55.104999999999997</v>
      </c>
      <c r="F124" s="297">
        <v>0</v>
      </c>
      <c r="G124" s="298">
        <f>E124*F124</f>
        <v>0</v>
      </c>
      <c r="H124" s="299">
        <v>0</v>
      </c>
      <c r="I124" s="300">
        <f>E124*H124</f>
        <v>0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8"/>
      <c r="C125" s="309" t="s">
        <v>804</v>
      </c>
      <c r="D125" s="310"/>
      <c r="E125" s="311">
        <v>55.104999999999997</v>
      </c>
      <c r="F125" s="312"/>
      <c r="G125" s="313"/>
      <c r="H125" s="314"/>
      <c r="I125" s="306"/>
      <c r="J125" s="315"/>
      <c r="K125" s="306"/>
      <c r="M125" s="307" t="s">
        <v>804</v>
      </c>
      <c r="O125" s="292"/>
    </row>
    <row r="126" spans="1:80">
      <c r="A126" s="293">
        <v>31</v>
      </c>
      <c r="B126" s="294" t="s">
        <v>280</v>
      </c>
      <c r="C126" s="295" t="s">
        <v>281</v>
      </c>
      <c r="D126" s="296" t="s">
        <v>176</v>
      </c>
      <c r="E126" s="297">
        <v>2</v>
      </c>
      <c r="F126" s="297">
        <v>0</v>
      </c>
      <c r="G126" s="298">
        <f>E126*F126</f>
        <v>0</v>
      </c>
      <c r="H126" s="299">
        <v>0</v>
      </c>
      <c r="I126" s="300">
        <f>E126*H126</f>
        <v>0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 t="s">
        <v>731</v>
      </c>
      <c r="D127" s="304"/>
      <c r="E127" s="304"/>
      <c r="F127" s="304"/>
      <c r="G127" s="305"/>
      <c r="I127" s="306"/>
      <c r="K127" s="306"/>
      <c r="L127" s="307" t="s">
        <v>731</v>
      </c>
      <c r="O127" s="292">
        <v>3</v>
      </c>
    </row>
    <row r="128" spans="1:80">
      <c r="A128" s="293">
        <v>32</v>
      </c>
      <c r="B128" s="294" t="s">
        <v>282</v>
      </c>
      <c r="C128" s="295" t="s">
        <v>283</v>
      </c>
      <c r="D128" s="296" t="s">
        <v>176</v>
      </c>
      <c r="E128" s="297">
        <v>2</v>
      </c>
      <c r="F128" s="297">
        <v>0</v>
      </c>
      <c r="G128" s="298">
        <f>E128*F128</f>
        <v>0</v>
      </c>
      <c r="H128" s="299">
        <v>0</v>
      </c>
      <c r="I128" s="300">
        <f>E128*H128</f>
        <v>0</v>
      </c>
      <c r="J128" s="299">
        <v>0</v>
      </c>
      <c r="K128" s="300">
        <f>E128*J128</f>
        <v>0</v>
      </c>
      <c r="O128" s="292">
        <v>2</v>
      </c>
      <c r="AA128" s="261">
        <v>1</v>
      </c>
      <c r="AB128" s="261">
        <v>1</v>
      </c>
      <c r="AC128" s="261">
        <v>1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1</v>
      </c>
      <c r="CB128" s="292">
        <v>1</v>
      </c>
    </row>
    <row r="129" spans="1:80">
      <c r="A129" s="293">
        <v>33</v>
      </c>
      <c r="B129" s="294" t="s">
        <v>284</v>
      </c>
      <c r="C129" s="295" t="s">
        <v>285</v>
      </c>
      <c r="D129" s="296" t="s">
        <v>286</v>
      </c>
      <c r="E129" s="297">
        <v>5.5E-2</v>
      </c>
      <c r="F129" s="297">
        <v>0</v>
      </c>
      <c r="G129" s="298">
        <f>E129*F129</f>
        <v>0</v>
      </c>
      <c r="H129" s="299">
        <v>0</v>
      </c>
      <c r="I129" s="300">
        <f>E129*H129</f>
        <v>0</v>
      </c>
      <c r="J129" s="299"/>
      <c r="K129" s="300">
        <f>E129*J129</f>
        <v>0</v>
      </c>
      <c r="O129" s="292">
        <v>2</v>
      </c>
      <c r="AA129" s="261">
        <v>3</v>
      </c>
      <c r="AB129" s="261">
        <v>1</v>
      </c>
      <c r="AC129" s="261">
        <v>572497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3</v>
      </c>
      <c r="CB129" s="292">
        <v>1</v>
      </c>
    </row>
    <row r="130" spans="1:80">
      <c r="A130" s="301"/>
      <c r="B130" s="308"/>
      <c r="C130" s="309" t="s">
        <v>732</v>
      </c>
      <c r="D130" s="310"/>
      <c r="E130" s="311">
        <v>5.5E-2</v>
      </c>
      <c r="F130" s="312"/>
      <c r="G130" s="313"/>
      <c r="H130" s="314"/>
      <c r="I130" s="306"/>
      <c r="J130" s="315"/>
      <c r="K130" s="306"/>
      <c r="M130" s="307" t="s">
        <v>732</v>
      </c>
      <c r="O130" s="292"/>
    </row>
    <row r="131" spans="1:80">
      <c r="A131" s="316"/>
      <c r="B131" s="317" t="s">
        <v>99</v>
      </c>
      <c r="C131" s="318" t="s">
        <v>274</v>
      </c>
      <c r="D131" s="319"/>
      <c r="E131" s="320"/>
      <c r="F131" s="321"/>
      <c r="G131" s="322">
        <f>SUM(G121:G130)</f>
        <v>0</v>
      </c>
      <c r="H131" s="323"/>
      <c r="I131" s="324">
        <f>SUM(I121:I130)</f>
        <v>0</v>
      </c>
      <c r="J131" s="323"/>
      <c r="K131" s="324">
        <f>SUM(K121:K130)</f>
        <v>0</v>
      </c>
      <c r="O131" s="292">
        <v>4</v>
      </c>
      <c r="BA131" s="325">
        <f>SUM(BA121:BA130)</f>
        <v>0</v>
      </c>
      <c r="BB131" s="325">
        <f>SUM(BB121:BB130)</f>
        <v>0</v>
      </c>
      <c r="BC131" s="325">
        <f>SUM(BC121:BC130)</f>
        <v>0</v>
      </c>
      <c r="BD131" s="325">
        <f>SUM(BD121:BD130)</f>
        <v>0</v>
      </c>
      <c r="BE131" s="325">
        <f>SUM(BE121:BE130)</f>
        <v>0</v>
      </c>
    </row>
    <row r="132" spans="1:80">
      <c r="A132" s="282" t="s">
        <v>97</v>
      </c>
      <c r="B132" s="283" t="s">
        <v>291</v>
      </c>
      <c r="C132" s="284" t="s">
        <v>292</v>
      </c>
      <c r="D132" s="285"/>
      <c r="E132" s="286"/>
      <c r="F132" s="286"/>
      <c r="G132" s="287"/>
      <c r="H132" s="288"/>
      <c r="I132" s="289"/>
      <c r="J132" s="290"/>
      <c r="K132" s="291"/>
      <c r="O132" s="292">
        <v>1</v>
      </c>
    </row>
    <row r="133" spans="1:80">
      <c r="A133" s="293">
        <v>34</v>
      </c>
      <c r="B133" s="294" t="s">
        <v>294</v>
      </c>
      <c r="C133" s="295" t="s">
        <v>295</v>
      </c>
      <c r="D133" s="296" t="s">
        <v>109</v>
      </c>
      <c r="E133" s="297">
        <v>65.498000000000005</v>
      </c>
      <c r="F133" s="297">
        <v>0</v>
      </c>
      <c r="G133" s="298">
        <f>E133*F133</f>
        <v>0</v>
      </c>
      <c r="H133" s="299">
        <v>0</v>
      </c>
      <c r="I133" s="300">
        <f>E133*H133</f>
        <v>0</v>
      </c>
      <c r="J133" s="299">
        <v>0</v>
      </c>
      <c r="K133" s="300">
        <f>E133*J133</f>
        <v>0</v>
      </c>
      <c r="O133" s="292">
        <v>2</v>
      </c>
      <c r="AA133" s="261">
        <v>1</v>
      </c>
      <c r="AB133" s="261">
        <v>1</v>
      </c>
      <c r="AC133" s="261">
        <v>1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1</v>
      </c>
      <c r="CB133" s="292">
        <v>1</v>
      </c>
    </row>
    <row r="134" spans="1:80">
      <c r="A134" s="316"/>
      <c r="B134" s="317" t="s">
        <v>99</v>
      </c>
      <c r="C134" s="318" t="s">
        <v>293</v>
      </c>
      <c r="D134" s="319"/>
      <c r="E134" s="320"/>
      <c r="F134" s="321"/>
      <c r="G134" s="322">
        <f>SUM(G132:G133)</f>
        <v>0</v>
      </c>
      <c r="H134" s="323"/>
      <c r="I134" s="324">
        <f>SUM(I132:I133)</f>
        <v>0</v>
      </c>
      <c r="J134" s="323"/>
      <c r="K134" s="324">
        <f>SUM(K132:K133)</f>
        <v>0</v>
      </c>
      <c r="O134" s="292">
        <v>4</v>
      </c>
      <c r="BA134" s="325">
        <f>SUM(BA132:BA133)</f>
        <v>0</v>
      </c>
      <c r="BB134" s="325">
        <f>SUM(BB132:BB133)</f>
        <v>0</v>
      </c>
      <c r="BC134" s="325">
        <f>SUM(BC132:BC133)</f>
        <v>0</v>
      </c>
      <c r="BD134" s="325">
        <f>SUM(BD132:BD133)</f>
        <v>0</v>
      </c>
      <c r="BE134" s="325">
        <f>SUM(BE132:BE133)</f>
        <v>0</v>
      </c>
    </row>
    <row r="135" spans="1:80">
      <c r="A135" s="282" t="s">
        <v>97</v>
      </c>
      <c r="B135" s="283" t="s">
        <v>296</v>
      </c>
      <c r="C135" s="284" t="s">
        <v>297</v>
      </c>
      <c r="D135" s="285"/>
      <c r="E135" s="286"/>
      <c r="F135" s="286"/>
      <c r="G135" s="287"/>
      <c r="H135" s="288"/>
      <c r="I135" s="289"/>
      <c r="J135" s="290"/>
      <c r="K135" s="291"/>
      <c r="O135" s="292">
        <v>1</v>
      </c>
    </row>
    <row r="136" spans="1:80" ht="22.5">
      <c r="A136" s="293">
        <v>35</v>
      </c>
      <c r="B136" s="294" t="s">
        <v>299</v>
      </c>
      <c r="C136" s="295" t="s">
        <v>300</v>
      </c>
      <c r="D136" s="296" t="s">
        <v>176</v>
      </c>
      <c r="E136" s="297">
        <v>28.5</v>
      </c>
      <c r="F136" s="297">
        <v>0</v>
      </c>
      <c r="G136" s="298">
        <f>E136*F136</f>
        <v>0</v>
      </c>
      <c r="H136" s="299">
        <v>0</v>
      </c>
      <c r="I136" s="300">
        <f>E136*H136</f>
        <v>0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301"/>
      <c r="B137" s="302"/>
      <c r="C137" s="303" t="s">
        <v>301</v>
      </c>
      <c r="D137" s="304"/>
      <c r="E137" s="304"/>
      <c r="F137" s="304"/>
      <c r="G137" s="305"/>
      <c r="I137" s="306"/>
      <c r="K137" s="306"/>
      <c r="L137" s="307" t="s">
        <v>301</v>
      </c>
      <c r="O137" s="292">
        <v>3</v>
      </c>
    </row>
    <row r="138" spans="1:80">
      <c r="A138" s="316"/>
      <c r="B138" s="317" t="s">
        <v>99</v>
      </c>
      <c r="C138" s="318" t="s">
        <v>298</v>
      </c>
      <c r="D138" s="319"/>
      <c r="E138" s="320"/>
      <c r="F138" s="321"/>
      <c r="G138" s="322">
        <f>SUM(G135:G137)</f>
        <v>0</v>
      </c>
      <c r="H138" s="323"/>
      <c r="I138" s="324">
        <f>SUM(I135:I137)</f>
        <v>0</v>
      </c>
      <c r="J138" s="323"/>
      <c r="K138" s="324">
        <f>SUM(K135:K137)</f>
        <v>0</v>
      </c>
      <c r="O138" s="292">
        <v>4</v>
      </c>
      <c r="BA138" s="325">
        <f>SUM(BA135:BA137)</f>
        <v>0</v>
      </c>
      <c r="BB138" s="325">
        <f>SUM(BB135:BB137)</f>
        <v>0</v>
      </c>
      <c r="BC138" s="325">
        <f>SUM(BC135:BC137)</f>
        <v>0</v>
      </c>
      <c r="BD138" s="325">
        <f>SUM(BD135:BD137)</f>
        <v>0</v>
      </c>
      <c r="BE138" s="325">
        <f>SUM(BE135:BE137)</f>
        <v>0</v>
      </c>
    </row>
    <row r="139" spans="1:80">
      <c r="A139" s="282" t="s">
        <v>97</v>
      </c>
      <c r="B139" s="283" t="s">
        <v>303</v>
      </c>
      <c r="C139" s="284" t="s">
        <v>304</v>
      </c>
      <c r="D139" s="285"/>
      <c r="E139" s="286"/>
      <c r="F139" s="286"/>
      <c r="G139" s="287"/>
      <c r="H139" s="288"/>
      <c r="I139" s="289"/>
      <c r="J139" s="290"/>
      <c r="K139" s="291"/>
      <c r="O139" s="292">
        <v>1</v>
      </c>
    </row>
    <row r="140" spans="1:80">
      <c r="A140" s="293">
        <v>36</v>
      </c>
      <c r="B140" s="294" t="s">
        <v>306</v>
      </c>
      <c r="C140" s="295" t="s">
        <v>307</v>
      </c>
      <c r="D140" s="296" t="s">
        <v>109</v>
      </c>
      <c r="E140" s="297">
        <v>2.85</v>
      </c>
      <c r="F140" s="297">
        <v>0</v>
      </c>
      <c r="G140" s="298">
        <f>E140*F140</f>
        <v>0</v>
      </c>
      <c r="H140" s="299">
        <v>2.16</v>
      </c>
      <c r="I140" s="300">
        <f>E140*H140</f>
        <v>6.1560000000000006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2"/>
      <c r="C141" s="303" t="s">
        <v>308</v>
      </c>
      <c r="D141" s="304"/>
      <c r="E141" s="304"/>
      <c r="F141" s="304"/>
      <c r="G141" s="305"/>
      <c r="I141" s="306"/>
      <c r="K141" s="306"/>
      <c r="L141" s="307" t="s">
        <v>308</v>
      </c>
      <c r="O141" s="292">
        <v>3</v>
      </c>
    </row>
    <row r="142" spans="1:80">
      <c r="A142" s="301"/>
      <c r="B142" s="308"/>
      <c r="C142" s="309" t="s">
        <v>805</v>
      </c>
      <c r="D142" s="310"/>
      <c r="E142" s="311">
        <v>2.85</v>
      </c>
      <c r="F142" s="312"/>
      <c r="G142" s="313"/>
      <c r="H142" s="314"/>
      <c r="I142" s="306"/>
      <c r="J142" s="315"/>
      <c r="K142" s="306"/>
      <c r="M142" s="307" t="s">
        <v>805</v>
      </c>
      <c r="O142" s="292"/>
    </row>
    <row r="143" spans="1:80">
      <c r="A143" s="293">
        <v>37</v>
      </c>
      <c r="B143" s="294" t="s">
        <v>310</v>
      </c>
      <c r="C143" s="295" t="s">
        <v>311</v>
      </c>
      <c r="D143" s="296" t="s">
        <v>109</v>
      </c>
      <c r="E143" s="297">
        <v>2.85</v>
      </c>
      <c r="F143" s="297">
        <v>0</v>
      </c>
      <c r="G143" s="298">
        <f>E143*F143</f>
        <v>0</v>
      </c>
      <c r="H143" s="299">
        <v>2.5249999999999999</v>
      </c>
      <c r="I143" s="300">
        <f>E143*H143</f>
        <v>7.19625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8"/>
      <c r="C144" s="309" t="s">
        <v>806</v>
      </c>
      <c r="D144" s="310"/>
      <c r="E144" s="311">
        <v>2.85</v>
      </c>
      <c r="F144" s="312"/>
      <c r="G144" s="313"/>
      <c r="H144" s="314"/>
      <c r="I144" s="306"/>
      <c r="J144" s="315"/>
      <c r="K144" s="306"/>
      <c r="M144" s="307" t="s">
        <v>806</v>
      </c>
      <c r="O144" s="292"/>
    </row>
    <row r="145" spans="1:80">
      <c r="A145" s="293">
        <v>38</v>
      </c>
      <c r="B145" s="294" t="s">
        <v>313</v>
      </c>
      <c r="C145" s="295" t="s">
        <v>314</v>
      </c>
      <c r="D145" s="296" t="s">
        <v>109</v>
      </c>
      <c r="E145" s="297">
        <v>2.8784999999999998</v>
      </c>
      <c r="F145" s="297">
        <v>0</v>
      </c>
      <c r="G145" s="298">
        <f>E145*F145</f>
        <v>0</v>
      </c>
      <c r="H145" s="299">
        <v>2.5249999999999999</v>
      </c>
      <c r="I145" s="300">
        <f>E145*H145</f>
        <v>7.2682124999999997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2"/>
      <c r="C146" s="303" t="s">
        <v>315</v>
      </c>
      <c r="D146" s="304"/>
      <c r="E146" s="304"/>
      <c r="F146" s="304"/>
      <c r="G146" s="305"/>
      <c r="I146" s="306"/>
      <c r="K146" s="306"/>
      <c r="L146" s="307" t="s">
        <v>315</v>
      </c>
      <c r="O146" s="292">
        <v>3</v>
      </c>
    </row>
    <row r="147" spans="1:80">
      <c r="A147" s="301"/>
      <c r="B147" s="308"/>
      <c r="C147" s="309" t="s">
        <v>807</v>
      </c>
      <c r="D147" s="310"/>
      <c r="E147" s="311">
        <v>2.8784999999999998</v>
      </c>
      <c r="F147" s="312"/>
      <c r="G147" s="313"/>
      <c r="H147" s="314"/>
      <c r="I147" s="306"/>
      <c r="J147" s="315"/>
      <c r="K147" s="306"/>
      <c r="M147" s="307" t="s">
        <v>807</v>
      </c>
      <c r="O147" s="292"/>
    </row>
    <row r="148" spans="1:80">
      <c r="A148" s="293">
        <v>39</v>
      </c>
      <c r="B148" s="294" t="s">
        <v>317</v>
      </c>
      <c r="C148" s="295" t="s">
        <v>318</v>
      </c>
      <c r="D148" s="296" t="s">
        <v>319</v>
      </c>
      <c r="E148" s="297">
        <v>1.43E-2</v>
      </c>
      <c r="F148" s="297">
        <v>0</v>
      </c>
      <c r="G148" s="298">
        <f>E148*F148</f>
        <v>0</v>
      </c>
      <c r="H148" s="299">
        <v>1.0217400000000001</v>
      </c>
      <c r="I148" s="300">
        <f>E148*H148</f>
        <v>1.4610882000000002E-2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2"/>
      <c r="C149" s="303"/>
      <c r="D149" s="304"/>
      <c r="E149" s="304"/>
      <c r="F149" s="304"/>
      <c r="G149" s="305"/>
      <c r="I149" s="306"/>
      <c r="K149" s="306"/>
      <c r="L149" s="307"/>
      <c r="O149" s="292">
        <v>3</v>
      </c>
    </row>
    <row r="150" spans="1:80">
      <c r="A150" s="301"/>
      <c r="B150" s="308"/>
      <c r="C150" s="309" t="s">
        <v>320</v>
      </c>
      <c r="D150" s="310"/>
      <c r="E150" s="311">
        <v>1.43E-2</v>
      </c>
      <c r="F150" s="312"/>
      <c r="G150" s="313"/>
      <c r="H150" s="314"/>
      <c r="I150" s="306"/>
      <c r="J150" s="315"/>
      <c r="K150" s="306"/>
      <c r="M150" s="307" t="s">
        <v>320</v>
      </c>
      <c r="O150" s="292"/>
    </row>
    <row r="151" spans="1:80">
      <c r="A151" s="316"/>
      <c r="B151" s="317" t="s">
        <v>99</v>
      </c>
      <c r="C151" s="318" t="s">
        <v>305</v>
      </c>
      <c r="D151" s="319"/>
      <c r="E151" s="320"/>
      <c r="F151" s="321"/>
      <c r="G151" s="322">
        <f>SUM(G139:G150)</f>
        <v>0</v>
      </c>
      <c r="H151" s="323"/>
      <c r="I151" s="324">
        <f>SUM(I139:I150)</f>
        <v>20.635073382000002</v>
      </c>
      <c r="J151" s="323"/>
      <c r="K151" s="324">
        <f>SUM(K139:K150)</f>
        <v>0</v>
      </c>
      <c r="O151" s="292">
        <v>4</v>
      </c>
      <c r="BA151" s="325">
        <f>SUM(BA139:BA150)</f>
        <v>0</v>
      </c>
      <c r="BB151" s="325">
        <f>SUM(BB139:BB150)</f>
        <v>0</v>
      </c>
      <c r="BC151" s="325">
        <f>SUM(BC139:BC150)</f>
        <v>0</v>
      </c>
      <c r="BD151" s="325">
        <f>SUM(BD139:BD150)</f>
        <v>0</v>
      </c>
      <c r="BE151" s="325">
        <f>SUM(BE139:BE150)</f>
        <v>0</v>
      </c>
    </row>
    <row r="152" spans="1:80">
      <c r="A152" s="282" t="s">
        <v>97</v>
      </c>
      <c r="B152" s="283" t="s">
        <v>321</v>
      </c>
      <c r="C152" s="284" t="s">
        <v>322</v>
      </c>
      <c r="D152" s="285"/>
      <c r="E152" s="286"/>
      <c r="F152" s="286"/>
      <c r="G152" s="287"/>
      <c r="H152" s="288"/>
      <c r="I152" s="289"/>
      <c r="J152" s="290"/>
      <c r="K152" s="291"/>
      <c r="O152" s="292">
        <v>1</v>
      </c>
    </row>
    <row r="153" spans="1:80" ht="22.5">
      <c r="A153" s="293">
        <v>40</v>
      </c>
      <c r="B153" s="294" t="s">
        <v>324</v>
      </c>
      <c r="C153" s="295" t="s">
        <v>325</v>
      </c>
      <c r="D153" s="296" t="s">
        <v>109</v>
      </c>
      <c r="E153" s="297">
        <v>0.34649999999999997</v>
      </c>
      <c r="F153" s="297">
        <v>0</v>
      </c>
      <c r="G153" s="298">
        <f>E153*F153</f>
        <v>0</v>
      </c>
      <c r="H153" s="299">
        <v>1.7671600000000001</v>
      </c>
      <c r="I153" s="300">
        <f>E153*H153</f>
        <v>0.61232093999999992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301"/>
      <c r="B154" s="302"/>
      <c r="C154" s="303" t="s">
        <v>326</v>
      </c>
      <c r="D154" s="304"/>
      <c r="E154" s="304"/>
      <c r="F154" s="304"/>
      <c r="G154" s="305"/>
      <c r="I154" s="306"/>
      <c r="K154" s="306"/>
      <c r="L154" s="307" t="s">
        <v>326</v>
      </c>
      <c r="O154" s="292">
        <v>3</v>
      </c>
    </row>
    <row r="155" spans="1:80">
      <c r="A155" s="301"/>
      <c r="B155" s="308"/>
      <c r="C155" s="309" t="s">
        <v>327</v>
      </c>
      <c r="D155" s="310"/>
      <c r="E155" s="311">
        <v>0.34649999999999997</v>
      </c>
      <c r="F155" s="312"/>
      <c r="G155" s="313"/>
      <c r="H155" s="314"/>
      <c r="I155" s="306"/>
      <c r="J155" s="315"/>
      <c r="K155" s="306"/>
      <c r="M155" s="307" t="s">
        <v>327</v>
      </c>
      <c r="O155" s="292"/>
    </row>
    <row r="156" spans="1:80">
      <c r="A156" s="316"/>
      <c r="B156" s="317" t="s">
        <v>99</v>
      </c>
      <c r="C156" s="318" t="s">
        <v>323</v>
      </c>
      <c r="D156" s="319"/>
      <c r="E156" s="320"/>
      <c r="F156" s="321"/>
      <c r="G156" s="322">
        <f>SUM(G152:G155)</f>
        <v>0</v>
      </c>
      <c r="H156" s="323"/>
      <c r="I156" s="324">
        <f>SUM(I152:I155)</f>
        <v>0.61232093999999992</v>
      </c>
      <c r="J156" s="323"/>
      <c r="K156" s="324">
        <f>SUM(K152:K155)</f>
        <v>0</v>
      </c>
      <c r="O156" s="292">
        <v>4</v>
      </c>
      <c r="BA156" s="325">
        <f>SUM(BA152:BA155)</f>
        <v>0</v>
      </c>
      <c r="BB156" s="325">
        <f>SUM(BB152:BB155)</f>
        <v>0</v>
      </c>
      <c r="BC156" s="325">
        <f>SUM(BC152:BC155)</f>
        <v>0</v>
      </c>
      <c r="BD156" s="325">
        <f>SUM(BD152:BD155)</f>
        <v>0</v>
      </c>
      <c r="BE156" s="325">
        <f>SUM(BE152:BE155)</f>
        <v>0</v>
      </c>
    </row>
    <row r="157" spans="1:80">
      <c r="A157" s="282" t="s">
        <v>97</v>
      </c>
      <c r="B157" s="283" t="s">
        <v>328</v>
      </c>
      <c r="C157" s="284" t="s">
        <v>329</v>
      </c>
      <c r="D157" s="285"/>
      <c r="E157" s="286"/>
      <c r="F157" s="286"/>
      <c r="G157" s="287"/>
      <c r="H157" s="288"/>
      <c r="I157" s="289"/>
      <c r="J157" s="290"/>
      <c r="K157" s="291"/>
      <c r="O157" s="292">
        <v>1</v>
      </c>
    </row>
    <row r="158" spans="1:80">
      <c r="A158" s="293">
        <v>41</v>
      </c>
      <c r="B158" s="294" t="s">
        <v>331</v>
      </c>
      <c r="C158" s="295" t="s">
        <v>332</v>
      </c>
      <c r="D158" s="296" t="s">
        <v>184</v>
      </c>
      <c r="E158" s="297">
        <v>15</v>
      </c>
      <c r="F158" s="297">
        <v>0</v>
      </c>
      <c r="G158" s="298">
        <f>E158*F158</f>
        <v>0</v>
      </c>
      <c r="H158" s="299">
        <v>1.17E-3</v>
      </c>
      <c r="I158" s="300">
        <f>E158*H158</f>
        <v>1.755E-2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2"/>
      <c r="C159" s="303" t="s">
        <v>544</v>
      </c>
      <c r="D159" s="304"/>
      <c r="E159" s="304"/>
      <c r="F159" s="304"/>
      <c r="G159" s="305"/>
      <c r="I159" s="306"/>
      <c r="K159" s="306"/>
      <c r="L159" s="307" t="s">
        <v>544</v>
      </c>
      <c r="O159" s="292">
        <v>3</v>
      </c>
    </row>
    <row r="160" spans="1:80">
      <c r="A160" s="301"/>
      <c r="B160" s="308"/>
      <c r="C160" s="309" t="s">
        <v>808</v>
      </c>
      <c r="D160" s="310"/>
      <c r="E160" s="311">
        <v>4</v>
      </c>
      <c r="F160" s="312"/>
      <c r="G160" s="313"/>
      <c r="H160" s="314"/>
      <c r="I160" s="306"/>
      <c r="J160" s="315"/>
      <c r="K160" s="306"/>
      <c r="M160" s="307" t="s">
        <v>808</v>
      </c>
      <c r="O160" s="292"/>
    </row>
    <row r="161" spans="1:80">
      <c r="A161" s="301"/>
      <c r="B161" s="308"/>
      <c r="C161" s="309" t="s">
        <v>809</v>
      </c>
      <c r="D161" s="310"/>
      <c r="E161" s="311">
        <v>11</v>
      </c>
      <c r="F161" s="312"/>
      <c r="G161" s="313"/>
      <c r="H161" s="314"/>
      <c r="I161" s="306"/>
      <c r="J161" s="315"/>
      <c r="K161" s="306"/>
      <c r="M161" s="307" t="s">
        <v>809</v>
      </c>
      <c r="O161" s="292"/>
    </row>
    <row r="162" spans="1:80">
      <c r="A162" s="316"/>
      <c r="B162" s="317" t="s">
        <v>99</v>
      </c>
      <c r="C162" s="318" t="s">
        <v>330</v>
      </c>
      <c r="D162" s="319"/>
      <c r="E162" s="320"/>
      <c r="F162" s="321"/>
      <c r="G162" s="322">
        <f>SUM(G157:G161)</f>
        <v>0</v>
      </c>
      <c r="H162" s="323"/>
      <c r="I162" s="324">
        <f>SUM(I157:I161)</f>
        <v>1.755E-2</v>
      </c>
      <c r="J162" s="323"/>
      <c r="K162" s="324">
        <f>SUM(K157:K161)</f>
        <v>0</v>
      </c>
      <c r="O162" s="292">
        <v>4</v>
      </c>
      <c r="BA162" s="325">
        <f>SUM(BA157:BA161)</f>
        <v>0</v>
      </c>
      <c r="BB162" s="325">
        <f>SUM(BB157:BB161)</f>
        <v>0</v>
      </c>
      <c r="BC162" s="325">
        <f>SUM(BC157:BC161)</f>
        <v>0</v>
      </c>
      <c r="BD162" s="325">
        <f>SUM(BD157:BD161)</f>
        <v>0</v>
      </c>
      <c r="BE162" s="325">
        <f>SUM(BE157:BE161)</f>
        <v>0</v>
      </c>
    </row>
    <row r="163" spans="1:80">
      <c r="A163" s="282" t="s">
        <v>97</v>
      </c>
      <c r="B163" s="283" t="s">
        <v>336</v>
      </c>
      <c r="C163" s="284" t="s">
        <v>337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42</v>
      </c>
      <c r="B164" s="294" t="s">
        <v>339</v>
      </c>
      <c r="C164" s="295" t="s">
        <v>340</v>
      </c>
      <c r="D164" s="296" t="s">
        <v>109</v>
      </c>
      <c r="E164" s="297">
        <v>0.32</v>
      </c>
      <c r="F164" s="297">
        <v>0</v>
      </c>
      <c r="G164" s="298">
        <f>E164*F164</f>
        <v>0</v>
      </c>
      <c r="H164" s="299">
        <v>1.8907700000000001</v>
      </c>
      <c r="I164" s="300">
        <f>E164*H164</f>
        <v>0.60504639999999998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8"/>
      <c r="C165" s="309" t="s">
        <v>810</v>
      </c>
      <c r="D165" s="310"/>
      <c r="E165" s="311">
        <v>0.32</v>
      </c>
      <c r="F165" s="312"/>
      <c r="G165" s="313"/>
      <c r="H165" s="314"/>
      <c r="I165" s="306"/>
      <c r="J165" s="315"/>
      <c r="K165" s="306"/>
      <c r="M165" s="307" t="s">
        <v>810</v>
      </c>
      <c r="O165" s="292"/>
    </row>
    <row r="166" spans="1:80">
      <c r="A166" s="316"/>
      <c r="B166" s="317" t="s">
        <v>99</v>
      </c>
      <c r="C166" s="318" t="s">
        <v>338</v>
      </c>
      <c r="D166" s="319"/>
      <c r="E166" s="320"/>
      <c r="F166" s="321"/>
      <c r="G166" s="322">
        <f>SUM(G163:G165)</f>
        <v>0</v>
      </c>
      <c r="H166" s="323"/>
      <c r="I166" s="324">
        <f>SUM(I163:I165)</f>
        <v>0.60504639999999998</v>
      </c>
      <c r="J166" s="323"/>
      <c r="K166" s="324">
        <f>SUM(K163:K165)</f>
        <v>0</v>
      </c>
      <c r="O166" s="292">
        <v>4</v>
      </c>
      <c r="BA166" s="325">
        <f>SUM(BA163:BA165)</f>
        <v>0</v>
      </c>
      <c r="BB166" s="325">
        <f>SUM(BB163:BB165)</f>
        <v>0</v>
      </c>
      <c r="BC166" s="325">
        <f>SUM(BC163:BC165)</f>
        <v>0</v>
      </c>
      <c r="BD166" s="325">
        <f>SUM(BD163:BD165)</f>
        <v>0</v>
      </c>
      <c r="BE166" s="325">
        <f>SUM(BE163:BE165)</f>
        <v>0</v>
      </c>
    </row>
    <row r="167" spans="1:80">
      <c r="A167" s="282" t="s">
        <v>97</v>
      </c>
      <c r="B167" s="283" t="s">
        <v>342</v>
      </c>
      <c r="C167" s="284" t="s">
        <v>343</v>
      </c>
      <c r="D167" s="285"/>
      <c r="E167" s="286"/>
      <c r="F167" s="286"/>
      <c r="G167" s="287"/>
      <c r="H167" s="288"/>
      <c r="I167" s="289"/>
      <c r="J167" s="290"/>
      <c r="K167" s="291"/>
      <c r="O167" s="292">
        <v>1</v>
      </c>
    </row>
    <row r="168" spans="1:80">
      <c r="A168" s="293">
        <v>43</v>
      </c>
      <c r="B168" s="294" t="s">
        <v>345</v>
      </c>
      <c r="C168" s="295" t="s">
        <v>346</v>
      </c>
      <c r="D168" s="296" t="s">
        <v>176</v>
      </c>
      <c r="E168" s="297">
        <v>25.7</v>
      </c>
      <c r="F168" s="297">
        <v>0</v>
      </c>
      <c r="G168" s="298">
        <f>E168*F168</f>
        <v>0</v>
      </c>
      <c r="H168" s="299">
        <v>0.441</v>
      </c>
      <c r="I168" s="300">
        <f>E168*H168</f>
        <v>11.3337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>
      <c r="A169" s="301"/>
      <c r="B169" s="302"/>
      <c r="C169" s="303" t="s">
        <v>366</v>
      </c>
      <c r="D169" s="304"/>
      <c r="E169" s="304"/>
      <c r="F169" s="304"/>
      <c r="G169" s="305"/>
      <c r="I169" s="306"/>
      <c r="K169" s="306"/>
      <c r="L169" s="307" t="s">
        <v>366</v>
      </c>
      <c r="O169" s="292">
        <v>3</v>
      </c>
    </row>
    <row r="170" spans="1:80">
      <c r="A170" s="301"/>
      <c r="B170" s="308"/>
      <c r="C170" s="309" t="s">
        <v>811</v>
      </c>
      <c r="D170" s="310"/>
      <c r="E170" s="311">
        <v>4</v>
      </c>
      <c r="F170" s="312"/>
      <c r="G170" s="313"/>
      <c r="H170" s="314"/>
      <c r="I170" s="306"/>
      <c r="J170" s="315"/>
      <c r="K170" s="306"/>
      <c r="M170" s="307" t="s">
        <v>811</v>
      </c>
      <c r="O170" s="292"/>
    </row>
    <row r="171" spans="1:80">
      <c r="A171" s="301"/>
      <c r="B171" s="308"/>
      <c r="C171" s="309" t="s">
        <v>812</v>
      </c>
      <c r="D171" s="310"/>
      <c r="E171" s="311">
        <v>2.7</v>
      </c>
      <c r="F171" s="312"/>
      <c r="G171" s="313"/>
      <c r="H171" s="314"/>
      <c r="I171" s="306"/>
      <c r="J171" s="315"/>
      <c r="K171" s="306"/>
      <c r="M171" s="307" t="s">
        <v>812</v>
      </c>
      <c r="O171" s="292"/>
    </row>
    <row r="172" spans="1:80">
      <c r="A172" s="301"/>
      <c r="B172" s="308"/>
      <c r="C172" s="309" t="s">
        <v>778</v>
      </c>
      <c r="D172" s="310"/>
      <c r="E172" s="311">
        <v>19</v>
      </c>
      <c r="F172" s="312"/>
      <c r="G172" s="313"/>
      <c r="H172" s="314"/>
      <c r="I172" s="306"/>
      <c r="J172" s="315"/>
      <c r="K172" s="306"/>
      <c r="M172" s="307" t="s">
        <v>778</v>
      </c>
      <c r="O172" s="292"/>
    </row>
    <row r="173" spans="1:80">
      <c r="A173" s="293">
        <v>44</v>
      </c>
      <c r="B173" s="294" t="s">
        <v>650</v>
      </c>
      <c r="C173" s="295" t="s">
        <v>651</v>
      </c>
      <c r="D173" s="296" t="s">
        <v>176</v>
      </c>
      <c r="E173" s="297">
        <v>16.5</v>
      </c>
      <c r="F173" s="297">
        <v>0</v>
      </c>
      <c r="G173" s="298">
        <f>E173*F173</f>
        <v>0</v>
      </c>
      <c r="H173" s="299">
        <v>0.5292</v>
      </c>
      <c r="I173" s="300">
        <f>E173*H173</f>
        <v>8.7317999999999998</v>
      </c>
      <c r="J173" s="299">
        <v>0</v>
      </c>
      <c r="K173" s="300">
        <f>E173*J173</f>
        <v>0</v>
      </c>
      <c r="O173" s="292">
        <v>2</v>
      </c>
      <c r="AA173" s="261">
        <v>1</v>
      </c>
      <c r="AB173" s="261">
        <v>0</v>
      </c>
      <c r="AC173" s="261">
        <v>0</v>
      </c>
      <c r="AZ173" s="261">
        <v>1</v>
      </c>
      <c r="BA173" s="261">
        <f>IF(AZ173=1,G173,0)</f>
        <v>0</v>
      </c>
      <c r="BB173" s="261">
        <f>IF(AZ173=2,G173,0)</f>
        <v>0</v>
      </c>
      <c r="BC173" s="261">
        <f>IF(AZ173=3,G173,0)</f>
        <v>0</v>
      </c>
      <c r="BD173" s="261">
        <f>IF(AZ173=4,G173,0)</f>
        <v>0</v>
      </c>
      <c r="BE173" s="261">
        <f>IF(AZ173=5,G173,0)</f>
        <v>0</v>
      </c>
      <c r="CA173" s="292">
        <v>1</v>
      </c>
      <c r="CB173" s="292">
        <v>0</v>
      </c>
    </row>
    <row r="174" spans="1:80">
      <c r="A174" s="301"/>
      <c r="B174" s="302"/>
      <c r="C174" s="303" t="s">
        <v>652</v>
      </c>
      <c r="D174" s="304"/>
      <c r="E174" s="304"/>
      <c r="F174" s="304"/>
      <c r="G174" s="305"/>
      <c r="I174" s="306"/>
      <c r="K174" s="306"/>
      <c r="L174" s="307" t="s">
        <v>652</v>
      </c>
      <c r="O174" s="292">
        <v>3</v>
      </c>
    </row>
    <row r="175" spans="1:80">
      <c r="A175" s="293">
        <v>45</v>
      </c>
      <c r="B175" s="294" t="s">
        <v>351</v>
      </c>
      <c r="C175" s="295" t="s">
        <v>352</v>
      </c>
      <c r="D175" s="296" t="s">
        <v>176</v>
      </c>
      <c r="E175" s="297">
        <v>4</v>
      </c>
      <c r="F175" s="297">
        <v>0</v>
      </c>
      <c r="G175" s="298">
        <f>E175*F175</f>
        <v>0</v>
      </c>
      <c r="H175" s="299">
        <v>0.18462999999999999</v>
      </c>
      <c r="I175" s="300">
        <f>E175*H175</f>
        <v>0.73851999999999995</v>
      </c>
      <c r="J175" s="299">
        <v>0</v>
      </c>
      <c r="K175" s="300">
        <f>E175*J175</f>
        <v>0</v>
      </c>
      <c r="O175" s="292">
        <v>2</v>
      </c>
      <c r="AA175" s="261">
        <v>1</v>
      </c>
      <c r="AB175" s="261">
        <v>1</v>
      </c>
      <c r="AC175" s="261">
        <v>1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1</v>
      </c>
      <c r="CB175" s="292">
        <v>1</v>
      </c>
    </row>
    <row r="176" spans="1:80">
      <c r="A176" s="301"/>
      <c r="B176" s="302"/>
      <c r="C176" s="303" t="s">
        <v>353</v>
      </c>
      <c r="D176" s="304"/>
      <c r="E176" s="304"/>
      <c r="F176" s="304"/>
      <c r="G176" s="305"/>
      <c r="I176" s="306"/>
      <c r="K176" s="306"/>
      <c r="L176" s="307" t="s">
        <v>353</v>
      </c>
      <c r="O176" s="292">
        <v>3</v>
      </c>
    </row>
    <row r="177" spans="1:80">
      <c r="A177" s="293">
        <v>46</v>
      </c>
      <c r="B177" s="294" t="s">
        <v>354</v>
      </c>
      <c r="C177" s="295" t="s">
        <v>355</v>
      </c>
      <c r="D177" s="296" t="s">
        <v>176</v>
      </c>
      <c r="E177" s="297">
        <v>4</v>
      </c>
      <c r="F177" s="297">
        <v>0</v>
      </c>
      <c r="G177" s="298">
        <f>E177*F177</f>
        <v>0</v>
      </c>
      <c r="H177" s="299">
        <v>0.35759999999999997</v>
      </c>
      <c r="I177" s="300">
        <f>E177*H177</f>
        <v>1.4303999999999999</v>
      </c>
      <c r="J177" s="299">
        <v>0</v>
      </c>
      <c r="K177" s="300">
        <f>E177*J177</f>
        <v>0</v>
      </c>
      <c r="O177" s="292">
        <v>2</v>
      </c>
      <c r="AA177" s="261">
        <v>1</v>
      </c>
      <c r="AB177" s="261">
        <v>1</v>
      </c>
      <c r="AC177" s="261">
        <v>1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1</v>
      </c>
      <c r="CB177" s="292">
        <v>1</v>
      </c>
    </row>
    <row r="178" spans="1:80">
      <c r="A178" s="301"/>
      <c r="B178" s="302"/>
      <c r="C178" s="303" t="s">
        <v>742</v>
      </c>
      <c r="D178" s="304"/>
      <c r="E178" s="304"/>
      <c r="F178" s="304"/>
      <c r="G178" s="305"/>
      <c r="I178" s="306"/>
      <c r="K178" s="306"/>
      <c r="L178" s="307" t="s">
        <v>742</v>
      </c>
      <c r="O178" s="292">
        <v>3</v>
      </c>
    </row>
    <row r="179" spans="1:80">
      <c r="A179" s="316"/>
      <c r="B179" s="317" t="s">
        <v>99</v>
      </c>
      <c r="C179" s="318" t="s">
        <v>344</v>
      </c>
      <c r="D179" s="319"/>
      <c r="E179" s="320"/>
      <c r="F179" s="321"/>
      <c r="G179" s="322">
        <f>SUM(G167:G178)</f>
        <v>0</v>
      </c>
      <c r="H179" s="323"/>
      <c r="I179" s="324">
        <f>SUM(I167:I178)</f>
        <v>22.23442</v>
      </c>
      <c r="J179" s="323"/>
      <c r="K179" s="324">
        <f>SUM(K167:K178)</f>
        <v>0</v>
      </c>
      <c r="O179" s="292">
        <v>4</v>
      </c>
      <c r="BA179" s="325">
        <f>SUM(BA167:BA178)</f>
        <v>0</v>
      </c>
      <c r="BB179" s="325">
        <f>SUM(BB167:BB178)</f>
        <v>0</v>
      </c>
      <c r="BC179" s="325">
        <f>SUM(BC167:BC178)</f>
        <v>0</v>
      </c>
      <c r="BD179" s="325">
        <f>SUM(BD167:BD178)</f>
        <v>0</v>
      </c>
      <c r="BE179" s="325">
        <f>SUM(BE167:BE178)</f>
        <v>0</v>
      </c>
    </row>
    <row r="180" spans="1:80">
      <c r="A180" s="282" t="s">
        <v>97</v>
      </c>
      <c r="B180" s="283" t="s">
        <v>357</v>
      </c>
      <c r="C180" s="284" t="s">
        <v>358</v>
      </c>
      <c r="D180" s="285"/>
      <c r="E180" s="286"/>
      <c r="F180" s="286"/>
      <c r="G180" s="287"/>
      <c r="H180" s="288"/>
      <c r="I180" s="289"/>
      <c r="J180" s="290"/>
      <c r="K180" s="291"/>
      <c r="O180" s="292">
        <v>1</v>
      </c>
    </row>
    <row r="181" spans="1:80">
      <c r="A181" s="293">
        <v>47</v>
      </c>
      <c r="B181" s="294" t="s">
        <v>360</v>
      </c>
      <c r="C181" s="295" t="s">
        <v>361</v>
      </c>
      <c r="D181" s="296" t="s">
        <v>176</v>
      </c>
      <c r="E181" s="297">
        <v>4</v>
      </c>
      <c r="F181" s="297">
        <v>0</v>
      </c>
      <c r="G181" s="298">
        <f>E181*F181</f>
        <v>0</v>
      </c>
      <c r="H181" s="299">
        <v>6.0099999999999997E-3</v>
      </c>
      <c r="I181" s="300">
        <f>E181*H181</f>
        <v>2.4039999999999999E-2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293">
        <v>48</v>
      </c>
      <c r="B182" s="294" t="s">
        <v>362</v>
      </c>
      <c r="C182" s="295" t="s">
        <v>363</v>
      </c>
      <c r="D182" s="296" t="s">
        <v>176</v>
      </c>
      <c r="E182" s="297">
        <v>4</v>
      </c>
      <c r="F182" s="297">
        <v>0</v>
      </c>
      <c r="G182" s="298">
        <f>E182*F182</f>
        <v>0</v>
      </c>
      <c r="H182" s="299">
        <v>6.0999999999999997E-4</v>
      </c>
      <c r="I182" s="300">
        <f>E182*H182</f>
        <v>2.4399999999999999E-3</v>
      </c>
      <c r="J182" s="299">
        <v>0</v>
      </c>
      <c r="K182" s="300">
        <f>E182*J182</f>
        <v>0</v>
      </c>
      <c r="O182" s="292">
        <v>2</v>
      </c>
      <c r="AA182" s="261">
        <v>1</v>
      </c>
      <c r="AB182" s="261">
        <v>0</v>
      </c>
      <c r="AC182" s="261">
        <v>0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1</v>
      </c>
      <c r="CB182" s="292">
        <v>0</v>
      </c>
    </row>
    <row r="183" spans="1:80">
      <c r="A183" s="293">
        <v>49</v>
      </c>
      <c r="B183" s="294" t="s">
        <v>364</v>
      </c>
      <c r="C183" s="295" t="s">
        <v>365</v>
      </c>
      <c r="D183" s="296" t="s">
        <v>176</v>
      </c>
      <c r="E183" s="297">
        <v>4</v>
      </c>
      <c r="F183" s="297">
        <v>0</v>
      </c>
      <c r="G183" s="298">
        <f>E183*F183</f>
        <v>0</v>
      </c>
      <c r="H183" s="299">
        <v>0.12966</v>
      </c>
      <c r="I183" s="300">
        <f>E183*H183</f>
        <v>0.51863999999999999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2"/>
      <c r="C184" s="303" t="s">
        <v>366</v>
      </c>
      <c r="D184" s="304"/>
      <c r="E184" s="304"/>
      <c r="F184" s="304"/>
      <c r="G184" s="305"/>
      <c r="I184" s="306"/>
      <c r="K184" s="306"/>
      <c r="L184" s="307" t="s">
        <v>366</v>
      </c>
      <c r="O184" s="292">
        <v>3</v>
      </c>
    </row>
    <row r="185" spans="1:80">
      <c r="A185" s="316"/>
      <c r="B185" s="317" t="s">
        <v>99</v>
      </c>
      <c r="C185" s="318" t="s">
        <v>359</v>
      </c>
      <c r="D185" s="319"/>
      <c r="E185" s="320"/>
      <c r="F185" s="321"/>
      <c r="G185" s="322">
        <f>SUM(G180:G184)</f>
        <v>0</v>
      </c>
      <c r="H185" s="323"/>
      <c r="I185" s="324">
        <f>SUM(I180:I184)</f>
        <v>0.54511999999999994</v>
      </c>
      <c r="J185" s="323"/>
      <c r="K185" s="324">
        <f>SUM(K180:K184)</f>
        <v>0</v>
      </c>
      <c r="O185" s="292">
        <v>4</v>
      </c>
      <c r="BA185" s="325">
        <f>SUM(BA180:BA184)</f>
        <v>0</v>
      </c>
      <c r="BB185" s="325">
        <f>SUM(BB180:BB184)</f>
        <v>0</v>
      </c>
      <c r="BC185" s="325">
        <f>SUM(BC180:BC184)</f>
        <v>0</v>
      </c>
      <c r="BD185" s="325">
        <f>SUM(BD180:BD184)</f>
        <v>0</v>
      </c>
      <c r="BE185" s="325">
        <f>SUM(BE180:BE184)</f>
        <v>0</v>
      </c>
    </row>
    <row r="186" spans="1:80">
      <c r="A186" s="282" t="s">
        <v>97</v>
      </c>
      <c r="B186" s="283" t="s">
        <v>367</v>
      </c>
      <c r="C186" s="284" t="s">
        <v>368</v>
      </c>
      <c r="D186" s="285"/>
      <c r="E186" s="286"/>
      <c r="F186" s="286"/>
      <c r="G186" s="287"/>
      <c r="H186" s="288"/>
      <c r="I186" s="289"/>
      <c r="J186" s="290"/>
      <c r="K186" s="291"/>
      <c r="O186" s="292">
        <v>1</v>
      </c>
    </row>
    <row r="187" spans="1:80">
      <c r="A187" s="293">
        <v>50</v>
      </c>
      <c r="B187" s="294" t="s">
        <v>370</v>
      </c>
      <c r="C187" s="295" t="s">
        <v>371</v>
      </c>
      <c r="D187" s="296" t="s">
        <v>176</v>
      </c>
      <c r="E187" s="297">
        <v>16.5</v>
      </c>
      <c r="F187" s="297">
        <v>0</v>
      </c>
      <c r="G187" s="298">
        <f>E187*F187</f>
        <v>0</v>
      </c>
      <c r="H187" s="299">
        <v>7.3899999999999993E-2</v>
      </c>
      <c r="I187" s="300">
        <f>E187*H187</f>
        <v>1.2193499999999999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293">
        <v>51</v>
      </c>
      <c r="B188" s="294" t="s">
        <v>372</v>
      </c>
      <c r="C188" s="295" t="s">
        <v>373</v>
      </c>
      <c r="D188" s="296" t="s">
        <v>184</v>
      </c>
      <c r="E188" s="297">
        <v>9</v>
      </c>
      <c r="F188" s="297">
        <v>0</v>
      </c>
      <c r="G188" s="298">
        <f>E188*F188</f>
        <v>0</v>
      </c>
      <c r="H188" s="299">
        <v>3.6000000000000002E-4</v>
      </c>
      <c r="I188" s="300">
        <f>E188*H188</f>
        <v>3.2400000000000003E-3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1</v>
      </c>
      <c r="AC188" s="261">
        <v>1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1</v>
      </c>
    </row>
    <row r="189" spans="1:80">
      <c r="A189" s="293">
        <v>52</v>
      </c>
      <c r="B189" s="294" t="s">
        <v>743</v>
      </c>
      <c r="C189" s="295" t="s">
        <v>744</v>
      </c>
      <c r="D189" s="296" t="s">
        <v>176</v>
      </c>
      <c r="E189" s="297">
        <v>19</v>
      </c>
      <c r="F189" s="297">
        <v>0</v>
      </c>
      <c r="G189" s="298">
        <f>E189*F189</f>
        <v>0</v>
      </c>
      <c r="H189" s="299">
        <v>7.1999999999999995E-2</v>
      </c>
      <c r="I189" s="300">
        <f>E189*H189</f>
        <v>1.3679999999999999</v>
      </c>
      <c r="J189" s="299">
        <v>0</v>
      </c>
      <c r="K189" s="300">
        <f>E189*J189</f>
        <v>0</v>
      </c>
      <c r="O189" s="292">
        <v>2</v>
      </c>
      <c r="AA189" s="261">
        <v>1</v>
      </c>
      <c r="AB189" s="261">
        <v>1</v>
      </c>
      <c r="AC189" s="261">
        <v>1</v>
      </c>
      <c r="AZ189" s="261">
        <v>1</v>
      </c>
      <c r="BA189" s="261">
        <f>IF(AZ189=1,G189,0)</f>
        <v>0</v>
      </c>
      <c r="BB189" s="261">
        <f>IF(AZ189=2,G189,0)</f>
        <v>0</v>
      </c>
      <c r="BC189" s="261">
        <f>IF(AZ189=3,G189,0)</f>
        <v>0</v>
      </c>
      <c r="BD189" s="261">
        <f>IF(AZ189=4,G189,0)</f>
        <v>0</v>
      </c>
      <c r="BE189" s="261">
        <f>IF(AZ189=5,G189,0)</f>
        <v>0</v>
      </c>
      <c r="CA189" s="292">
        <v>1</v>
      </c>
      <c r="CB189" s="292">
        <v>1</v>
      </c>
    </row>
    <row r="190" spans="1:80">
      <c r="A190" s="301"/>
      <c r="B190" s="302"/>
      <c r="C190" s="303" t="s">
        <v>745</v>
      </c>
      <c r="D190" s="304"/>
      <c r="E190" s="304"/>
      <c r="F190" s="304"/>
      <c r="G190" s="305"/>
      <c r="I190" s="306"/>
      <c r="K190" s="306"/>
      <c r="L190" s="307" t="s">
        <v>745</v>
      </c>
      <c r="O190" s="292">
        <v>3</v>
      </c>
    </row>
    <row r="191" spans="1:80">
      <c r="A191" s="301"/>
      <c r="B191" s="308"/>
      <c r="C191" s="309" t="s">
        <v>813</v>
      </c>
      <c r="D191" s="310"/>
      <c r="E191" s="311">
        <v>19</v>
      </c>
      <c r="F191" s="312"/>
      <c r="G191" s="313"/>
      <c r="H191" s="314"/>
      <c r="I191" s="306"/>
      <c r="J191" s="315"/>
      <c r="K191" s="306"/>
      <c r="M191" s="307" t="s">
        <v>813</v>
      </c>
      <c r="O191" s="292"/>
    </row>
    <row r="192" spans="1:80">
      <c r="A192" s="293">
        <v>53</v>
      </c>
      <c r="B192" s="294" t="s">
        <v>374</v>
      </c>
      <c r="C192" s="295" t="s">
        <v>375</v>
      </c>
      <c r="D192" s="296" t="s">
        <v>184</v>
      </c>
      <c r="E192" s="297">
        <v>13.7</v>
      </c>
      <c r="F192" s="297">
        <v>0</v>
      </c>
      <c r="G192" s="298">
        <f>E192*F192</f>
        <v>0</v>
      </c>
      <c r="H192" s="299">
        <v>3.5999999999999999E-3</v>
      </c>
      <c r="I192" s="300">
        <f>E192*H192</f>
        <v>4.9319999999999996E-2</v>
      </c>
      <c r="J192" s="299">
        <v>0</v>
      </c>
      <c r="K192" s="300">
        <f>E192*J192</f>
        <v>0</v>
      </c>
      <c r="O192" s="292">
        <v>2</v>
      </c>
      <c r="AA192" s="261">
        <v>1</v>
      </c>
      <c r="AB192" s="261">
        <v>1</v>
      </c>
      <c r="AC192" s="261">
        <v>1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1</v>
      </c>
      <c r="CB192" s="292">
        <v>1</v>
      </c>
    </row>
    <row r="193" spans="1:80">
      <c r="A193" s="301"/>
      <c r="B193" s="308"/>
      <c r="C193" s="309" t="s">
        <v>814</v>
      </c>
      <c r="D193" s="310"/>
      <c r="E193" s="311">
        <v>13.7</v>
      </c>
      <c r="F193" s="312"/>
      <c r="G193" s="313"/>
      <c r="H193" s="314"/>
      <c r="I193" s="306"/>
      <c r="J193" s="315"/>
      <c r="K193" s="306"/>
      <c r="M193" s="307" t="s">
        <v>814</v>
      </c>
      <c r="O193" s="292"/>
    </row>
    <row r="194" spans="1:80">
      <c r="A194" s="293">
        <v>54</v>
      </c>
      <c r="B194" s="294" t="s">
        <v>376</v>
      </c>
      <c r="C194" s="295" t="s">
        <v>377</v>
      </c>
      <c r="D194" s="296" t="s">
        <v>176</v>
      </c>
      <c r="E194" s="297">
        <v>22</v>
      </c>
      <c r="F194" s="297">
        <v>0</v>
      </c>
      <c r="G194" s="298">
        <f>E194*F194</f>
        <v>0</v>
      </c>
      <c r="H194" s="299">
        <v>0.17244999999999999</v>
      </c>
      <c r="I194" s="300">
        <f>E194*H194</f>
        <v>3.7938999999999998</v>
      </c>
      <c r="J194" s="299"/>
      <c r="K194" s="300">
        <f>E194*J194</f>
        <v>0</v>
      </c>
      <c r="O194" s="292">
        <v>2</v>
      </c>
      <c r="AA194" s="261">
        <v>3</v>
      </c>
      <c r="AB194" s="261">
        <v>1</v>
      </c>
      <c r="AC194" s="261">
        <v>592451170</v>
      </c>
      <c r="AZ194" s="261">
        <v>1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3</v>
      </c>
      <c r="CB194" s="292">
        <v>1</v>
      </c>
    </row>
    <row r="195" spans="1:80">
      <c r="A195" s="301"/>
      <c r="B195" s="302"/>
      <c r="C195" s="303" t="s">
        <v>815</v>
      </c>
      <c r="D195" s="304"/>
      <c r="E195" s="304"/>
      <c r="F195" s="304"/>
      <c r="G195" s="305"/>
      <c r="I195" s="306"/>
      <c r="K195" s="306"/>
      <c r="L195" s="307" t="s">
        <v>815</v>
      </c>
      <c r="O195" s="292">
        <v>3</v>
      </c>
    </row>
    <row r="196" spans="1:80">
      <c r="A196" s="301"/>
      <c r="B196" s="302"/>
      <c r="C196" s="303" t="s">
        <v>748</v>
      </c>
      <c r="D196" s="304"/>
      <c r="E196" s="304"/>
      <c r="F196" s="304"/>
      <c r="G196" s="305"/>
      <c r="I196" s="306"/>
      <c r="K196" s="306"/>
      <c r="L196" s="307" t="s">
        <v>748</v>
      </c>
      <c r="O196" s="292">
        <v>3</v>
      </c>
    </row>
    <row r="197" spans="1:80">
      <c r="A197" s="301"/>
      <c r="B197" s="302"/>
      <c r="C197" s="303" t="s">
        <v>749</v>
      </c>
      <c r="D197" s="304"/>
      <c r="E197" s="304"/>
      <c r="F197" s="304"/>
      <c r="G197" s="305"/>
      <c r="I197" s="306"/>
      <c r="K197" s="306"/>
      <c r="L197" s="307" t="s">
        <v>749</v>
      </c>
      <c r="O197" s="292">
        <v>3</v>
      </c>
    </row>
    <row r="198" spans="1:80">
      <c r="A198" s="301"/>
      <c r="B198" s="308"/>
      <c r="C198" s="337" t="s">
        <v>226</v>
      </c>
      <c r="D198" s="310"/>
      <c r="E198" s="336">
        <v>0</v>
      </c>
      <c r="F198" s="312"/>
      <c r="G198" s="313"/>
      <c r="H198" s="314"/>
      <c r="I198" s="306"/>
      <c r="J198" s="315"/>
      <c r="K198" s="306"/>
      <c r="M198" s="307" t="s">
        <v>226</v>
      </c>
      <c r="O198" s="292"/>
    </row>
    <row r="199" spans="1:80">
      <c r="A199" s="301"/>
      <c r="B199" s="308"/>
      <c r="C199" s="337" t="s">
        <v>816</v>
      </c>
      <c r="D199" s="310"/>
      <c r="E199" s="336">
        <v>16.5</v>
      </c>
      <c r="F199" s="312"/>
      <c r="G199" s="313"/>
      <c r="H199" s="314"/>
      <c r="I199" s="306"/>
      <c r="J199" s="315"/>
      <c r="K199" s="306"/>
      <c r="M199" s="307" t="s">
        <v>816</v>
      </c>
      <c r="O199" s="292"/>
    </row>
    <row r="200" spans="1:80">
      <c r="A200" s="301"/>
      <c r="B200" s="308"/>
      <c r="C200" s="337" t="s">
        <v>751</v>
      </c>
      <c r="D200" s="310"/>
      <c r="E200" s="336">
        <v>3</v>
      </c>
      <c r="F200" s="312"/>
      <c r="G200" s="313"/>
      <c r="H200" s="314"/>
      <c r="I200" s="306"/>
      <c r="J200" s="315"/>
      <c r="K200" s="306"/>
      <c r="M200" s="307" t="s">
        <v>751</v>
      </c>
      <c r="O200" s="292"/>
    </row>
    <row r="201" spans="1:80">
      <c r="A201" s="301"/>
      <c r="B201" s="308"/>
      <c r="C201" s="337" t="s">
        <v>231</v>
      </c>
      <c r="D201" s="310"/>
      <c r="E201" s="336">
        <v>19.5</v>
      </c>
      <c r="F201" s="312"/>
      <c r="G201" s="313"/>
      <c r="H201" s="314"/>
      <c r="I201" s="306"/>
      <c r="J201" s="315"/>
      <c r="K201" s="306"/>
      <c r="M201" s="307" t="s">
        <v>231</v>
      </c>
      <c r="O201" s="292"/>
    </row>
    <row r="202" spans="1:80">
      <c r="A202" s="301"/>
      <c r="B202" s="308"/>
      <c r="C202" s="309" t="s">
        <v>817</v>
      </c>
      <c r="D202" s="310"/>
      <c r="E202" s="311">
        <v>21.45</v>
      </c>
      <c r="F202" s="312"/>
      <c r="G202" s="313"/>
      <c r="H202" s="314"/>
      <c r="I202" s="306"/>
      <c r="J202" s="315"/>
      <c r="K202" s="306"/>
      <c r="M202" s="307" t="s">
        <v>817</v>
      </c>
      <c r="O202" s="292"/>
    </row>
    <row r="203" spans="1:80">
      <c r="A203" s="301"/>
      <c r="B203" s="308"/>
      <c r="C203" s="309" t="s">
        <v>818</v>
      </c>
      <c r="D203" s="310"/>
      <c r="E203" s="311">
        <v>0.55000000000000004</v>
      </c>
      <c r="F203" s="312"/>
      <c r="G203" s="313"/>
      <c r="H203" s="314"/>
      <c r="I203" s="306"/>
      <c r="J203" s="315"/>
      <c r="K203" s="306"/>
      <c r="M203" s="307" t="s">
        <v>818</v>
      </c>
      <c r="O203" s="292"/>
    </row>
    <row r="204" spans="1:80">
      <c r="A204" s="316"/>
      <c r="B204" s="317" t="s">
        <v>99</v>
      </c>
      <c r="C204" s="318" t="s">
        <v>369</v>
      </c>
      <c r="D204" s="319"/>
      <c r="E204" s="320"/>
      <c r="F204" s="321"/>
      <c r="G204" s="322">
        <f>SUM(G186:G203)</f>
        <v>0</v>
      </c>
      <c r="H204" s="323"/>
      <c r="I204" s="324">
        <f>SUM(I186:I203)</f>
        <v>6.4338099999999994</v>
      </c>
      <c r="J204" s="323"/>
      <c r="K204" s="324">
        <f>SUM(K186:K203)</f>
        <v>0</v>
      </c>
      <c r="O204" s="292">
        <v>4</v>
      </c>
      <c r="BA204" s="325">
        <f>SUM(BA186:BA203)</f>
        <v>0</v>
      </c>
      <c r="BB204" s="325">
        <f>SUM(BB186:BB203)</f>
        <v>0</v>
      </c>
      <c r="BC204" s="325">
        <f>SUM(BC186:BC203)</f>
        <v>0</v>
      </c>
      <c r="BD204" s="325">
        <f>SUM(BD186:BD203)</f>
        <v>0</v>
      </c>
      <c r="BE204" s="325">
        <f>SUM(BE186:BE203)</f>
        <v>0</v>
      </c>
    </row>
    <row r="205" spans="1:80">
      <c r="A205" s="282" t="s">
        <v>97</v>
      </c>
      <c r="B205" s="283" t="s">
        <v>380</v>
      </c>
      <c r="C205" s="284" t="s">
        <v>381</v>
      </c>
      <c r="D205" s="285"/>
      <c r="E205" s="286"/>
      <c r="F205" s="286"/>
      <c r="G205" s="287"/>
      <c r="H205" s="288"/>
      <c r="I205" s="289"/>
      <c r="J205" s="290"/>
      <c r="K205" s="291"/>
      <c r="O205" s="292">
        <v>1</v>
      </c>
    </row>
    <row r="206" spans="1:80" ht="22.5">
      <c r="A206" s="293">
        <v>55</v>
      </c>
      <c r="B206" s="294" t="s">
        <v>383</v>
      </c>
      <c r="C206" s="295" t="s">
        <v>384</v>
      </c>
      <c r="D206" s="296" t="s">
        <v>385</v>
      </c>
      <c r="E206" s="297">
        <v>2</v>
      </c>
      <c r="F206" s="297">
        <v>0</v>
      </c>
      <c r="G206" s="298">
        <f>E206*F206</f>
        <v>0</v>
      </c>
      <c r="H206" s="299">
        <v>3.5619999999999999E-2</v>
      </c>
      <c r="I206" s="300">
        <f>E206*H206</f>
        <v>7.1239999999999998E-2</v>
      </c>
      <c r="J206" s="299">
        <v>0</v>
      </c>
      <c r="K206" s="300">
        <f>E206*J206</f>
        <v>0</v>
      </c>
      <c r="O206" s="292">
        <v>2</v>
      </c>
      <c r="AA206" s="261">
        <v>1</v>
      </c>
      <c r="AB206" s="261">
        <v>1</v>
      </c>
      <c r="AC206" s="261">
        <v>1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1</v>
      </c>
      <c r="CB206" s="292">
        <v>1</v>
      </c>
    </row>
    <row r="207" spans="1:80">
      <c r="A207" s="301"/>
      <c r="B207" s="302"/>
      <c r="C207" s="303" t="s">
        <v>386</v>
      </c>
      <c r="D207" s="304"/>
      <c r="E207" s="304"/>
      <c r="F207" s="304"/>
      <c r="G207" s="305"/>
      <c r="I207" s="306"/>
      <c r="K207" s="306"/>
      <c r="L207" s="307" t="s">
        <v>386</v>
      </c>
      <c r="O207" s="292">
        <v>3</v>
      </c>
    </row>
    <row r="208" spans="1:80">
      <c r="A208" s="316"/>
      <c r="B208" s="317" t="s">
        <v>99</v>
      </c>
      <c r="C208" s="318" t="s">
        <v>382</v>
      </c>
      <c r="D208" s="319"/>
      <c r="E208" s="320"/>
      <c r="F208" s="321"/>
      <c r="G208" s="322">
        <f>SUM(G205:G207)</f>
        <v>0</v>
      </c>
      <c r="H208" s="323"/>
      <c r="I208" s="324">
        <f>SUM(I205:I207)</f>
        <v>7.1239999999999998E-2</v>
      </c>
      <c r="J208" s="323"/>
      <c r="K208" s="324">
        <f>SUM(K205:K207)</f>
        <v>0</v>
      </c>
      <c r="O208" s="292">
        <v>4</v>
      </c>
      <c r="BA208" s="325">
        <f>SUM(BA205:BA207)</f>
        <v>0</v>
      </c>
      <c r="BB208" s="325">
        <f>SUM(BB205:BB207)</f>
        <v>0</v>
      </c>
      <c r="BC208" s="325">
        <f>SUM(BC205:BC207)</f>
        <v>0</v>
      </c>
      <c r="BD208" s="325">
        <f>SUM(BD205:BD207)</f>
        <v>0</v>
      </c>
      <c r="BE208" s="325">
        <f>SUM(BE205:BE207)</f>
        <v>0</v>
      </c>
    </row>
    <row r="209" spans="1:80">
      <c r="A209" s="282" t="s">
        <v>97</v>
      </c>
      <c r="B209" s="283" t="s">
        <v>387</v>
      </c>
      <c r="C209" s="284" t="s">
        <v>388</v>
      </c>
      <c r="D209" s="285"/>
      <c r="E209" s="286"/>
      <c r="F209" s="286"/>
      <c r="G209" s="287"/>
      <c r="H209" s="288"/>
      <c r="I209" s="289"/>
      <c r="J209" s="290"/>
      <c r="K209" s="291"/>
      <c r="O209" s="292">
        <v>1</v>
      </c>
    </row>
    <row r="210" spans="1:80">
      <c r="A210" s="293">
        <v>56</v>
      </c>
      <c r="B210" s="294" t="s">
        <v>390</v>
      </c>
      <c r="C210" s="295" t="s">
        <v>391</v>
      </c>
      <c r="D210" s="296" t="s">
        <v>176</v>
      </c>
      <c r="E210" s="297">
        <v>57</v>
      </c>
      <c r="F210" s="297">
        <v>0</v>
      </c>
      <c r="G210" s="298">
        <f>E210*F210</f>
        <v>0</v>
      </c>
      <c r="H210" s="299">
        <v>2.2000000000000001E-4</v>
      </c>
      <c r="I210" s="300">
        <f>E210*H210</f>
        <v>1.2540000000000001E-2</v>
      </c>
      <c r="J210" s="299">
        <v>0</v>
      </c>
      <c r="K210" s="300">
        <f>E210*J210</f>
        <v>0</v>
      </c>
      <c r="O210" s="292">
        <v>2</v>
      </c>
      <c r="AA210" s="261">
        <v>1</v>
      </c>
      <c r="AB210" s="261">
        <v>1</v>
      </c>
      <c r="AC210" s="261">
        <v>1</v>
      </c>
      <c r="AZ210" s="261">
        <v>1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1</v>
      </c>
      <c r="CB210" s="292">
        <v>1</v>
      </c>
    </row>
    <row r="211" spans="1:80">
      <c r="A211" s="301"/>
      <c r="B211" s="308"/>
      <c r="C211" s="309" t="s">
        <v>819</v>
      </c>
      <c r="D211" s="310"/>
      <c r="E211" s="311">
        <v>28.5</v>
      </c>
      <c r="F211" s="312"/>
      <c r="G211" s="313"/>
      <c r="H211" s="314"/>
      <c r="I211" s="306"/>
      <c r="J211" s="315"/>
      <c r="K211" s="306"/>
      <c r="M211" s="307" t="s">
        <v>819</v>
      </c>
      <c r="O211" s="292"/>
    </row>
    <row r="212" spans="1:80">
      <c r="A212" s="301"/>
      <c r="B212" s="308"/>
      <c r="C212" s="309" t="s">
        <v>820</v>
      </c>
      <c r="D212" s="310"/>
      <c r="E212" s="311">
        <v>28.5</v>
      </c>
      <c r="F212" s="312"/>
      <c r="G212" s="313"/>
      <c r="H212" s="314"/>
      <c r="I212" s="306"/>
      <c r="J212" s="315"/>
      <c r="K212" s="306"/>
      <c r="M212" s="307" t="s">
        <v>820</v>
      </c>
      <c r="O212" s="292"/>
    </row>
    <row r="213" spans="1:80">
      <c r="A213" s="316"/>
      <c r="B213" s="317" t="s">
        <v>99</v>
      </c>
      <c r="C213" s="318" t="s">
        <v>389</v>
      </c>
      <c r="D213" s="319"/>
      <c r="E213" s="320"/>
      <c r="F213" s="321"/>
      <c r="G213" s="322">
        <f>SUM(G209:G212)</f>
        <v>0</v>
      </c>
      <c r="H213" s="323"/>
      <c r="I213" s="324">
        <f>SUM(I209:I212)</f>
        <v>1.2540000000000001E-2</v>
      </c>
      <c r="J213" s="323"/>
      <c r="K213" s="324">
        <f>SUM(K209:K212)</f>
        <v>0</v>
      </c>
      <c r="O213" s="292">
        <v>4</v>
      </c>
      <c r="BA213" s="325">
        <f>SUM(BA209:BA212)</f>
        <v>0</v>
      </c>
      <c r="BB213" s="325">
        <f>SUM(BB209:BB212)</f>
        <v>0</v>
      </c>
      <c r="BC213" s="325">
        <f>SUM(BC209:BC212)</f>
        <v>0</v>
      </c>
      <c r="BD213" s="325">
        <f>SUM(BD209:BD212)</f>
        <v>0</v>
      </c>
      <c r="BE213" s="325">
        <f>SUM(BE209:BE212)</f>
        <v>0</v>
      </c>
    </row>
    <row r="214" spans="1:80">
      <c r="A214" s="282" t="s">
        <v>97</v>
      </c>
      <c r="B214" s="283" t="s">
        <v>394</v>
      </c>
      <c r="C214" s="284" t="s">
        <v>395</v>
      </c>
      <c r="D214" s="285"/>
      <c r="E214" s="286"/>
      <c r="F214" s="286"/>
      <c r="G214" s="287"/>
      <c r="H214" s="288"/>
      <c r="I214" s="289"/>
      <c r="J214" s="290"/>
      <c r="K214" s="291"/>
      <c r="O214" s="292">
        <v>1</v>
      </c>
    </row>
    <row r="215" spans="1:80">
      <c r="A215" s="293">
        <v>57</v>
      </c>
      <c r="B215" s="294" t="s">
        <v>397</v>
      </c>
      <c r="C215" s="295" t="s">
        <v>398</v>
      </c>
      <c r="D215" s="296" t="s">
        <v>184</v>
      </c>
      <c r="E215" s="297">
        <v>4</v>
      </c>
      <c r="F215" s="297">
        <v>0</v>
      </c>
      <c r="G215" s="298">
        <f>E215*F215</f>
        <v>0</v>
      </c>
      <c r="H215" s="299">
        <v>0</v>
      </c>
      <c r="I215" s="300">
        <f>E215*H215</f>
        <v>0</v>
      </c>
      <c r="J215" s="299">
        <v>0</v>
      </c>
      <c r="K215" s="300">
        <f>E215*J215</f>
        <v>0</v>
      </c>
      <c r="O215" s="292">
        <v>2</v>
      </c>
      <c r="AA215" s="261">
        <v>1</v>
      </c>
      <c r="AB215" s="261">
        <v>1</v>
      </c>
      <c r="AC215" s="261">
        <v>1</v>
      </c>
      <c r="AZ215" s="261">
        <v>1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1</v>
      </c>
    </row>
    <row r="216" spans="1:80">
      <c r="A216" s="301"/>
      <c r="B216" s="302"/>
      <c r="C216" s="303" t="s">
        <v>821</v>
      </c>
      <c r="D216" s="304"/>
      <c r="E216" s="304"/>
      <c r="F216" s="304"/>
      <c r="G216" s="305"/>
      <c r="I216" s="306"/>
      <c r="K216" s="306"/>
      <c r="L216" s="307" t="s">
        <v>821</v>
      </c>
      <c r="O216" s="292">
        <v>3</v>
      </c>
    </row>
    <row r="217" spans="1:80">
      <c r="A217" s="316"/>
      <c r="B217" s="317" t="s">
        <v>99</v>
      </c>
      <c r="C217" s="318" t="s">
        <v>396</v>
      </c>
      <c r="D217" s="319"/>
      <c r="E217" s="320"/>
      <c r="F217" s="321"/>
      <c r="G217" s="322">
        <f>SUM(G214:G216)</f>
        <v>0</v>
      </c>
      <c r="H217" s="323"/>
      <c r="I217" s="324">
        <f>SUM(I214:I216)</f>
        <v>0</v>
      </c>
      <c r="J217" s="323"/>
      <c r="K217" s="324">
        <f>SUM(K214:K216)</f>
        <v>0</v>
      </c>
      <c r="O217" s="292">
        <v>4</v>
      </c>
      <c r="BA217" s="325">
        <f>SUM(BA214:BA216)</f>
        <v>0</v>
      </c>
      <c r="BB217" s="325">
        <f>SUM(BB214:BB216)</f>
        <v>0</v>
      </c>
      <c r="BC217" s="325">
        <f>SUM(BC214:BC216)</f>
        <v>0</v>
      </c>
      <c r="BD217" s="325">
        <f>SUM(BD214:BD216)</f>
        <v>0</v>
      </c>
      <c r="BE217" s="325">
        <f>SUM(BE214:BE216)</f>
        <v>0</v>
      </c>
    </row>
    <row r="218" spans="1:80">
      <c r="A218" s="282" t="s">
        <v>97</v>
      </c>
      <c r="B218" s="283" t="s">
        <v>401</v>
      </c>
      <c r="C218" s="284" t="s">
        <v>402</v>
      </c>
      <c r="D218" s="285"/>
      <c r="E218" s="286"/>
      <c r="F218" s="286"/>
      <c r="G218" s="287"/>
      <c r="H218" s="288"/>
      <c r="I218" s="289"/>
      <c r="J218" s="290"/>
      <c r="K218" s="291"/>
      <c r="O218" s="292">
        <v>1</v>
      </c>
    </row>
    <row r="219" spans="1:80">
      <c r="A219" s="293">
        <v>58</v>
      </c>
      <c r="B219" s="294" t="s">
        <v>404</v>
      </c>
      <c r="C219" s="295" t="s">
        <v>405</v>
      </c>
      <c r="D219" s="296" t="s">
        <v>184</v>
      </c>
      <c r="E219" s="297">
        <v>10</v>
      </c>
      <c r="F219" s="297">
        <v>0</v>
      </c>
      <c r="G219" s="298">
        <f>E219*F219</f>
        <v>0</v>
      </c>
      <c r="H219" s="299">
        <v>3.6999999999999999E-4</v>
      </c>
      <c r="I219" s="300">
        <f>E219*H219</f>
        <v>3.7000000000000002E-3</v>
      </c>
      <c r="J219" s="299">
        <v>0</v>
      </c>
      <c r="K219" s="300">
        <f>E219*J219</f>
        <v>0</v>
      </c>
      <c r="O219" s="292">
        <v>2</v>
      </c>
      <c r="AA219" s="261">
        <v>1</v>
      </c>
      <c r="AB219" s="261">
        <v>1</v>
      </c>
      <c r="AC219" s="261">
        <v>1</v>
      </c>
      <c r="AZ219" s="261">
        <v>1</v>
      </c>
      <c r="BA219" s="261">
        <f>IF(AZ219=1,G219,0)</f>
        <v>0</v>
      </c>
      <c r="BB219" s="261">
        <f>IF(AZ219=2,G219,0)</f>
        <v>0</v>
      </c>
      <c r="BC219" s="261">
        <f>IF(AZ219=3,G219,0)</f>
        <v>0</v>
      </c>
      <c r="BD219" s="261">
        <f>IF(AZ219=4,G219,0)</f>
        <v>0</v>
      </c>
      <c r="BE219" s="261">
        <f>IF(AZ219=5,G219,0)</f>
        <v>0</v>
      </c>
      <c r="CA219" s="292">
        <v>1</v>
      </c>
      <c r="CB219" s="292">
        <v>1</v>
      </c>
    </row>
    <row r="220" spans="1:80">
      <c r="A220" s="301"/>
      <c r="B220" s="302"/>
      <c r="C220" s="303" t="s">
        <v>406</v>
      </c>
      <c r="D220" s="304"/>
      <c r="E220" s="304"/>
      <c r="F220" s="304"/>
      <c r="G220" s="305"/>
      <c r="I220" s="306"/>
      <c r="K220" s="306"/>
      <c r="L220" s="307" t="s">
        <v>406</v>
      </c>
      <c r="O220" s="292">
        <v>3</v>
      </c>
    </row>
    <row r="221" spans="1:80">
      <c r="A221" s="293">
        <v>59</v>
      </c>
      <c r="B221" s="294" t="s">
        <v>755</v>
      </c>
      <c r="C221" s="295" t="s">
        <v>756</v>
      </c>
      <c r="D221" s="296" t="s">
        <v>176</v>
      </c>
      <c r="E221" s="297">
        <v>1</v>
      </c>
      <c r="F221" s="297">
        <v>0</v>
      </c>
      <c r="G221" s="298">
        <f>E221*F221</f>
        <v>0</v>
      </c>
      <c r="H221" s="299">
        <v>2.8900000000000002E-3</v>
      </c>
      <c r="I221" s="300">
        <f>E221*H221</f>
        <v>2.8900000000000002E-3</v>
      </c>
      <c r="J221" s="299">
        <v>0</v>
      </c>
      <c r="K221" s="300">
        <f>E221*J221</f>
        <v>0</v>
      </c>
      <c r="O221" s="292">
        <v>2</v>
      </c>
      <c r="AA221" s="261">
        <v>1</v>
      </c>
      <c r="AB221" s="261">
        <v>1</v>
      </c>
      <c r="AC221" s="261">
        <v>1</v>
      </c>
      <c r="AZ221" s="261">
        <v>1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1</v>
      </c>
      <c r="CB221" s="292">
        <v>1</v>
      </c>
    </row>
    <row r="222" spans="1:80">
      <c r="A222" s="301"/>
      <c r="B222" s="302"/>
      <c r="C222" s="303" t="s">
        <v>757</v>
      </c>
      <c r="D222" s="304"/>
      <c r="E222" s="304"/>
      <c r="F222" s="304"/>
      <c r="G222" s="305"/>
      <c r="I222" s="306"/>
      <c r="K222" s="306"/>
      <c r="L222" s="307" t="s">
        <v>757</v>
      </c>
      <c r="O222" s="292">
        <v>3</v>
      </c>
    </row>
    <row r="223" spans="1:80">
      <c r="A223" s="301"/>
      <c r="B223" s="308"/>
      <c r="C223" s="309" t="s">
        <v>822</v>
      </c>
      <c r="D223" s="310"/>
      <c r="E223" s="311">
        <v>1</v>
      </c>
      <c r="F223" s="312"/>
      <c r="G223" s="313"/>
      <c r="H223" s="314"/>
      <c r="I223" s="306"/>
      <c r="J223" s="315"/>
      <c r="K223" s="306"/>
      <c r="M223" s="307" t="s">
        <v>822</v>
      </c>
      <c r="O223" s="292"/>
    </row>
    <row r="224" spans="1:80">
      <c r="A224" s="293">
        <v>60</v>
      </c>
      <c r="B224" s="294" t="s">
        <v>759</v>
      </c>
      <c r="C224" s="295" t="s">
        <v>760</v>
      </c>
      <c r="D224" s="296" t="s">
        <v>176</v>
      </c>
      <c r="E224" s="297">
        <v>1</v>
      </c>
      <c r="F224" s="297">
        <v>0</v>
      </c>
      <c r="G224" s="298">
        <f>E224*F224</f>
        <v>0</v>
      </c>
      <c r="H224" s="299">
        <v>0</v>
      </c>
      <c r="I224" s="300">
        <f>E224*H224</f>
        <v>0</v>
      </c>
      <c r="J224" s="299">
        <v>0</v>
      </c>
      <c r="K224" s="300">
        <f>E224*J224</f>
        <v>0</v>
      </c>
      <c r="O224" s="292">
        <v>2</v>
      </c>
      <c r="AA224" s="261">
        <v>1</v>
      </c>
      <c r="AB224" s="261">
        <v>1</v>
      </c>
      <c r="AC224" s="261">
        <v>1</v>
      </c>
      <c r="AZ224" s="261">
        <v>1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1</v>
      </c>
      <c r="CB224" s="292">
        <v>1</v>
      </c>
    </row>
    <row r="225" spans="1:80">
      <c r="A225" s="301"/>
      <c r="B225" s="308"/>
      <c r="C225" s="309" t="s">
        <v>822</v>
      </c>
      <c r="D225" s="310"/>
      <c r="E225" s="311">
        <v>1</v>
      </c>
      <c r="F225" s="312"/>
      <c r="G225" s="313"/>
      <c r="H225" s="314"/>
      <c r="I225" s="306"/>
      <c r="J225" s="315"/>
      <c r="K225" s="306"/>
      <c r="M225" s="307" t="s">
        <v>822</v>
      </c>
      <c r="O225" s="292"/>
    </row>
    <row r="226" spans="1:80">
      <c r="A226" s="293">
        <v>61</v>
      </c>
      <c r="B226" s="294" t="s">
        <v>407</v>
      </c>
      <c r="C226" s="295" t="s">
        <v>408</v>
      </c>
      <c r="D226" s="296" t="s">
        <v>184</v>
      </c>
      <c r="E226" s="297">
        <v>18</v>
      </c>
      <c r="F226" s="297">
        <v>0</v>
      </c>
      <c r="G226" s="298">
        <f>E226*F226</f>
        <v>0</v>
      </c>
      <c r="H226" s="299">
        <v>0.188</v>
      </c>
      <c r="I226" s="300">
        <f>E226*H226</f>
        <v>3.3839999999999999</v>
      </c>
      <c r="J226" s="299">
        <v>0</v>
      </c>
      <c r="K226" s="300">
        <f>E226*J226</f>
        <v>0</v>
      </c>
      <c r="O226" s="292">
        <v>2</v>
      </c>
      <c r="AA226" s="261">
        <v>1</v>
      </c>
      <c r="AB226" s="261">
        <v>1</v>
      </c>
      <c r="AC226" s="261">
        <v>1</v>
      </c>
      <c r="AZ226" s="261">
        <v>1</v>
      </c>
      <c r="BA226" s="261">
        <f>IF(AZ226=1,G226,0)</f>
        <v>0</v>
      </c>
      <c r="BB226" s="261">
        <f>IF(AZ226=2,G226,0)</f>
        <v>0</v>
      </c>
      <c r="BC226" s="261">
        <f>IF(AZ226=3,G226,0)</f>
        <v>0</v>
      </c>
      <c r="BD226" s="261">
        <f>IF(AZ226=4,G226,0)</f>
        <v>0</v>
      </c>
      <c r="BE226" s="261">
        <f>IF(AZ226=5,G226,0)</f>
        <v>0</v>
      </c>
      <c r="CA226" s="292">
        <v>1</v>
      </c>
      <c r="CB226" s="292">
        <v>1</v>
      </c>
    </row>
    <row r="227" spans="1:80">
      <c r="A227" s="301"/>
      <c r="B227" s="308"/>
      <c r="C227" s="309" t="s">
        <v>761</v>
      </c>
      <c r="D227" s="310"/>
      <c r="E227" s="311">
        <v>7</v>
      </c>
      <c r="F227" s="312"/>
      <c r="G227" s="313"/>
      <c r="H227" s="314"/>
      <c r="I227" s="306"/>
      <c r="J227" s="315"/>
      <c r="K227" s="306"/>
      <c r="M227" s="307" t="s">
        <v>761</v>
      </c>
      <c r="O227" s="292"/>
    </row>
    <row r="228" spans="1:80">
      <c r="A228" s="301"/>
      <c r="B228" s="308"/>
      <c r="C228" s="309" t="s">
        <v>823</v>
      </c>
      <c r="D228" s="310"/>
      <c r="E228" s="311">
        <v>11</v>
      </c>
      <c r="F228" s="312"/>
      <c r="G228" s="313"/>
      <c r="H228" s="314"/>
      <c r="I228" s="306"/>
      <c r="J228" s="315"/>
      <c r="K228" s="306"/>
      <c r="M228" s="307" t="s">
        <v>823</v>
      </c>
      <c r="O228" s="292"/>
    </row>
    <row r="229" spans="1:80">
      <c r="A229" s="293">
        <v>62</v>
      </c>
      <c r="B229" s="294" t="s">
        <v>412</v>
      </c>
      <c r="C229" s="295" t="s">
        <v>413</v>
      </c>
      <c r="D229" s="296" t="s">
        <v>109</v>
      </c>
      <c r="E229" s="297">
        <v>0.63</v>
      </c>
      <c r="F229" s="297">
        <v>0</v>
      </c>
      <c r="G229" s="298">
        <f>E229*F229</f>
        <v>0</v>
      </c>
      <c r="H229" s="299">
        <v>2.5249999999999999</v>
      </c>
      <c r="I229" s="300">
        <f>E229*H229</f>
        <v>1.5907499999999999</v>
      </c>
      <c r="J229" s="299">
        <v>0</v>
      </c>
      <c r="K229" s="300">
        <f>E229*J229</f>
        <v>0</v>
      </c>
      <c r="O229" s="292">
        <v>2</v>
      </c>
      <c r="AA229" s="261">
        <v>1</v>
      </c>
      <c r="AB229" s="261">
        <v>1</v>
      </c>
      <c r="AC229" s="261">
        <v>1</v>
      </c>
      <c r="AZ229" s="261">
        <v>1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1</v>
      </c>
      <c r="CB229" s="292">
        <v>1</v>
      </c>
    </row>
    <row r="230" spans="1:80">
      <c r="A230" s="301"/>
      <c r="B230" s="302"/>
      <c r="C230" s="303" t="s">
        <v>366</v>
      </c>
      <c r="D230" s="304"/>
      <c r="E230" s="304"/>
      <c r="F230" s="304"/>
      <c r="G230" s="305"/>
      <c r="I230" s="306"/>
      <c r="K230" s="306"/>
      <c r="L230" s="307" t="s">
        <v>366</v>
      </c>
      <c r="O230" s="292">
        <v>3</v>
      </c>
    </row>
    <row r="231" spans="1:80">
      <c r="A231" s="301"/>
      <c r="B231" s="308"/>
      <c r="C231" s="309" t="s">
        <v>824</v>
      </c>
      <c r="D231" s="310"/>
      <c r="E231" s="311">
        <v>0.63</v>
      </c>
      <c r="F231" s="312"/>
      <c r="G231" s="313"/>
      <c r="H231" s="314"/>
      <c r="I231" s="306"/>
      <c r="J231" s="315"/>
      <c r="K231" s="306"/>
      <c r="M231" s="307" t="s">
        <v>824</v>
      </c>
      <c r="O231" s="292"/>
    </row>
    <row r="232" spans="1:80">
      <c r="A232" s="293">
        <v>63</v>
      </c>
      <c r="B232" s="294" t="s">
        <v>666</v>
      </c>
      <c r="C232" s="295" t="s">
        <v>667</v>
      </c>
      <c r="D232" s="296" t="s">
        <v>184</v>
      </c>
      <c r="E232" s="297">
        <v>12.7</v>
      </c>
      <c r="F232" s="297">
        <v>0</v>
      </c>
      <c r="G232" s="298">
        <f>E232*F232</f>
        <v>0</v>
      </c>
      <c r="H232" s="299">
        <v>0</v>
      </c>
      <c r="I232" s="300">
        <f>E232*H232</f>
        <v>0</v>
      </c>
      <c r="J232" s="299">
        <v>0</v>
      </c>
      <c r="K232" s="300">
        <f>E232*J232</f>
        <v>0</v>
      </c>
      <c r="O232" s="292">
        <v>2</v>
      </c>
      <c r="AA232" s="261">
        <v>1</v>
      </c>
      <c r="AB232" s="261">
        <v>0</v>
      </c>
      <c r="AC232" s="261">
        <v>0</v>
      </c>
      <c r="AZ232" s="261">
        <v>1</v>
      </c>
      <c r="BA232" s="261">
        <f>IF(AZ232=1,G232,0)</f>
        <v>0</v>
      </c>
      <c r="BB232" s="261">
        <f>IF(AZ232=2,G232,0)</f>
        <v>0</v>
      </c>
      <c r="BC232" s="261">
        <f>IF(AZ232=3,G232,0)</f>
        <v>0</v>
      </c>
      <c r="BD232" s="261">
        <f>IF(AZ232=4,G232,0)</f>
        <v>0</v>
      </c>
      <c r="BE232" s="261">
        <f>IF(AZ232=5,G232,0)</f>
        <v>0</v>
      </c>
      <c r="CA232" s="292">
        <v>1</v>
      </c>
      <c r="CB232" s="292">
        <v>0</v>
      </c>
    </row>
    <row r="233" spans="1:80">
      <c r="A233" s="301"/>
      <c r="B233" s="302"/>
      <c r="C233" s="303" t="s">
        <v>668</v>
      </c>
      <c r="D233" s="304"/>
      <c r="E233" s="304"/>
      <c r="F233" s="304"/>
      <c r="G233" s="305"/>
      <c r="I233" s="306"/>
      <c r="K233" s="306"/>
      <c r="L233" s="307" t="s">
        <v>668</v>
      </c>
      <c r="O233" s="292">
        <v>3</v>
      </c>
    </row>
    <row r="234" spans="1:80">
      <c r="A234" s="293">
        <v>64</v>
      </c>
      <c r="B234" s="294" t="s">
        <v>669</v>
      </c>
      <c r="C234" s="295" t="s">
        <v>670</v>
      </c>
      <c r="D234" s="296" t="s">
        <v>184</v>
      </c>
      <c r="E234" s="297">
        <v>12.7</v>
      </c>
      <c r="F234" s="297">
        <v>0</v>
      </c>
      <c r="G234" s="298">
        <f>E234*F234</f>
        <v>0</v>
      </c>
      <c r="H234" s="299">
        <v>0</v>
      </c>
      <c r="I234" s="300">
        <f>E234*H234</f>
        <v>0</v>
      </c>
      <c r="J234" s="299">
        <v>0</v>
      </c>
      <c r="K234" s="300">
        <f>E234*J234</f>
        <v>0</v>
      </c>
      <c r="O234" s="292">
        <v>2</v>
      </c>
      <c r="AA234" s="261">
        <v>1</v>
      </c>
      <c r="AB234" s="261">
        <v>1</v>
      </c>
      <c r="AC234" s="261">
        <v>1</v>
      </c>
      <c r="AZ234" s="261">
        <v>1</v>
      </c>
      <c r="BA234" s="261">
        <f>IF(AZ234=1,G234,0)</f>
        <v>0</v>
      </c>
      <c r="BB234" s="261">
        <f>IF(AZ234=2,G234,0)</f>
        <v>0</v>
      </c>
      <c r="BC234" s="261">
        <f>IF(AZ234=3,G234,0)</f>
        <v>0</v>
      </c>
      <c r="BD234" s="261">
        <f>IF(AZ234=4,G234,0)</f>
        <v>0</v>
      </c>
      <c r="BE234" s="261">
        <f>IF(AZ234=5,G234,0)</f>
        <v>0</v>
      </c>
      <c r="CA234" s="292">
        <v>1</v>
      </c>
      <c r="CB234" s="292">
        <v>1</v>
      </c>
    </row>
    <row r="235" spans="1:80">
      <c r="A235" s="301"/>
      <c r="B235" s="302"/>
      <c r="C235" s="303" t="s">
        <v>668</v>
      </c>
      <c r="D235" s="304"/>
      <c r="E235" s="304"/>
      <c r="F235" s="304"/>
      <c r="G235" s="305"/>
      <c r="I235" s="306"/>
      <c r="K235" s="306"/>
      <c r="L235" s="307" t="s">
        <v>668</v>
      </c>
      <c r="O235" s="292">
        <v>3</v>
      </c>
    </row>
    <row r="236" spans="1:80">
      <c r="A236" s="293">
        <v>65</v>
      </c>
      <c r="B236" s="294" t="s">
        <v>420</v>
      </c>
      <c r="C236" s="295" t="s">
        <v>421</v>
      </c>
      <c r="D236" s="296" t="s">
        <v>385</v>
      </c>
      <c r="E236" s="297">
        <v>7</v>
      </c>
      <c r="F236" s="297">
        <v>0</v>
      </c>
      <c r="G236" s="298">
        <f>E236*F236</f>
        <v>0</v>
      </c>
      <c r="H236" s="299">
        <v>4.5999999999999999E-2</v>
      </c>
      <c r="I236" s="300">
        <f>E236*H236</f>
        <v>0.32200000000000001</v>
      </c>
      <c r="J236" s="299"/>
      <c r="K236" s="300">
        <f>E236*J236</f>
        <v>0</v>
      </c>
      <c r="O236" s="292">
        <v>2</v>
      </c>
      <c r="AA236" s="261">
        <v>3</v>
      </c>
      <c r="AB236" s="261">
        <v>1</v>
      </c>
      <c r="AC236" s="261">
        <v>59217420</v>
      </c>
      <c r="AZ236" s="261">
        <v>1</v>
      </c>
      <c r="BA236" s="261">
        <f>IF(AZ236=1,G236,0)</f>
        <v>0</v>
      </c>
      <c r="BB236" s="261">
        <f>IF(AZ236=2,G236,0)</f>
        <v>0</v>
      </c>
      <c r="BC236" s="261">
        <f>IF(AZ236=3,G236,0)</f>
        <v>0</v>
      </c>
      <c r="BD236" s="261">
        <f>IF(AZ236=4,G236,0)</f>
        <v>0</v>
      </c>
      <c r="BE236" s="261">
        <f>IF(AZ236=5,G236,0)</f>
        <v>0</v>
      </c>
      <c r="CA236" s="292">
        <v>3</v>
      </c>
      <c r="CB236" s="292">
        <v>1</v>
      </c>
    </row>
    <row r="237" spans="1:80">
      <c r="A237" s="293">
        <v>66</v>
      </c>
      <c r="B237" s="294" t="s">
        <v>424</v>
      </c>
      <c r="C237" s="295" t="s">
        <v>425</v>
      </c>
      <c r="D237" s="296" t="s">
        <v>385</v>
      </c>
      <c r="E237" s="297">
        <v>23</v>
      </c>
      <c r="F237" s="297">
        <v>0</v>
      </c>
      <c r="G237" s="298">
        <f>E237*F237</f>
        <v>0</v>
      </c>
      <c r="H237" s="299">
        <v>0.04</v>
      </c>
      <c r="I237" s="300">
        <f>E237*H237</f>
        <v>0.92</v>
      </c>
      <c r="J237" s="299"/>
      <c r="K237" s="300">
        <f>E237*J237</f>
        <v>0</v>
      </c>
      <c r="O237" s="292">
        <v>2</v>
      </c>
      <c r="AA237" s="261">
        <v>3</v>
      </c>
      <c r="AB237" s="261">
        <v>10</v>
      </c>
      <c r="AC237" s="261">
        <v>59217489</v>
      </c>
      <c r="AZ237" s="261">
        <v>1</v>
      </c>
      <c r="BA237" s="261">
        <f>IF(AZ237=1,G237,0)</f>
        <v>0</v>
      </c>
      <c r="BB237" s="261">
        <f>IF(AZ237=2,G237,0)</f>
        <v>0</v>
      </c>
      <c r="BC237" s="261">
        <f>IF(AZ237=3,G237,0)</f>
        <v>0</v>
      </c>
      <c r="BD237" s="261">
        <f>IF(AZ237=4,G237,0)</f>
        <v>0</v>
      </c>
      <c r="BE237" s="261">
        <f>IF(AZ237=5,G237,0)</f>
        <v>0</v>
      </c>
      <c r="CA237" s="292">
        <v>3</v>
      </c>
      <c r="CB237" s="292">
        <v>10</v>
      </c>
    </row>
    <row r="238" spans="1:80">
      <c r="A238" s="301"/>
      <c r="B238" s="308"/>
      <c r="C238" s="309" t="s">
        <v>825</v>
      </c>
      <c r="D238" s="310"/>
      <c r="E238" s="311">
        <v>22.22</v>
      </c>
      <c r="F238" s="312"/>
      <c r="G238" s="313"/>
      <c r="H238" s="314"/>
      <c r="I238" s="306"/>
      <c r="J238" s="315"/>
      <c r="K238" s="306"/>
      <c r="M238" s="307" t="s">
        <v>825</v>
      </c>
      <c r="O238" s="292"/>
    </row>
    <row r="239" spans="1:80">
      <c r="A239" s="301"/>
      <c r="B239" s="308"/>
      <c r="C239" s="309" t="s">
        <v>826</v>
      </c>
      <c r="D239" s="310"/>
      <c r="E239" s="311">
        <v>0.78</v>
      </c>
      <c r="F239" s="312"/>
      <c r="G239" s="313"/>
      <c r="H239" s="314"/>
      <c r="I239" s="306"/>
      <c r="J239" s="315"/>
      <c r="K239" s="306"/>
      <c r="M239" s="307" t="s">
        <v>826</v>
      </c>
      <c r="O239" s="292"/>
    </row>
    <row r="240" spans="1:80">
      <c r="A240" s="316"/>
      <c r="B240" s="317" t="s">
        <v>99</v>
      </c>
      <c r="C240" s="318" t="s">
        <v>403</v>
      </c>
      <c r="D240" s="319"/>
      <c r="E240" s="320"/>
      <c r="F240" s="321"/>
      <c r="G240" s="322">
        <f>SUM(G218:G239)</f>
        <v>0</v>
      </c>
      <c r="H240" s="323"/>
      <c r="I240" s="324">
        <f>SUM(I218:I239)</f>
        <v>6.2233399999999994</v>
      </c>
      <c r="J240" s="323"/>
      <c r="K240" s="324">
        <f>SUM(K218:K239)</f>
        <v>0</v>
      </c>
      <c r="O240" s="292">
        <v>4</v>
      </c>
      <c r="BA240" s="325">
        <f>SUM(BA218:BA239)</f>
        <v>0</v>
      </c>
      <c r="BB240" s="325">
        <f>SUM(BB218:BB239)</f>
        <v>0</v>
      </c>
      <c r="BC240" s="325">
        <f>SUM(BC218:BC239)</f>
        <v>0</v>
      </c>
      <c r="BD240" s="325">
        <f>SUM(BD218:BD239)</f>
        <v>0</v>
      </c>
      <c r="BE240" s="325">
        <f>SUM(BE218:BE239)</f>
        <v>0</v>
      </c>
    </row>
    <row r="241" spans="1:80">
      <c r="A241" s="282" t="s">
        <v>97</v>
      </c>
      <c r="B241" s="283" t="s">
        <v>429</v>
      </c>
      <c r="C241" s="284" t="s">
        <v>430</v>
      </c>
      <c r="D241" s="285"/>
      <c r="E241" s="286"/>
      <c r="F241" s="286"/>
      <c r="G241" s="287"/>
      <c r="H241" s="288"/>
      <c r="I241" s="289"/>
      <c r="J241" s="290"/>
      <c r="K241" s="291"/>
      <c r="O241" s="292">
        <v>1</v>
      </c>
    </row>
    <row r="242" spans="1:80">
      <c r="A242" s="293">
        <v>67</v>
      </c>
      <c r="B242" s="294" t="s">
        <v>432</v>
      </c>
      <c r="C242" s="295" t="s">
        <v>433</v>
      </c>
      <c r="D242" s="296" t="s">
        <v>434</v>
      </c>
      <c r="E242" s="297">
        <v>10</v>
      </c>
      <c r="F242" s="297">
        <v>0</v>
      </c>
      <c r="G242" s="298">
        <f>E242*F242</f>
        <v>0</v>
      </c>
      <c r="H242" s="299"/>
      <c r="I242" s="300">
        <f>E242*H242</f>
        <v>0</v>
      </c>
      <c r="J242" s="299"/>
      <c r="K242" s="300">
        <f>E242*J242</f>
        <v>0</v>
      </c>
      <c r="O242" s="292">
        <v>2</v>
      </c>
      <c r="AA242" s="261">
        <v>6</v>
      </c>
      <c r="AB242" s="261">
        <v>1</v>
      </c>
      <c r="AC242" s="261">
        <v>171156610600</v>
      </c>
      <c r="AZ242" s="261">
        <v>1</v>
      </c>
      <c r="BA242" s="261">
        <f>IF(AZ242=1,G242,0)</f>
        <v>0</v>
      </c>
      <c r="BB242" s="261">
        <f>IF(AZ242=2,G242,0)</f>
        <v>0</v>
      </c>
      <c r="BC242" s="261">
        <f>IF(AZ242=3,G242,0)</f>
        <v>0</v>
      </c>
      <c r="BD242" s="261">
        <f>IF(AZ242=4,G242,0)</f>
        <v>0</v>
      </c>
      <c r="BE242" s="261">
        <f>IF(AZ242=5,G242,0)</f>
        <v>0</v>
      </c>
      <c r="CA242" s="292">
        <v>6</v>
      </c>
      <c r="CB242" s="292">
        <v>1</v>
      </c>
    </row>
    <row r="243" spans="1:80">
      <c r="A243" s="301"/>
      <c r="B243" s="302"/>
      <c r="C243" s="303"/>
      <c r="D243" s="304"/>
      <c r="E243" s="304"/>
      <c r="F243" s="304"/>
      <c r="G243" s="305"/>
      <c r="I243" s="306"/>
      <c r="K243" s="306"/>
      <c r="L243" s="307"/>
      <c r="O243" s="292">
        <v>3</v>
      </c>
    </row>
    <row r="244" spans="1:80">
      <c r="A244" s="316"/>
      <c r="B244" s="317" t="s">
        <v>99</v>
      </c>
      <c r="C244" s="318" t="s">
        <v>431</v>
      </c>
      <c r="D244" s="319"/>
      <c r="E244" s="320"/>
      <c r="F244" s="321"/>
      <c r="G244" s="322">
        <f>SUM(G241:G243)</f>
        <v>0</v>
      </c>
      <c r="H244" s="323"/>
      <c r="I244" s="324">
        <f>SUM(I241:I243)</f>
        <v>0</v>
      </c>
      <c r="J244" s="323"/>
      <c r="K244" s="324">
        <f>SUM(K241:K243)</f>
        <v>0</v>
      </c>
      <c r="O244" s="292">
        <v>4</v>
      </c>
      <c r="BA244" s="325">
        <f>SUM(BA241:BA243)</f>
        <v>0</v>
      </c>
      <c r="BB244" s="325">
        <f>SUM(BB241:BB243)</f>
        <v>0</v>
      </c>
      <c r="BC244" s="325">
        <f>SUM(BC241:BC243)</f>
        <v>0</v>
      </c>
      <c r="BD244" s="325">
        <f>SUM(BD241:BD243)</f>
        <v>0</v>
      </c>
      <c r="BE244" s="325">
        <f>SUM(BE241:BE243)</f>
        <v>0</v>
      </c>
    </row>
    <row r="245" spans="1:80">
      <c r="A245" s="282" t="s">
        <v>97</v>
      </c>
      <c r="B245" s="283" t="s">
        <v>435</v>
      </c>
      <c r="C245" s="284" t="s">
        <v>436</v>
      </c>
      <c r="D245" s="285"/>
      <c r="E245" s="286"/>
      <c r="F245" s="286"/>
      <c r="G245" s="287"/>
      <c r="H245" s="288"/>
      <c r="I245" s="289"/>
      <c r="J245" s="290"/>
      <c r="K245" s="291"/>
      <c r="O245" s="292">
        <v>1</v>
      </c>
    </row>
    <row r="246" spans="1:80">
      <c r="A246" s="293">
        <v>68</v>
      </c>
      <c r="B246" s="294" t="s">
        <v>438</v>
      </c>
      <c r="C246" s="295" t="s">
        <v>439</v>
      </c>
      <c r="D246" s="296" t="s">
        <v>176</v>
      </c>
      <c r="E246" s="297">
        <v>28.5</v>
      </c>
      <c r="F246" s="297">
        <v>0</v>
      </c>
      <c r="G246" s="298">
        <f>E246*F246</f>
        <v>0</v>
      </c>
      <c r="H246" s="299">
        <v>0</v>
      </c>
      <c r="I246" s="300">
        <f>E246*H246</f>
        <v>0</v>
      </c>
      <c r="J246" s="299">
        <v>0</v>
      </c>
      <c r="K246" s="300">
        <f>E246*J246</f>
        <v>0</v>
      </c>
      <c r="O246" s="292">
        <v>2</v>
      </c>
      <c r="AA246" s="261">
        <v>1</v>
      </c>
      <c r="AB246" s="261">
        <v>1</v>
      </c>
      <c r="AC246" s="261">
        <v>1</v>
      </c>
      <c r="AZ246" s="261">
        <v>1</v>
      </c>
      <c r="BA246" s="261">
        <f>IF(AZ246=1,G246,0)</f>
        <v>0</v>
      </c>
      <c r="BB246" s="261">
        <f>IF(AZ246=2,G246,0)</f>
        <v>0</v>
      </c>
      <c r="BC246" s="261">
        <f>IF(AZ246=3,G246,0)</f>
        <v>0</v>
      </c>
      <c r="BD246" s="261">
        <f>IF(AZ246=4,G246,0)</f>
        <v>0</v>
      </c>
      <c r="BE246" s="261">
        <f>IF(AZ246=5,G246,0)</f>
        <v>0</v>
      </c>
      <c r="CA246" s="292">
        <v>1</v>
      </c>
      <c r="CB246" s="292">
        <v>1</v>
      </c>
    </row>
    <row r="247" spans="1:80">
      <c r="A247" s="316"/>
      <c r="B247" s="317" t="s">
        <v>99</v>
      </c>
      <c r="C247" s="318" t="s">
        <v>437</v>
      </c>
      <c r="D247" s="319"/>
      <c r="E247" s="320"/>
      <c r="F247" s="321"/>
      <c r="G247" s="322">
        <f>SUM(G245:G246)</f>
        <v>0</v>
      </c>
      <c r="H247" s="323"/>
      <c r="I247" s="324">
        <f>SUM(I245:I246)</f>
        <v>0</v>
      </c>
      <c r="J247" s="323"/>
      <c r="K247" s="324">
        <f>SUM(K245:K246)</f>
        <v>0</v>
      </c>
      <c r="O247" s="292">
        <v>4</v>
      </c>
      <c r="BA247" s="325">
        <f>SUM(BA245:BA246)</f>
        <v>0</v>
      </c>
      <c r="BB247" s="325">
        <f>SUM(BB245:BB246)</f>
        <v>0</v>
      </c>
      <c r="BC247" s="325">
        <f>SUM(BC245:BC246)</f>
        <v>0</v>
      </c>
      <c r="BD247" s="325">
        <f>SUM(BD245:BD246)</f>
        <v>0</v>
      </c>
      <c r="BE247" s="325">
        <f>SUM(BE245:BE246)</f>
        <v>0</v>
      </c>
    </row>
    <row r="248" spans="1:80">
      <c r="A248" s="282" t="s">
        <v>97</v>
      </c>
      <c r="B248" s="283" t="s">
        <v>440</v>
      </c>
      <c r="C248" s="284" t="s">
        <v>441</v>
      </c>
      <c r="D248" s="285"/>
      <c r="E248" s="286"/>
      <c r="F248" s="286"/>
      <c r="G248" s="287"/>
      <c r="H248" s="288"/>
      <c r="I248" s="289"/>
      <c r="J248" s="290"/>
      <c r="K248" s="291"/>
      <c r="O248" s="292">
        <v>1</v>
      </c>
    </row>
    <row r="249" spans="1:80">
      <c r="A249" s="293">
        <v>69</v>
      </c>
      <c r="B249" s="294" t="s">
        <v>443</v>
      </c>
      <c r="C249" s="295" t="s">
        <v>444</v>
      </c>
      <c r="D249" s="296" t="s">
        <v>98</v>
      </c>
      <c r="E249" s="297">
        <v>4</v>
      </c>
      <c r="F249" s="297">
        <v>0</v>
      </c>
      <c r="G249" s="298">
        <f>E249*F249</f>
        <v>0</v>
      </c>
      <c r="H249" s="299">
        <v>5.9000000000000003E-4</v>
      </c>
      <c r="I249" s="300">
        <f>E249*H249</f>
        <v>2.3600000000000001E-3</v>
      </c>
      <c r="J249" s="299">
        <v>-9.2999999999999999E-2</v>
      </c>
      <c r="K249" s="300">
        <f>E249*J249</f>
        <v>-0.372</v>
      </c>
      <c r="O249" s="292">
        <v>2</v>
      </c>
      <c r="AA249" s="261">
        <v>1</v>
      </c>
      <c r="AB249" s="261">
        <v>1</v>
      </c>
      <c r="AC249" s="261">
        <v>1</v>
      </c>
      <c r="AZ249" s="261">
        <v>1</v>
      </c>
      <c r="BA249" s="261">
        <f>IF(AZ249=1,G249,0)</f>
        <v>0</v>
      </c>
      <c r="BB249" s="261">
        <f>IF(AZ249=2,G249,0)</f>
        <v>0</v>
      </c>
      <c r="BC249" s="261">
        <f>IF(AZ249=3,G249,0)</f>
        <v>0</v>
      </c>
      <c r="BD249" s="261">
        <f>IF(AZ249=4,G249,0)</f>
        <v>0</v>
      </c>
      <c r="BE249" s="261">
        <f>IF(AZ249=5,G249,0)</f>
        <v>0</v>
      </c>
      <c r="CA249" s="292">
        <v>1</v>
      </c>
      <c r="CB249" s="292">
        <v>1</v>
      </c>
    </row>
    <row r="250" spans="1:80">
      <c r="A250" s="293">
        <v>70</v>
      </c>
      <c r="B250" s="294" t="s">
        <v>446</v>
      </c>
      <c r="C250" s="295" t="s">
        <v>447</v>
      </c>
      <c r="D250" s="296" t="s">
        <v>176</v>
      </c>
      <c r="E250" s="297">
        <v>10</v>
      </c>
      <c r="F250" s="297">
        <v>0</v>
      </c>
      <c r="G250" s="298">
        <f>E250*F250</f>
        <v>0</v>
      </c>
      <c r="H250" s="299">
        <v>0</v>
      </c>
      <c r="I250" s="300">
        <f>E250*H250</f>
        <v>0</v>
      </c>
      <c r="J250" s="299">
        <v>-2.7499999999999998E-3</v>
      </c>
      <c r="K250" s="300">
        <f>E250*J250</f>
        <v>-2.7499999999999997E-2</v>
      </c>
      <c r="O250" s="292">
        <v>2</v>
      </c>
      <c r="AA250" s="261">
        <v>1</v>
      </c>
      <c r="AB250" s="261">
        <v>1</v>
      </c>
      <c r="AC250" s="261">
        <v>1</v>
      </c>
      <c r="AZ250" s="261">
        <v>1</v>
      </c>
      <c r="BA250" s="261">
        <f>IF(AZ250=1,G250,0)</f>
        <v>0</v>
      </c>
      <c r="BB250" s="261">
        <f>IF(AZ250=2,G250,0)</f>
        <v>0</v>
      </c>
      <c r="BC250" s="261">
        <f>IF(AZ250=3,G250,0)</f>
        <v>0</v>
      </c>
      <c r="BD250" s="261">
        <f>IF(AZ250=4,G250,0)</f>
        <v>0</v>
      </c>
      <c r="BE250" s="261">
        <f>IF(AZ250=5,G250,0)</f>
        <v>0</v>
      </c>
      <c r="CA250" s="292">
        <v>1</v>
      </c>
      <c r="CB250" s="292">
        <v>1</v>
      </c>
    </row>
    <row r="251" spans="1:80">
      <c r="A251" s="293">
        <v>71</v>
      </c>
      <c r="B251" s="294" t="s">
        <v>448</v>
      </c>
      <c r="C251" s="295" t="s">
        <v>449</v>
      </c>
      <c r="D251" s="296" t="s">
        <v>184</v>
      </c>
      <c r="E251" s="297">
        <v>19.399999999999999</v>
      </c>
      <c r="F251" s="297">
        <v>0</v>
      </c>
      <c r="G251" s="298">
        <f>E251*F251</f>
        <v>0</v>
      </c>
      <c r="H251" s="299">
        <v>5.9000000000000003E-4</v>
      </c>
      <c r="I251" s="300">
        <f>E251*H251</f>
        <v>1.1446E-2</v>
      </c>
      <c r="J251" s="299">
        <v>-9.2999999999999999E-2</v>
      </c>
      <c r="K251" s="300">
        <f>E251*J251</f>
        <v>-1.8041999999999998</v>
      </c>
      <c r="O251" s="292">
        <v>2</v>
      </c>
      <c r="AA251" s="261">
        <v>1</v>
      </c>
      <c r="AB251" s="261">
        <v>1</v>
      </c>
      <c r="AC251" s="261">
        <v>1</v>
      </c>
      <c r="AZ251" s="261">
        <v>1</v>
      </c>
      <c r="BA251" s="261">
        <f>IF(AZ251=1,G251,0)</f>
        <v>0</v>
      </c>
      <c r="BB251" s="261">
        <f>IF(AZ251=2,G251,0)</f>
        <v>0</v>
      </c>
      <c r="BC251" s="261">
        <f>IF(AZ251=3,G251,0)</f>
        <v>0</v>
      </c>
      <c r="BD251" s="261">
        <f>IF(AZ251=4,G251,0)</f>
        <v>0</v>
      </c>
      <c r="BE251" s="261">
        <f>IF(AZ251=5,G251,0)</f>
        <v>0</v>
      </c>
      <c r="CA251" s="292">
        <v>1</v>
      </c>
      <c r="CB251" s="292">
        <v>1</v>
      </c>
    </row>
    <row r="252" spans="1:80">
      <c r="A252" s="301"/>
      <c r="B252" s="302"/>
      <c r="C252" s="303" t="s">
        <v>450</v>
      </c>
      <c r="D252" s="304"/>
      <c r="E252" s="304"/>
      <c r="F252" s="304"/>
      <c r="G252" s="305"/>
      <c r="I252" s="306"/>
      <c r="K252" s="306"/>
      <c r="L252" s="307" t="s">
        <v>450</v>
      </c>
      <c r="O252" s="292">
        <v>3</v>
      </c>
    </row>
    <row r="253" spans="1:80">
      <c r="A253" s="301"/>
      <c r="B253" s="302"/>
      <c r="C253" s="303" t="s">
        <v>451</v>
      </c>
      <c r="D253" s="304"/>
      <c r="E253" s="304"/>
      <c r="F253" s="304"/>
      <c r="G253" s="305"/>
      <c r="I253" s="306"/>
      <c r="K253" s="306"/>
      <c r="L253" s="307" t="s">
        <v>451</v>
      </c>
      <c r="O253" s="292">
        <v>3</v>
      </c>
    </row>
    <row r="254" spans="1:80">
      <c r="A254" s="301"/>
      <c r="B254" s="308"/>
      <c r="C254" s="309" t="s">
        <v>827</v>
      </c>
      <c r="D254" s="310"/>
      <c r="E254" s="311">
        <v>19.399999999999999</v>
      </c>
      <c r="F254" s="312"/>
      <c r="G254" s="313"/>
      <c r="H254" s="314"/>
      <c r="I254" s="306"/>
      <c r="J254" s="315"/>
      <c r="K254" s="306"/>
      <c r="M254" s="307" t="s">
        <v>827</v>
      </c>
      <c r="O254" s="292"/>
    </row>
    <row r="255" spans="1:80">
      <c r="A255" s="316"/>
      <c r="B255" s="317" t="s">
        <v>99</v>
      </c>
      <c r="C255" s="318" t="s">
        <v>442</v>
      </c>
      <c r="D255" s="319"/>
      <c r="E255" s="320"/>
      <c r="F255" s="321"/>
      <c r="G255" s="322">
        <f>SUM(G248:G254)</f>
        <v>0</v>
      </c>
      <c r="H255" s="323"/>
      <c r="I255" s="324">
        <f>SUM(I248:I254)</f>
        <v>1.3805999999999999E-2</v>
      </c>
      <c r="J255" s="323"/>
      <c r="K255" s="324">
        <f>SUM(K248:K254)</f>
        <v>-2.2036999999999995</v>
      </c>
      <c r="O255" s="292">
        <v>4</v>
      </c>
      <c r="BA255" s="325">
        <f>SUM(BA248:BA254)</f>
        <v>0</v>
      </c>
      <c r="BB255" s="325">
        <f>SUM(BB248:BB254)</f>
        <v>0</v>
      </c>
      <c r="BC255" s="325">
        <f>SUM(BC248:BC254)</f>
        <v>0</v>
      </c>
      <c r="BD255" s="325">
        <f>SUM(BD248:BD254)</f>
        <v>0</v>
      </c>
      <c r="BE255" s="325">
        <f>SUM(BE248:BE254)</f>
        <v>0</v>
      </c>
    </row>
    <row r="256" spans="1:80">
      <c r="A256" s="282" t="s">
        <v>97</v>
      </c>
      <c r="B256" s="283" t="s">
        <v>681</v>
      </c>
      <c r="C256" s="284" t="s">
        <v>682</v>
      </c>
      <c r="D256" s="285"/>
      <c r="E256" s="286"/>
      <c r="F256" s="286"/>
      <c r="G256" s="287"/>
      <c r="H256" s="288"/>
      <c r="I256" s="289"/>
      <c r="J256" s="290"/>
      <c r="K256" s="291"/>
      <c r="O256" s="292">
        <v>1</v>
      </c>
    </row>
    <row r="257" spans="1:80">
      <c r="A257" s="293">
        <v>72</v>
      </c>
      <c r="B257" s="294" t="s">
        <v>684</v>
      </c>
      <c r="C257" s="295" t="s">
        <v>685</v>
      </c>
      <c r="D257" s="296" t="s">
        <v>184</v>
      </c>
      <c r="E257" s="297">
        <v>10.7</v>
      </c>
      <c r="F257" s="297">
        <v>0</v>
      </c>
      <c r="G257" s="298">
        <f>E257*F257</f>
        <v>0</v>
      </c>
      <c r="H257" s="299">
        <v>0</v>
      </c>
      <c r="I257" s="300">
        <f>E257*H257</f>
        <v>0</v>
      </c>
      <c r="J257" s="299">
        <v>0</v>
      </c>
      <c r="K257" s="300">
        <f>E257*J257</f>
        <v>0</v>
      </c>
      <c r="O257" s="292">
        <v>2</v>
      </c>
      <c r="AA257" s="261">
        <v>1</v>
      </c>
      <c r="AB257" s="261">
        <v>1</v>
      </c>
      <c r="AC257" s="261">
        <v>1</v>
      </c>
      <c r="AZ257" s="261">
        <v>1</v>
      </c>
      <c r="BA257" s="261">
        <f>IF(AZ257=1,G257,0)</f>
        <v>0</v>
      </c>
      <c r="BB257" s="261">
        <f>IF(AZ257=2,G257,0)</f>
        <v>0</v>
      </c>
      <c r="BC257" s="261">
        <f>IF(AZ257=3,G257,0)</f>
        <v>0</v>
      </c>
      <c r="BD257" s="261">
        <f>IF(AZ257=4,G257,0)</f>
        <v>0</v>
      </c>
      <c r="BE257" s="261">
        <f>IF(AZ257=5,G257,0)</f>
        <v>0</v>
      </c>
      <c r="CA257" s="292">
        <v>1</v>
      </c>
      <c r="CB257" s="292">
        <v>1</v>
      </c>
    </row>
    <row r="258" spans="1:80">
      <c r="A258" s="293">
        <v>73</v>
      </c>
      <c r="B258" s="294" t="s">
        <v>766</v>
      </c>
      <c r="C258" s="295" t="s">
        <v>767</v>
      </c>
      <c r="D258" s="296" t="s">
        <v>176</v>
      </c>
      <c r="E258" s="297">
        <v>19</v>
      </c>
      <c r="F258" s="297">
        <v>0</v>
      </c>
      <c r="G258" s="298">
        <f>E258*F258</f>
        <v>0</v>
      </c>
      <c r="H258" s="299">
        <v>0</v>
      </c>
      <c r="I258" s="300">
        <f>E258*H258</f>
        <v>0</v>
      </c>
      <c r="J258" s="299">
        <v>0</v>
      </c>
      <c r="K258" s="300">
        <f>E258*J258</f>
        <v>0</v>
      </c>
      <c r="O258" s="292">
        <v>2</v>
      </c>
      <c r="AA258" s="261">
        <v>1</v>
      </c>
      <c r="AB258" s="261">
        <v>1</v>
      </c>
      <c r="AC258" s="261">
        <v>1</v>
      </c>
      <c r="AZ258" s="261">
        <v>1</v>
      </c>
      <c r="BA258" s="261">
        <f>IF(AZ258=1,G258,0)</f>
        <v>0</v>
      </c>
      <c r="BB258" s="261">
        <f>IF(AZ258=2,G258,0)</f>
        <v>0</v>
      </c>
      <c r="BC258" s="261">
        <f>IF(AZ258=3,G258,0)</f>
        <v>0</v>
      </c>
      <c r="BD258" s="261">
        <f>IF(AZ258=4,G258,0)</f>
        <v>0</v>
      </c>
      <c r="BE258" s="261">
        <f>IF(AZ258=5,G258,0)</f>
        <v>0</v>
      </c>
      <c r="CA258" s="292">
        <v>1</v>
      </c>
      <c r="CB258" s="292">
        <v>1</v>
      </c>
    </row>
    <row r="259" spans="1:80">
      <c r="A259" s="293">
        <v>74</v>
      </c>
      <c r="B259" s="294" t="s">
        <v>768</v>
      </c>
      <c r="C259" s="295" t="s">
        <v>769</v>
      </c>
      <c r="D259" s="296" t="s">
        <v>176</v>
      </c>
      <c r="E259" s="297">
        <v>3.21</v>
      </c>
      <c r="F259" s="297">
        <v>0</v>
      </c>
      <c r="G259" s="298">
        <f>E259*F259</f>
        <v>0</v>
      </c>
      <c r="H259" s="299">
        <v>0</v>
      </c>
      <c r="I259" s="300">
        <f>E259*H259</f>
        <v>0</v>
      </c>
      <c r="J259" s="299">
        <v>0</v>
      </c>
      <c r="K259" s="300">
        <f>E259*J259</f>
        <v>0</v>
      </c>
      <c r="O259" s="292">
        <v>2</v>
      </c>
      <c r="AA259" s="261">
        <v>1</v>
      </c>
      <c r="AB259" s="261">
        <v>1</v>
      </c>
      <c r="AC259" s="261">
        <v>1</v>
      </c>
      <c r="AZ259" s="261">
        <v>1</v>
      </c>
      <c r="BA259" s="261">
        <f>IF(AZ259=1,G259,0)</f>
        <v>0</v>
      </c>
      <c r="BB259" s="261">
        <f>IF(AZ259=2,G259,0)</f>
        <v>0</v>
      </c>
      <c r="BC259" s="261">
        <f>IF(AZ259=3,G259,0)</f>
        <v>0</v>
      </c>
      <c r="BD259" s="261">
        <f>IF(AZ259=4,G259,0)</f>
        <v>0</v>
      </c>
      <c r="BE259" s="261">
        <f>IF(AZ259=5,G259,0)</f>
        <v>0</v>
      </c>
      <c r="CA259" s="292">
        <v>1</v>
      </c>
      <c r="CB259" s="292">
        <v>1</v>
      </c>
    </row>
    <row r="260" spans="1:80">
      <c r="A260" s="301"/>
      <c r="B260" s="308"/>
      <c r="C260" s="309" t="s">
        <v>828</v>
      </c>
      <c r="D260" s="310"/>
      <c r="E260" s="311">
        <v>3.21</v>
      </c>
      <c r="F260" s="312"/>
      <c r="G260" s="313"/>
      <c r="H260" s="314"/>
      <c r="I260" s="306"/>
      <c r="J260" s="315"/>
      <c r="K260" s="306"/>
      <c r="M260" s="307" t="s">
        <v>828</v>
      </c>
      <c r="O260" s="292"/>
    </row>
    <row r="261" spans="1:80">
      <c r="A261" s="316"/>
      <c r="B261" s="317" t="s">
        <v>99</v>
      </c>
      <c r="C261" s="318" t="s">
        <v>683</v>
      </c>
      <c r="D261" s="319"/>
      <c r="E261" s="320"/>
      <c r="F261" s="321"/>
      <c r="G261" s="322">
        <f>SUM(G256:G260)</f>
        <v>0</v>
      </c>
      <c r="H261" s="323"/>
      <c r="I261" s="324">
        <f>SUM(I256:I260)</f>
        <v>0</v>
      </c>
      <c r="J261" s="323"/>
      <c r="K261" s="324">
        <f>SUM(K256:K260)</f>
        <v>0</v>
      </c>
      <c r="O261" s="292">
        <v>4</v>
      </c>
      <c r="BA261" s="325">
        <f>SUM(BA256:BA260)</f>
        <v>0</v>
      </c>
      <c r="BB261" s="325">
        <f>SUM(BB256:BB260)</f>
        <v>0</v>
      </c>
      <c r="BC261" s="325">
        <f>SUM(BC256:BC260)</f>
        <v>0</v>
      </c>
      <c r="BD261" s="325">
        <f>SUM(BD256:BD260)</f>
        <v>0</v>
      </c>
      <c r="BE261" s="325">
        <f>SUM(BE256:BE260)</f>
        <v>0</v>
      </c>
    </row>
    <row r="262" spans="1:80">
      <c r="A262" s="282" t="s">
        <v>97</v>
      </c>
      <c r="B262" s="283" t="s">
        <v>452</v>
      </c>
      <c r="C262" s="284" t="s">
        <v>453</v>
      </c>
      <c r="D262" s="285"/>
      <c r="E262" s="286"/>
      <c r="F262" s="286"/>
      <c r="G262" s="287"/>
      <c r="H262" s="288"/>
      <c r="I262" s="289"/>
      <c r="J262" s="290"/>
      <c r="K262" s="291"/>
      <c r="O262" s="292">
        <v>1</v>
      </c>
    </row>
    <row r="263" spans="1:80">
      <c r="A263" s="293">
        <v>75</v>
      </c>
      <c r="B263" s="294" t="s">
        <v>455</v>
      </c>
      <c r="C263" s="295" t="s">
        <v>456</v>
      </c>
      <c r="D263" s="296" t="s">
        <v>319</v>
      </c>
      <c r="E263" s="297">
        <v>160.27944912199999</v>
      </c>
      <c r="F263" s="297">
        <v>0</v>
      </c>
      <c r="G263" s="298">
        <f>E263*F263</f>
        <v>0</v>
      </c>
      <c r="H263" s="299">
        <v>0</v>
      </c>
      <c r="I263" s="300">
        <f>E263*H263</f>
        <v>0</v>
      </c>
      <c r="J263" s="299"/>
      <c r="K263" s="300">
        <f>E263*J263</f>
        <v>0</v>
      </c>
      <c r="O263" s="292">
        <v>2</v>
      </c>
      <c r="AA263" s="261">
        <v>7</v>
      </c>
      <c r="AB263" s="261">
        <v>1</v>
      </c>
      <c r="AC263" s="261">
        <v>2</v>
      </c>
      <c r="AZ263" s="261">
        <v>1</v>
      </c>
      <c r="BA263" s="261">
        <f>IF(AZ263=1,G263,0)</f>
        <v>0</v>
      </c>
      <c r="BB263" s="261">
        <f>IF(AZ263=2,G263,0)</f>
        <v>0</v>
      </c>
      <c r="BC263" s="261">
        <f>IF(AZ263=3,G263,0)</f>
        <v>0</v>
      </c>
      <c r="BD263" s="261">
        <f>IF(AZ263=4,G263,0)</f>
        <v>0</v>
      </c>
      <c r="BE263" s="261">
        <f>IF(AZ263=5,G263,0)</f>
        <v>0</v>
      </c>
      <c r="CA263" s="292">
        <v>7</v>
      </c>
      <c r="CB263" s="292">
        <v>1</v>
      </c>
    </row>
    <row r="264" spans="1:80">
      <c r="A264" s="316"/>
      <c r="B264" s="317" t="s">
        <v>99</v>
      </c>
      <c r="C264" s="318" t="s">
        <v>454</v>
      </c>
      <c r="D264" s="319"/>
      <c r="E264" s="320"/>
      <c r="F264" s="321"/>
      <c r="G264" s="322">
        <f>SUM(G262:G263)</f>
        <v>0</v>
      </c>
      <c r="H264" s="323"/>
      <c r="I264" s="324">
        <f>SUM(I262:I263)</f>
        <v>0</v>
      </c>
      <c r="J264" s="323"/>
      <c r="K264" s="324">
        <f>SUM(K262:K263)</f>
        <v>0</v>
      </c>
      <c r="O264" s="292">
        <v>4</v>
      </c>
      <c r="BA264" s="325">
        <f>SUM(BA262:BA263)</f>
        <v>0</v>
      </c>
      <c r="BB264" s="325">
        <f>SUM(BB262:BB263)</f>
        <v>0</v>
      </c>
      <c r="BC264" s="325">
        <f>SUM(BC262:BC263)</f>
        <v>0</v>
      </c>
      <c r="BD264" s="325">
        <f>SUM(BD262:BD263)</f>
        <v>0</v>
      </c>
      <c r="BE264" s="325">
        <f>SUM(BE262:BE263)</f>
        <v>0</v>
      </c>
    </row>
    <row r="265" spans="1:80">
      <c r="A265" s="282" t="s">
        <v>97</v>
      </c>
      <c r="B265" s="283" t="s">
        <v>457</v>
      </c>
      <c r="C265" s="284" t="s">
        <v>458</v>
      </c>
      <c r="D265" s="285"/>
      <c r="E265" s="286"/>
      <c r="F265" s="286"/>
      <c r="G265" s="287"/>
      <c r="H265" s="288"/>
      <c r="I265" s="289"/>
      <c r="J265" s="290"/>
      <c r="K265" s="291"/>
      <c r="O265" s="292">
        <v>1</v>
      </c>
    </row>
    <row r="266" spans="1:80">
      <c r="A266" s="293">
        <v>76</v>
      </c>
      <c r="B266" s="294" t="s">
        <v>460</v>
      </c>
      <c r="C266" s="295" t="s">
        <v>461</v>
      </c>
      <c r="D266" s="296" t="s">
        <v>98</v>
      </c>
      <c r="E266" s="297">
        <v>3</v>
      </c>
      <c r="F266" s="297">
        <v>0</v>
      </c>
      <c r="G266" s="298">
        <f>E266*F266</f>
        <v>0</v>
      </c>
      <c r="H266" s="299">
        <v>2.0000000000000001E-4</v>
      </c>
      <c r="I266" s="300">
        <f>E266*H266</f>
        <v>6.0000000000000006E-4</v>
      </c>
      <c r="J266" s="299">
        <v>0</v>
      </c>
      <c r="K266" s="300">
        <f>E266*J266</f>
        <v>0</v>
      </c>
      <c r="O266" s="292">
        <v>2</v>
      </c>
      <c r="AA266" s="261">
        <v>1</v>
      </c>
      <c r="AB266" s="261">
        <v>7</v>
      </c>
      <c r="AC266" s="261">
        <v>7</v>
      </c>
      <c r="AZ266" s="261">
        <v>2</v>
      </c>
      <c r="BA266" s="261">
        <f>IF(AZ266=1,G266,0)</f>
        <v>0</v>
      </c>
      <c r="BB266" s="261">
        <f>IF(AZ266=2,G266,0)</f>
        <v>0</v>
      </c>
      <c r="BC266" s="261">
        <f>IF(AZ266=3,G266,0)</f>
        <v>0</v>
      </c>
      <c r="BD266" s="261">
        <f>IF(AZ266=4,G266,0)</f>
        <v>0</v>
      </c>
      <c r="BE266" s="261">
        <f>IF(AZ266=5,G266,0)</f>
        <v>0</v>
      </c>
      <c r="CA266" s="292">
        <v>1</v>
      </c>
      <c r="CB266" s="292">
        <v>7</v>
      </c>
    </row>
    <row r="267" spans="1:80">
      <c r="A267" s="293">
        <v>77</v>
      </c>
      <c r="B267" s="294" t="s">
        <v>462</v>
      </c>
      <c r="C267" s="295" t="s">
        <v>463</v>
      </c>
      <c r="D267" s="296" t="s">
        <v>98</v>
      </c>
      <c r="E267" s="297">
        <v>1</v>
      </c>
      <c r="F267" s="297">
        <v>0</v>
      </c>
      <c r="G267" s="298">
        <f>E267*F267</f>
        <v>0</v>
      </c>
      <c r="H267" s="299">
        <v>2.0000000000000001E-4</v>
      </c>
      <c r="I267" s="300">
        <f>E267*H267</f>
        <v>2.0000000000000001E-4</v>
      </c>
      <c r="J267" s="299">
        <v>0</v>
      </c>
      <c r="K267" s="300">
        <f>E267*J267</f>
        <v>0</v>
      </c>
      <c r="O267" s="292">
        <v>2</v>
      </c>
      <c r="AA267" s="261">
        <v>1</v>
      </c>
      <c r="AB267" s="261">
        <v>7</v>
      </c>
      <c r="AC267" s="261">
        <v>7</v>
      </c>
      <c r="AZ267" s="261">
        <v>2</v>
      </c>
      <c r="BA267" s="261">
        <f>IF(AZ267=1,G267,0)</f>
        <v>0</v>
      </c>
      <c r="BB267" s="261">
        <f>IF(AZ267=2,G267,0)</f>
        <v>0</v>
      </c>
      <c r="BC267" s="261">
        <f>IF(AZ267=3,G267,0)</f>
        <v>0</v>
      </c>
      <c r="BD267" s="261">
        <f>IF(AZ267=4,G267,0)</f>
        <v>0</v>
      </c>
      <c r="BE267" s="261">
        <f>IF(AZ267=5,G267,0)</f>
        <v>0</v>
      </c>
      <c r="CA267" s="292">
        <v>1</v>
      </c>
      <c r="CB267" s="292">
        <v>7</v>
      </c>
    </row>
    <row r="268" spans="1:80">
      <c r="A268" s="316"/>
      <c r="B268" s="317" t="s">
        <v>99</v>
      </c>
      <c r="C268" s="318" t="s">
        <v>459</v>
      </c>
      <c r="D268" s="319"/>
      <c r="E268" s="320"/>
      <c r="F268" s="321"/>
      <c r="G268" s="322">
        <f>SUM(G265:G267)</f>
        <v>0</v>
      </c>
      <c r="H268" s="323"/>
      <c r="I268" s="324">
        <f>SUM(I265:I267)</f>
        <v>8.0000000000000004E-4</v>
      </c>
      <c r="J268" s="323"/>
      <c r="K268" s="324">
        <f>SUM(K265:K267)</f>
        <v>0</v>
      </c>
      <c r="O268" s="292">
        <v>4</v>
      </c>
      <c r="BA268" s="325">
        <f>SUM(BA265:BA267)</f>
        <v>0</v>
      </c>
      <c r="BB268" s="325">
        <f>SUM(BB265:BB267)</f>
        <v>0</v>
      </c>
      <c r="BC268" s="325">
        <f>SUM(BC265:BC267)</f>
        <v>0</v>
      </c>
      <c r="BD268" s="325">
        <f>SUM(BD265:BD267)</f>
        <v>0</v>
      </c>
      <c r="BE268" s="325">
        <f>SUM(BE265:BE267)</f>
        <v>0</v>
      </c>
    </row>
    <row r="269" spans="1:80">
      <c r="A269" s="282" t="s">
        <v>97</v>
      </c>
      <c r="B269" s="283" t="s">
        <v>464</v>
      </c>
      <c r="C269" s="284" t="s">
        <v>465</v>
      </c>
      <c r="D269" s="285"/>
      <c r="E269" s="286"/>
      <c r="F269" s="286"/>
      <c r="G269" s="287"/>
      <c r="H269" s="288"/>
      <c r="I269" s="289"/>
      <c r="J269" s="290"/>
      <c r="K269" s="291"/>
      <c r="O269" s="292">
        <v>1</v>
      </c>
    </row>
    <row r="270" spans="1:80">
      <c r="A270" s="293">
        <v>78</v>
      </c>
      <c r="B270" s="294" t="s">
        <v>467</v>
      </c>
      <c r="C270" s="295" t="s">
        <v>548</v>
      </c>
      <c r="D270" s="296" t="s">
        <v>469</v>
      </c>
      <c r="E270" s="297">
        <v>1</v>
      </c>
      <c r="F270" s="297">
        <v>0</v>
      </c>
      <c r="G270" s="298">
        <f>E270*F270</f>
        <v>0</v>
      </c>
      <c r="H270" s="299">
        <v>0</v>
      </c>
      <c r="I270" s="300">
        <f>E270*H270</f>
        <v>0</v>
      </c>
      <c r="J270" s="299">
        <v>0</v>
      </c>
      <c r="K270" s="300">
        <f>E270*J270</f>
        <v>0</v>
      </c>
      <c r="O270" s="292">
        <v>2</v>
      </c>
      <c r="AA270" s="261">
        <v>1</v>
      </c>
      <c r="AB270" s="261">
        <v>9</v>
      </c>
      <c r="AC270" s="261">
        <v>9</v>
      </c>
      <c r="AZ270" s="261">
        <v>4</v>
      </c>
      <c r="BA270" s="261">
        <f>IF(AZ270=1,G270,0)</f>
        <v>0</v>
      </c>
      <c r="BB270" s="261">
        <f>IF(AZ270=2,G270,0)</f>
        <v>0</v>
      </c>
      <c r="BC270" s="261">
        <f>IF(AZ270=3,G270,0)</f>
        <v>0</v>
      </c>
      <c r="BD270" s="261">
        <f>IF(AZ270=4,G270,0)</f>
        <v>0</v>
      </c>
      <c r="BE270" s="261">
        <f>IF(AZ270=5,G270,0)</f>
        <v>0</v>
      </c>
      <c r="CA270" s="292">
        <v>1</v>
      </c>
      <c r="CB270" s="292">
        <v>9</v>
      </c>
    </row>
    <row r="271" spans="1:80">
      <c r="A271" s="301"/>
      <c r="B271" s="302"/>
      <c r="C271" s="303" t="s">
        <v>829</v>
      </c>
      <c r="D271" s="304"/>
      <c r="E271" s="304"/>
      <c r="F271" s="304"/>
      <c r="G271" s="305"/>
      <c r="I271" s="306"/>
      <c r="K271" s="306"/>
      <c r="L271" s="307" t="s">
        <v>829</v>
      </c>
      <c r="O271" s="292">
        <v>3</v>
      </c>
    </row>
    <row r="272" spans="1:80">
      <c r="A272" s="316"/>
      <c r="B272" s="317" t="s">
        <v>99</v>
      </c>
      <c r="C272" s="318" t="s">
        <v>466</v>
      </c>
      <c r="D272" s="319"/>
      <c r="E272" s="320"/>
      <c r="F272" s="321"/>
      <c r="G272" s="322">
        <f>SUM(G269:G271)</f>
        <v>0</v>
      </c>
      <c r="H272" s="323"/>
      <c r="I272" s="324">
        <f>SUM(I269:I271)</f>
        <v>0</v>
      </c>
      <c r="J272" s="323"/>
      <c r="K272" s="324">
        <f>SUM(K269:K271)</f>
        <v>0</v>
      </c>
      <c r="O272" s="292">
        <v>4</v>
      </c>
      <c r="BA272" s="325">
        <f>SUM(BA269:BA271)</f>
        <v>0</v>
      </c>
      <c r="BB272" s="325">
        <f>SUM(BB269:BB271)</f>
        <v>0</v>
      </c>
      <c r="BC272" s="325">
        <f>SUM(BC269:BC271)</f>
        <v>0</v>
      </c>
      <c r="BD272" s="325">
        <f>SUM(BD269:BD271)</f>
        <v>0</v>
      </c>
      <c r="BE272" s="325">
        <f>SUM(BE269:BE271)</f>
        <v>0</v>
      </c>
    </row>
    <row r="273" spans="1:80">
      <c r="A273" s="282" t="s">
        <v>97</v>
      </c>
      <c r="B273" s="283" t="s">
        <v>471</v>
      </c>
      <c r="C273" s="284" t="s">
        <v>472</v>
      </c>
      <c r="D273" s="285"/>
      <c r="E273" s="286"/>
      <c r="F273" s="286"/>
      <c r="G273" s="287"/>
      <c r="H273" s="288"/>
      <c r="I273" s="289"/>
      <c r="J273" s="290"/>
      <c r="K273" s="291"/>
      <c r="O273" s="292">
        <v>1</v>
      </c>
    </row>
    <row r="274" spans="1:80">
      <c r="A274" s="293">
        <v>79</v>
      </c>
      <c r="B274" s="294" t="s">
        <v>474</v>
      </c>
      <c r="C274" s="295" t="s">
        <v>475</v>
      </c>
      <c r="D274" s="296" t="s">
        <v>319</v>
      </c>
      <c r="E274" s="297">
        <v>34.674898499999998</v>
      </c>
      <c r="F274" s="297">
        <v>0</v>
      </c>
      <c r="G274" s="298">
        <f>E274*F274</f>
        <v>0</v>
      </c>
      <c r="H274" s="299">
        <v>0</v>
      </c>
      <c r="I274" s="300">
        <f>E274*H274</f>
        <v>0</v>
      </c>
      <c r="J274" s="299"/>
      <c r="K274" s="300">
        <f>E274*J274</f>
        <v>0</v>
      </c>
      <c r="O274" s="292">
        <v>2</v>
      </c>
      <c r="AA274" s="261">
        <v>8</v>
      </c>
      <c r="AB274" s="261">
        <v>0</v>
      </c>
      <c r="AC274" s="261">
        <v>3</v>
      </c>
      <c r="AZ274" s="261">
        <v>1</v>
      </c>
      <c r="BA274" s="261">
        <f>IF(AZ274=1,G274,0)</f>
        <v>0</v>
      </c>
      <c r="BB274" s="261">
        <f>IF(AZ274=2,G274,0)</f>
        <v>0</v>
      </c>
      <c r="BC274" s="261">
        <f>IF(AZ274=3,G274,0)</f>
        <v>0</v>
      </c>
      <c r="BD274" s="261">
        <f>IF(AZ274=4,G274,0)</f>
        <v>0</v>
      </c>
      <c r="BE274" s="261">
        <f>IF(AZ274=5,G274,0)</f>
        <v>0</v>
      </c>
      <c r="CA274" s="292">
        <v>8</v>
      </c>
      <c r="CB274" s="292">
        <v>0</v>
      </c>
    </row>
    <row r="275" spans="1:80">
      <c r="A275" s="293">
        <v>80</v>
      </c>
      <c r="B275" s="294" t="s">
        <v>476</v>
      </c>
      <c r="C275" s="295" t="s">
        <v>477</v>
      </c>
      <c r="D275" s="296" t="s">
        <v>319</v>
      </c>
      <c r="E275" s="297">
        <v>312.07408650000002</v>
      </c>
      <c r="F275" s="297">
        <v>0</v>
      </c>
      <c r="G275" s="298">
        <f>E275*F275</f>
        <v>0</v>
      </c>
      <c r="H275" s="299">
        <v>0</v>
      </c>
      <c r="I275" s="300">
        <f>E275*H275</f>
        <v>0</v>
      </c>
      <c r="J275" s="299"/>
      <c r="K275" s="300">
        <f>E275*J275</f>
        <v>0</v>
      </c>
      <c r="O275" s="292">
        <v>2</v>
      </c>
      <c r="AA275" s="261">
        <v>8</v>
      </c>
      <c r="AB275" s="261">
        <v>0</v>
      </c>
      <c r="AC275" s="261">
        <v>3</v>
      </c>
      <c r="AZ275" s="261">
        <v>1</v>
      </c>
      <c r="BA275" s="261">
        <f>IF(AZ275=1,G275,0)</f>
        <v>0</v>
      </c>
      <c r="BB275" s="261">
        <f>IF(AZ275=2,G275,0)</f>
        <v>0</v>
      </c>
      <c r="BC275" s="261">
        <f>IF(AZ275=3,G275,0)</f>
        <v>0</v>
      </c>
      <c r="BD275" s="261">
        <f>IF(AZ275=4,G275,0)</f>
        <v>0</v>
      </c>
      <c r="BE275" s="261">
        <f>IF(AZ275=5,G275,0)</f>
        <v>0</v>
      </c>
      <c r="CA275" s="292">
        <v>8</v>
      </c>
      <c r="CB275" s="292">
        <v>0</v>
      </c>
    </row>
    <row r="276" spans="1:80">
      <c r="A276" s="301"/>
      <c r="B276" s="302"/>
      <c r="C276" s="303"/>
      <c r="D276" s="304"/>
      <c r="E276" s="304"/>
      <c r="F276" s="304"/>
      <c r="G276" s="305"/>
      <c r="I276" s="306"/>
      <c r="K276" s="306"/>
      <c r="L276" s="307"/>
      <c r="O276" s="292">
        <v>3</v>
      </c>
    </row>
    <row r="277" spans="1:80">
      <c r="A277" s="293">
        <v>81</v>
      </c>
      <c r="B277" s="294" t="s">
        <v>478</v>
      </c>
      <c r="C277" s="295" t="s">
        <v>479</v>
      </c>
      <c r="D277" s="296" t="s">
        <v>319</v>
      </c>
      <c r="E277" s="297">
        <v>34.674898499999998</v>
      </c>
      <c r="F277" s="297">
        <v>0</v>
      </c>
      <c r="G277" s="298">
        <f>E277*F277</f>
        <v>0</v>
      </c>
      <c r="H277" s="299">
        <v>0</v>
      </c>
      <c r="I277" s="300">
        <f>E277*H277</f>
        <v>0</v>
      </c>
      <c r="J277" s="299"/>
      <c r="K277" s="300">
        <f>E277*J277</f>
        <v>0</v>
      </c>
      <c r="O277" s="292">
        <v>2</v>
      </c>
      <c r="AA277" s="261">
        <v>8</v>
      </c>
      <c r="AB277" s="261">
        <v>0</v>
      </c>
      <c r="AC277" s="261">
        <v>3</v>
      </c>
      <c r="AZ277" s="261">
        <v>1</v>
      </c>
      <c r="BA277" s="261">
        <f>IF(AZ277=1,G277,0)</f>
        <v>0</v>
      </c>
      <c r="BB277" s="261">
        <f>IF(AZ277=2,G277,0)</f>
        <v>0</v>
      </c>
      <c r="BC277" s="261">
        <f>IF(AZ277=3,G277,0)</f>
        <v>0</v>
      </c>
      <c r="BD277" s="261">
        <f>IF(AZ277=4,G277,0)</f>
        <v>0</v>
      </c>
      <c r="BE277" s="261">
        <f>IF(AZ277=5,G277,0)</f>
        <v>0</v>
      </c>
      <c r="CA277" s="292">
        <v>8</v>
      </c>
      <c r="CB277" s="292">
        <v>0</v>
      </c>
    </row>
    <row r="278" spans="1:80">
      <c r="A278" s="316"/>
      <c r="B278" s="317" t="s">
        <v>99</v>
      </c>
      <c r="C278" s="318" t="s">
        <v>473</v>
      </c>
      <c r="D278" s="319"/>
      <c r="E278" s="320"/>
      <c r="F278" s="321"/>
      <c r="G278" s="322">
        <f>SUM(G273:G277)</f>
        <v>0</v>
      </c>
      <c r="H278" s="323"/>
      <c r="I278" s="324">
        <f>SUM(I273:I277)</f>
        <v>0</v>
      </c>
      <c r="J278" s="323"/>
      <c r="K278" s="324">
        <f>SUM(K273:K277)</f>
        <v>0</v>
      </c>
      <c r="O278" s="292">
        <v>4</v>
      </c>
      <c r="BA278" s="325">
        <f>SUM(BA273:BA277)</f>
        <v>0</v>
      </c>
      <c r="BB278" s="325">
        <f>SUM(BB273:BB277)</f>
        <v>0</v>
      </c>
      <c r="BC278" s="325">
        <f>SUM(BC273:BC277)</f>
        <v>0</v>
      </c>
      <c r="BD278" s="325">
        <f>SUM(BD273:BD277)</f>
        <v>0</v>
      </c>
      <c r="BE278" s="325">
        <f>SUM(BE273:BE277)</f>
        <v>0</v>
      </c>
    </row>
    <row r="279" spans="1:80">
      <c r="E279" s="261"/>
    </row>
    <row r="280" spans="1:80">
      <c r="E280" s="261"/>
    </row>
    <row r="281" spans="1:80">
      <c r="E281" s="261"/>
    </row>
    <row r="282" spans="1:80">
      <c r="E282" s="261"/>
    </row>
    <row r="283" spans="1:80">
      <c r="E283" s="261"/>
    </row>
    <row r="284" spans="1:80">
      <c r="E284" s="261"/>
    </row>
    <row r="285" spans="1:80">
      <c r="E285" s="261"/>
    </row>
    <row r="286" spans="1:80">
      <c r="E286" s="261"/>
    </row>
    <row r="287" spans="1:80">
      <c r="E287" s="261"/>
    </row>
    <row r="288" spans="1:80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E296" s="261"/>
    </row>
    <row r="297" spans="1:7">
      <c r="E297" s="261"/>
    </row>
    <row r="298" spans="1:7">
      <c r="E298" s="261"/>
    </row>
    <row r="299" spans="1:7">
      <c r="E299" s="261"/>
    </row>
    <row r="300" spans="1:7">
      <c r="E300" s="261"/>
    </row>
    <row r="301" spans="1:7">
      <c r="E301" s="261"/>
    </row>
    <row r="302" spans="1:7">
      <c r="A302" s="315"/>
      <c r="B302" s="315"/>
      <c r="C302" s="315"/>
      <c r="D302" s="315"/>
      <c r="E302" s="315"/>
      <c r="F302" s="315"/>
      <c r="G302" s="315"/>
    </row>
    <row r="303" spans="1:7">
      <c r="A303" s="315"/>
      <c r="B303" s="315"/>
      <c r="C303" s="315"/>
      <c r="D303" s="315"/>
      <c r="E303" s="315"/>
      <c r="F303" s="315"/>
      <c r="G303" s="315"/>
    </row>
    <row r="304" spans="1:7">
      <c r="A304" s="315"/>
      <c r="B304" s="315"/>
      <c r="C304" s="315"/>
      <c r="D304" s="315"/>
      <c r="E304" s="315"/>
      <c r="F304" s="315"/>
      <c r="G304" s="315"/>
    </row>
    <row r="305" spans="1:7">
      <c r="A305" s="315"/>
      <c r="B305" s="315"/>
      <c r="C305" s="315"/>
      <c r="D305" s="315"/>
      <c r="E305" s="315"/>
      <c r="F305" s="315"/>
      <c r="G305" s="315"/>
    </row>
    <row r="306" spans="1:7">
      <c r="E306" s="261"/>
    </row>
    <row r="307" spans="1:7">
      <c r="E307" s="261"/>
    </row>
    <row r="308" spans="1:7">
      <c r="E308" s="261"/>
    </row>
    <row r="309" spans="1:7">
      <c r="E309" s="261"/>
    </row>
    <row r="310" spans="1:7">
      <c r="E310" s="261"/>
    </row>
    <row r="311" spans="1:7">
      <c r="E311" s="261"/>
    </row>
    <row r="312" spans="1:7">
      <c r="E312" s="261"/>
    </row>
    <row r="313" spans="1:7">
      <c r="E313" s="261"/>
    </row>
    <row r="314" spans="1:7">
      <c r="E314" s="261"/>
    </row>
    <row r="315" spans="1:7">
      <c r="E315" s="261"/>
    </row>
    <row r="316" spans="1:7">
      <c r="E316" s="261"/>
    </row>
    <row r="317" spans="1:7">
      <c r="E317" s="261"/>
    </row>
    <row r="318" spans="1:7">
      <c r="E318" s="261"/>
    </row>
    <row r="319" spans="1:7">
      <c r="E319" s="261"/>
    </row>
    <row r="320" spans="1:7">
      <c r="E320" s="261"/>
    </row>
    <row r="321" spans="5:5">
      <c r="E321" s="261"/>
    </row>
    <row r="322" spans="5:5">
      <c r="E322" s="261"/>
    </row>
    <row r="323" spans="5:5">
      <c r="E323" s="261"/>
    </row>
    <row r="324" spans="5:5">
      <c r="E324" s="261"/>
    </row>
    <row r="325" spans="5:5">
      <c r="E325" s="261"/>
    </row>
    <row r="326" spans="5:5">
      <c r="E326" s="261"/>
    </row>
    <row r="327" spans="5:5">
      <c r="E327" s="261"/>
    </row>
    <row r="328" spans="5:5">
      <c r="E328" s="261"/>
    </row>
    <row r="329" spans="5:5">
      <c r="E329" s="261"/>
    </row>
    <row r="330" spans="5:5">
      <c r="E330" s="261"/>
    </row>
    <row r="331" spans="5:5">
      <c r="E331" s="261"/>
    </row>
    <row r="332" spans="5:5">
      <c r="E332" s="261"/>
    </row>
    <row r="333" spans="5:5">
      <c r="E333" s="261"/>
    </row>
    <row r="334" spans="5:5">
      <c r="E334" s="261"/>
    </row>
    <row r="335" spans="5:5">
      <c r="E335" s="261"/>
    </row>
    <row r="336" spans="5:5">
      <c r="E336" s="261"/>
    </row>
    <row r="337" spans="1:7">
      <c r="A337" s="326"/>
      <c r="B337" s="326"/>
    </row>
    <row r="338" spans="1:7">
      <c r="A338" s="315"/>
      <c r="B338" s="315"/>
      <c r="C338" s="327"/>
      <c r="D338" s="327"/>
      <c r="E338" s="328"/>
      <c r="F338" s="327"/>
      <c r="G338" s="329"/>
    </row>
    <row r="339" spans="1:7">
      <c r="A339" s="330"/>
      <c r="B339" s="330"/>
      <c r="C339" s="315"/>
      <c r="D339" s="315"/>
      <c r="E339" s="331"/>
      <c r="F339" s="315"/>
      <c r="G339" s="315"/>
    </row>
    <row r="340" spans="1:7">
      <c r="A340" s="315"/>
      <c r="B340" s="315"/>
      <c r="C340" s="315"/>
      <c r="D340" s="315"/>
      <c r="E340" s="331"/>
      <c r="F340" s="315"/>
      <c r="G340" s="315"/>
    </row>
    <row r="341" spans="1:7">
      <c r="A341" s="315"/>
      <c r="B341" s="315"/>
      <c r="C341" s="315"/>
      <c r="D341" s="315"/>
      <c r="E341" s="331"/>
      <c r="F341" s="315"/>
      <c r="G341" s="315"/>
    </row>
    <row r="342" spans="1:7">
      <c r="A342" s="315"/>
      <c r="B342" s="315"/>
      <c r="C342" s="315"/>
      <c r="D342" s="315"/>
      <c r="E342" s="331"/>
      <c r="F342" s="315"/>
      <c r="G342" s="315"/>
    </row>
    <row r="343" spans="1:7">
      <c r="A343" s="315"/>
      <c r="B343" s="315"/>
      <c r="C343" s="315"/>
      <c r="D343" s="315"/>
      <c r="E343" s="331"/>
      <c r="F343" s="315"/>
      <c r="G343" s="315"/>
    </row>
    <row r="344" spans="1:7">
      <c r="A344" s="315"/>
      <c r="B344" s="315"/>
      <c r="C344" s="315"/>
      <c r="D344" s="315"/>
      <c r="E344" s="331"/>
      <c r="F344" s="315"/>
      <c r="G344" s="315"/>
    </row>
    <row r="345" spans="1:7">
      <c r="A345" s="315"/>
      <c r="B345" s="315"/>
      <c r="C345" s="315"/>
      <c r="D345" s="315"/>
      <c r="E345" s="331"/>
      <c r="F345" s="315"/>
      <c r="G345" s="315"/>
    </row>
    <row r="346" spans="1:7">
      <c r="A346" s="315"/>
      <c r="B346" s="315"/>
      <c r="C346" s="315"/>
      <c r="D346" s="315"/>
      <c r="E346" s="331"/>
      <c r="F346" s="315"/>
      <c r="G346" s="315"/>
    </row>
    <row r="347" spans="1:7">
      <c r="A347" s="315"/>
      <c r="B347" s="315"/>
      <c r="C347" s="315"/>
      <c r="D347" s="315"/>
      <c r="E347" s="331"/>
      <c r="F347" s="315"/>
      <c r="G347" s="315"/>
    </row>
    <row r="348" spans="1:7">
      <c r="A348" s="315"/>
      <c r="B348" s="315"/>
      <c r="C348" s="315"/>
      <c r="D348" s="315"/>
      <c r="E348" s="331"/>
      <c r="F348" s="315"/>
      <c r="G348" s="315"/>
    </row>
    <row r="349" spans="1:7">
      <c r="A349" s="315"/>
      <c r="B349" s="315"/>
      <c r="C349" s="315"/>
      <c r="D349" s="315"/>
      <c r="E349" s="331"/>
      <c r="F349" s="315"/>
      <c r="G349" s="315"/>
    </row>
    <row r="350" spans="1:7">
      <c r="A350" s="315"/>
      <c r="B350" s="315"/>
      <c r="C350" s="315"/>
      <c r="D350" s="315"/>
      <c r="E350" s="331"/>
      <c r="F350" s="315"/>
      <c r="G350" s="315"/>
    </row>
    <row r="351" spans="1:7">
      <c r="A351" s="315"/>
      <c r="B351" s="315"/>
      <c r="C351" s="315"/>
      <c r="D351" s="315"/>
      <c r="E351" s="331"/>
      <c r="F351" s="315"/>
      <c r="G351" s="315"/>
    </row>
  </sheetData>
  <mergeCells count="141">
    <mergeCell ref="C271:G271"/>
    <mergeCell ref="C276:G276"/>
    <mergeCell ref="C260:D260"/>
    <mergeCell ref="C252:G252"/>
    <mergeCell ref="C253:G253"/>
    <mergeCell ref="C254:D254"/>
    <mergeCell ref="C239:D239"/>
    <mergeCell ref="C243:G243"/>
    <mergeCell ref="C228:D228"/>
    <mergeCell ref="C230:G230"/>
    <mergeCell ref="C231:D231"/>
    <mergeCell ref="C233:G233"/>
    <mergeCell ref="C235:G235"/>
    <mergeCell ref="C238:D238"/>
    <mergeCell ref="C216:G216"/>
    <mergeCell ref="C220:G220"/>
    <mergeCell ref="C222:G222"/>
    <mergeCell ref="C223:D223"/>
    <mergeCell ref="C225:D225"/>
    <mergeCell ref="C227:D227"/>
    <mergeCell ref="C207:G207"/>
    <mergeCell ref="C211:D211"/>
    <mergeCell ref="C212:D212"/>
    <mergeCell ref="C190:G190"/>
    <mergeCell ref="C191:D191"/>
    <mergeCell ref="C193:D193"/>
    <mergeCell ref="C195:G195"/>
    <mergeCell ref="C196:G196"/>
    <mergeCell ref="C197:G197"/>
    <mergeCell ref="C198:D198"/>
    <mergeCell ref="C199:D199"/>
    <mergeCell ref="C200:D200"/>
    <mergeCell ref="C176:G176"/>
    <mergeCell ref="C178:G178"/>
    <mergeCell ref="C184:G184"/>
    <mergeCell ref="C201:D201"/>
    <mergeCell ref="C202:D202"/>
    <mergeCell ref="C203:D203"/>
    <mergeCell ref="C165:D165"/>
    <mergeCell ref="C169:G169"/>
    <mergeCell ref="C170:D170"/>
    <mergeCell ref="C171:D171"/>
    <mergeCell ref="C172:D172"/>
    <mergeCell ref="C174:G174"/>
    <mergeCell ref="C154:G154"/>
    <mergeCell ref="C155:D155"/>
    <mergeCell ref="C159:G159"/>
    <mergeCell ref="C160:D160"/>
    <mergeCell ref="C161:D161"/>
    <mergeCell ref="C141:G141"/>
    <mergeCell ref="C142:D142"/>
    <mergeCell ref="C144:D144"/>
    <mergeCell ref="C146:G146"/>
    <mergeCell ref="C147:D147"/>
    <mergeCell ref="C149:G149"/>
    <mergeCell ref="C150:D150"/>
    <mergeCell ref="C137:G137"/>
    <mergeCell ref="C118:D118"/>
    <mergeCell ref="C119:D119"/>
    <mergeCell ref="C123:D123"/>
    <mergeCell ref="C125:D125"/>
    <mergeCell ref="C127:G127"/>
    <mergeCell ref="C130:D130"/>
    <mergeCell ref="C106:D106"/>
    <mergeCell ref="C111:D111"/>
    <mergeCell ref="C112:D112"/>
    <mergeCell ref="C113:D113"/>
    <mergeCell ref="C114:D114"/>
    <mergeCell ref="C115:D115"/>
    <mergeCell ref="C116:D116"/>
    <mergeCell ref="C117:D117"/>
    <mergeCell ref="C92:D92"/>
    <mergeCell ref="C95:G95"/>
    <mergeCell ref="C96:D96"/>
    <mergeCell ref="C97:D97"/>
    <mergeCell ref="C101:D101"/>
    <mergeCell ref="C103:G103"/>
    <mergeCell ref="C104:D104"/>
    <mergeCell ref="C105:D105"/>
    <mergeCell ref="C86:D86"/>
    <mergeCell ref="C87:D87"/>
    <mergeCell ref="C88:D88"/>
    <mergeCell ref="C89:D89"/>
    <mergeCell ref="C90:D90"/>
    <mergeCell ref="C91:D91"/>
    <mergeCell ref="C78:D78"/>
    <mergeCell ref="C79:D79"/>
    <mergeCell ref="C82:D82"/>
    <mergeCell ref="C83:D83"/>
    <mergeCell ref="C84:D84"/>
    <mergeCell ref="C85:D85"/>
    <mergeCell ref="C72:D72"/>
    <mergeCell ref="C73:D73"/>
    <mergeCell ref="C74:D74"/>
    <mergeCell ref="C75:D75"/>
    <mergeCell ref="C76:D76"/>
    <mergeCell ref="C77:D77"/>
    <mergeCell ref="C66:G66"/>
    <mergeCell ref="C67:G67"/>
    <mergeCell ref="C68:G68"/>
    <mergeCell ref="C69:D69"/>
    <mergeCell ref="C70:D70"/>
    <mergeCell ref="C71:D71"/>
    <mergeCell ref="C59:D59"/>
    <mergeCell ref="C60:D60"/>
    <mergeCell ref="C61:D61"/>
    <mergeCell ref="C62:D62"/>
    <mergeCell ref="C63:D63"/>
    <mergeCell ref="C65:G65"/>
    <mergeCell ref="C53:D53"/>
    <mergeCell ref="C54:D54"/>
    <mergeCell ref="C55:D55"/>
    <mergeCell ref="C56:D56"/>
    <mergeCell ref="C57:D57"/>
    <mergeCell ref="C58:D58"/>
    <mergeCell ref="C41:D41"/>
    <mergeCell ref="C45:G45"/>
    <mergeCell ref="C46:D46"/>
    <mergeCell ref="C47:D47"/>
    <mergeCell ref="C49:G49"/>
    <mergeCell ref="C50:D50"/>
    <mergeCell ref="C52:G52"/>
    <mergeCell ref="C27:G27"/>
    <mergeCell ref="C28:D28"/>
    <mergeCell ref="C29:D29"/>
    <mergeCell ref="C33:D33"/>
    <mergeCell ref="C37:G37"/>
    <mergeCell ref="C18:G18"/>
    <mergeCell ref="C19:D19"/>
    <mergeCell ref="C20:D20"/>
    <mergeCell ref="C23:D23"/>
    <mergeCell ref="C24:D24"/>
    <mergeCell ref="C25:D25"/>
    <mergeCell ref="A1:G1"/>
    <mergeCell ref="A3:B3"/>
    <mergeCell ref="A4:B4"/>
    <mergeCell ref="E4:G4"/>
    <mergeCell ref="C9:G9"/>
    <mergeCell ref="C12:G12"/>
    <mergeCell ref="C14:G14"/>
    <mergeCell ref="C16:G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codeName="List30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832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831</v>
      </c>
      <c r="B5" s="118"/>
      <c r="C5" s="119" t="s">
        <v>832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09 39-2019 Rek'!E30</f>
        <v>0</v>
      </c>
      <c r="D15" s="160" t="str">
        <f>'SO 09 39-2019 Rek'!A35</f>
        <v>Ztížené výrobní podmínky</v>
      </c>
      <c r="E15" s="161"/>
      <c r="F15" s="162"/>
      <c r="G15" s="159">
        <f>'SO 09 39-2019 Rek'!I35</f>
        <v>0</v>
      </c>
    </row>
    <row r="16" spans="1:57" ht="15.95" customHeight="1">
      <c r="A16" s="157" t="s">
        <v>52</v>
      </c>
      <c r="B16" s="158" t="s">
        <v>53</v>
      </c>
      <c r="C16" s="159">
        <f>'SO 09 39-2019 Rek'!F30</f>
        <v>0</v>
      </c>
      <c r="D16" s="109" t="str">
        <f>'SO 09 39-2019 Rek'!A36</f>
        <v>Oborová přirážka</v>
      </c>
      <c r="E16" s="163"/>
      <c r="F16" s="164"/>
      <c r="G16" s="159">
        <f>'SO 09 39-2019 Rek'!I36</f>
        <v>0</v>
      </c>
    </row>
    <row r="17" spans="1:7" ht="15.95" customHeight="1">
      <c r="A17" s="157" t="s">
        <v>54</v>
      </c>
      <c r="B17" s="158" t="s">
        <v>55</v>
      </c>
      <c r="C17" s="159">
        <f>'SO 09 39-2019 Rek'!H30</f>
        <v>0</v>
      </c>
      <c r="D17" s="109" t="str">
        <f>'SO 09 39-2019 Rek'!A37</f>
        <v>Přesun stavebních kapacit</v>
      </c>
      <c r="E17" s="163"/>
      <c r="F17" s="164"/>
      <c r="G17" s="159">
        <f>'SO 09 39-2019 Rek'!I37</f>
        <v>0</v>
      </c>
    </row>
    <row r="18" spans="1:7" ht="15.95" customHeight="1">
      <c r="A18" s="165" t="s">
        <v>56</v>
      </c>
      <c r="B18" s="166" t="s">
        <v>57</v>
      </c>
      <c r="C18" s="159">
        <f>'SO 09 39-2019 Rek'!G30</f>
        <v>0</v>
      </c>
      <c r="D18" s="109" t="str">
        <f>'SO 09 39-2019 Rek'!A38</f>
        <v>Mimostaveništní doprava</v>
      </c>
      <c r="E18" s="163"/>
      <c r="F18" s="164"/>
      <c r="G18" s="159">
        <f>'SO 09 39-2019 Rek'!I38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09 39-2019 Rek'!A39</f>
        <v>Zařízení staveniště</v>
      </c>
      <c r="E19" s="163"/>
      <c r="F19" s="164"/>
      <c r="G19" s="159">
        <f>'SO 09 39-2019 Rek'!I39</f>
        <v>0</v>
      </c>
    </row>
    <row r="20" spans="1:7" ht="15.95" customHeight="1">
      <c r="A20" s="167"/>
      <c r="B20" s="158"/>
      <c r="C20" s="159"/>
      <c r="D20" s="109" t="str">
        <f>'SO 09 39-2019 Rek'!A40</f>
        <v>Provoz investora</v>
      </c>
      <c r="E20" s="163"/>
      <c r="F20" s="164"/>
      <c r="G20" s="159">
        <f>'SO 09 39-2019 Rek'!I40</f>
        <v>0</v>
      </c>
    </row>
    <row r="21" spans="1:7" ht="15.95" customHeight="1">
      <c r="A21" s="167" t="s">
        <v>29</v>
      </c>
      <c r="B21" s="158"/>
      <c r="C21" s="159">
        <f>'SO 09 39-2019 Rek'!I30</f>
        <v>0</v>
      </c>
      <c r="D21" s="109" t="str">
        <f>'SO 09 39-2019 Rek'!A41</f>
        <v>Kompletační činnost (IČD)</v>
      </c>
      <c r="E21" s="163"/>
      <c r="F21" s="164"/>
      <c r="G21" s="159">
        <f>'SO 09 39-2019 Rek'!I41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09 39-2019 Rek'!H43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39-2019 Pol'!B7</f>
        <v>00</v>
      </c>
      <c r="B7" s="70" t="str">
        <f>'SO 00 39-2019 Pol'!C7</f>
        <v>Ostatní náklady</v>
      </c>
      <c r="D7" s="230"/>
      <c r="E7" s="333">
        <f>'SO 00 39-2019 Pol'!BA31</f>
        <v>0</v>
      </c>
      <c r="F7" s="334">
        <f>'SO 00 39-2019 Pol'!BB31</f>
        <v>0</v>
      </c>
      <c r="G7" s="334">
        <f>'SO 00 39-2019 Pol'!BC31</f>
        <v>0</v>
      </c>
      <c r="H7" s="334">
        <f>'SO 00 39-2019 Pol'!BD31</f>
        <v>0</v>
      </c>
      <c r="I7" s="335">
        <f>'SO 00 39-2019 Pol'!BE31</f>
        <v>0</v>
      </c>
    </row>
    <row r="8" spans="1:57" s="137" customFormat="1" ht="13.5" thickBot="1">
      <c r="A8" s="332" t="str">
        <f>'SO 00 39-2019 Pol'!B32</f>
        <v>000</v>
      </c>
      <c r="B8" s="70" t="str">
        <f>'SO 00 39-2019 Pol'!C32</f>
        <v>Vedlejší náklady</v>
      </c>
      <c r="D8" s="230"/>
      <c r="E8" s="333">
        <f>'SO 00 39-2019 Pol'!BA38</f>
        <v>0</v>
      </c>
      <c r="F8" s="334">
        <f>'SO 00 39-2019 Pol'!BB38</f>
        <v>0</v>
      </c>
      <c r="G8" s="334">
        <f>'SO 00 39-2019 Pol'!BC38</f>
        <v>0</v>
      </c>
      <c r="H8" s="334">
        <f>'SO 00 39-2019 Pol'!BD38</f>
        <v>0</v>
      </c>
      <c r="I8" s="335">
        <f>'SO 00 39-2019 Pol'!BE38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157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158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159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160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161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162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163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164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codeName="List40"/>
  <dimension ref="A1:BE94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833</v>
      </c>
      <c r="D2" s="216"/>
      <c r="E2" s="217"/>
      <c r="F2" s="216"/>
      <c r="G2" s="218" t="s">
        <v>832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09 39-2019 Pol'!B7</f>
        <v>11</v>
      </c>
      <c r="B7" s="70" t="str">
        <f>'SO 09 39-2019 Pol'!C7</f>
        <v>Přípravné a přidružené práce</v>
      </c>
      <c r="D7" s="230"/>
      <c r="E7" s="333">
        <f>'SO 09 39-2019 Pol'!BA36</f>
        <v>0</v>
      </c>
      <c r="F7" s="334">
        <f>'SO 09 39-2019 Pol'!BB36</f>
        <v>0</v>
      </c>
      <c r="G7" s="334">
        <f>'SO 09 39-2019 Pol'!BC36</f>
        <v>0</v>
      </c>
      <c r="H7" s="334">
        <f>'SO 09 39-2019 Pol'!BD36</f>
        <v>0</v>
      </c>
      <c r="I7" s="335">
        <f>'SO 09 39-2019 Pol'!BE36</f>
        <v>0</v>
      </c>
    </row>
    <row r="8" spans="1:9" s="137" customFormat="1">
      <c r="A8" s="332" t="str">
        <f>'SO 09 39-2019 Pol'!B37</f>
        <v>12</v>
      </c>
      <c r="B8" s="70" t="str">
        <f>'SO 09 39-2019 Pol'!C37</f>
        <v>Odkopávky a prokopávky</v>
      </c>
      <c r="D8" s="230"/>
      <c r="E8" s="333">
        <f>'SO 09 39-2019 Pol'!BA40</f>
        <v>0</v>
      </c>
      <c r="F8" s="334">
        <f>'SO 09 39-2019 Pol'!BB40</f>
        <v>0</v>
      </c>
      <c r="G8" s="334">
        <f>'SO 09 39-2019 Pol'!BC40</f>
        <v>0</v>
      </c>
      <c r="H8" s="334">
        <f>'SO 09 39-2019 Pol'!BD40</f>
        <v>0</v>
      </c>
      <c r="I8" s="335">
        <f>'SO 09 39-2019 Pol'!BE40</f>
        <v>0</v>
      </c>
    </row>
    <row r="9" spans="1:9" s="137" customFormat="1">
      <c r="A9" s="332" t="str">
        <f>'SO 09 39-2019 Pol'!B41</f>
        <v>13</v>
      </c>
      <c r="B9" s="70" t="str">
        <f>'SO 09 39-2019 Pol'!C41</f>
        <v>Hloubené vykopávky</v>
      </c>
      <c r="D9" s="230"/>
      <c r="E9" s="333">
        <f>'SO 09 39-2019 Pol'!BA76</f>
        <v>0</v>
      </c>
      <c r="F9" s="334">
        <f>'SO 09 39-2019 Pol'!BB76</f>
        <v>0</v>
      </c>
      <c r="G9" s="334">
        <f>'SO 09 39-2019 Pol'!BC76</f>
        <v>0</v>
      </c>
      <c r="H9" s="334">
        <f>'SO 09 39-2019 Pol'!BD76</f>
        <v>0</v>
      </c>
      <c r="I9" s="335">
        <f>'SO 09 39-2019 Pol'!BE76</f>
        <v>0</v>
      </c>
    </row>
    <row r="10" spans="1:9" s="137" customFormat="1">
      <c r="A10" s="332" t="str">
        <f>'SO 09 39-2019 Pol'!B77</f>
        <v>16</v>
      </c>
      <c r="B10" s="70" t="str">
        <f>'SO 09 39-2019 Pol'!C77</f>
        <v>Přemístění výkopku</v>
      </c>
      <c r="D10" s="230"/>
      <c r="E10" s="333">
        <f>'SO 09 39-2019 Pol'!BA84</f>
        <v>0</v>
      </c>
      <c r="F10" s="334">
        <f>'SO 09 39-2019 Pol'!BB84</f>
        <v>0</v>
      </c>
      <c r="G10" s="334">
        <f>'SO 09 39-2019 Pol'!BC84</f>
        <v>0</v>
      </c>
      <c r="H10" s="334">
        <f>'SO 09 39-2019 Pol'!BD84</f>
        <v>0</v>
      </c>
      <c r="I10" s="335">
        <f>'SO 09 39-2019 Pol'!BE84</f>
        <v>0</v>
      </c>
    </row>
    <row r="11" spans="1:9" s="137" customFormat="1">
      <c r="A11" s="332" t="str">
        <f>'SO 09 39-2019 Pol'!B85</f>
        <v>17</v>
      </c>
      <c r="B11" s="70" t="str">
        <f>'SO 09 39-2019 Pol'!C85</f>
        <v>Konstrukce ze zemin</v>
      </c>
      <c r="D11" s="230"/>
      <c r="E11" s="333">
        <f>'SO 09 39-2019 Pol'!BA97</f>
        <v>0</v>
      </c>
      <c r="F11" s="334">
        <f>'SO 09 39-2019 Pol'!BB97</f>
        <v>0</v>
      </c>
      <c r="G11" s="334">
        <f>'SO 09 39-2019 Pol'!BC97</f>
        <v>0</v>
      </c>
      <c r="H11" s="334">
        <f>'SO 09 39-2019 Pol'!BD97</f>
        <v>0</v>
      </c>
      <c r="I11" s="335">
        <f>'SO 09 39-2019 Pol'!BE97</f>
        <v>0</v>
      </c>
    </row>
    <row r="12" spans="1:9" s="137" customFormat="1">
      <c r="A12" s="332" t="str">
        <f>'SO 09 39-2019 Pol'!B98</f>
        <v>18</v>
      </c>
      <c r="B12" s="70" t="str">
        <f>'SO 09 39-2019 Pol'!C98</f>
        <v>Povrchové úpravy terénu</v>
      </c>
      <c r="D12" s="230"/>
      <c r="E12" s="333">
        <f>'SO 09 39-2019 Pol'!BA108</f>
        <v>0</v>
      </c>
      <c r="F12" s="334">
        <f>'SO 09 39-2019 Pol'!BB108</f>
        <v>0</v>
      </c>
      <c r="G12" s="334">
        <f>'SO 09 39-2019 Pol'!BC108</f>
        <v>0</v>
      </c>
      <c r="H12" s="334">
        <f>'SO 09 39-2019 Pol'!BD108</f>
        <v>0</v>
      </c>
      <c r="I12" s="335">
        <f>'SO 09 39-2019 Pol'!BE108</f>
        <v>0</v>
      </c>
    </row>
    <row r="13" spans="1:9" s="137" customFormat="1">
      <c r="A13" s="332" t="str">
        <f>'SO 09 39-2019 Pol'!B109</f>
        <v>19</v>
      </c>
      <c r="B13" s="70" t="str">
        <f>'SO 09 39-2019 Pol'!C109</f>
        <v>Hloubení pro podzemní stěny a doly</v>
      </c>
      <c r="D13" s="230"/>
      <c r="E13" s="333">
        <f>'SO 09 39-2019 Pol'!BA111</f>
        <v>0</v>
      </c>
      <c r="F13" s="334">
        <f>'SO 09 39-2019 Pol'!BB111</f>
        <v>0</v>
      </c>
      <c r="G13" s="334">
        <f>'SO 09 39-2019 Pol'!BC111</f>
        <v>0</v>
      </c>
      <c r="H13" s="334">
        <f>'SO 09 39-2019 Pol'!BD111</f>
        <v>0</v>
      </c>
      <c r="I13" s="335">
        <f>'SO 09 39-2019 Pol'!BE111</f>
        <v>0</v>
      </c>
    </row>
    <row r="14" spans="1:9" s="137" customFormat="1">
      <c r="A14" s="332" t="str">
        <f>'SO 09 39-2019 Pol'!B112</f>
        <v>21</v>
      </c>
      <c r="B14" s="70" t="str">
        <f>'SO 09 39-2019 Pol'!C112</f>
        <v>Úprava podloží a základ.spáry</v>
      </c>
      <c r="D14" s="230"/>
      <c r="E14" s="333">
        <f>'SO 09 39-2019 Pol'!BA115</f>
        <v>0</v>
      </c>
      <c r="F14" s="334">
        <f>'SO 09 39-2019 Pol'!BB115</f>
        <v>0</v>
      </c>
      <c r="G14" s="334">
        <f>'SO 09 39-2019 Pol'!BC115</f>
        <v>0</v>
      </c>
      <c r="H14" s="334">
        <f>'SO 09 39-2019 Pol'!BD115</f>
        <v>0</v>
      </c>
      <c r="I14" s="335">
        <f>'SO 09 39-2019 Pol'!BE115</f>
        <v>0</v>
      </c>
    </row>
    <row r="15" spans="1:9" s="137" customFormat="1">
      <c r="A15" s="332" t="str">
        <f>'SO 09 39-2019 Pol'!B116</f>
        <v>27</v>
      </c>
      <c r="B15" s="70" t="str">
        <f>'SO 09 39-2019 Pol'!C116</f>
        <v>Základy</v>
      </c>
      <c r="D15" s="230"/>
      <c r="E15" s="333">
        <f>'SO 09 39-2019 Pol'!BA128</f>
        <v>0</v>
      </c>
      <c r="F15" s="334">
        <f>'SO 09 39-2019 Pol'!BB128</f>
        <v>0</v>
      </c>
      <c r="G15" s="334">
        <f>'SO 09 39-2019 Pol'!BC128</f>
        <v>0</v>
      </c>
      <c r="H15" s="334">
        <f>'SO 09 39-2019 Pol'!BD128</f>
        <v>0</v>
      </c>
      <c r="I15" s="335">
        <f>'SO 09 39-2019 Pol'!BE128</f>
        <v>0</v>
      </c>
    </row>
    <row r="16" spans="1:9" s="137" customFormat="1">
      <c r="A16" s="332" t="str">
        <f>'SO 09 39-2019 Pol'!B129</f>
        <v>38</v>
      </c>
      <c r="B16" s="70" t="str">
        <f>'SO 09 39-2019 Pol'!C129</f>
        <v>Kompletní konstrukce</v>
      </c>
      <c r="D16" s="230"/>
      <c r="E16" s="333">
        <f>'SO 09 39-2019 Pol'!BA132</f>
        <v>0</v>
      </c>
      <c r="F16" s="334">
        <f>'SO 09 39-2019 Pol'!BB132</f>
        <v>0</v>
      </c>
      <c r="G16" s="334">
        <f>'SO 09 39-2019 Pol'!BC132</f>
        <v>0</v>
      </c>
      <c r="H16" s="334">
        <f>'SO 09 39-2019 Pol'!BD132</f>
        <v>0</v>
      </c>
      <c r="I16" s="335">
        <f>'SO 09 39-2019 Pol'!BE132</f>
        <v>0</v>
      </c>
    </row>
    <row r="17" spans="1:57" s="137" customFormat="1">
      <c r="A17" s="332" t="str">
        <f>'SO 09 39-2019 Pol'!B133</f>
        <v>56</v>
      </c>
      <c r="B17" s="70" t="str">
        <f>'SO 09 39-2019 Pol'!C133</f>
        <v>Podkladní vrstvy komunikací a zpevněných ploch</v>
      </c>
      <c r="D17" s="230"/>
      <c r="E17" s="333">
        <f>'SO 09 39-2019 Pol'!BA145</f>
        <v>0</v>
      </c>
      <c r="F17" s="334">
        <f>'SO 09 39-2019 Pol'!BB145</f>
        <v>0</v>
      </c>
      <c r="G17" s="334">
        <f>'SO 09 39-2019 Pol'!BC145</f>
        <v>0</v>
      </c>
      <c r="H17" s="334">
        <f>'SO 09 39-2019 Pol'!BD145</f>
        <v>0</v>
      </c>
      <c r="I17" s="335">
        <f>'SO 09 39-2019 Pol'!BE145</f>
        <v>0</v>
      </c>
    </row>
    <row r="18" spans="1:57" s="137" customFormat="1">
      <c r="A18" s="332" t="str">
        <f>'SO 09 39-2019 Pol'!B146</f>
        <v>57</v>
      </c>
      <c r="B18" s="70" t="str">
        <f>'SO 09 39-2019 Pol'!C146</f>
        <v>Kryty štěrkových a živičných komunikací</v>
      </c>
      <c r="D18" s="230"/>
      <c r="E18" s="333">
        <f>'SO 09 39-2019 Pol'!BA151</f>
        <v>0</v>
      </c>
      <c r="F18" s="334">
        <f>'SO 09 39-2019 Pol'!BB151</f>
        <v>0</v>
      </c>
      <c r="G18" s="334">
        <f>'SO 09 39-2019 Pol'!BC151</f>
        <v>0</v>
      </c>
      <c r="H18" s="334">
        <f>'SO 09 39-2019 Pol'!BD151</f>
        <v>0</v>
      </c>
      <c r="I18" s="335">
        <f>'SO 09 39-2019 Pol'!BE151</f>
        <v>0</v>
      </c>
    </row>
    <row r="19" spans="1:57" s="137" customFormat="1">
      <c r="A19" s="332" t="str">
        <f>'SO 09 39-2019 Pol'!B152</f>
        <v>59</v>
      </c>
      <c r="B19" s="70" t="str">
        <f>'SO 09 39-2019 Pol'!C152</f>
        <v>Dlažby a předlažby komunikací</v>
      </c>
      <c r="D19" s="230"/>
      <c r="E19" s="333">
        <f>'SO 09 39-2019 Pol'!BA170</f>
        <v>0</v>
      </c>
      <c r="F19" s="334">
        <f>'SO 09 39-2019 Pol'!BB170</f>
        <v>0</v>
      </c>
      <c r="G19" s="334">
        <f>'SO 09 39-2019 Pol'!BC170</f>
        <v>0</v>
      </c>
      <c r="H19" s="334">
        <f>'SO 09 39-2019 Pol'!BD170</f>
        <v>0</v>
      </c>
      <c r="I19" s="335">
        <f>'SO 09 39-2019 Pol'!BE170</f>
        <v>0</v>
      </c>
    </row>
    <row r="20" spans="1:57" s="137" customFormat="1">
      <c r="A20" s="332" t="str">
        <f>'SO 09 39-2019 Pol'!B171</f>
        <v>63</v>
      </c>
      <c r="B20" s="70" t="str">
        <f>'SO 09 39-2019 Pol'!C171</f>
        <v>Podlahy a podlahové konstrukce</v>
      </c>
      <c r="D20" s="230"/>
      <c r="E20" s="333">
        <f>'SO 09 39-2019 Pol'!BA175</f>
        <v>0</v>
      </c>
      <c r="F20" s="334">
        <f>'SO 09 39-2019 Pol'!BB175</f>
        <v>0</v>
      </c>
      <c r="G20" s="334">
        <f>'SO 09 39-2019 Pol'!BC175</f>
        <v>0</v>
      </c>
      <c r="H20" s="334">
        <f>'SO 09 39-2019 Pol'!BD175</f>
        <v>0</v>
      </c>
      <c r="I20" s="335">
        <f>'SO 09 39-2019 Pol'!BE175</f>
        <v>0</v>
      </c>
    </row>
    <row r="21" spans="1:57" s="137" customFormat="1">
      <c r="A21" s="332" t="str">
        <f>'SO 09 39-2019 Pol'!B176</f>
        <v>91</v>
      </c>
      <c r="B21" s="70" t="str">
        <f>'SO 09 39-2019 Pol'!C176</f>
        <v>Doplňující práce na komunikaci</v>
      </c>
      <c r="D21" s="230"/>
      <c r="E21" s="333">
        <f>'SO 09 39-2019 Pol'!BA198</f>
        <v>0</v>
      </c>
      <c r="F21" s="334">
        <f>'SO 09 39-2019 Pol'!BB198</f>
        <v>0</v>
      </c>
      <c r="G21" s="334">
        <f>'SO 09 39-2019 Pol'!BC198</f>
        <v>0</v>
      </c>
      <c r="H21" s="334">
        <f>'SO 09 39-2019 Pol'!BD198</f>
        <v>0</v>
      </c>
      <c r="I21" s="335">
        <f>'SO 09 39-2019 Pol'!BE198</f>
        <v>0</v>
      </c>
    </row>
    <row r="22" spans="1:57" s="137" customFormat="1">
      <c r="A22" s="332" t="str">
        <f>'SO 09 39-2019 Pol'!B199</f>
        <v>94</v>
      </c>
      <c r="B22" s="70" t="str">
        <f>'SO 09 39-2019 Pol'!C199</f>
        <v>Lešení a stavební výtahy</v>
      </c>
      <c r="D22" s="230"/>
      <c r="E22" s="333">
        <f>'SO 09 39-2019 Pol'!BA202</f>
        <v>0</v>
      </c>
      <c r="F22" s="334">
        <f>'SO 09 39-2019 Pol'!BB202</f>
        <v>0</v>
      </c>
      <c r="G22" s="334">
        <f>'SO 09 39-2019 Pol'!BC202</f>
        <v>0</v>
      </c>
      <c r="H22" s="334">
        <f>'SO 09 39-2019 Pol'!BD202</f>
        <v>0</v>
      </c>
      <c r="I22" s="335">
        <f>'SO 09 39-2019 Pol'!BE202</f>
        <v>0</v>
      </c>
    </row>
    <row r="23" spans="1:57" s="137" customFormat="1">
      <c r="A23" s="332" t="str">
        <f>'SO 09 39-2019 Pol'!B203</f>
        <v>95</v>
      </c>
      <c r="B23" s="70" t="str">
        <f>'SO 09 39-2019 Pol'!C203</f>
        <v>Dokončovací konstrukce na pozemních stavbách</v>
      </c>
      <c r="D23" s="230"/>
      <c r="E23" s="333">
        <f>'SO 09 39-2019 Pol'!BA205</f>
        <v>0</v>
      </c>
      <c r="F23" s="334">
        <f>'SO 09 39-2019 Pol'!BB205</f>
        <v>0</v>
      </c>
      <c r="G23" s="334">
        <f>'SO 09 39-2019 Pol'!BC205</f>
        <v>0</v>
      </c>
      <c r="H23" s="334">
        <f>'SO 09 39-2019 Pol'!BD205</f>
        <v>0</v>
      </c>
      <c r="I23" s="335">
        <f>'SO 09 39-2019 Pol'!BE205</f>
        <v>0</v>
      </c>
    </row>
    <row r="24" spans="1:57" s="137" customFormat="1">
      <c r="A24" s="332" t="str">
        <f>'SO 09 39-2019 Pol'!B206</f>
        <v>96</v>
      </c>
      <c r="B24" s="70" t="str">
        <f>'SO 09 39-2019 Pol'!C206</f>
        <v>Bourání konstrukcí</v>
      </c>
      <c r="D24" s="230"/>
      <c r="E24" s="333">
        <f>'SO 09 39-2019 Pol'!BA208</f>
        <v>0</v>
      </c>
      <c r="F24" s="334">
        <f>'SO 09 39-2019 Pol'!BB208</f>
        <v>0</v>
      </c>
      <c r="G24" s="334">
        <f>'SO 09 39-2019 Pol'!BC208</f>
        <v>0</v>
      </c>
      <c r="H24" s="334">
        <f>'SO 09 39-2019 Pol'!BD208</f>
        <v>0</v>
      </c>
      <c r="I24" s="335">
        <f>'SO 09 39-2019 Pol'!BE208</f>
        <v>0</v>
      </c>
    </row>
    <row r="25" spans="1:57" s="137" customFormat="1">
      <c r="A25" s="332" t="str">
        <f>'SO 09 39-2019 Pol'!B209</f>
        <v>97</v>
      </c>
      <c r="B25" s="70" t="str">
        <f>'SO 09 39-2019 Pol'!C209</f>
        <v>Prorážení otvorů</v>
      </c>
      <c r="D25" s="230"/>
      <c r="E25" s="333">
        <f>'SO 09 39-2019 Pol'!BA214</f>
        <v>0</v>
      </c>
      <c r="F25" s="334">
        <f>'SO 09 39-2019 Pol'!BB214</f>
        <v>0</v>
      </c>
      <c r="G25" s="334">
        <f>'SO 09 39-2019 Pol'!BC214</f>
        <v>0</v>
      </c>
      <c r="H25" s="334">
        <f>'SO 09 39-2019 Pol'!BD214</f>
        <v>0</v>
      </c>
      <c r="I25" s="335">
        <f>'SO 09 39-2019 Pol'!BE214</f>
        <v>0</v>
      </c>
    </row>
    <row r="26" spans="1:57" s="137" customFormat="1">
      <c r="A26" s="332" t="str">
        <f>'SO 09 39-2019 Pol'!B215</f>
        <v>99</v>
      </c>
      <c r="B26" s="70" t="str">
        <f>'SO 09 39-2019 Pol'!C215</f>
        <v>Staveništní přesun hmot</v>
      </c>
      <c r="D26" s="230"/>
      <c r="E26" s="333">
        <f>'SO 09 39-2019 Pol'!BA217</f>
        <v>0</v>
      </c>
      <c r="F26" s="334">
        <f>'SO 09 39-2019 Pol'!BB217</f>
        <v>0</v>
      </c>
      <c r="G26" s="334">
        <f>'SO 09 39-2019 Pol'!BC217</f>
        <v>0</v>
      </c>
      <c r="H26" s="334">
        <f>'SO 09 39-2019 Pol'!BD217</f>
        <v>0</v>
      </c>
      <c r="I26" s="335">
        <f>'SO 09 39-2019 Pol'!BE217</f>
        <v>0</v>
      </c>
    </row>
    <row r="27" spans="1:57" s="137" customFormat="1">
      <c r="A27" s="332" t="str">
        <f>'SO 09 39-2019 Pol'!B218</f>
        <v>792</v>
      </c>
      <c r="B27" s="70" t="str">
        <f>'SO 09 39-2019 Pol'!C218</f>
        <v>Mobiliář</v>
      </c>
      <c r="D27" s="230"/>
      <c r="E27" s="333">
        <f>'SO 09 39-2019 Pol'!BA221</f>
        <v>0</v>
      </c>
      <c r="F27" s="334">
        <f>'SO 09 39-2019 Pol'!BB221</f>
        <v>0</v>
      </c>
      <c r="G27" s="334">
        <f>'SO 09 39-2019 Pol'!BC221</f>
        <v>0</v>
      </c>
      <c r="H27" s="334">
        <f>'SO 09 39-2019 Pol'!BD221</f>
        <v>0</v>
      </c>
      <c r="I27" s="335">
        <f>'SO 09 39-2019 Pol'!BE221</f>
        <v>0</v>
      </c>
    </row>
    <row r="28" spans="1:57" s="137" customFormat="1">
      <c r="A28" s="332" t="str">
        <f>'SO 09 39-2019 Pol'!B222</f>
        <v>M21</v>
      </c>
      <c r="B28" s="70" t="str">
        <f>'SO 09 39-2019 Pol'!C222</f>
        <v>Elektromontáže</v>
      </c>
      <c r="D28" s="230"/>
      <c r="E28" s="333">
        <f>'SO 09 39-2019 Pol'!BA224</f>
        <v>0</v>
      </c>
      <c r="F28" s="334">
        <f>'SO 09 39-2019 Pol'!BB224</f>
        <v>0</v>
      </c>
      <c r="G28" s="334">
        <f>'SO 09 39-2019 Pol'!BC224</f>
        <v>0</v>
      </c>
      <c r="H28" s="334">
        <f>'SO 09 39-2019 Pol'!BD224</f>
        <v>0</v>
      </c>
      <c r="I28" s="335">
        <f>'SO 09 39-2019 Pol'!BE224</f>
        <v>0</v>
      </c>
    </row>
    <row r="29" spans="1:57" s="137" customFormat="1" ht="13.5" thickBot="1">
      <c r="A29" s="332" t="str">
        <f>'SO 09 39-2019 Pol'!B225</f>
        <v>D96</v>
      </c>
      <c r="B29" s="70" t="str">
        <f>'SO 09 39-2019 Pol'!C225</f>
        <v>Přesuny suti a vybouraných hmot</v>
      </c>
      <c r="D29" s="230"/>
      <c r="E29" s="333">
        <f>'SO 09 39-2019 Pol'!BA230</f>
        <v>0</v>
      </c>
      <c r="F29" s="334">
        <f>'SO 09 39-2019 Pol'!BB230</f>
        <v>0</v>
      </c>
      <c r="G29" s="334">
        <f>'SO 09 39-2019 Pol'!BC230</f>
        <v>0</v>
      </c>
      <c r="H29" s="334">
        <f>'SO 09 39-2019 Pol'!BD230</f>
        <v>0</v>
      </c>
      <c r="I29" s="335">
        <f>'SO 09 39-2019 Pol'!BE230</f>
        <v>0</v>
      </c>
    </row>
    <row r="30" spans="1:57" s="14" customFormat="1" ht="13.5" thickBot="1">
      <c r="A30" s="231"/>
      <c r="B30" s="232" t="s">
        <v>79</v>
      </c>
      <c r="C30" s="232"/>
      <c r="D30" s="233"/>
      <c r="E30" s="234">
        <f>SUM(E7:E29)</f>
        <v>0</v>
      </c>
      <c r="F30" s="235">
        <f>SUM(F7:F29)</f>
        <v>0</v>
      </c>
      <c r="G30" s="235">
        <f>SUM(G7:G29)</f>
        <v>0</v>
      </c>
      <c r="H30" s="235">
        <f>SUM(H7:H29)</f>
        <v>0</v>
      </c>
      <c r="I30" s="236">
        <f>SUM(I7:I29)</f>
        <v>0</v>
      </c>
    </row>
    <row r="31" spans="1:57">
      <c r="A31" s="137"/>
      <c r="B31" s="137"/>
      <c r="C31" s="137"/>
      <c r="D31" s="137"/>
      <c r="E31" s="137"/>
      <c r="F31" s="137"/>
      <c r="G31" s="137"/>
      <c r="H31" s="137"/>
      <c r="I31" s="137"/>
    </row>
    <row r="32" spans="1:57" ht="19.5" customHeight="1">
      <c r="A32" s="222" t="s">
        <v>80</v>
      </c>
      <c r="B32" s="222"/>
      <c r="C32" s="222"/>
      <c r="D32" s="222"/>
      <c r="E32" s="222"/>
      <c r="F32" s="222"/>
      <c r="G32" s="237"/>
      <c r="H32" s="222"/>
      <c r="I32" s="222"/>
      <c r="BA32" s="143"/>
      <c r="BB32" s="143"/>
      <c r="BC32" s="143"/>
      <c r="BD32" s="143"/>
      <c r="BE32" s="143"/>
    </row>
    <row r="33" spans="1:53" ht="13.5" thickBot="1"/>
    <row r="34" spans="1:53">
      <c r="A34" s="175" t="s">
        <v>81</v>
      </c>
      <c r="B34" s="176"/>
      <c r="C34" s="176"/>
      <c r="D34" s="238"/>
      <c r="E34" s="239" t="s">
        <v>82</v>
      </c>
      <c r="F34" s="240" t="s">
        <v>12</v>
      </c>
      <c r="G34" s="241" t="s">
        <v>83</v>
      </c>
      <c r="H34" s="242"/>
      <c r="I34" s="243" t="s">
        <v>82</v>
      </c>
    </row>
    <row r="35" spans="1:53">
      <c r="A35" s="167" t="s">
        <v>157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158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159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160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3">
      <c r="A39" s="167" t="s">
        <v>161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162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1</v>
      </c>
    </row>
    <row r="41" spans="1:53">
      <c r="A41" s="167" t="s">
        <v>163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>
      <c r="A42" s="167" t="s">
        <v>164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2</v>
      </c>
    </row>
    <row r="43" spans="1:53" ht="13.5" thickBot="1">
      <c r="A43" s="250"/>
      <c r="B43" s="251" t="s">
        <v>84</v>
      </c>
      <c r="C43" s="252"/>
      <c r="D43" s="253"/>
      <c r="E43" s="254"/>
      <c r="F43" s="255"/>
      <c r="G43" s="255"/>
      <c r="H43" s="256">
        <f>SUM(I35:I42)</f>
        <v>0</v>
      </c>
      <c r="I43" s="257"/>
    </row>
    <row r="45" spans="1:53">
      <c r="B45" s="14"/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codeName="List11"/>
  <dimension ref="A1:CB303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09 39-2019 Rek'!H1</f>
        <v>39-2019</v>
      </c>
      <c r="G3" s="268"/>
    </row>
    <row r="4" spans="1:80" ht="13.5" thickBot="1">
      <c r="A4" s="269" t="s">
        <v>76</v>
      </c>
      <c r="B4" s="214"/>
      <c r="C4" s="215" t="s">
        <v>833</v>
      </c>
      <c r="D4" s="270"/>
      <c r="E4" s="271" t="str">
        <f>'SO 09 39-2019 Rek'!G2</f>
        <v>Stanoviště ST 13- Spáčilova 9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587</v>
      </c>
      <c r="C8" s="295" t="s">
        <v>588</v>
      </c>
      <c r="D8" s="296" t="s">
        <v>469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834</v>
      </c>
      <c r="D9" s="304"/>
      <c r="E9" s="304"/>
      <c r="F9" s="304"/>
      <c r="G9" s="305"/>
      <c r="I9" s="306"/>
      <c r="K9" s="306"/>
      <c r="L9" s="307" t="s">
        <v>834</v>
      </c>
      <c r="O9" s="292">
        <v>3</v>
      </c>
    </row>
    <row r="10" spans="1:80">
      <c r="A10" s="293">
        <v>2</v>
      </c>
      <c r="B10" s="294" t="s">
        <v>484</v>
      </c>
      <c r="C10" s="295" t="s">
        <v>485</v>
      </c>
      <c r="D10" s="296" t="s">
        <v>109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488</v>
      </c>
      <c r="C11" s="295" t="s">
        <v>572</v>
      </c>
      <c r="D11" s="296" t="s">
        <v>385</v>
      </c>
      <c r="E11" s="297">
        <v>1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2"/>
      <c r="C12" s="303" t="s">
        <v>490</v>
      </c>
      <c r="D12" s="304"/>
      <c r="E12" s="304"/>
      <c r="F12" s="304"/>
      <c r="G12" s="305"/>
      <c r="I12" s="306"/>
      <c r="K12" s="306"/>
      <c r="L12" s="307" t="s">
        <v>490</v>
      </c>
      <c r="O12" s="292">
        <v>3</v>
      </c>
    </row>
    <row r="13" spans="1:80">
      <c r="A13" s="293">
        <v>4</v>
      </c>
      <c r="B13" s="294" t="s">
        <v>696</v>
      </c>
      <c r="C13" s="295" t="s">
        <v>697</v>
      </c>
      <c r="D13" s="296" t="s">
        <v>176</v>
      </c>
      <c r="E13" s="297">
        <v>11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-0.13800000000000001</v>
      </c>
      <c r="K13" s="300">
        <f>E13*J13</f>
        <v>-1.5180000000000002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 t="s">
        <v>698</v>
      </c>
      <c r="D14" s="304"/>
      <c r="E14" s="304"/>
      <c r="F14" s="304"/>
      <c r="G14" s="305"/>
      <c r="I14" s="306"/>
      <c r="K14" s="306"/>
      <c r="L14" s="307" t="s">
        <v>698</v>
      </c>
      <c r="O14" s="292">
        <v>3</v>
      </c>
    </row>
    <row r="15" spans="1:80">
      <c r="A15" s="293">
        <v>5</v>
      </c>
      <c r="B15" s="294" t="s">
        <v>699</v>
      </c>
      <c r="C15" s="295" t="s">
        <v>700</v>
      </c>
      <c r="D15" s="296" t="s">
        <v>176</v>
      </c>
      <c r="E15" s="297">
        <v>11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-0.33</v>
      </c>
      <c r="K15" s="300">
        <f>E15*J15</f>
        <v>-3.6300000000000003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2"/>
      <c r="C16" s="303" t="s">
        <v>701</v>
      </c>
      <c r="D16" s="304"/>
      <c r="E16" s="304"/>
      <c r="F16" s="304"/>
      <c r="G16" s="305"/>
      <c r="I16" s="306"/>
      <c r="K16" s="306"/>
      <c r="L16" s="307" t="s">
        <v>701</v>
      </c>
      <c r="O16" s="292">
        <v>3</v>
      </c>
    </row>
    <row r="17" spans="1:80">
      <c r="A17" s="293">
        <v>6</v>
      </c>
      <c r="B17" s="294" t="s">
        <v>174</v>
      </c>
      <c r="C17" s="295" t="s">
        <v>175</v>
      </c>
      <c r="D17" s="296" t="s">
        <v>176</v>
      </c>
      <c r="E17" s="297">
        <v>16.385000000000002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-0.55000000000000004</v>
      </c>
      <c r="K17" s="300">
        <f>E17*J17</f>
        <v>-9.011750000000001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2"/>
      <c r="C18" s="303" t="s">
        <v>591</v>
      </c>
      <c r="D18" s="304"/>
      <c r="E18" s="304"/>
      <c r="F18" s="304"/>
      <c r="G18" s="305"/>
      <c r="I18" s="306"/>
      <c r="K18" s="306"/>
      <c r="L18" s="307" t="s">
        <v>591</v>
      </c>
      <c r="O18" s="292">
        <v>3</v>
      </c>
    </row>
    <row r="19" spans="1:80">
      <c r="A19" s="301"/>
      <c r="B19" s="308"/>
      <c r="C19" s="309" t="s">
        <v>776</v>
      </c>
      <c r="D19" s="310"/>
      <c r="E19" s="311">
        <v>5.8849999999999998</v>
      </c>
      <c r="F19" s="312"/>
      <c r="G19" s="313"/>
      <c r="H19" s="314"/>
      <c r="I19" s="306"/>
      <c r="J19" s="315"/>
      <c r="K19" s="306"/>
      <c r="M19" s="307" t="s">
        <v>776</v>
      </c>
      <c r="O19" s="292"/>
    </row>
    <row r="20" spans="1:80">
      <c r="A20" s="301"/>
      <c r="B20" s="308"/>
      <c r="C20" s="309" t="s">
        <v>777</v>
      </c>
      <c r="D20" s="310"/>
      <c r="E20" s="311">
        <v>10.5</v>
      </c>
      <c r="F20" s="312"/>
      <c r="G20" s="313"/>
      <c r="H20" s="314"/>
      <c r="I20" s="306"/>
      <c r="J20" s="315"/>
      <c r="K20" s="306"/>
      <c r="M20" s="307" t="s">
        <v>777</v>
      </c>
      <c r="O20" s="292"/>
    </row>
    <row r="21" spans="1:80">
      <c r="A21" s="293">
        <v>7</v>
      </c>
      <c r="B21" s="294" t="s">
        <v>594</v>
      </c>
      <c r="C21" s="295" t="s">
        <v>595</v>
      </c>
      <c r="D21" s="296" t="s">
        <v>176</v>
      </c>
      <c r="E21" s="297">
        <v>10.5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-0.17599999999999999</v>
      </c>
      <c r="K21" s="300">
        <f>E21*J21</f>
        <v>-1.8479999999999999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8</v>
      </c>
      <c r="B22" s="294" t="s">
        <v>596</v>
      </c>
      <c r="C22" s="295" t="s">
        <v>597</v>
      </c>
      <c r="D22" s="296" t="s">
        <v>176</v>
      </c>
      <c r="E22" s="297">
        <v>27.385000000000002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777</v>
      </c>
      <c r="D23" s="310"/>
      <c r="E23" s="311">
        <v>10.5</v>
      </c>
      <c r="F23" s="312"/>
      <c r="G23" s="313"/>
      <c r="H23" s="314"/>
      <c r="I23" s="306"/>
      <c r="J23" s="315"/>
      <c r="K23" s="306"/>
      <c r="M23" s="307" t="s">
        <v>777</v>
      </c>
      <c r="O23" s="292"/>
    </row>
    <row r="24" spans="1:80">
      <c r="A24" s="301"/>
      <c r="B24" s="308"/>
      <c r="C24" s="309" t="s">
        <v>776</v>
      </c>
      <c r="D24" s="310"/>
      <c r="E24" s="311">
        <v>5.8849999999999998</v>
      </c>
      <c r="F24" s="312"/>
      <c r="G24" s="313"/>
      <c r="H24" s="314"/>
      <c r="I24" s="306"/>
      <c r="J24" s="315"/>
      <c r="K24" s="306"/>
      <c r="M24" s="307" t="s">
        <v>776</v>
      </c>
      <c r="O24" s="292"/>
    </row>
    <row r="25" spans="1:80">
      <c r="A25" s="301"/>
      <c r="B25" s="308"/>
      <c r="C25" s="309" t="s">
        <v>835</v>
      </c>
      <c r="D25" s="310"/>
      <c r="E25" s="311">
        <v>11</v>
      </c>
      <c r="F25" s="312"/>
      <c r="G25" s="313"/>
      <c r="H25" s="314"/>
      <c r="I25" s="306"/>
      <c r="J25" s="315"/>
      <c r="K25" s="306"/>
      <c r="M25" s="307" t="s">
        <v>835</v>
      </c>
      <c r="O25" s="292"/>
    </row>
    <row r="26" spans="1:80">
      <c r="A26" s="293">
        <v>9</v>
      </c>
      <c r="B26" s="294" t="s">
        <v>599</v>
      </c>
      <c r="C26" s="295" t="s">
        <v>600</v>
      </c>
      <c r="D26" s="296" t="s">
        <v>176</v>
      </c>
      <c r="E26" s="297">
        <v>16.385000000000002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-0.30609999999999998</v>
      </c>
      <c r="K26" s="300">
        <f>E26*J26</f>
        <v>-5.0154485000000006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591</v>
      </c>
      <c r="D27" s="304"/>
      <c r="E27" s="304"/>
      <c r="F27" s="304"/>
      <c r="G27" s="305"/>
      <c r="I27" s="306"/>
      <c r="K27" s="306"/>
      <c r="L27" s="307" t="s">
        <v>591</v>
      </c>
      <c r="O27" s="292">
        <v>3</v>
      </c>
    </row>
    <row r="28" spans="1:80">
      <c r="A28" s="301"/>
      <c r="B28" s="308"/>
      <c r="C28" s="309" t="s">
        <v>776</v>
      </c>
      <c r="D28" s="310"/>
      <c r="E28" s="311">
        <v>5.8849999999999998</v>
      </c>
      <c r="F28" s="312"/>
      <c r="G28" s="313"/>
      <c r="H28" s="314"/>
      <c r="I28" s="306"/>
      <c r="J28" s="315"/>
      <c r="K28" s="306"/>
      <c r="M28" s="307" t="s">
        <v>776</v>
      </c>
      <c r="O28" s="292"/>
    </row>
    <row r="29" spans="1:80">
      <c r="A29" s="301"/>
      <c r="B29" s="308"/>
      <c r="C29" s="309" t="s">
        <v>777</v>
      </c>
      <c r="D29" s="310"/>
      <c r="E29" s="311">
        <v>10.5</v>
      </c>
      <c r="F29" s="312"/>
      <c r="G29" s="313"/>
      <c r="H29" s="314"/>
      <c r="I29" s="306"/>
      <c r="J29" s="315"/>
      <c r="K29" s="306"/>
      <c r="M29" s="307" t="s">
        <v>777</v>
      </c>
      <c r="O29" s="292"/>
    </row>
    <row r="30" spans="1:80">
      <c r="A30" s="293">
        <v>10</v>
      </c>
      <c r="B30" s="294" t="s">
        <v>705</v>
      </c>
      <c r="C30" s="295" t="s">
        <v>706</v>
      </c>
      <c r="D30" s="296" t="s">
        <v>184</v>
      </c>
      <c r="E30" s="297">
        <v>10.7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-0.22</v>
      </c>
      <c r="K30" s="300">
        <f>E30*J30</f>
        <v>-2.3539999999999996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293">
        <v>11</v>
      </c>
      <c r="B31" s="294" t="s">
        <v>182</v>
      </c>
      <c r="C31" s="295" t="s">
        <v>601</v>
      </c>
      <c r="D31" s="296" t="s">
        <v>184</v>
      </c>
      <c r="E31" s="297">
        <v>10.7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-0.27</v>
      </c>
      <c r="K31" s="300">
        <f>E31*J31</f>
        <v>-2.8889999999999998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293">
        <v>12</v>
      </c>
      <c r="B32" s="294" t="s">
        <v>602</v>
      </c>
      <c r="C32" s="295" t="s">
        <v>603</v>
      </c>
      <c r="D32" s="296" t="s">
        <v>184</v>
      </c>
      <c r="E32" s="297">
        <v>21.4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-0.115</v>
      </c>
      <c r="K32" s="300">
        <f>E32*J32</f>
        <v>-2.4609999999999999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8"/>
      <c r="C33" s="309" t="s">
        <v>779</v>
      </c>
      <c r="D33" s="310"/>
      <c r="E33" s="311">
        <v>21.4</v>
      </c>
      <c r="F33" s="312"/>
      <c r="G33" s="313"/>
      <c r="H33" s="314"/>
      <c r="I33" s="306"/>
      <c r="J33" s="315"/>
      <c r="K33" s="306"/>
      <c r="M33" s="307" t="s">
        <v>779</v>
      </c>
      <c r="O33" s="292"/>
    </row>
    <row r="34" spans="1:80">
      <c r="A34" s="293">
        <v>13</v>
      </c>
      <c r="B34" s="294" t="s">
        <v>185</v>
      </c>
      <c r="C34" s="295" t="s">
        <v>186</v>
      </c>
      <c r="D34" s="296" t="s">
        <v>187</v>
      </c>
      <c r="E34" s="297">
        <v>10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293">
        <v>14</v>
      </c>
      <c r="B35" s="294" t="s">
        <v>188</v>
      </c>
      <c r="C35" s="295" t="s">
        <v>189</v>
      </c>
      <c r="D35" s="296" t="s">
        <v>190</v>
      </c>
      <c r="E35" s="297">
        <v>10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16"/>
      <c r="B36" s="317" t="s">
        <v>99</v>
      </c>
      <c r="C36" s="318" t="s">
        <v>173</v>
      </c>
      <c r="D36" s="319"/>
      <c r="E36" s="320"/>
      <c r="F36" s="321"/>
      <c r="G36" s="322">
        <f>SUM(G7:G35)</f>
        <v>0</v>
      </c>
      <c r="H36" s="323"/>
      <c r="I36" s="324">
        <f>SUM(I7:I35)</f>
        <v>0</v>
      </c>
      <c r="J36" s="323"/>
      <c r="K36" s="324">
        <f>SUM(K7:K35)</f>
        <v>-28.7271985</v>
      </c>
      <c r="O36" s="292">
        <v>4</v>
      </c>
      <c r="BA36" s="325">
        <f>SUM(BA7:BA35)</f>
        <v>0</v>
      </c>
      <c r="BB36" s="325">
        <f>SUM(BB7:BB35)</f>
        <v>0</v>
      </c>
      <c r="BC36" s="325">
        <f>SUM(BC7:BC35)</f>
        <v>0</v>
      </c>
      <c r="BD36" s="325">
        <f>SUM(BD7:BD35)</f>
        <v>0</v>
      </c>
      <c r="BE36" s="325">
        <f>SUM(BE7:BE35)</f>
        <v>0</v>
      </c>
    </row>
    <row r="37" spans="1:80">
      <c r="A37" s="282" t="s">
        <v>97</v>
      </c>
      <c r="B37" s="283" t="s">
        <v>200</v>
      </c>
      <c r="C37" s="284" t="s">
        <v>201</v>
      </c>
      <c r="D37" s="285"/>
      <c r="E37" s="286"/>
      <c r="F37" s="286"/>
      <c r="G37" s="287"/>
      <c r="H37" s="288"/>
      <c r="I37" s="289"/>
      <c r="J37" s="290"/>
      <c r="K37" s="291"/>
      <c r="O37" s="292">
        <v>1</v>
      </c>
    </row>
    <row r="38" spans="1:80">
      <c r="A38" s="293">
        <v>15</v>
      </c>
      <c r="B38" s="294" t="s">
        <v>709</v>
      </c>
      <c r="C38" s="295" t="s">
        <v>710</v>
      </c>
      <c r="D38" s="296" t="s">
        <v>109</v>
      </c>
      <c r="E38" s="297">
        <v>3.2250000000000001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8"/>
      <c r="C39" s="309" t="s">
        <v>836</v>
      </c>
      <c r="D39" s="310"/>
      <c r="E39" s="311">
        <v>3.2250000000000001</v>
      </c>
      <c r="F39" s="312"/>
      <c r="G39" s="313"/>
      <c r="H39" s="314"/>
      <c r="I39" s="306"/>
      <c r="J39" s="315"/>
      <c r="K39" s="306"/>
      <c r="M39" s="307" t="s">
        <v>836</v>
      </c>
      <c r="O39" s="292"/>
    </row>
    <row r="40" spans="1:80">
      <c r="A40" s="316"/>
      <c r="B40" s="317" t="s">
        <v>99</v>
      </c>
      <c r="C40" s="318" t="s">
        <v>202</v>
      </c>
      <c r="D40" s="319"/>
      <c r="E40" s="320"/>
      <c r="F40" s="321"/>
      <c r="G40" s="322">
        <f>SUM(G37:G39)</f>
        <v>0</v>
      </c>
      <c r="H40" s="323"/>
      <c r="I40" s="324">
        <f>SUM(I37:I39)</f>
        <v>0</v>
      </c>
      <c r="J40" s="323"/>
      <c r="K40" s="324">
        <f>SUM(K37:K39)</f>
        <v>0</v>
      </c>
      <c r="O40" s="292">
        <v>4</v>
      </c>
      <c r="BA40" s="325">
        <f>SUM(BA37:BA39)</f>
        <v>0</v>
      </c>
      <c r="BB40" s="325">
        <f>SUM(BB37:BB39)</f>
        <v>0</v>
      </c>
      <c r="BC40" s="325">
        <f>SUM(BC37:BC39)</f>
        <v>0</v>
      </c>
      <c r="BD40" s="325">
        <f>SUM(BD37:BD39)</f>
        <v>0</v>
      </c>
      <c r="BE40" s="325">
        <f>SUM(BE37:BE39)</f>
        <v>0</v>
      </c>
    </row>
    <row r="41" spans="1:80">
      <c r="A41" s="282" t="s">
        <v>97</v>
      </c>
      <c r="B41" s="283" t="s">
        <v>212</v>
      </c>
      <c r="C41" s="284" t="s">
        <v>213</v>
      </c>
      <c r="D41" s="285"/>
      <c r="E41" s="286"/>
      <c r="F41" s="286"/>
      <c r="G41" s="287"/>
      <c r="H41" s="288"/>
      <c r="I41" s="289"/>
      <c r="J41" s="290"/>
      <c r="K41" s="291"/>
      <c r="O41" s="292">
        <v>1</v>
      </c>
    </row>
    <row r="42" spans="1:80">
      <c r="A42" s="293">
        <v>16</v>
      </c>
      <c r="B42" s="294" t="s">
        <v>224</v>
      </c>
      <c r="C42" s="295" t="s">
        <v>225</v>
      </c>
      <c r="D42" s="296" t="s">
        <v>109</v>
      </c>
      <c r="E42" s="297">
        <v>23.047000000000001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2"/>
      <c r="C43" s="303" t="s">
        <v>712</v>
      </c>
      <c r="D43" s="304"/>
      <c r="E43" s="304"/>
      <c r="F43" s="304"/>
      <c r="G43" s="305"/>
      <c r="I43" s="306"/>
      <c r="K43" s="306"/>
      <c r="L43" s="307" t="s">
        <v>712</v>
      </c>
      <c r="O43" s="292">
        <v>3</v>
      </c>
    </row>
    <row r="44" spans="1:80">
      <c r="A44" s="301"/>
      <c r="B44" s="308"/>
      <c r="C44" s="337" t="s">
        <v>226</v>
      </c>
      <c r="D44" s="310"/>
      <c r="E44" s="336">
        <v>0</v>
      </c>
      <c r="F44" s="312"/>
      <c r="G44" s="313"/>
      <c r="H44" s="314"/>
      <c r="I44" s="306"/>
      <c r="J44" s="315"/>
      <c r="K44" s="306"/>
      <c r="M44" s="307" t="s">
        <v>226</v>
      </c>
      <c r="O44" s="292"/>
    </row>
    <row r="45" spans="1:80">
      <c r="A45" s="301"/>
      <c r="B45" s="308"/>
      <c r="C45" s="337" t="s">
        <v>837</v>
      </c>
      <c r="D45" s="310"/>
      <c r="E45" s="336">
        <v>58.009599999999999</v>
      </c>
      <c r="F45" s="312"/>
      <c r="G45" s="313"/>
      <c r="H45" s="314"/>
      <c r="I45" s="306"/>
      <c r="J45" s="315"/>
      <c r="K45" s="306"/>
      <c r="M45" s="307" t="s">
        <v>837</v>
      </c>
      <c r="O45" s="292"/>
    </row>
    <row r="46" spans="1:80">
      <c r="A46" s="301"/>
      <c r="B46" s="308"/>
      <c r="C46" s="337" t="s">
        <v>838</v>
      </c>
      <c r="D46" s="310"/>
      <c r="E46" s="336">
        <v>-3.2250000000000001</v>
      </c>
      <c r="F46" s="312"/>
      <c r="G46" s="313"/>
      <c r="H46" s="314"/>
      <c r="I46" s="306"/>
      <c r="J46" s="315"/>
      <c r="K46" s="306"/>
      <c r="M46" s="307" t="s">
        <v>838</v>
      </c>
      <c r="O46" s="292"/>
    </row>
    <row r="47" spans="1:80">
      <c r="A47" s="301"/>
      <c r="B47" s="308"/>
      <c r="C47" s="337" t="s">
        <v>839</v>
      </c>
      <c r="D47" s="310"/>
      <c r="E47" s="336">
        <v>-2.2000000000000002</v>
      </c>
      <c r="F47" s="312"/>
      <c r="G47" s="313"/>
      <c r="H47" s="314"/>
      <c r="I47" s="306"/>
      <c r="J47" s="315"/>
      <c r="K47" s="306"/>
      <c r="M47" s="307" t="s">
        <v>839</v>
      </c>
      <c r="O47" s="292"/>
    </row>
    <row r="48" spans="1:80">
      <c r="A48" s="301"/>
      <c r="B48" s="308"/>
      <c r="C48" s="337" t="s">
        <v>787</v>
      </c>
      <c r="D48" s="310"/>
      <c r="E48" s="336">
        <v>-4.7249999999999996</v>
      </c>
      <c r="F48" s="312"/>
      <c r="G48" s="313"/>
      <c r="H48" s="314"/>
      <c r="I48" s="306"/>
      <c r="J48" s="315"/>
      <c r="K48" s="306"/>
      <c r="M48" s="307" t="s">
        <v>787</v>
      </c>
      <c r="O48" s="292"/>
    </row>
    <row r="49" spans="1:80">
      <c r="A49" s="301"/>
      <c r="B49" s="308"/>
      <c r="C49" s="337" t="s">
        <v>788</v>
      </c>
      <c r="D49" s="310"/>
      <c r="E49" s="336">
        <v>-1.7655000000000001</v>
      </c>
      <c r="F49" s="312"/>
      <c r="G49" s="313"/>
      <c r="H49" s="314"/>
      <c r="I49" s="306"/>
      <c r="J49" s="315"/>
      <c r="K49" s="306"/>
      <c r="M49" s="307" t="s">
        <v>788</v>
      </c>
      <c r="O49" s="292"/>
    </row>
    <row r="50" spans="1:80">
      <c r="A50" s="301"/>
      <c r="B50" s="308"/>
      <c r="C50" s="337" t="s">
        <v>231</v>
      </c>
      <c r="D50" s="310"/>
      <c r="E50" s="336">
        <v>46.09409999999999</v>
      </c>
      <c r="F50" s="312"/>
      <c r="G50" s="313"/>
      <c r="H50" s="314"/>
      <c r="I50" s="306"/>
      <c r="J50" s="315"/>
      <c r="K50" s="306"/>
      <c r="M50" s="307" t="s">
        <v>231</v>
      </c>
      <c r="O50" s="292"/>
    </row>
    <row r="51" spans="1:80">
      <c r="A51" s="301"/>
      <c r="B51" s="308"/>
      <c r="C51" s="309" t="s">
        <v>840</v>
      </c>
      <c r="D51" s="310"/>
      <c r="E51" s="311">
        <v>23.047000000000001</v>
      </c>
      <c r="F51" s="312"/>
      <c r="G51" s="313"/>
      <c r="H51" s="314"/>
      <c r="I51" s="306"/>
      <c r="J51" s="315"/>
      <c r="K51" s="306"/>
      <c r="M51" s="307" t="s">
        <v>840</v>
      </c>
      <c r="O51" s="292"/>
    </row>
    <row r="52" spans="1:80">
      <c r="A52" s="293">
        <v>17</v>
      </c>
      <c r="B52" s="294" t="s">
        <v>233</v>
      </c>
      <c r="C52" s="295" t="s">
        <v>234</v>
      </c>
      <c r="D52" s="296" t="s">
        <v>109</v>
      </c>
      <c r="E52" s="297">
        <v>18.4376</v>
      </c>
      <c r="F52" s="297">
        <v>0</v>
      </c>
      <c r="G52" s="298">
        <f>E52*F52</f>
        <v>0</v>
      </c>
      <c r="H52" s="299">
        <v>0</v>
      </c>
      <c r="I52" s="300">
        <f>E52*H52</f>
        <v>0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01"/>
      <c r="B53" s="302"/>
      <c r="C53" s="303" t="s">
        <v>235</v>
      </c>
      <c r="D53" s="304"/>
      <c r="E53" s="304"/>
      <c r="F53" s="304"/>
      <c r="G53" s="305"/>
      <c r="I53" s="306"/>
      <c r="K53" s="306"/>
      <c r="L53" s="307" t="s">
        <v>235</v>
      </c>
      <c r="O53" s="292">
        <v>3</v>
      </c>
    </row>
    <row r="54" spans="1:80">
      <c r="A54" s="301"/>
      <c r="B54" s="302"/>
      <c r="C54" s="303" t="s">
        <v>236</v>
      </c>
      <c r="D54" s="304"/>
      <c r="E54" s="304"/>
      <c r="F54" s="304"/>
      <c r="G54" s="305"/>
      <c r="I54" s="306"/>
      <c r="K54" s="306"/>
      <c r="L54" s="307" t="s">
        <v>236</v>
      </c>
      <c r="O54" s="292">
        <v>3</v>
      </c>
    </row>
    <row r="55" spans="1:80">
      <c r="A55" s="301"/>
      <c r="B55" s="302"/>
      <c r="C55" s="303" t="s">
        <v>237</v>
      </c>
      <c r="D55" s="304"/>
      <c r="E55" s="304"/>
      <c r="F55" s="304"/>
      <c r="G55" s="305"/>
      <c r="I55" s="306"/>
      <c r="K55" s="306"/>
      <c r="L55" s="307" t="s">
        <v>237</v>
      </c>
      <c r="O55" s="292">
        <v>3</v>
      </c>
    </row>
    <row r="56" spans="1:80">
      <c r="A56" s="301"/>
      <c r="B56" s="302"/>
      <c r="C56" s="303"/>
      <c r="D56" s="304"/>
      <c r="E56" s="304"/>
      <c r="F56" s="304"/>
      <c r="G56" s="305"/>
      <c r="I56" s="306"/>
      <c r="K56" s="306"/>
      <c r="L56" s="307"/>
      <c r="O56" s="292">
        <v>3</v>
      </c>
    </row>
    <row r="57" spans="1:80">
      <c r="A57" s="301"/>
      <c r="B57" s="308"/>
      <c r="C57" s="337" t="s">
        <v>226</v>
      </c>
      <c r="D57" s="310"/>
      <c r="E57" s="336">
        <v>0</v>
      </c>
      <c r="F57" s="312"/>
      <c r="G57" s="313"/>
      <c r="H57" s="314"/>
      <c r="I57" s="306"/>
      <c r="J57" s="315"/>
      <c r="K57" s="306"/>
      <c r="M57" s="307" t="s">
        <v>226</v>
      </c>
      <c r="O57" s="292"/>
    </row>
    <row r="58" spans="1:80">
      <c r="A58" s="301"/>
      <c r="B58" s="308"/>
      <c r="C58" s="337" t="s">
        <v>837</v>
      </c>
      <c r="D58" s="310"/>
      <c r="E58" s="336">
        <v>58.009599999999999</v>
      </c>
      <c r="F58" s="312"/>
      <c r="G58" s="313"/>
      <c r="H58" s="314"/>
      <c r="I58" s="306"/>
      <c r="J58" s="315"/>
      <c r="K58" s="306"/>
      <c r="M58" s="307" t="s">
        <v>837</v>
      </c>
      <c r="O58" s="292"/>
    </row>
    <row r="59" spans="1:80">
      <c r="A59" s="301"/>
      <c r="B59" s="308"/>
      <c r="C59" s="337" t="s">
        <v>838</v>
      </c>
      <c r="D59" s="310"/>
      <c r="E59" s="336">
        <v>-3.2250000000000001</v>
      </c>
      <c r="F59" s="312"/>
      <c r="G59" s="313"/>
      <c r="H59" s="314"/>
      <c r="I59" s="306"/>
      <c r="J59" s="315"/>
      <c r="K59" s="306"/>
      <c r="M59" s="307" t="s">
        <v>838</v>
      </c>
      <c r="O59" s="292"/>
    </row>
    <row r="60" spans="1:80">
      <c r="A60" s="301"/>
      <c r="B60" s="308"/>
      <c r="C60" s="337" t="s">
        <v>839</v>
      </c>
      <c r="D60" s="310"/>
      <c r="E60" s="336">
        <v>-2.2000000000000002</v>
      </c>
      <c r="F60" s="312"/>
      <c r="G60" s="313"/>
      <c r="H60" s="314"/>
      <c r="I60" s="306"/>
      <c r="J60" s="315"/>
      <c r="K60" s="306"/>
      <c r="M60" s="307" t="s">
        <v>839</v>
      </c>
      <c r="O60" s="292"/>
    </row>
    <row r="61" spans="1:80">
      <c r="A61" s="301"/>
      <c r="B61" s="308"/>
      <c r="C61" s="337" t="s">
        <v>787</v>
      </c>
      <c r="D61" s="310"/>
      <c r="E61" s="336">
        <v>-4.7249999999999996</v>
      </c>
      <c r="F61" s="312"/>
      <c r="G61" s="313"/>
      <c r="H61" s="314"/>
      <c r="I61" s="306"/>
      <c r="J61" s="315"/>
      <c r="K61" s="306"/>
      <c r="M61" s="307" t="s">
        <v>787</v>
      </c>
      <c r="O61" s="292"/>
    </row>
    <row r="62" spans="1:80">
      <c r="A62" s="301"/>
      <c r="B62" s="308"/>
      <c r="C62" s="337" t="s">
        <v>788</v>
      </c>
      <c r="D62" s="310"/>
      <c r="E62" s="336">
        <v>-1.7655000000000001</v>
      </c>
      <c r="F62" s="312"/>
      <c r="G62" s="313"/>
      <c r="H62" s="314"/>
      <c r="I62" s="306"/>
      <c r="J62" s="315"/>
      <c r="K62" s="306"/>
      <c r="M62" s="307" t="s">
        <v>788</v>
      </c>
      <c r="O62" s="292"/>
    </row>
    <row r="63" spans="1:80">
      <c r="A63" s="301"/>
      <c r="B63" s="308"/>
      <c r="C63" s="337" t="s">
        <v>231</v>
      </c>
      <c r="D63" s="310"/>
      <c r="E63" s="336">
        <v>46.09409999999999</v>
      </c>
      <c r="F63" s="312"/>
      <c r="G63" s="313"/>
      <c r="H63" s="314"/>
      <c r="I63" s="306"/>
      <c r="J63" s="315"/>
      <c r="K63" s="306"/>
      <c r="M63" s="307" t="s">
        <v>231</v>
      </c>
      <c r="O63" s="292"/>
    </row>
    <row r="64" spans="1:80">
      <c r="A64" s="301"/>
      <c r="B64" s="308"/>
      <c r="C64" s="309" t="s">
        <v>841</v>
      </c>
      <c r="D64" s="310"/>
      <c r="E64" s="311">
        <v>18.4376</v>
      </c>
      <c r="F64" s="312"/>
      <c r="G64" s="313"/>
      <c r="H64" s="314"/>
      <c r="I64" s="306"/>
      <c r="J64" s="315"/>
      <c r="K64" s="306"/>
      <c r="M64" s="307" t="s">
        <v>841</v>
      </c>
      <c r="O64" s="292"/>
    </row>
    <row r="65" spans="1:80">
      <c r="A65" s="293">
        <v>18</v>
      </c>
      <c r="B65" s="294" t="s">
        <v>239</v>
      </c>
      <c r="C65" s="295" t="s">
        <v>240</v>
      </c>
      <c r="D65" s="296" t="s">
        <v>109</v>
      </c>
      <c r="E65" s="297">
        <v>18.4376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293">
        <v>19</v>
      </c>
      <c r="B66" s="294" t="s">
        <v>241</v>
      </c>
      <c r="C66" s="295" t="s">
        <v>242</v>
      </c>
      <c r="D66" s="296" t="s">
        <v>109</v>
      </c>
      <c r="E66" s="297">
        <v>4.6093999999999999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0</v>
      </c>
      <c r="AC66" s="261">
        <v>0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0</v>
      </c>
    </row>
    <row r="67" spans="1:80">
      <c r="A67" s="301"/>
      <c r="B67" s="308"/>
      <c r="C67" s="337" t="s">
        <v>226</v>
      </c>
      <c r="D67" s="310"/>
      <c r="E67" s="336">
        <v>0</v>
      </c>
      <c r="F67" s="312"/>
      <c r="G67" s="313"/>
      <c r="H67" s="314"/>
      <c r="I67" s="306"/>
      <c r="J67" s="315"/>
      <c r="K67" s="306"/>
      <c r="M67" s="307" t="s">
        <v>226</v>
      </c>
      <c r="O67" s="292"/>
    </row>
    <row r="68" spans="1:80">
      <c r="A68" s="301"/>
      <c r="B68" s="308"/>
      <c r="C68" s="337" t="s">
        <v>837</v>
      </c>
      <c r="D68" s="310"/>
      <c r="E68" s="336">
        <v>58.009599999999999</v>
      </c>
      <c r="F68" s="312"/>
      <c r="G68" s="313"/>
      <c r="H68" s="314"/>
      <c r="I68" s="306"/>
      <c r="J68" s="315"/>
      <c r="K68" s="306"/>
      <c r="M68" s="307" t="s">
        <v>837</v>
      </c>
      <c r="O68" s="292"/>
    </row>
    <row r="69" spans="1:80">
      <c r="A69" s="301"/>
      <c r="B69" s="308"/>
      <c r="C69" s="337" t="s">
        <v>838</v>
      </c>
      <c r="D69" s="310"/>
      <c r="E69" s="336">
        <v>-3.2250000000000001</v>
      </c>
      <c r="F69" s="312"/>
      <c r="G69" s="313"/>
      <c r="H69" s="314"/>
      <c r="I69" s="306"/>
      <c r="J69" s="315"/>
      <c r="K69" s="306"/>
      <c r="M69" s="307" t="s">
        <v>838</v>
      </c>
      <c r="O69" s="292"/>
    </row>
    <row r="70" spans="1:80">
      <c r="A70" s="301"/>
      <c r="B70" s="308"/>
      <c r="C70" s="337" t="s">
        <v>839</v>
      </c>
      <c r="D70" s="310"/>
      <c r="E70" s="336">
        <v>-2.2000000000000002</v>
      </c>
      <c r="F70" s="312"/>
      <c r="G70" s="313"/>
      <c r="H70" s="314"/>
      <c r="I70" s="306"/>
      <c r="J70" s="315"/>
      <c r="K70" s="306"/>
      <c r="M70" s="307" t="s">
        <v>839</v>
      </c>
      <c r="O70" s="292"/>
    </row>
    <row r="71" spans="1:80">
      <c r="A71" s="301"/>
      <c r="B71" s="308"/>
      <c r="C71" s="337" t="s">
        <v>787</v>
      </c>
      <c r="D71" s="310"/>
      <c r="E71" s="336">
        <v>-4.7249999999999996</v>
      </c>
      <c r="F71" s="312"/>
      <c r="G71" s="313"/>
      <c r="H71" s="314"/>
      <c r="I71" s="306"/>
      <c r="J71" s="315"/>
      <c r="K71" s="306"/>
      <c r="M71" s="307" t="s">
        <v>787</v>
      </c>
      <c r="O71" s="292"/>
    </row>
    <row r="72" spans="1:80">
      <c r="A72" s="301"/>
      <c r="B72" s="308"/>
      <c r="C72" s="337" t="s">
        <v>788</v>
      </c>
      <c r="D72" s="310"/>
      <c r="E72" s="336">
        <v>-1.7655000000000001</v>
      </c>
      <c r="F72" s="312"/>
      <c r="G72" s="313"/>
      <c r="H72" s="314"/>
      <c r="I72" s="306"/>
      <c r="J72" s="315"/>
      <c r="K72" s="306"/>
      <c r="M72" s="307" t="s">
        <v>788</v>
      </c>
      <c r="O72" s="292"/>
    </row>
    <row r="73" spans="1:80">
      <c r="A73" s="301"/>
      <c r="B73" s="308"/>
      <c r="C73" s="337" t="s">
        <v>231</v>
      </c>
      <c r="D73" s="310"/>
      <c r="E73" s="336">
        <v>46.09409999999999</v>
      </c>
      <c r="F73" s="312"/>
      <c r="G73" s="313"/>
      <c r="H73" s="314"/>
      <c r="I73" s="306"/>
      <c r="J73" s="315"/>
      <c r="K73" s="306"/>
      <c r="M73" s="307" t="s">
        <v>231</v>
      </c>
      <c r="O73" s="292"/>
    </row>
    <row r="74" spans="1:80">
      <c r="A74" s="301"/>
      <c r="B74" s="308"/>
      <c r="C74" s="309" t="s">
        <v>842</v>
      </c>
      <c r="D74" s="310"/>
      <c r="E74" s="311">
        <v>4.6093999999999999</v>
      </c>
      <c r="F74" s="312"/>
      <c r="G74" s="313"/>
      <c r="H74" s="314"/>
      <c r="I74" s="306"/>
      <c r="J74" s="315"/>
      <c r="K74" s="306"/>
      <c r="M74" s="307" t="s">
        <v>842</v>
      </c>
      <c r="O74" s="292"/>
    </row>
    <row r="75" spans="1:80">
      <c r="A75" s="293">
        <v>20</v>
      </c>
      <c r="B75" s="294" t="s">
        <v>244</v>
      </c>
      <c r="C75" s="295" t="s">
        <v>245</v>
      </c>
      <c r="D75" s="296" t="s">
        <v>109</v>
      </c>
      <c r="E75" s="297">
        <v>4.6093999999999999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16"/>
      <c r="B76" s="317" t="s">
        <v>99</v>
      </c>
      <c r="C76" s="318" t="s">
        <v>214</v>
      </c>
      <c r="D76" s="319"/>
      <c r="E76" s="320"/>
      <c r="F76" s="321"/>
      <c r="G76" s="322">
        <f>SUM(G41:G75)</f>
        <v>0</v>
      </c>
      <c r="H76" s="323"/>
      <c r="I76" s="324">
        <f>SUM(I41:I75)</f>
        <v>0</v>
      </c>
      <c r="J76" s="323"/>
      <c r="K76" s="324">
        <f>SUM(K41:K75)</f>
        <v>0</v>
      </c>
      <c r="O76" s="292">
        <v>4</v>
      </c>
      <c r="BA76" s="325">
        <f>SUM(BA41:BA75)</f>
        <v>0</v>
      </c>
      <c r="BB76" s="325">
        <f>SUM(BB41:BB75)</f>
        <v>0</v>
      </c>
      <c r="BC76" s="325">
        <f>SUM(BC41:BC75)</f>
        <v>0</v>
      </c>
      <c r="BD76" s="325">
        <f>SUM(BD41:BD75)</f>
        <v>0</v>
      </c>
      <c r="BE76" s="325">
        <f>SUM(BE41:BE75)</f>
        <v>0</v>
      </c>
    </row>
    <row r="77" spans="1:80">
      <c r="A77" s="282" t="s">
        <v>97</v>
      </c>
      <c r="B77" s="283" t="s">
        <v>249</v>
      </c>
      <c r="C77" s="284" t="s">
        <v>250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>
      <c r="A78" s="293">
        <v>21</v>
      </c>
      <c r="B78" s="294" t="s">
        <v>252</v>
      </c>
      <c r="C78" s="295" t="s">
        <v>253</v>
      </c>
      <c r="D78" s="296" t="s">
        <v>109</v>
      </c>
      <c r="E78" s="297">
        <v>58.009599999999999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837</v>
      </c>
      <c r="D79" s="310"/>
      <c r="E79" s="311">
        <v>58.009599999999999</v>
      </c>
      <c r="F79" s="312"/>
      <c r="G79" s="313"/>
      <c r="H79" s="314"/>
      <c r="I79" s="306"/>
      <c r="J79" s="315"/>
      <c r="K79" s="306"/>
      <c r="M79" s="307" t="s">
        <v>837</v>
      </c>
      <c r="O79" s="292"/>
    </row>
    <row r="80" spans="1:80">
      <c r="A80" s="293">
        <v>22</v>
      </c>
      <c r="B80" s="294" t="s">
        <v>254</v>
      </c>
      <c r="C80" s="295" t="s">
        <v>255</v>
      </c>
      <c r="D80" s="296" t="s">
        <v>109</v>
      </c>
      <c r="E80" s="297">
        <v>54.784599999999998</v>
      </c>
      <c r="F80" s="297">
        <v>0</v>
      </c>
      <c r="G80" s="298">
        <f>E80*F80</f>
        <v>0</v>
      </c>
      <c r="H80" s="299">
        <v>0</v>
      </c>
      <c r="I80" s="300">
        <f>E80*H80</f>
        <v>0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01"/>
      <c r="B81" s="302"/>
      <c r="C81" s="303" t="s">
        <v>632</v>
      </c>
      <c r="D81" s="304"/>
      <c r="E81" s="304"/>
      <c r="F81" s="304"/>
      <c r="G81" s="305"/>
      <c r="I81" s="306"/>
      <c r="K81" s="306"/>
      <c r="L81" s="307" t="s">
        <v>632</v>
      </c>
      <c r="O81" s="292">
        <v>3</v>
      </c>
    </row>
    <row r="82" spans="1:80">
      <c r="A82" s="301"/>
      <c r="B82" s="308"/>
      <c r="C82" s="309" t="s">
        <v>843</v>
      </c>
      <c r="D82" s="310"/>
      <c r="E82" s="311">
        <v>58.009599999999999</v>
      </c>
      <c r="F82" s="312"/>
      <c r="G82" s="313"/>
      <c r="H82" s="314"/>
      <c r="I82" s="306"/>
      <c r="J82" s="315"/>
      <c r="K82" s="306"/>
      <c r="M82" s="307" t="s">
        <v>843</v>
      </c>
      <c r="O82" s="292"/>
    </row>
    <row r="83" spans="1:80">
      <c r="A83" s="301"/>
      <c r="B83" s="308"/>
      <c r="C83" s="309" t="s">
        <v>838</v>
      </c>
      <c r="D83" s="310"/>
      <c r="E83" s="311">
        <v>-3.2250000000000001</v>
      </c>
      <c r="F83" s="312"/>
      <c r="G83" s="313"/>
      <c r="H83" s="314"/>
      <c r="I83" s="306"/>
      <c r="J83" s="315"/>
      <c r="K83" s="306"/>
      <c r="M83" s="307" t="s">
        <v>838</v>
      </c>
      <c r="O83" s="292"/>
    </row>
    <row r="84" spans="1:80">
      <c r="A84" s="316"/>
      <c r="B84" s="317" t="s">
        <v>99</v>
      </c>
      <c r="C84" s="318" t="s">
        <v>251</v>
      </c>
      <c r="D84" s="319"/>
      <c r="E84" s="320"/>
      <c r="F84" s="321"/>
      <c r="G84" s="322">
        <f>SUM(G77:G83)</f>
        <v>0</v>
      </c>
      <c r="H84" s="323"/>
      <c r="I84" s="324">
        <f>SUM(I77:I83)</f>
        <v>0</v>
      </c>
      <c r="J84" s="323"/>
      <c r="K84" s="324">
        <f>SUM(K77:K83)</f>
        <v>0</v>
      </c>
      <c r="O84" s="292">
        <v>4</v>
      </c>
      <c r="BA84" s="325">
        <f>SUM(BA77:BA83)</f>
        <v>0</v>
      </c>
      <c r="BB84" s="325">
        <f>SUM(BB77:BB83)</f>
        <v>0</v>
      </c>
      <c r="BC84" s="325">
        <f>SUM(BC77:BC83)</f>
        <v>0</v>
      </c>
      <c r="BD84" s="325">
        <f>SUM(BD77:BD83)</f>
        <v>0</v>
      </c>
      <c r="BE84" s="325">
        <f>SUM(BE77:BE83)</f>
        <v>0</v>
      </c>
    </row>
    <row r="85" spans="1:80">
      <c r="A85" s="282" t="s">
        <v>97</v>
      </c>
      <c r="B85" s="283" t="s">
        <v>258</v>
      </c>
      <c r="C85" s="284" t="s">
        <v>259</v>
      </c>
      <c r="D85" s="285"/>
      <c r="E85" s="286"/>
      <c r="F85" s="286"/>
      <c r="G85" s="287"/>
      <c r="H85" s="288"/>
      <c r="I85" s="289"/>
      <c r="J85" s="290"/>
      <c r="K85" s="291"/>
      <c r="O85" s="292">
        <v>1</v>
      </c>
    </row>
    <row r="86" spans="1:80">
      <c r="A86" s="293">
        <v>23</v>
      </c>
      <c r="B86" s="294" t="s">
        <v>261</v>
      </c>
      <c r="C86" s="295" t="s">
        <v>262</v>
      </c>
      <c r="D86" s="296" t="s">
        <v>109</v>
      </c>
      <c r="E86" s="297">
        <v>54.784599999999998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 ht="22.5">
      <c r="A87" s="293">
        <v>24</v>
      </c>
      <c r="B87" s="294" t="s">
        <v>263</v>
      </c>
      <c r="C87" s="295" t="s">
        <v>264</v>
      </c>
      <c r="D87" s="296" t="s">
        <v>109</v>
      </c>
      <c r="E87" s="297">
        <v>29.416799999999999</v>
      </c>
      <c r="F87" s="297">
        <v>0</v>
      </c>
      <c r="G87" s="298">
        <f>E87*F87</f>
        <v>0</v>
      </c>
      <c r="H87" s="299">
        <v>1.837</v>
      </c>
      <c r="I87" s="300">
        <f>E87*H87</f>
        <v>54.038661599999998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>
      <c r="A88" s="301"/>
      <c r="B88" s="308"/>
      <c r="C88" s="309" t="s">
        <v>837</v>
      </c>
      <c r="D88" s="310"/>
      <c r="E88" s="311">
        <v>58.009599999999999</v>
      </c>
      <c r="F88" s="312"/>
      <c r="G88" s="313"/>
      <c r="H88" s="314"/>
      <c r="I88" s="306"/>
      <c r="J88" s="315"/>
      <c r="K88" s="306"/>
      <c r="M88" s="307" t="s">
        <v>837</v>
      </c>
      <c r="O88" s="292"/>
    </row>
    <row r="89" spans="1:80">
      <c r="A89" s="301"/>
      <c r="B89" s="308"/>
      <c r="C89" s="309" t="s">
        <v>634</v>
      </c>
      <c r="D89" s="310"/>
      <c r="E89" s="311">
        <v>-1.7663</v>
      </c>
      <c r="F89" s="312"/>
      <c r="G89" s="313"/>
      <c r="H89" s="314"/>
      <c r="I89" s="306"/>
      <c r="J89" s="315"/>
      <c r="K89" s="306"/>
      <c r="M89" s="307" t="s">
        <v>634</v>
      </c>
      <c r="O89" s="292"/>
    </row>
    <row r="90" spans="1:80">
      <c r="A90" s="301"/>
      <c r="B90" s="308"/>
      <c r="C90" s="309" t="s">
        <v>798</v>
      </c>
      <c r="D90" s="310"/>
      <c r="E90" s="311">
        <v>-8.5015000000000001</v>
      </c>
      <c r="F90" s="312"/>
      <c r="G90" s="313"/>
      <c r="H90" s="314"/>
      <c r="I90" s="306"/>
      <c r="J90" s="315"/>
      <c r="K90" s="306"/>
      <c r="M90" s="307" t="s">
        <v>798</v>
      </c>
      <c r="O90" s="292"/>
    </row>
    <row r="91" spans="1:80">
      <c r="A91" s="301"/>
      <c r="B91" s="308"/>
      <c r="C91" s="309" t="s">
        <v>799</v>
      </c>
      <c r="D91" s="310"/>
      <c r="E91" s="311">
        <v>-2.85</v>
      </c>
      <c r="F91" s="312"/>
      <c r="G91" s="313"/>
      <c r="H91" s="314"/>
      <c r="I91" s="306"/>
      <c r="J91" s="315"/>
      <c r="K91" s="306"/>
      <c r="M91" s="307" t="s">
        <v>799</v>
      </c>
      <c r="O91" s="292"/>
    </row>
    <row r="92" spans="1:80">
      <c r="A92" s="301"/>
      <c r="B92" s="308"/>
      <c r="C92" s="309" t="s">
        <v>800</v>
      </c>
      <c r="D92" s="310"/>
      <c r="E92" s="311">
        <v>-2.85</v>
      </c>
      <c r="F92" s="312"/>
      <c r="G92" s="313"/>
      <c r="H92" s="314"/>
      <c r="I92" s="306"/>
      <c r="J92" s="315"/>
      <c r="K92" s="306"/>
      <c r="M92" s="307" t="s">
        <v>800</v>
      </c>
      <c r="O92" s="292"/>
    </row>
    <row r="93" spans="1:80">
      <c r="A93" s="301"/>
      <c r="B93" s="308"/>
      <c r="C93" s="309" t="s">
        <v>801</v>
      </c>
      <c r="D93" s="310"/>
      <c r="E93" s="311">
        <v>-2.85</v>
      </c>
      <c r="F93" s="312"/>
      <c r="G93" s="313"/>
      <c r="H93" s="314"/>
      <c r="I93" s="306"/>
      <c r="J93" s="315"/>
      <c r="K93" s="306"/>
      <c r="M93" s="307" t="s">
        <v>801</v>
      </c>
      <c r="O93" s="292"/>
    </row>
    <row r="94" spans="1:80">
      <c r="A94" s="301"/>
      <c r="B94" s="308"/>
      <c r="C94" s="309" t="s">
        <v>802</v>
      </c>
      <c r="D94" s="310"/>
      <c r="E94" s="311">
        <v>-5.7750000000000004</v>
      </c>
      <c r="F94" s="312"/>
      <c r="G94" s="313"/>
      <c r="H94" s="314"/>
      <c r="I94" s="306"/>
      <c r="J94" s="315"/>
      <c r="K94" s="306"/>
      <c r="M94" s="307" t="s">
        <v>802</v>
      </c>
      <c r="O94" s="292"/>
    </row>
    <row r="95" spans="1:80">
      <c r="A95" s="301"/>
      <c r="B95" s="308"/>
      <c r="C95" s="309" t="s">
        <v>803</v>
      </c>
      <c r="D95" s="310"/>
      <c r="E95" s="311">
        <v>-1.8</v>
      </c>
      <c r="F95" s="312"/>
      <c r="G95" s="313"/>
      <c r="H95" s="314"/>
      <c r="I95" s="306"/>
      <c r="J95" s="315"/>
      <c r="K95" s="306"/>
      <c r="M95" s="307" t="s">
        <v>803</v>
      </c>
      <c r="O95" s="292"/>
    </row>
    <row r="96" spans="1:80">
      <c r="A96" s="301"/>
      <c r="B96" s="308"/>
      <c r="C96" s="309" t="s">
        <v>839</v>
      </c>
      <c r="D96" s="310"/>
      <c r="E96" s="311">
        <v>-2.2000000000000002</v>
      </c>
      <c r="F96" s="312"/>
      <c r="G96" s="313"/>
      <c r="H96" s="314"/>
      <c r="I96" s="306"/>
      <c r="J96" s="315"/>
      <c r="K96" s="306"/>
      <c r="M96" s="307" t="s">
        <v>839</v>
      </c>
      <c r="O96" s="292"/>
    </row>
    <row r="97" spans="1:80">
      <c r="A97" s="316"/>
      <c r="B97" s="317" t="s">
        <v>99</v>
      </c>
      <c r="C97" s="318" t="s">
        <v>260</v>
      </c>
      <c r="D97" s="319"/>
      <c r="E97" s="320"/>
      <c r="F97" s="321"/>
      <c r="G97" s="322">
        <f>SUM(G85:G96)</f>
        <v>0</v>
      </c>
      <c r="H97" s="323"/>
      <c r="I97" s="324">
        <f>SUM(I85:I96)</f>
        <v>54.038661599999998</v>
      </c>
      <c r="J97" s="323"/>
      <c r="K97" s="324">
        <f>SUM(K85:K96)</f>
        <v>0</v>
      </c>
      <c r="O97" s="292">
        <v>4</v>
      </c>
      <c r="BA97" s="325">
        <f>SUM(BA85:BA96)</f>
        <v>0</v>
      </c>
      <c r="BB97" s="325">
        <f>SUM(BB85:BB96)</f>
        <v>0</v>
      </c>
      <c r="BC97" s="325">
        <f>SUM(BC85:BC96)</f>
        <v>0</v>
      </c>
      <c r="BD97" s="325">
        <f>SUM(BD85:BD96)</f>
        <v>0</v>
      </c>
      <c r="BE97" s="325">
        <f>SUM(BE85:BE96)</f>
        <v>0</v>
      </c>
    </row>
    <row r="98" spans="1:80">
      <c r="A98" s="282" t="s">
        <v>97</v>
      </c>
      <c r="B98" s="283" t="s">
        <v>272</v>
      </c>
      <c r="C98" s="284" t="s">
        <v>273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25</v>
      </c>
      <c r="B99" s="294" t="s">
        <v>275</v>
      </c>
      <c r="C99" s="295" t="s">
        <v>276</v>
      </c>
      <c r="D99" s="296" t="s">
        <v>176</v>
      </c>
      <c r="E99" s="297">
        <v>2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0</v>
      </c>
      <c r="AC99" s="261">
        <v>0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0</v>
      </c>
    </row>
    <row r="100" spans="1:80">
      <c r="A100" s="301"/>
      <c r="B100" s="308"/>
      <c r="C100" s="309" t="s">
        <v>729</v>
      </c>
      <c r="D100" s="310"/>
      <c r="E100" s="311">
        <v>2</v>
      </c>
      <c r="F100" s="312"/>
      <c r="G100" s="313"/>
      <c r="H100" s="314"/>
      <c r="I100" s="306"/>
      <c r="J100" s="315"/>
      <c r="K100" s="306"/>
      <c r="M100" s="307" t="s">
        <v>729</v>
      </c>
      <c r="O100" s="292"/>
    </row>
    <row r="101" spans="1:80">
      <c r="A101" s="293">
        <v>26</v>
      </c>
      <c r="B101" s="294" t="s">
        <v>277</v>
      </c>
      <c r="C101" s="295" t="s">
        <v>278</v>
      </c>
      <c r="D101" s="296" t="s">
        <v>176</v>
      </c>
      <c r="E101" s="297">
        <v>44.94</v>
      </c>
      <c r="F101" s="297">
        <v>0</v>
      </c>
      <c r="G101" s="298">
        <f>E101*F101</f>
        <v>0</v>
      </c>
      <c r="H101" s="299">
        <v>0</v>
      </c>
      <c r="I101" s="300">
        <f>E101*H101</f>
        <v>0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01"/>
      <c r="B102" s="308"/>
      <c r="C102" s="309" t="s">
        <v>844</v>
      </c>
      <c r="D102" s="310"/>
      <c r="E102" s="311">
        <v>44.94</v>
      </c>
      <c r="F102" s="312"/>
      <c r="G102" s="313"/>
      <c r="H102" s="314"/>
      <c r="I102" s="306"/>
      <c r="J102" s="315"/>
      <c r="K102" s="306"/>
      <c r="M102" s="307" t="s">
        <v>844</v>
      </c>
      <c r="O102" s="292"/>
    </row>
    <row r="103" spans="1:80">
      <c r="A103" s="293">
        <v>27</v>
      </c>
      <c r="B103" s="294" t="s">
        <v>280</v>
      </c>
      <c r="C103" s="295" t="s">
        <v>281</v>
      </c>
      <c r="D103" s="296" t="s">
        <v>176</v>
      </c>
      <c r="E103" s="297">
        <v>2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2"/>
      <c r="C104" s="303" t="s">
        <v>731</v>
      </c>
      <c r="D104" s="304"/>
      <c r="E104" s="304"/>
      <c r="F104" s="304"/>
      <c r="G104" s="305"/>
      <c r="I104" s="306"/>
      <c r="K104" s="306"/>
      <c r="L104" s="307" t="s">
        <v>731</v>
      </c>
      <c r="O104" s="292">
        <v>3</v>
      </c>
    </row>
    <row r="105" spans="1:80">
      <c r="A105" s="293">
        <v>28</v>
      </c>
      <c r="B105" s="294" t="s">
        <v>282</v>
      </c>
      <c r="C105" s="295" t="s">
        <v>283</v>
      </c>
      <c r="D105" s="296" t="s">
        <v>176</v>
      </c>
      <c r="E105" s="297">
        <v>2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29</v>
      </c>
      <c r="B106" s="294" t="s">
        <v>284</v>
      </c>
      <c r="C106" s="295" t="s">
        <v>285</v>
      </c>
      <c r="D106" s="296" t="s">
        <v>286</v>
      </c>
      <c r="E106" s="297">
        <v>5.5E-2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/>
      <c r="K106" s="300">
        <f>E106*J106</f>
        <v>0</v>
      </c>
      <c r="O106" s="292">
        <v>2</v>
      </c>
      <c r="AA106" s="261">
        <v>3</v>
      </c>
      <c r="AB106" s="261">
        <v>1</v>
      </c>
      <c r="AC106" s="261">
        <v>572497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3</v>
      </c>
      <c r="CB106" s="292">
        <v>1</v>
      </c>
    </row>
    <row r="107" spans="1:80">
      <c r="A107" s="301"/>
      <c r="B107" s="308"/>
      <c r="C107" s="309" t="s">
        <v>732</v>
      </c>
      <c r="D107" s="310"/>
      <c r="E107" s="311">
        <v>5.5E-2</v>
      </c>
      <c r="F107" s="312"/>
      <c r="G107" s="313"/>
      <c r="H107" s="314"/>
      <c r="I107" s="306"/>
      <c r="J107" s="315"/>
      <c r="K107" s="306"/>
      <c r="M107" s="307" t="s">
        <v>732</v>
      </c>
      <c r="O107" s="292"/>
    </row>
    <row r="108" spans="1:80">
      <c r="A108" s="316"/>
      <c r="B108" s="317" t="s">
        <v>99</v>
      </c>
      <c r="C108" s="318" t="s">
        <v>274</v>
      </c>
      <c r="D108" s="319"/>
      <c r="E108" s="320"/>
      <c r="F108" s="321"/>
      <c r="G108" s="322">
        <f>SUM(G98:G107)</f>
        <v>0</v>
      </c>
      <c r="H108" s="323"/>
      <c r="I108" s="324">
        <f>SUM(I98:I107)</f>
        <v>0</v>
      </c>
      <c r="J108" s="323"/>
      <c r="K108" s="324">
        <f>SUM(K98:K107)</f>
        <v>0</v>
      </c>
      <c r="O108" s="292">
        <v>4</v>
      </c>
      <c r="BA108" s="325">
        <f>SUM(BA98:BA107)</f>
        <v>0</v>
      </c>
      <c r="BB108" s="325">
        <f>SUM(BB98:BB107)</f>
        <v>0</v>
      </c>
      <c r="BC108" s="325">
        <f>SUM(BC98:BC107)</f>
        <v>0</v>
      </c>
      <c r="BD108" s="325">
        <f>SUM(BD98:BD107)</f>
        <v>0</v>
      </c>
      <c r="BE108" s="325">
        <f>SUM(BE98:BE107)</f>
        <v>0</v>
      </c>
    </row>
    <row r="109" spans="1:80">
      <c r="A109" s="282" t="s">
        <v>97</v>
      </c>
      <c r="B109" s="283" t="s">
        <v>291</v>
      </c>
      <c r="C109" s="284" t="s">
        <v>292</v>
      </c>
      <c r="D109" s="285"/>
      <c r="E109" s="286"/>
      <c r="F109" s="286"/>
      <c r="G109" s="287"/>
      <c r="H109" s="288"/>
      <c r="I109" s="289"/>
      <c r="J109" s="290"/>
      <c r="K109" s="291"/>
      <c r="O109" s="292">
        <v>1</v>
      </c>
    </row>
    <row r="110" spans="1:80">
      <c r="A110" s="293">
        <v>30</v>
      </c>
      <c r="B110" s="294" t="s">
        <v>294</v>
      </c>
      <c r="C110" s="295" t="s">
        <v>295</v>
      </c>
      <c r="D110" s="296" t="s">
        <v>109</v>
      </c>
      <c r="E110" s="297">
        <v>54.784599999999998</v>
      </c>
      <c r="F110" s="297">
        <v>0</v>
      </c>
      <c r="G110" s="298">
        <f>E110*F110</f>
        <v>0</v>
      </c>
      <c r="H110" s="299">
        <v>0</v>
      </c>
      <c r="I110" s="300">
        <f>E110*H110</f>
        <v>0</v>
      </c>
      <c r="J110" s="299">
        <v>0</v>
      </c>
      <c r="K110" s="300">
        <f>E110*J110</f>
        <v>0</v>
      </c>
      <c r="O110" s="292">
        <v>2</v>
      </c>
      <c r="AA110" s="261">
        <v>1</v>
      </c>
      <c r="AB110" s="261">
        <v>1</v>
      </c>
      <c r="AC110" s="261">
        <v>1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</v>
      </c>
      <c r="CB110" s="292">
        <v>1</v>
      </c>
    </row>
    <row r="111" spans="1:80">
      <c r="A111" s="316"/>
      <c r="B111" s="317" t="s">
        <v>99</v>
      </c>
      <c r="C111" s="318" t="s">
        <v>293</v>
      </c>
      <c r="D111" s="319"/>
      <c r="E111" s="320"/>
      <c r="F111" s="321"/>
      <c r="G111" s="322">
        <f>SUM(G109:G110)</f>
        <v>0</v>
      </c>
      <c r="H111" s="323"/>
      <c r="I111" s="324">
        <f>SUM(I109:I110)</f>
        <v>0</v>
      </c>
      <c r="J111" s="323"/>
      <c r="K111" s="324">
        <f>SUM(K109:K110)</f>
        <v>0</v>
      </c>
      <c r="O111" s="292">
        <v>4</v>
      </c>
      <c r="BA111" s="325">
        <f>SUM(BA109:BA110)</f>
        <v>0</v>
      </c>
      <c r="BB111" s="325">
        <f>SUM(BB109:BB110)</f>
        <v>0</v>
      </c>
      <c r="BC111" s="325">
        <f>SUM(BC109:BC110)</f>
        <v>0</v>
      </c>
      <c r="BD111" s="325">
        <f>SUM(BD109:BD110)</f>
        <v>0</v>
      </c>
      <c r="BE111" s="325">
        <f>SUM(BE109:BE110)</f>
        <v>0</v>
      </c>
    </row>
    <row r="112" spans="1:80">
      <c r="A112" s="282" t="s">
        <v>97</v>
      </c>
      <c r="B112" s="283" t="s">
        <v>296</v>
      </c>
      <c r="C112" s="284" t="s">
        <v>297</v>
      </c>
      <c r="D112" s="285"/>
      <c r="E112" s="286"/>
      <c r="F112" s="286"/>
      <c r="G112" s="287"/>
      <c r="H112" s="288"/>
      <c r="I112" s="289"/>
      <c r="J112" s="290"/>
      <c r="K112" s="291"/>
      <c r="O112" s="292">
        <v>1</v>
      </c>
    </row>
    <row r="113" spans="1:80" ht="22.5">
      <c r="A113" s="293">
        <v>31</v>
      </c>
      <c r="B113" s="294" t="s">
        <v>299</v>
      </c>
      <c r="C113" s="295" t="s">
        <v>300</v>
      </c>
      <c r="D113" s="296" t="s">
        <v>176</v>
      </c>
      <c r="E113" s="297">
        <v>28.5</v>
      </c>
      <c r="F113" s="297">
        <v>0</v>
      </c>
      <c r="G113" s="298">
        <f>E113*F113</f>
        <v>0</v>
      </c>
      <c r="H113" s="299">
        <v>0</v>
      </c>
      <c r="I113" s="300">
        <f>E113*H113</f>
        <v>0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01"/>
      <c r="B114" s="302"/>
      <c r="C114" s="303" t="s">
        <v>301</v>
      </c>
      <c r="D114" s="304"/>
      <c r="E114" s="304"/>
      <c r="F114" s="304"/>
      <c r="G114" s="305"/>
      <c r="I114" s="306"/>
      <c r="K114" s="306"/>
      <c r="L114" s="307" t="s">
        <v>301</v>
      </c>
      <c r="O114" s="292">
        <v>3</v>
      </c>
    </row>
    <row r="115" spans="1:80">
      <c r="A115" s="316"/>
      <c r="B115" s="317" t="s">
        <v>99</v>
      </c>
      <c r="C115" s="318" t="s">
        <v>298</v>
      </c>
      <c r="D115" s="319"/>
      <c r="E115" s="320"/>
      <c r="F115" s="321"/>
      <c r="G115" s="322">
        <f>SUM(G112:G114)</f>
        <v>0</v>
      </c>
      <c r="H115" s="323"/>
      <c r="I115" s="324">
        <f>SUM(I112:I114)</f>
        <v>0</v>
      </c>
      <c r="J115" s="323"/>
      <c r="K115" s="324">
        <f>SUM(K112:K114)</f>
        <v>0</v>
      </c>
      <c r="O115" s="292">
        <v>4</v>
      </c>
      <c r="BA115" s="325">
        <f>SUM(BA112:BA114)</f>
        <v>0</v>
      </c>
      <c r="BB115" s="325">
        <f>SUM(BB112:BB114)</f>
        <v>0</v>
      </c>
      <c r="BC115" s="325">
        <f>SUM(BC112:BC114)</f>
        <v>0</v>
      </c>
      <c r="BD115" s="325">
        <f>SUM(BD112:BD114)</f>
        <v>0</v>
      </c>
      <c r="BE115" s="325">
        <f>SUM(BE112:BE114)</f>
        <v>0</v>
      </c>
    </row>
    <row r="116" spans="1:80">
      <c r="A116" s="282" t="s">
        <v>97</v>
      </c>
      <c r="B116" s="283" t="s">
        <v>303</v>
      </c>
      <c r="C116" s="284" t="s">
        <v>304</v>
      </c>
      <c r="D116" s="285"/>
      <c r="E116" s="286"/>
      <c r="F116" s="286"/>
      <c r="G116" s="287"/>
      <c r="H116" s="288"/>
      <c r="I116" s="289"/>
      <c r="J116" s="290"/>
      <c r="K116" s="291"/>
      <c r="O116" s="292">
        <v>1</v>
      </c>
    </row>
    <row r="117" spans="1:80">
      <c r="A117" s="293">
        <v>32</v>
      </c>
      <c r="B117" s="294" t="s">
        <v>306</v>
      </c>
      <c r="C117" s="295" t="s">
        <v>307</v>
      </c>
      <c r="D117" s="296" t="s">
        <v>109</v>
      </c>
      <c r="E117" s="297">
        <v>2.85</v>
      </c>
      <c r="F117" s="297">
        <v>0</v>
      </c>
      <c r="G117" s="298">
        <f>E117*F117</f>
        <v>0</v>
      </c>
      <c r="H117" s="299">
        <v>2.16</v>
      </c>
      <c r="I117" s="300">
        <f>E117*H117</f>
        <v>6.1560000000000006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 t="s">
        <v>308</v>
      </c>
      <c r="D118" s="304"/>
      <c r="E118" s="304"/>
      <c r="F118" s="304"/>
      <c r="G118" s="305"/>
      <c r="I118" s="306"/>
      <c r="K118" s="306"/>
      <c r="L118" s="307" t="s">
        <v>308</v>
      </c>
      <c r="O118" s="292">
        <v>3</v>
      </c>
    </row>
    <row r="119" spans="1:80">
      <c r="A119" s="301"/>
      <c r="B119" s="308"/>
      <c r="C119" s="309" t="s">
        <v>805</v>
      </c>
      <c r="D119" s="310"/>
      <c r="E119" s="311">
        <v>2.85</v>
      </c>
      <c r="F119" s="312"/>
      <c r="G119" s="313"/>
      <c r="H119" s="314"/>
      <c r="I119" s="306"/>
      <c r="J119" s="315"/>
      <c r="K119" s="306"/>
      <c r="M119" s="307" t="s">
        <v>805</v>
      </c>
      <c r="O119" s="292"/>
    </row>
    <row r="120" spans="1:80">
      <c r="A120" s="293">
        <v>33</v>
      </c>
      <c r="B120" s="294" t="s">
        <v>310</v>
      </c>
      <c r="C120" s="295" t="s">
        <v>311</v>
      </c>
      <c r="D120" s="296" t="s">
        <v>109</v>
      </c>
      <c r="E120" s="297">
        <v>2.85</v>
      </c>
      <c r="F120" s="297">
        <v>0</v>
      </c>
      <c r="G120" s="298">
        <f>E120*F120</f>
        <v>0</v>
      </c>
      <c r="H120" s="299">
        <v>2.5249999999999999</v>
      </c>
      <c r="I120" s="300">
        <f>E120*H120</f>
        <v>7.19625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301"/>
      <c r="B121" s="308"/>
      <c r="C121" s="309" t="s">
        <v>806</v>
      </c>
      <c r="D121" s="310"/>
      <c r="E121" s="311">
        <v>2.85</v>
      </c>
      <c r="F121" s="312"/>
      <c r="G121" s="313"/>
      <c r="H121" s="314"/>
      <c r="I121" s="306"/>
      <c r="J121" s="315"/>
      <c r="K121" s="306"/>
      <c r="M121" s="307" t="s">
        <v>806</v>
      </c>
      <c r="O121" s="292"/>
    </row>
    <row r="122" spans="1:80">
      <c r="A122" s="293">
        <v>34</v>
      </c>
      <c r="B122" s="294" t="s">
        <v>313</v>
      </c>
      <c r="C122" s="295" t="s">
        <v>314</v>
      </c>
      <c r="D122" s="296" t="s">
        <v>109</v>
      </c>
      <c r="E122" s="297">
        <v>2.8784999999999998</v>
      </c>
      <c r="F122" s="297">
        <v>0</v>
      </c>
      <c r="G122" s="298">
        <f>E122*F122</f>
        <v>0</v>
      </c>
      <c r="H122" s="299">
        <v>2.5249999999999999</v>
      </c>
      <c r="I122" s="300">
        <f>E122*H122</f>
        <v>7.2682124999999997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2"/>
      <c r="C123" s="303" t="s">
        <v>315</v>
      </c>
      <c r="D123" s="304"/>
      <c r="E123" s="304"/>
      <c r="F123" s="304"/>
      <c r="G123" s="305"/>
      <c r="I123" s="306"/>
      <c r="K123" s="306"/>
      <c r="L123" s="307" t="s">
        <v>315</v>
      </c>
      <c r="O123" s="292">
        <v>3</v>
      </c>
    </row>
    <row r="124" spans="1:80">
      <c r="A124" s="301"/>
      <c r="B124" s="308"/>
      <c r="C124" s="309" t="s">
        <v>807</v>
      </c>
      <c r="D124" s="310"/>
      <c r="E124" s="311">
        <v>2.8784999999999998</v>
      </c>
      <c r="F124" s="312"/>
      <c r="G124" s="313"/>
      <c r="H124" s="314"/>
      <c r="I124" s="306"/>
      <c r="J124" s="315"/>
      <c r="K124" s="306"/>
      <c r="M124" s="307" t="s">
        <v>807</v>
      </c>
      <c r="O124" s="292"/>
    </row>
    <row r="125" spans="1:80">
      <c r="A125" s="293">
        <v>35</v>
      </c>
      <c r="B125" s="294" t="s">
        <v>317</v>
      </c>
      <c r="C125" s="295" t="s">
        <v>318</v>
      </c>
      <c r="D125" s="296" t="s">
        <v>319</v>
      </c>
      <c r="E125" s="297">
        <v>1.43E-2</v>
      </c>
      <c r="F125" s="297">
        <v>0</v>
      </c>
      <c r="G125" s="298">
        <f>E125*F125</f>
        <v>0</v>
      </c>
      <c r="H125" s="299">
        <v>1.0217400000000001</v>
      </c>
      <c r="I125" s="300">
        <f>E125*H125</f>
        <v>1.4610882000000002E-2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/>
      <c r="D126" s="304"/>
      <c r="E126" s="304"/>
      <c r="F126" s="304"/>
      <c r="G126" s="305"/>
      <c r="I126" s="306"/>
      <c r="K126" s="306"/>
      <c r="L126" s="307"/>
      <c r="O126" s="292">
        <v>3</v>
      </c>
    </row>
    <row r="127" spans="1:80">
      <c r="A127" s="301"/>
      <c r="B127" s="308"/>
      <c r="C127" s="309" t="s">
        <v>320</v>
      </c>
      <c r="D127" s="310"/>
      <c r="E127" s="311">
        <v>1.43E-2</v>
      </c>
      <c r="F127" s="312"/>
      <c r="G127" s="313"/>
      <c r="H127" s="314"/>
      <c r="I127" s="306"/>
      <c r="J127" s="315"/>
      <c r="K127" s="306"/>
      <c r="M127" s="307" t="s">
        <v>320</v>
      </c>
      <c r="O127" s="292"/>
    </row>
    <row r="128" spans="1:80">
      <c r="A128" s="316"/>
      <c r="B128" s="317" t="s">
        <v>99</v>
      </c>
      <c r="C128" s="318" t="s">
        <v>305</v>
      </c>
      <c r="D128" s="319"/>
      <c r="E128" s="320"/>
      <c r="F128" s="321"/>
      <c r="G128" s="322">
        <f>SUM(G116:G127)</f>
        <v>0</v>
      </c>
      <c r="H128" s="323"/>
      <c r="I128" s="324">
        <f>SUM(I116:I127)</f>
        <v>20.635073382000002</v>
      </c>
      <c r="J128" s="323"/>
      <c r="K128" s="324">
        <f>SUM(K116:K127)</f>
        <v>0</v>
      </c>
      <c r="O128" s="292">
        <v>4</v>
      </c>
      <c r="BA128" s="325">
        <f>SUM(BA116:BA127)</f>
        <v>0</v>
      </c>
      <c r="BB128" s="325">
        <f>SUM(BB116:BB127)</f>
        <v>0</v>
      </c>
      <c r="BC128" s="325">
        <f>SUM(BC116:BC127)</f>
        <v>0</v>
      </c>
      <c r="BD128" s="325">
        <f>SUM(BD116:BD127)</f>
        <v>0</v>
      </c>
      <c r="BE128" s="325">
        <f>SUM(BE116:BE127)</f>
        <v>0</v>
      </c>
    </row>
    <row r="129" spans="1:80">
      <c r="A129" s="282" t="s">
        <v>97</v>
      </c>
      <c r="B129" s="283" t="s">
        <v>328</v>
      </c>
      <c r="C129" s="284" t="s">
        <v>329</v>
      </c>
      <c r="D129" s="285"/>
      <c r="E129" s="286"/>
      <c r="F129" s="286"/>
      <c r="G129" s="287"/>
      <c r="H129" s="288"/>
      <c r="I129" s="289"/>
      <c r="J129" s="290"/>
      <c r="K129" s="291"/>
      <c r="O129" s="292">
        <v>1</v>
      </c>
    </row>
    <row r="130" spans="1:80">
      <c r="A130" s="293">
        <v>36</v>
      </c>
      <c r="B130" s="294" t="s">
        <v>331</v>
      </c>
      <c r="C130" s="295" t="s">
        <v>332</v>
      </c>
      <c r="D130" s="296" t="s">
        <v>184</v>
      </c>
      <c r="E130" s="297">
        <v>11</v>
      </c>
      <c r="F130" s="297">
        <v>0</v>
      </c>
      <c r="G130" s="298">
        <f>E130*F130</f>
        <v>0</v>
      </c>
      <c r="H130" s="299">
        <v>1.17E-3</v>
      </c>
      <c r="I130" s="300">
        <f>E130*H130</f>
        <v>1.2869999999999999E-2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2"/>
      <c r="C131" s="303"/>
      <c r="D131" s="304"/>
      <c r="E131" s="304"/>
      <c r="F131" s="304"/>
      <c r="G131" s="305"/>
      <c r="I131" s="306"/>
      <c r="K131" s="306"/>
      <c r="L131" s="307"/>
      <c r="O131" s="292">
        <v>3</v>
      </c>
    </row>
    <row r="132" spans="1:80">
      <c r="A132" s="316"/>
      <c r="B132" s="317" t="s">
        <v>99</v>
      </c>
      <c r="C132" s="318" t="s">
        <v>330</v>
      </c>
      <c r="D132" s="319"/>
      <c r="E132" s="320"/>
      <c r="F132" s="321"/>
      <c r="G132" s="322">
        <f>SUM(G129:G131)</f>
        <v>0</v>
      </c>
      <c r="H132" s="323"/>
      <c r="I132" s="324">
        <f>SUM(I129:I131)</f>
        <v>1.2869999999999999E-2</v>
      </c>
      <c r="J132" s="323"/>
      <c r="K132" s="324">
        <f>SUM(K129:K131)</f>
        <v>0</v>
      </c>
      <c r="O132" s="292">
        <v>4</v>
      </c>
      <c r="BA132" s="325">
        <f>SUM(BA129:BA131)</f>
        <v>0</v>
      </c>
      <c r="BB132" s="325">
        <f>SUM(BB129:BB131)</f>
        <v>0</v>
      </c>
      <c r="BC132" s="325">
        <f>SUM(BC129:BC131)</f>
        <v>0</v>
      </c>
      <c r="BD132" s="325">
        <f>SUM(BD129:BD131)</f>
        <v>0</v>
      </c>
      <c r="BE132" s="325">
        <f>SUM(BE129:BE131)</f>
        <v>0</v>
      </c>
    </row>
    <row r="133" spans="1:80">
      <c r="A133" s="282" t="s">
        <v>97</v>
      </c>
      <c r="B133" s="283" t="s">
        <v>342</v>
      </c>
      <c r="C133" s="284" t="s">
        <v>343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>
      <c r="A134" s="293">
        <v>37</v>
      </c>
      <c r="B134" s="294" t="s">
        <v>345</v>
      </c>
      <c r="C134" s="295" t="s">
        <v>346</v>
      </c>
      <c r="D134" s="296" t="s">
        <v>176</v>
      </c>
      <c r="E134" s="297">
        <v>17.7</v>
      </c>
      <c r="F134" s="297">
        <v>0</v>
      </c>
      <c r="G134" s="298">
        <f>E134*F134</f>
        <v>0</v>
      </c>
      <c r="H134" s="299">
        <v>0.441</v>
      </c>
      <c r="I134" s="300">
        <f>E134*H134</f>
        <v>7.8056999999999999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 t="s">
        <v>366</v>
      </c>
      <c r="D135" s="304"/>
      <c r="E135" s="304"/>
      <c r="F135" s="304"/>
      <c r="G135" s="305"/>
      <c r="I135" s="306"/>
      <c r="K135" s="306"/>
      <c r="L135" s="307" t="s">
        <v>366</v>
      </c>
      <c r="O135" s="292">
        <v>3</v>
      </c>
    </row>
    <row r="136" spans="1:80">
      <c r="A136" s="301"/>
      <c r="B136" s="308"/>
      <c r="C136" s="309" t="s">
        <v>811</v>
      </c>
      <c r="D136" s="310"/>
      <c r="E136" s="311">
        <v>4</v>
      </c>
      <c r="F136" s="312"/>
      <c r="G136" s="313"/>
      <c r="H136" s="314"/>
      <c r="I136" s="306"/>
      <c r="J136" s="315"/>
      <c r="K136" s="306"/>
      <c r="M136" s="307" t="s">
        <v>811</v>
      </c>
      <c r="O136" s="292"/>
    </row>
    <row r="137" spans="1:80">
      <c r="A137" s="301"/>
      <c r="B137" s="308"/>
      <c r="C137" s="309" t="s">
        <v>812</v>
      </c>
      <c r="D137" s="310"/>
      <c r="E137" s="311">
        <v>2.7</v>
      </c>
      <c r="F137" s="312"/>
      <c r="G137" s="313"/>
      <c r="H137" s="314"/>
      <c r="I137" s="306"/>
      <c r="J137" s="315"/>
      <c r="K137" s="306"/>
      <c r="M137" s="307" t="s">
        <v>812</v>
      </c>
      <c r="O137" s="292"/>
    </row>
    <row r="138" spans="1:80">
      <c r="A138" s="301"/>
      <c r="B138" s="308"/>
      <c r="C138" s="309" t="s">
        <v>835</v>
      </c>
      <c r="D138" s="310"/>
      <c r="E138" s="311">
        <v>11</v>
      </c>
      <c r="F138" s="312"/>
      <c r="G138" s="313"/>
      <c r="H138" s="314"/>
      <c r="I138" s="306"/>
      <c r="J138" s="315"/>
      <c r="K138" s="306"/>
      <c r="M138" s="307" t="s">
        <v>835</v>
      </c>
      <c r="O138" s="292"/>
    </row>
    <row r="139" spans="1:80">
      <c r="A139" s="293">
        <v>38</v>
      </c>
      <c r="B139" s="294" t="s">
        <v>650</v>
      </c>
      <c r="C139" s="295" t="s">
        <v>651</v>
      </c>
      <c r="D139" s="296" t="s">
        <v>176</v>
      </c>
      <c r="E139" s="297">
        <v>16.5</v>
      </c>
      <c r="F139" s="297">
        <v>0</v>
      </c>
      <c r="G139" s="298">
        <f>E139*F139</f>
        <v>0</v>
      </c>
      <c r="H139" s="299">
        <v>0.5292</v>
      </c>
      <c r="I139" s="300">
        <f>E139*H139</f>
        <v>8.7317999999999998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0</v>
      </c>
      <c r="AC139" s="261">
        <v>0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0</v>
      </c>
    </row>
    <row r="140" spans="1:80">
      <c r="A140" s="301"/>
      <c r="B140" s="302"/>
      <c r="C140" s="303" t="s">
        <v>652</v>
      </c>
      <c r="D140" s="304"/>
      <c r="E140" s="304"/>
      <c r="F140" s="304"/>
      <c r="G140" s="305"/>
      <c r="I140" s="306"/>
      <c r="K140" s="306"/>
      <c r="L140" s="307" t="s">
        <v>652</v>
      </c>
      <c r="O140" s="292">
        <v>3</v>
      </c>
    </row>
    <row r="141" spans="1:80">
      <c r="A141" s="293">
        <v>39</v>
      </c>
      <c r="B141" s="294" t="s">
        <v>351</v>
      </c>
      <c r="C141" s="295" t="s">
        <v>352</v>
      </c>
      <c r="D141" s="296" t="s">
        <v>176</v>
      </c>
      <c r="E141" s="297">
        <v>4</v>
      </c>
      <c r="F141" s="297">
        <v>0</v>
      </c>
      <c r="G141" s="298">
        <f>E141*F141</f>
        <v>0</v>
      </c>
      <c r="H141" s="299">
        <v>0.18462999999999999</v>
      </c>
      <c r="I141" s="300">
        <f>E141*H141</f>
        <v>0.73851999999999995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2"/>
      <c r="C142" s="303" t="s">
        <v>353</v>
      </c>
      <c r="D142" s="304"/>
      <c r="E142" s="304"/>
      <c r="F142" s="304"/>
      <c r="G142" s="305"/>
      <c r="I142" s="306"/>
      <c r="K142" s="306"/>
      <c r="L142" s="307" t="s">
        <v>353</v>
      </c>
      <c r="O142" s="292">
        <v>3</v>
      </c>
    </row>
    <row r="143" spans="1:80">
      <c r="A143" s="293">
        <v>40</v>
      </c>
      <c r="B143" s="294" t="s">
        <v>354</v>
      </c>
      <c r="C143" s="295" t="s">
        <v>355</v>
      </c>
      <c r="D143" s="296" t="s">
        <v>176</v>
      </c>
      <c r="E143" s="297">
        <v>4</v>
      </c>
      <c r="F143" s="297">
        <v>0</v>
      </c>
      <c r="G143" s="298">
        <f>E143*F143</f>
        <v>0</v>
      </c>
      <c r="H143" s="299">
        <v>0.35759999999999997</v>
      </c>
      <c r="I143" s="300">
        <f>E143*H143</f>
        <v>1.4303999999999999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742</v>
      </c>
      <c r="D144" s="304"/>
      <c r="E144" s="304"/>
      <c r="F144" s="304"/>
      <c r="G144" s="305"/>
      <c r="I144" s="306"/>
      <c r="K144" s="306"/>
      <c r="L144" s="307" t="s">
        <v>742</v>
      </c>
      <c r="O144" s="292">
        <v>3</v>
      </c>
    </row>
    <row r="145" spans="1:80">
      <c r="A145" s="316"/>
      <c r="B145" s="317" t="s">
        <v>99</v>
      </c>
      <c r="C145" s="318" t="s">
        <v>344</v>
      </c>
      <c r="D145" s="319"/>
      <c r="E145" s="320"/>
      <c r="F145" s="321"/>
      <c r="G145" s="322">
        <f>SUM(G133:G144)</f>
        <v>0</v>
      </c>
      <c r="H145" s="323"/>
      <c r="I145" s="324">
        <f>SUM(I133:I144)</f>
        <v>18.706420000000001</v>
      </c>
      <c r="J145" s="323"/>
      <c r="K145" s="324">
        <f>SUM(K133:K144)</f>
        <v>0</v>
      </c>
      <c r="O145" s="292">
        <v>4</v>
      </c>
      <c r="BA145" s="325">
        <f>SUM(BA133:BA144)</f>
        <v>0</v>
      </c>
      <c r="BB145" s="325">
        <f>SUM(BB133:BB144)</f>
        <v>0</v>
      </c>
      <c r="BC145" s="325">
        <f>SUM(BC133:BC144)</f>
        <v>0</v>
      </c>
      <c r="BD145" s="325">
        <f>SUM(BD133:BD144)</f>
        <v>0</v>
      </c>
      <c r="BE145" s="325">
        <f>SUM(BE133:BE144)</f>
        <v>0</v>
      </c>
    </row>
    <row r="146" spans="1:80">
      <c r="A146" s="282" t="s">
        <v>97</v>
      </c>
      <c r="B146" s="283" t="s">
        <v>357</v>
      </c>
      <c r="C146" s="284" t="s">
        <v>358</v>
      </c>
      <c r="D146" s="285"/>
      <c r="E146" s="286"/>
      <c r="F146" s="286"/>
      <c r="G146" s="287"/>
      <c r="H146" s="288"/>
      <c r="I146" s="289"/>
      <c r="J146" s="290"/>
      <c r="K146" s="291"/>
      <c r="O146" s="292">
        <v>1</v>
      </c>
    </row>
    <row r="147" spans="1:80">
      <c r="A147" s="293">
        <v>41</v>
      </c>
      <c r="B147" s="294" t="s">
        <v>360</v>
      </c>
      <c r="C147" s="295" t="s">
        <v>361</v>
      </c>
      <c r="D147" s="296" t="s">
        <v>176</v>
      </c>
      <c r="E147" s="297">
        <v>4</v>
      </c>
      <c r="F147" s="297">
        <v>0</v>
      </c>
      <c r="G147" s="298">
        <f>E147*F147</f>
        <v>0</v>
      </c>
      <c r="H147" s="299">
        <v>6.0099999999999997E-3</v>
      </c>
      <c r="I147" s="300">
        <f>E147*H147</f>
        <v>2.4039999999999999E-2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293">
        <v>42</v>
      </c>
      <c r="B148" s="294" t="s">
        <v>362</v>
      </c>
      <c r="C148" s="295" t="s">
        <v>363</v>
      </c>
      <c r="D148" s="296" t="s">
        <v>176</v>
      </c>
      <c r="E148" s="297">
        <v>4</v>
      </c>
      <c r="F148" s="297">
        <v>0</v>
      </c>
      <c r="G148" s="298">
        <f>E148*F148</f>
        <v>0</v>
      </c>
      <c r="H148" s="299">
        <v>6.0999999999999997E-4</v>
      </c>
      <c r="I148" s="300">
        <f>E148*H148</f>
        <v>2.4399999999999999E-3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0</v>
      </c>
      <c r="AC148" s="261">
        <v>0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0</v>
      </c>
    </row>
    <row r="149" spans="1:80">
      <c r="A149" s="293">
        <v>43</v>
      </c>
      <c r="B149" s="294" t="s">
        <v>364</v>
      </c>
      <c r="C149" s="295" t="s">
        <v>365</v>
      </c>
      <c r="D149" s="296" t="s">
        <v>176</v>
      </c>
      <c r="E149" s="297">
        <v>4</v>
      </c>
      <c r="F149" s="297">
        <v>0</v>
      </c>
      <c r="G149" s="298">
        <f>E149*F149</f>
        <v>0</v>
      </c>
      <c r="H149" s="299">
        <v>0.12966</v>
      </c>
      <c r="I149" s="300">
        <f>E149*H149</f>
        <v>0.51863999999999999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301"/>
      <c r="B150" s="302"/>
      <c r="C150" s="303" t="s">
        <v>366</v>
      </c>
      <c r="D150" s="304"/>
      <c r="E150" s="304"/>
      <c r="F150" s="304"/>
      <c r="G150" s="305"/>
      <c r="I150" s="306"/>
      <c r="K150" s="306"/>
      <c r="L150" s="307" t="s">
        <v>366</v>
      </c>
      <c r="O150" s="292">
        <v>3</v>
      </c>
    </row>
    <row r="151" spans="1:80">
      <c r="A151" s="316"/>
      <c r="B151" s="317" t="s">
        <v>99</v>
      </c>
      <c r="C151" s="318" t="s">
        <v>359</v>
      </c>
      <c r="D151" s="319"/>
      <c r="E151" s="320"/>
      <c r="F151" s="321"/>
      <c r="G151" s="322">
        <f>SUM(G146:G150)</f>
        <v>0</v>
      </c>
      <c r="H151" s="323"/>
      <c r="I151" s="324">
        <f>SUM(I146:I150)</f>
        <v>0.54511999999999994</v>
      </c>
      <c r="J151" s="323"/>
      <c r="K151" s="324">
        <f>SUM(K146:K150)</f>
        <v>0</v>
      </c>
      <c r="O151" s="292">
        <v>4</v>
      </c>
      <c r="BA151" s="325">
        <f>SUM(BA146:BA150)</f>
        <v>0</v>
      </c>
      <c r="BB151" s="325">
        <f>SUM(BB146:BB150)</f>
        <v>0</v>
      </c>
      <c r="BC151" s="325">
        <f>SUM(BC146:BC150)</f>
        <v>0</v>
      </c>
      <c r="BD151" s="325">
        <f>SUM(BD146:BD150)</f>
        <v>0</v>
      </c>
      <c r="BE151" s="325">
        <f>SUM(BE146:BE150)</f>
        <v>0</v>
      </c>
    </row>
    <row r="152" spans="1:80">
      <c r="A152" s="282" t="s">
        <v>97</v>
      </c>
      <c r="B152" s="283" t="s">
        <v>367</v>
      </c>
      <c r="C152" s="284" t="s">
        <v>368</v>
      </c>
      <c r="D152" s="285"/>
      <c r="E152" s="286"/>
      <c r="F152" s="286"/>
      <c r="G152" s="287"/>
      <c r="H152" s="288"/>
      <c r="I152" s="289"/>
      <c r="J152" s="290"/>
      <c r="K152" s="291"/>
      <c r="O152" s="292">
        <v>1</v>
      </c>
    </row>
    <row r="153" spans="1:80">
      <c r="A153" s="293">
        <v>44</v>
      </c>
      <c r="B153" s="294" t="s">
        <v>370</v>
      </c>
      <c r="C153" s="295" t="s">
        <v>371</v>
      </c>
      <c r="D153" s="296" t="s">
        <v>176</v>
      </c>
      <c r="E153" s="297">
        <v>16.5</v>
      </c>
      <c r="F153" s="297">
        <v>0</v>
      </c>
      <c r="G153" s="298">
        <f>E153*F153</f>
        <v>0</v>
      </c>
      <c r="H153" s="299">
        <v>7.3899999999999993E-2</v>
      </c>
      <c r="I153" s="300">
        <f>E153*H153</f>
        <v>1.2193499999999999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293">
        <v>45</v>
      </c>
      <c r="B154" s="294" t="s">
        <v>372</v>
      </c>
      <c r="C154" s="295" t="s">
        <v>373</v>
      </c>
      <c r="D154" s="296" t="s">
        <v>184</v>
      </c>
      <c r="E154" s="297">
        <v>9</v>
      </c>
      <c r="F154" s="297">
        <v>0</v>
      </c>
      <c r="G154" s="298">
        <f>E154*F154</f>
        <v>0</v>
      </c>
      <c r="H154" s="299">
        <v>3.6000000000000002E-4</v>
      </c>
      <c r="I154" s="300">
        <f>E154*H154</f>
        <v>3.2400000000000003E-3</v>
      </c>
      <c r="J154" s="299">
        <v>0</v>
      </c>
      <c r="K154" s="300">
        <f>E154*J154</f>
        <v>0</v>
      </c>
      <c r="O154" s="292">
        <v>2</v>
      </c>
      <c r="AA154" s="261">
        <v>1</v>
      </c>
      <c r="AB154" s="261">
        <v>1</v>
      </c>
      <c r="AC154" s="261">
        <v>1</v>
      </c>
      <c r="AZ154" s="261">
        <v>1</v>
      </c>
      <c r="BA154" s="261">
        <f>IF(AZ154=1,G154,0)</f>
        <v>0</v>
      </c>
      <c r="BB154" s="261">
        <f>IF(AZ154=2,G154,0)</f>
        <v>0</v>
      </c>
      <c r="BC154" s="261">
        <f>IF(AZ154=3,G154,0)</f>
        <v>0</v>
      </c>
      <c r="BD154" s="261">
        <f>IF(AZ154=4,G154,0)</f>
        <v>0</v>
      </c>
      <c r="BE154" s="261">
        <f>IF(AZ154=5,G154,0)</f>
        <v>0</v>
      </c>
      <c r="CA154" s="292">
        <v>1</v>
      </c>
      <c r="CB154" s="292">
        <v>1</v>
      </c>
    </row>
    <row r="155" spans="1:80">
      <c r="A155" s="293">
        <v>46</v>
      </c>
      <c r="B155" s="294" t="s">
        <v>743</v>
      </c>
      <c r="C155" s="295" t="s">
        <v>744</v>
      </c>
      <c r="D155" s="296" t="s">
        <v>176</v>
      </c>
      <c r="E155" s="297">
        <v>11</v>
      </c>
      <c r="F155" s="297">
        <v>0</v>
      </c>
      <c r="G155" s="298">
        <f>E155*F155</f>
        <v>0</v>
      </c>
      <c r="H155" s="299">
        <v>7.1999999999999995E-2</v>
      </c>
      <c r="I155" s="300">
        <f>E155*H155</f>
        <v>0.79199999999999993</v>
      </c>
      <c r="J155" s="299">
        <v>0</v>
      </c>
      <c r="K155" s="300">
        <f>E155*J155</f>
        <v>0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301"/>
      <c r="B156" s="302"/>
      <c r="C156" s="303" t="s">
        <v>745</v>
      </c>
      <c r="D156" s="304"/>
      <c r="E156" s="304"/>
      <c r="F156" s="304"/>
      <c r="G156" s="305"/>
      <c r="I156" s="306"/>
      <c r="K156" s="306"/>
      <c r="L156" s="307" t="s">
        <v>745</v>
      </c>
      <c r="O156" s="292">
        <v>3</v>
      </c>
    </row>
    <row r="157" spans="1:80">
      <c r="A157" s="301"/>
      <c r="B157" s="308"/>
      <c r="C157" s="309" t="s">
        <v>845</v>
      </c>
      <c r="D157" s="310"/>
      <c r="E157" s="311">
        <v>11</v>
      </c>
      <c r="F157" s="312"/>
      <c r="G157" s="313"/>
      <c r="H157" s="314"/>
      <c r="I157" s="306"/>
      <c r="J157" s="315"/>
      <c r="K157" s="306"/>
      <c r="M157" s="307" t="s">
        <v>845</v>
      </c>
      <c r="O157" s="292"/>
    </row>
    <row r="158" spans="1:80">
      <c r="A158" s="293">
        <v>47</v>
      </c>
      <c r="B158" s="294" t="s">
        <v>374</v>
      </c>
      <c r="C158" s="295" t="s">
        <v>375</v>
      </c>
      <c r="D158" s="296" t="s">
        <v>184</v>
      </c>
      <c r="E158" s="297">
        <v>12.7</v>
      </c>
      <c r="F158" s="297">
        <v>0</v>
      </c>
      <c r="G158" s="298">
        <f>E158*F158</f>
        <v>0</v>
      </c>
      <c r="H158" s="299">
        <v>3.5999999999999999E-3</v>
      </c>
      <c r="I158" s="300">
        <f>E158*H158</f>
        <v>4.5719999999999997E-2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301"/>
      <c r="B159" s="308"/>
      <c r="C159" s="309" t="s">
        <v>846</v>
      </c>
      <c r="D159" s="310"/>
      <c r="E159" s="311">
        <v>12.7</v>
      </c>
      <c r="F159" s="312"/>
      <c r="G159" s="313"/>
      <c r="H159" s="314"/>
      <c r="I159" s="306"/>
      <c r="J159" s="315"/>
      <c r="K159" s="306"/>
      <c r="M159" s="307" t="s">
        <v>846</v>
      </c>
      <c r="O159" s="292"/>
    </row>
    <row r="160" spans="1:80">
      <c r="A160" s="293">
        <v>48</v>
      </c>
      <c r="B160" s="294" t="s">
        <v>376</v>
      </c>
      <c r="C160" s="295" t="s">
        <v>377</v>
      </c>
      <c r="D160" s="296" t="s">
        <v>176</v>
      </c>
      <c r="E160" s="297">
        <v>22</v>
      </c>
      <c r="F160" s="297">
        <v>0</v>
      </c>
      <c r="G160" s="298">
        <f>E160*F160</f>
        <v>0</v>
      </c>
      <c r="H160" s="299">
        <v>0.17244999999999999</v>
      </c>
      <c r="I160" s="300">
        <f>E160*H160</f>
        <v>3.7938999999999998</v>
      </c>
      <c r="J160" s="299"/>
      <c r="K160" s="300">
        <f>E160*J160</f>
        <v>0</v>
      </c>
      <c r="O160" s="292">
        <v>2</v>
      </c>
      <c r="AA160" s="261">
        <v>3</v>
      </c>
      <c r="AB160" s="261">
        <v>1</v>
      </c>
      <c r="AC160" s="261">
        <v>592451170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3</v>
      </c>
      <c r="CB160" s="292">
        <v>1</v>
      </c>
    </row>
    <row r="161" spans="1:80">
      <c r="A161" s="301"/>
      <c r="B161" s="302"/>
      <c r="C161" s="303" t="s">
        <v>815</v>
      </c>
      <c r="D161" s="304"/>
      <c r="E161" s="304"/>
      <c r="F161" s="304"/>
      <c r="G161" s="305"/>
      <c r="I161" s="306"/>
      <c r="K161" s="306"/>
      <c r="L161" s="307" t="s">
        <v>815</v>
      </c>
      <c r="O161" s="292">
        <v>3</v>
      </c>
    </row>
    <row r="162" spans="1:80">
      <c r="A162" s="301"/>
      <c r="B162" s="302"/>
      <c r="C162" s="303" t="s">
        <v>748</v>
      </c>
      <c r="D162" s="304"/>
      <c r="E162" s="304"/>
      <c r="F162" s="304"/>
      <c r="G162" s="305"/>
      <c r="I162" s="306"/>
      <c r="K162" s="306"/>
      <c r="L162" s="307" t="s">
        <v>748</v>
      </c>
      <c r="O162" s="292">
        <v>3</v>
      </c>
    </row>
    <row r="163" spans="1:80">
      <c r="A163" s="301"/>
      <c r="B163" s="302"/>
      <c r="C163" s="303" t="s">
        <v>749</v>
      </c>
      <c r="D163" s="304"/>
      <c r="E163" s="304"/>
      <c r="F163" s="304"/>
      <c r="G163" s="305"/>
      <c r="I163" s="306"/>
      <c r="K163" s="306"/>
      <c r="L163" s="307" t="s">
        <v>749</v>
      </c>
      <c r="O163" s="292">
        <v>3</v>
      </c>
    </row>
    <row r="164" spans="1:80">
      <c r="A164" s="301"/>
      <c r="B164" s="308"/>
      <c r="C164" s="337" t="s">
        <v>226</v>
      </c>
      <c r="D164" s="310"/>
      <c r="E164" s="336">
        <v>0</v>
      </c>
      <c r="F164" s="312"/>
      <c r="G164" s="313"/>
      <c r="H164" s="314"/>
      <c r="I164" s="306"/>
      <c r="J164" s="315"/>
      <c r="K164" s="306"/>
      <c r="M164" s="307" t="s">
        <v>226</v>
      </c>
      <c r="O164" s="292"/>
    </row>
    <row r="165" spans="1:80">
      <c r="A165" s="301"/>
      <c r="B165" s="308"/>
      <c r="C165" s="337" t="s">
        <v>816</v>
      </c>
      <c r="D165" s="310"/>
      <c r="E165" s="336">
        <v>16.5</v>
      </c>
      <c r="F165" s="312"/>
      <c r="G165" s="313"/>
      <c r="H165" s="314"/>
      <c r="I165" s="306"/>
      <c r="J165" s="315"/>
      <c r="K165" s="306"/>
      <c r="M165" s="307" t="s">
        <v>816</v>
      </c>
      <c r="O165" s="292"/>
    </row>
    <row r="166" spans="1:80">
      <c r="A166" s="301"/>
      <c r="B166" s="308"/>
      <c r="C166" s="337" t="s">
        <v>751</v>
      </c>
      <c r="D166" s="310"/>
      <c r="E166" s="336">
        <v>3</v>
      </c>
      <c r="F166" s="312"/>
      <c r="G166" s="313"/>
      <c r="H166" s="314"/>
      <c r="I166" s="306"/>
      <c r="J166" s="315"/>
      <c r="K166" s="306"/>
      <c r="M166" s="307" t="s">
        <v>751</v>
      </c>
      <c r="O166" s="292"/>
    </row>
    <row r="167" spans="1:80">
      <c r="A167" s="301"/>
      <c r="B167" s="308"/>
      <c r="C167" s="337" t="s">
        <v>231</v>
      </c>
      <c r="D167" s="310"/>
      <c r="E167" s="336">
        <v>19.5</v>
      </c>
      <c r="F167" s="312"/>
      <c r="G167" s="313"/>
      <c r="H167" s="314"/>
      <c r="I167" s="306"/>
      <c r="J167" s="315"/>
      <c r="K167" s="306"/>
      <c r="M167" s="307" t="s">
        <v>231</v>
      </c>
      <c r="O167" s="292"/>
    </row>
    <row r="168" spans="1:80">
      <c r="A168" s="301"/>
      <c r="B168" s="308"/>
      <c r="C168" s="309" t="s">
        <v>817</v>
      </c>
      <c r="D168" s="310"/>
      <c r="E168" s="311">
        <v>21.45</v>
      </c>
      <c r="F168" s="312"/>
      <c r="G168" s="313"/>
      <c r="H168" s="314"/>
      <c r="I168" s="306"/>
      <c r="J168" s="315"/>
      <c r="K168" s="306"/>
      <c r="M168" s="307" t="s">
        <v>817</v>
      </c>
      <c r="O168" s="292"/>
    </row>
    <row r="169" spans="1:80">
      <c r="A169" s="301"/>
      <c r="B169" s="308"/>
      <c r="C169" s="309" t="s">
        <v>818</v>
      </c>
      <c r="D169" s="310"/>
      <c r="E169" s="311">
        <v>0.55000000000000004</v>
      </c>
      <c r="F169" s="312"/>
      <c r="G169" s="313"/>
      <c r="H169" s="314"/>
      <c r="I169" s="306"/>
      <c r="J169" s="315"/>
      <c r="K169" s="306"/>
      <c r="M169" s="307" t="s">
        <v>818</v>
      </c>
      <c r="O169" s="292"/>
    </row>
    <row r="170" spans="1:80">
      <c r="A170" s="316"/>
      <c r="B170" s="317" t="s">
        <v>99</v>
      </c>
      <c r="C170" s="318" t="s">
        <v>369</v>
      </c>
      <c r="D170" s="319"/>
      <c r="E170" s="320"/>
      <c r="F170" s="321"/>
      <c r="G170" s="322">
        <f>SUM(G152:G169)</f>
        <v>0</v>
      </c>
      <c r="H170" s="323"/>
      <c r="I170" s="324">
        <f>SUM(I152:I169)</f>
        <v>5.8542100000000001</v>
      </c>
      <c r="J170" s="323"/>
      <c r="K170" s="324">
        <f>SUM(K152:K169)</f>
        <v>0</v>
      </c>
      <c r="O170" s="292">
        <v>4</v>
      </c>
      <c r="BA170" s="325">
        <f>SUM(BA152:BA169)</f>
        <v>0</v>
      </c>
      <c r="BB170" s="325">
        <f>SUM(BB152:BB169)</f>
        <v>0</v>
      </c>
      <c r="BC170" s="325">
        <f>SUM(BC152:BC169)</f>
        <v>0</v>
      </c>
      <c r="BD170" s="325">
        <f>SUM(BD152:BD169)</f>
        <v>0</v>
      </c>
      <c r="BE170" s="325">
        <f>SUM(BE152:BE169)</f>
        <v>0</v>
      </c>
    </row>
    <row r="171" spans="1:80">
      <c r="A171" s="282" t="s">
        <v>97</v>
      </c>
      <c r="B171" s="283" t="s">
        <v>387</v>
      </c>
      <c r="C171" s="284" t="s">
        <v>388</v>
      </c>
      <c r="D171" s="285"/>
      <c r="E171" s="286"/>
      <c r="F171" s="286"/>
      <c r="G171" s="287"/>
      <c r="H171" s="288"/>
      <c r="I171" s="289"/>
      <c r="J171" s="290"/>
      <c r="K171" s="291"/>
      <c r="O171" s="292">
        <v>1</v>
      </c>
    </row>
    <row r="172" spans="1:80">
      <c r="A172" s="293">
        <v>49</v>
      </c>
      <c r="B172" s="294" t="s">
        <v>390</v>
      </c>
      <c r="C172" s="295" t="s">
        <v>391</v>
      </c>
      <c r="D172" s="296" t="s">
        <v>176</v>
      </c>
      <c r="E172" s="297">
        <v>57</v>
      </c>
      <c r="F172" s="297">
        <v>0</v>
      </c>
      <c r="G172" s="298">
        <f>E172*F172</f>
        <v>0</v>
      </c>
      <c r="H172" s="299">
        <v>2.2000000000000001E-4</v>
      </c>
      <c r="I172" s="300">
        <f>E172*H172</f>
        <v>1.2540000000000001E-2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1</v>
      </c>
      <c r="AC172" s="261">
        <v>1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1</v>
      </c>
    </row>
    <row r="173" spans="1:80">
      <c r="A173" s="301"/>
      <c r="B173" s="308"/>
      <c r="C173" s="309" t="s">
        <v>819</v>
      </c>
      <c r="D173" s="310"/>
      <c r="E173" s="311">
        <v>28.5</v>
      </c>
      <c r="F173" s="312"/>
      <c r="G173" s="313"/>
      <c r="H173" s="314"/>
      <c r="I173" s="306"/>
      <c r="J173" s="315"/>
      <c r="K173" s="306"/>
      <c r="M173" s="307" t="s">
        <v>819</v>
      </c>
      <c r="O173" s="292"/>
    </row>
    <row r="174" spans="1:80">
      <c r="A174" s="301"/>
      <c r="B174" s="308"/>
      <c r="C174" s="309" t="s">
        <v>820</v>
      </c>
      <c r="D174" s="310"/>
      <c r="E174" s="311">
        <v>28.5</v>
      </c>
      <c r="F174" s="312"/>
      <c r="G174" s="313"/>
      <c r="H174" s="314"/>
      <c r="I174" s="306"/>
      <c r="J174" s="315"/>
      <c r="K174" s="306"/>
      <c r="M174" s="307" t="s">
        <v>820</v>
      </c>
      <c r="O174" s="292"/>
    </row>
    <row r="175" spans="1:80">
      <c r="A175" s="316"/>
      <c r="B175" s="317" t="s">
        <v>99</v>
      </c>
      <c r="C175" s="318" t="s">
        <v>389</v>
      </c>
      <c r="D175" s="319"/>
      <c r="E175" s="320"/>
      <c r="F175" s="321"/>
      <c r="G175" s="322">
        <f>SUM(G171:G174)</f>
        <v>0</v>
      </c>
      <c r="H175" s="323"/>
      <c r="I175" s="324">
        <f>SUM(I171:I174)</f>
        <v>1.2540000000000001E-2</v>
      </c>
      <c r="J175" s="323"/>
      <c r="K175" s="324">
        <f>SUM(K171:K174)</f>
        <v>0</v>
      </c>
      <c r="O175" s="292">
        <v>4</v>
      </c>
      <c r="BA175" s="325">
        <f>SUM(BA171:BA174)</f>
        <v>0</v>
      </c>
      <c r="BB175" s="325">
        <f>SUM(BB171:BB174)</f>
        <v>0</v>
      </c>
      <c r="BC175" s="325">
        <f>SUM(BC171:BC174)</f>
        <v>0</v>
      </c>
      <c r="BD175" s="325">
        <f>SUM(BD171:BD174)</f>
        <v>0</v>
      </c>
      <c r="BE175" s="325">
        <f>SUM(BE171:BE174)</f>
        <v>0</v>
      </c>
    </row>
    <row r="176" spans="1:80">
      <c r="A176" s="282" t="s">
        <v>97</v>
      </c>
      <c r="B176" s="283" t="s">
        <v>401</v>
      </c>
      <c r="C176" s="284" t="s">
        <v>402</v>
      </c>
      <c r="D176" s="285"/>
      <c r="E176" s="286"/>
      <c r="F176" s="286"/>
      <c r="G176" s="287"/>
      <c r="H176" s="288"/>
      <c r="I176" s="289"/>
      <c r="J176" s="290"/>
      <c r="K176" s="291"/>
      <c r="O176" s="292">
        <v>1</v>
      </c>
    </row>
    <row r="177" spans="1:80">
      <c r="A177" s="293">
        <v>50</v>
      </c>
      <c r="B177" s="294" t="s">
        <v>404</v>
      </c>
      <c r="C177" s="295" t="s">
        <v>405</v>
      </c>
      <c r="D177" s="296" t="s">
        <v>184</v>
      </c>
      <c r="E177" s="297">
        <v>10</v>
      </c>
      <c r="F177" s="297">
        <v>0</v>
      </c>
      <c r="G177" s="298">
        <f>E177*F177</f>
        <v>0</v>
      </c>
      <c r="H177" s="299">
        <v>3.6999999999999999E-4</v>
      </c>
      <c r="I177" s="300">
        <f>E177*H177</f>
        <v>3.7000000000000002E-3</v>
      </c>
      <c r="J177" s="299">
        <v>0</v>
      </c>
      <c r="K177" s="300">
        <f>E177*J177</f>
        <v>0</v>
      </c>
      <c r="O177" s="292">
        <v>2</v>
      </c>
      <c r="AA177" s="261">
        <v>1</v>
      </c>
      <c r="AB177" s="261">
        <v>1</v>
      </c>
      <c r="AC177" s="261">
        <v>1</v>
      </c>
      <c r="AZ177" s="261">
        <v>1</v>
      </c>
      <c r="BA177" s="261">
        <f>IF(AZ177=1,G177,0)</f>
        <v>0</v>
      </c>
      <c r="BB177" s="261">
        <f>IF(AZ177=2,G177,0)</f>
        <v>0</v>
      </c>
      <c r="BC177" s="261">
        <f>IF(AZ177=3,G177,0)</f>
        <v>0</v>
      </c>
      <c r="BD177" s="261">
        <f>IF(AZ177=4,G177,0)</f>
        <v>0</v>
      </c>
      <c r="BE177" s="261">
        <f>IF(AZ177=5,G177,0)</f>
        <v>0</v>
      </c>
      <c r="CA177" s="292">
        <v>1</v>
      </c>
      <c r="CB177" s="292">
        <v>1</v>
      </c>
    </row>
    <row r="178" spans="1:80">
      <c r="A178" s="301"/>
      <c r="B178" s="302"/>
      <c r="C178" s="303" t="s">
        <v>406</v>
      </c>
      <c r="D178" s="304"/>
      <c r="E178" s="304"/>
      <c r="F178" s="304"/>
      <c r="G178" s="305"/>
      <c r="I178" s="306"/>
      <c r="K178" s="306"/>
      <c r="L178" s="307" t="s">
        <v>406</v>
      </c>
      <c r="O178" s="292">
        <v>3</v>
      </c>
    </row>
    <row r="179" spans="1:80">
      <c r="A179" s="293">
        <v>51</v>
      </c>
      <c r="B179" s="294" t="s">
        <v>755</v>
      </c>
      <c r="C179" s="295" t="s">
        <v>756</v>
      </c>
      <c r="D179" s="296" t="s">
        <v>176</v>
      </c>
      <c r="E179" s="297">
        <v>1</v>
      </c>
      <c r="F179" s="297">
        <v>0</v>
      </c>
      <c r="G179" s="298">
        <f>E179*F179</f>
        <v>0</v>
      </c>
      <c r="H179" s="299">
        <v>2.8900000000000002E-3</v>
      </c>
      <c r="I179" s="300">
        <f>E179*H179</f>
        <v>2.8900000000000002E-3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1</v>
      </c>
      <c r="AC179" s="261">
        <v>1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1</v>
      </c>
    </row>
    <row r="180" spans="1:80">
      <c r="A180" s="301"/>
      <c r="B180" s="302"/>
      <c r="C180" s="303" t="s">
        <v>757</v>
      </c>
      <c r="D180" s="304"/>
      <c r="E180" s="304"/>
      <c r="F180" s="304"/>
      <c r="G180" s="305"/>
      <c r="I180" s="306"/>
      <c r="K180" s="306"/>
      <c r="L180" s="307" t="s">
        <v>757</v>
      </c>
      <c r="O180" s="292">
        <v>3</v>
      </c>
    </row>
    <row r="181" spans="1:80">
      <c r="A181" s="301"/>
      <c r="B181" s="308"/>
      <c r="C181" s="309" t="s">
        <v>847</v>
      </c>
      <c r="D181" s="310"/>
      <c r="E181" s="311">
        <v>1</v>
      </c>
      <c r="F181" s="312"/>
      <c r="G181" s="313"/>
      <c r="H181" s="314"/>
      <c r="I181" s="306"/>
      <c r="J181" s="315"/>
      <c r="K181" s="306"/>
      <c r="M181" s="307" t="s">
        <v>847</v>
      </c>
      <c r="O181" s="292"/>
    </row>
    <row r="182" spans="1:80">
      <c r="A182" s="293">
        <v>52</v>
      </c>
      <c r="B182" s="294" t="s">
        <v>759</v>
      </c>
      <c r="C182" s="295" t="s">
        <v>760</v>
      </c>
      <c r="D182" s="296" t="s">
        <v>176</v>
      </c>
      <c r="E182" s="297">
        <v>1</v>
      </c>
      <c r="F182" s="297">
        <v>0</v>
      </c>
      <c r="G182" s="298">
        <f>E182*F182</f>
        <v>0</v>
      </c>
      <c r="H182" s="299">
        <v>0</v>
      </c>
      <c r="I182" s="300">
        <f>E182*H182</f>
        <v>0</v>
      </c>
      <c r="J182" s="299">
        <v>0</v>
      </c>
      <c r="K182" s="300">
        <f>E182*J182</f>
        <v>0</v>
      </c>
      <c r="O182" s="292">
        <v>2</v>
      </c>
      <c r="AA182" s="261">
        <v>1</v>
      </c>
      <c r="AB182" s="261">
        <v>1</v>
      </c>
      <c r="AC182" s="261">
        <v>1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1</v>
      </c>
      <c r="CB182" s="292">
        <v>1</v>
      </c>
    </row>
    <row r="183" spans="1:80">
      <c r="A183" s="301"/>
      <c r="B183" s="308"/>
      <c r="C183" s="309" t="s">
        <v>847</v>
      </c>
      <c r="D183" s="310"/>
      <c r="E183" s="311">
        <v>1</v>
      </c>
      <c r="F183" s="312"/>
      <c r="G183" s="313"/>
      <c r="H183" s="314"/>
      <c r="I183" s="306"/>
      <c r="J183" s="315"/>
      <c r="K183" s="306"/>
      <c r="M183" s="307" t="s">
        <v>847</v>
      </c>
      <c r="O183" s="292"/>
    </row>
    <row r="184" spans="1:80">
      <c r="A184" s="293">
        <v>53</v>
      </c>
      <c r="B184" s="294" t="s">
        <v>407</v>
      </c>
      <c r="C184" s="295" t="s">
        <v>408</v>
      </c>
      <c r="D184" s="296" t="s">
        <v>184</v>
      </c>
      <c r="E184" s="297">
        <v>18</v>
      </c>
      <c r="F184" s="297">
        <v>0</v>
      </c>
      <c r="G184" s="298">
        <f>E184*F184</f>
        <v>0</v>
      </c>
      <c r="H184" s="299">
        <v>0.188</v>
      </c>
      <c r="I184" s="300">
        <f>E184*H184</f>
        <v>3.3839999999999999</v>
      </c>
      <c r="J184" s="299">
        <v>0</v>
      </c>
      <c r="K184" s="300">
        <f>E184*J184</f>
        <v>0</v>
      </c>
      <c r="O184" s="292">
        <v>2</v>
      </c>
      <c r="AA184" s="261">
        <v>1</v>
      </c>
      <c r="AB184" s="261">
        <v>1</v>
      </c>
      <c r="AC184" s="261">
        <v>1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1</v>
      </c>
      <c r="CB184" s="292">
        <v>1</v>
      </c>
    </row>
    <row r="185" spans="1:80">
      <c r="A185" s="301"/>
      <c r="B185" s="308"/>
      <c r="C185" s="309" t="s">
        <v>761</v>
      </c>
      <c r="D185" s="310"/>
      <c r="E185" s="311">
        <v>7</v>
      </c>
      <c r="F185" s="312"/>
      <c r="G185" s="313"/>
      <c r="H185" s="314"/>
      <c r="I185" s="306"/>
      <c r="J185" s="315"/>
      <c r="K185" s="306"/>
      <c r="M185" s="307" t="s">
        <v>761</v>
      </c>
      <c r="O185" s="292"/>
    </row>
    <row r="186" spans="1:80">
      <c r="A186" s="301"/>
      <c r="B186" s="308"/>
      <c r="C186" s="309" t="s">
        <v>823</v>
      </c>
      <c r="D186" s="310"/>
      <c r="E186" s="311">
        <v>11</v>
      </c>
      <c r="F186" s="312"/>
      <c r="G186" s="313"/>
      <c r="H186" s="314"/>
      <c r="I186" s="306"/>
      <c r="J186" s="315"/>
      <c r="K186" s="306"/>
      <c r="M186" s="307" t="s">
        <v>823</v>
      </c>
      <c r="O186" s="292"/>
    </row>
    <row r="187" spans="1:80">
      <c r="A187" s="293">
        <v>54</v>
      </c>
      <c r="B187" s="294" t="s">
        <v>412</v>
      </c>
      <c r="C187" s="295" t="s">
        <v>413</v>
      </c>
      <c r="D187" s="296" t="s">
        <v>109</v>
      </c>
      <c r="E187" s="297">
        <v>0.63</v>
      </c>
      <c r="F187" s="297">
        <v>0</v>
      </c>
      <c r="G187" s="298">
        <f>E187*F187</f>
        <v>0</v>
      </c>
      <c r="H187" s="299">
        <v>2.5249999999999999</v>
      </c>
      <c r="I187" s="300">
        <f>E187*H187</f>
        <v>1.5907499999999999</v>
      </c>
      <c r="J187" s="299">
        <v>0</v>
      </c>
      <c r="K187" s="300">
        <f>E187*J187</f>
        <v>0</v>
      </c>
      <c r="O187" s="292">
        <v>2</v>
      </c>
      <c r="AA187" s="261">
        <v>1</v>
      </c>
      <c r="AB187" s="261">
        <v>1</v>
      </c>
      <c r="AC187" s="261">
        <v>1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1</v>
      </c>
      <c r="CB187" s="292">
        <v>1</v>
      </c>
    </row>
    <row r="188" spans="1:80">
      <c r="A188" s="301"/>
      <c r="B188" s="302"/>
      <c r="C188" s="303" t="s">
        <v>366</v>
      </c>
      <c r="D188" s="304"/>
      <c r="E188" s="304"/>
      <c r="F188" s="304"/>
      <c r="G188" s="305"/>
      <c r="I188" s="306"/>
      <c r="K188" s="306"/>
      <c r="L188" s="307" t="s">
        <v>366</v>
      </c>
      <c r="O188" s="292">
        <v>3</v>
      </c>
    </row>
    <row r="189" spans="1:80">
      <c r="A189" s="301"/>
      <c r="B189" s="308"/>
      <c r="C189" s="309" t="s">
        <v>824</v>
      </c>
      <c r="D189" s="310"/>
      <c r="E189" s="311">
        <v>0.63</v>
      </c>
      <c r="F189" s="312"/>
      <c r="G189" s="313"/>
      <c r="H189" s="314"/>
      <c r="I189" s="306"/>
      <c r="J189" s="315"/>
      <c r="K189" s="306"/>
      <c r="M189" s="307" t="s">
        <v>824</v>
      </c>
      <c r="O189" s="292"/>
    </row>
    <row r="190" spans="1:80">
      <c r="A190" s="293">
        <v>55</v>
      </c>
      <c r="B190" s="294" t="s">
        <v>666</v>
      </c>
      <c r="C190" s="295" t="s">
        <v>667</v>
      </c>
      <c r="D190" s="296" t="s">
        <v>184</v>
      </c>
      <c r="E190" s="297">
        <v>12.7</v>
      </c>
      <c r="F190" s="297">
        <v>0</v>
      </c>
      <c r="G190" s="298">
        <f>E190*F190</f>
        <v>0</v>
      </c>
      <c r="H190" s="299">
        <v>0</v>
      </c>
      <c r="I190" s="300">
        <f>E190*H190</f>
        <v>0</v>
      </c>
      <c r="J190" s="299">
        <v>0</v>
      </c>
      <c r="K190" s="300">
        <f>E190*J190</f>
        <v>0</v>
      </c>
      <c r="O190" s="292">
        <v>2</v>
      </c>
      <c r="AA190" s="261">
        <v>1</v>
      </c>
      <c r="AB190" s="261">
        <v>0</v>
      </c>
      <c r="AC190" s="261">
        <v>0</v>
      </c>
      <c r="AZ190" s="261">
        <v>1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1</v>
      </c>
      <c r="CB190" s="292">
        <v>0</v>
      </c>
    </row>
    <row r="191" spans="1:80">
      <c r="A191" s="301"/>
      <c r="B191" s="302"/>
      <c r="C191" s="303" t="s">
        <v>668</v>
      </c>
      <c r="D191" s="304"/>
      <c r="E191" s="304"/>
      <c r="F191" s="304"/>
      <c r="G191" s="305"/>
      <c r="I191" s="306"/>
      <c r="K191" s="306"/>
      <c r="L191" s="307" t="s">
        <v>668</v>
      </c>
      <c r="O191" s="292">
        <v>3</v>
      </c>
    </row>
    <row r="192" spans="1:80">
      <c r="A192" s="293">
        <v>56</v>
      </c>
      <c r="B192" s="294" t="s">
        <v>669</v>
      </c>
      <c r="C192" s="295" t="s">
        <v>670</v>
      </c>
      <c r="D192" s="296" t="s">
        <v>184</v>
      </c>
      <c r="E192" s="297">
        <v>12.7</v>
      </c>
      <c r="F192" s="297">
        <v>0</v>
      </c>
      <c r="G192" s="298">
        <f>E192*F192</f>
        <v>0</v>
      </c>
      <c r="H192" s="299">
        <v>0</v>
      </c>
      <c r="I192" s="300">
        <f>E192*H192</f>
        <v>0</v>
      </c>
      <c r="J192" s="299">
        <v>0</v>
      </c>
      <c r="K192" s="300">
        <f>E192*J192</f>
        <v>0</v>
      </c>
      <c r="O192" s="292">
        <v>2</v>
      </c>
      <c r="AA192" s="261">
        <v>1</v>
      </c>
      <c r="AB192" s="261">
        <v>1</v>
      </c>
      <c r="AC192" s="261">
        <v>1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1</v>
      </c>
      <c r="CB192" s="292">
        <v>1</v>
      </c>
    </row>
    <row r="193" spans="1:80">
      <c r="A193" s="301"/>
      <c r="B193" s="302"/>
      <c r="C193" s="303" t="s">
        <v>668</v>
      </c>
      <c r="D193" s="304"/>
      <c r="E193" s="304"/>
      <c r="F193" s="304"/>
      <c r="G193" s="305"/>
      <c r="I193" s="306"/>
      <c r="K193" s="306"/>
      <c r="L193" s="307" t="s">
        <v>668</v>
      </c>
      <c r="O193" s="292">
        <v>3</v>
      </c>
    </row>
    <row r="194" spans="1:80">
      <c r="A194" s="293">
        <v>57</v>
      </c>
      <c r="B194" s="294" t="s">
        <v>420</v>
      </c>
      <c r="C194" s="295" t="s">
        <v>421</v>
      </c>
      <c r="D194" s="296" t="s">
        <v>385</v>
      </c>
      <c r="E194" s="297">
        <v>7</v>
      </c>
      <c r="F194" s="297">
        <v>0</v>
      </c>
      <c r="G194" s="298">
        <f>E194*F194</f>
        <v>0</v>
      </c>
      <c r="H194" s="299">
        <v>4.5999999999999999E-2</v>
      </c>
      <c r="I194" s="300">
        <f>E194*H194</f>
        <v>0.32200000000000001</v>
      </c>
      <c r="J194" s="299"/>
      <c r="K194" s="300">
        <f>E194*J194</f>
        <v>0</v>
      </c>
      <c r="O194" s="292">
        <v>2</v>
      </c>
      <c r="AA194" s="261">
        <v>3</v>
      </c>
      <c r="AB194" s="261">
        <v>1</v>
      </c>
      <c r="AC194" s="261">
        <v>59217420</v>
      </c>
      <c r="AZ194" s="261">
        <v>1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3</v>
      </c>
      <c r="CB194" s="292">
        <v>1</v>
      </c>
    </row>
    <row r="195" spans="1:80">
      <c r="A195" s="293">
        <v>58</v>
      </c>
      <c r="B195" s="294" t="s">
        <v>424</v>
      </c>
      <c r="C195" s="295" t="s">
        <v>425</v>
      </c>
      <c r="D195" s="296" t="s">
        <v>385</v>
      </c>
      <c r="E195" s="297">
        <v>23</v>
      </c>
      <c r="F195" s="297">
        <v>0</v>
      </c>
      <c r="G195" s="298">
        <f>E195*F195</f>
        <v>0</v>
      </c>
      <c r="H195" s="299">
        <v>0.04</v>
      </c>
      <c r="I195" s="300">
        <f>E195*H195</f>
        <v>0.92</v>
      </c>
      <c r="J195" s="299"/>
      <c r="K195" s="300">
        <f>E195*J195</f>
        <v>0</v>
      </c>
      <c r="O195" s="292">
        <v>2</v>
      </c>
      <c r="AA195" s="261">
        <v>3</v>
      </c>
      <c r="AB195" s="261">
        <v>10</v>
      </c>
      <c r="AC195" s="261">
        <v>59217489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3</v>
      </c>
      <c r="CB195" s="292">
        <v>10</v>
      </c>
    </row>
    <row r="196" spans="1:80">
      <c r="A196" s="301"/>
      <c r="B196" s="308"/>
      <c r="C196" s="309" t="s">
        <v>825</v>
      </c>
      <c r="D196" s="310"/>
      <c r="E196" s="311">
        <v>22.22</v>
      </c>
      <c r="F196" s="312"/>
      <c r="G196" s="313"/>
      <c r="H196" s="314"/>
      <c r="I196" s="306"/>
      <c r="J196" s="315"/>
      <c r="K196" s="306"/>
      <c r="M196" s="307" t="s">
        <v>825</v>
      </c>
      <c r="O196" s="292"/>
    </row>
    <row r="197" spans="1:80">
      <c r="A197" s="301"/>
      <c r="B197" s="308"/>
      <c r="C197" s="309" t="s">
        <v>826</v>
      </c>
      <c r="D197" s="310"/>
      <c r="E197" s="311">
        <v>0.78</v>
      </c>
      <c r="F197" s="312"/>
      <c r="G197" s="313"/>
      <c r="H197" s="314"/>
      <c r="I197" s="306"/>
      <c r="J197" s="315"/>
      <c r="K197" s="306"/>
      <c r="M197" s="307" t="s">
        <v>826</v>
      </c>
      <c r="O197" s="292"/>
    </row>
    <row r="198" spans="1:80">
      <c r="A198" s="316"/>
      <c r="B198" s="317" t="s">
        <v>99</v>
      </c>
      <c r="C198" s="318" t="s">
        <v>403</v>
      </c>
      <c r="D198" s="319"/>
      <c r="E198" s="320"/>
      <c r="F198" s="321"/>
      <c r="G198" s="322">
        <f>SUM(G176:G197)</f>
        <v>0</v>
      </c>
      <c r="H198" s="323"/>
      <c r="I198" s="324">
        <f>SUM(I176:I197)</f>
        <v>6.2233399999999994</v>
      </c>
      <c r="J198" s="323"/>
      <c r="K198" s="324">
        <f>SUM(K176:K197)</f>
        <v>0</v>
      </c>
      <c r="O198" s="292">
        <v>4</v>
      </c>
      <c r="BA198" s="325">
        <f>SUM(BA176:BA197)</f>
        <v>0</v>
      </c>
      <c r="BB198" s="325">
        <f>SUM(BB176:BB197)</f>
        <v>0</v>
      </c>
      <c r="BC198" s="325">
        <f>SUM(BC176:BC197)</f>
        <v>0</v>
      </c>
      <c r="BD198" s="325">
        <f>SUM(BD176:BD197)</f>
        <v>0</v>
      </c>
      <c r="BE198" s="325">
        <f>SUM(BE176:BE197)</f>
        <v>0</v>
      </c>
    </row>
    <row r="199" spans="1:80">
      <c r="A199" s="282" t="s">
        <v>97</v>
      </c>
      <c r="B199" s="283" t="s">
        <v>429</v>
      </c>
      <c r="C199" s="284" t="s">
        <v>430</v>
      </c>
      <c r="D199" s="285"/>
      <c r="E199" s="286"/>
      <c r="F199" s="286"/>
      <c r="G199" s="287"/>
      <c r="H199" s="288"/>
      <c r="I199" s="289"/>
      <c r="J199" s="290"/>
      <c r="K199" s="291"/>
      <c r="O199" s="292">
        <v>1</v>
      </c>
    </row>
    <row r="200" spans="1:80">
      <c r="A200" s="293">
        <v>59</v>
      </c>
      <c r="B200" s="294" t="s">
        <v>432</v>
      </c>
      <c r="C200" s="295" t="s">
        <v>433</v>
      </c>
      <c r="D200" s="296" t="s">
        <v>434</v>
      </c>
      <c r="E200" s="297">
        <v>10</v>
      </c>
      <c r="F200" s="297">
        <v>0</v>
      </c>
      <c r="G200" s="298">
        <f>E200*F200</f>
        <v>0</v>
      </c>
      <c r="H200" s="299"/>
      <c r="I200" s="300">
        <f>E200*H200</f>
        <v>0</v>
      </c>
      <c r="J200" s="299"/>
      <c r="K200" s="300">
        <f>E200*J200</f>
        <v>0</v>
      </c>
      <c r="O200" s="292">
        <v>2</v>
      </c>
      <c r="AA200" s="261">
        <v>6</v>
      </c>
      <c r="AB200" s="261">
        <v>1</v>
      </c>
      <c r="AC200" s="261">
        <v>171156610600</v>
      </c>
      <c r="AZ200" s="261">
        <v>1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6</v>
      </c>
      <c r="CB200" s="292">
        <v>1</v>
      </c>
    </row>
    <row r="201" spans="1:80">
      <c r="A201" s="301"/>
      <c r="B201" s="302"/>
      <c r="C201" s="303"/>
      <c r="D201" s="304"/>
      <c r="E201" s="304"/>
      <c r="F201" s="304"/>
      <c r="G201" s="305"/>
      <c r="I201" s="306"/>
      <c r="K201" s="306"/>
      <c r="L201" s="307"/>
      <c r="O201" s="292">
        <v>3</v>
      </c>
    </row>
    <row r="202" spans="1:80">
      <c r="A202" s="316"/>
      <c r="B202" s="317" t="s">
        <v>99</v>
      </c>
      <c r="C202" s="318" t="s">
        <v>431</v>
      </c>
      <c r="D202" s="319"/>
      <c r="E202" s="320"/>
      <c r="F202" s="321"/>
      <c r="G202" s="322">
        <f>SUM(G199:G201)</f>
        <v>0</v>
      </c>
      <c r="H202" s="323"/>
      <c r="I202" s="324">
        <f>SUM(I199:I201)</f>
        <v>0</v>
      </c>
      <c r="J202" s="323"/>
      <c r="K202" s="324">
        <f>SUM(K199:K201)</f>
        <v>0</v>
      </c>
      <c r="O202" s="292">
        <v>4</v>
      </c>
      <c r="BA202" s="325">
        <f>SUM(BA199:BA201)</f>
        <v>0</v>
      </c>
      <c r="BB202" s="325">
        <f>SUM(BB199:BB201)</f>
        <v>0</v>
      </c>
      <c r="BC202" s="325">
        <f>SUM(BC199:BC201)</f>
        <v>0</v>
      </c>
      <c r="BD202" s="325">
        <f>SUM(BD199:BD201)</f>
        <v>0</v>
      </c>
      <c r="BE202" s="325">
        <f>SUM(BE199:BE201)</f>
        <v>0</v>
      </c>
    </row>
    <row r="203" spans="1:80">
      <c r="A203" s="282" t="s">
        <v>97</v>
      </c>
      <c r="B203" s="283" t="s">
        <v>435</v>
      </c>
      <c r="C203" s="284" t="s">
        <v>436</v>
      </c>
      <c r="D203" s="285"/>
      <c r="E203" s="286"/>
      <c r="F203" s="286"/>
      <c r="G203" s="287"/>
      <c r="H203" s="288"/>
      <c r="I203" s="289"/>
      <c r="J203" s="290"/>
      <c r="K203" s="291"/>
      <c r="O203" s="292">
        <v>1</v>
      </c>
    </row>
    <row r="204" spans="1:80">
      <c r="A204" s="293">
        <v>60</v>
      </c>
      <c r="B204" s="294" t="s">
        <v>438</v>
      </c>
      <c r="C204" s="295" t="s">
        <v>439</v>
      </c>
      <c r="D204" s="296" t="s">
        <v>176</v>
      </c>
      <c r="E204" s="297">
        <v>28.5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>
        <v>0</v>
      </c>
      <c r="K204" s="300">
        <f>E204*J204</f>
        <v>0</v>
      </c>
      <c r="O204" s="292">
        <v>2</v>
      </c>
      <c r="AA204" s="261">
        <v>1</v>
      </c>
      <c r="AB204" s="261">
        <v>1</v>
      </c>
      <c r="AC204" s="261">
        <v>1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1</v>
      </c>
      <c r="CB204" s="292">
        <v>1</v>
      </c>
    </row>
    <row r="205" spans="1:80">
      <c r="A205" s="316"/>
      <c r="B205" s="317" t="s">
        <v>99</v>
      </c>
      <c r="C205" s="318" t="s">
        <v>437</v>
      </c>
      <c r="D205" s="319"/>
      <c r="E205" s="320"/>
      <c r="F205" s="321"/>
      <c r="G205" s="322">
        <f>SUM(G203:G204)</f>
        <v>0</v>
      </c>
      <c r="H205" s="323"/>
      <c r="I205" s="324">
        <f>SUM(I203:I204)</f>
        <v>0</v>
      </c>
      <c r="J205" s="323"/>
      <c r="K205" s="324">
        <f>SUM(K203:K204)</f>
        <v>0</v>
      </c>
      <c r="O205" s="292">
        <v>4</v>
      </c>
      <c r="BA205" s="325">
        <f>SUM(BA203:BA204)</f>
        <v>0</v>
      </c>
      <c r="BB205" s="325">
        <f>SUM(BB203:BB204)</f>
        <v>0</v>
      </c>
      <c r="BC205" s="325">
        <f>SUM(BC203:BC204)</f>
        <v>0</v>
      </c>
      <c r="BD205" s="325">
        <f>SUM(BD203:BD204)</f>
        <v>0</v>
      </c>
      <c r="BE205" s="325">
        <f>SUM(BE203:BE204)</f>
        <v>0</v>
      </c>
    </row>
    <row r="206" spans="1:80">
      <c r="A206" s="282" t="s">
        <v>97</v>
      </c>
      <c r="B206" s="283" t="s">
        <v>440</v>
      </c>
      <c r="C206" s="284" t="s">
        <v>441</v>
      </c>
      <c r="D206" s="285"/>
      <c r="E206" s="286"/>
      <c r="F206" s="286"/>
      <c r="G206" s="287"/>
      <c r="H206" s="288"/>
      <c r="I206" s="289"/>
      <c r="J206" s="290"/>
      <c r="K206" s="291"/>
      <c r="O206" s="292">
        <v>1</v>
      </c>
    </row>
    <row r="207" spans="1:80">
      <c r="A207" s="293">
        <v>61</v>
      </c>
      <c r="B207" s="294" t="s">
        <v>446</v>
      </c>
      <c r="C207" s="295" t="s">
        <v>447</v>
      </c>
      <c r="D207" s="296" t="s">
        <v>176</v>
      </c>
      <c r="E207" s="297">
        <v>10</v>
      </c>
      <c r="F207" s="297">
        <v>0</v>
      </c>
      <c r="G207" s="298">
        <f>E207*F207</f>
        <v>0</v>
      </c>
      <c r="H207" s="299">
        <v>0</v>
      </c>
      <c r="I207" s="300">
        <f>E207*H207</f>
        <v>0</v>
      </c>
      <c r="J207" s="299">
        <v>-2.7499999999999998E-3</v>
      </c>
      <c r="K207" s="300">
        <f>E207*J207</f>
        <v>-2.7499999999999997E-2</v>
      </c>
      <c r="O207" s="292">
        <v>2</v>
      </c>
      <c r="AA207" s="261">
        <v>1</v>
      </c>
      <c r="AB207" s="261">
        <v>1</v>
      </c>
      <c r="AC207" s="261">
        <v>1</v>
      </c>
      <c r="AZ207" s="261">
        <v>1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1</v>
      </c>
    </row>
    <row r="208" spans="1:80">
      <c r="A208" s="316"/>
      <c r="B208" s="317" t="s">
        <v>99</v>
      </c>
      <c r="C208" s="318" t="s">
        <v>442</v>
      </c>
      <c r="D208" s="319"/>
      <c r="E208" s="320"/>
      <c r="F208" s="321"/>
      <c r="G208" s="322">
        <f>SUM(G206:G207)</f>
        <v>0</v>
      </c>
      <c r="H208" s="323"/>
      <c r="I208" s="324">
        <f>SUM(I206:I207)</f>
        <v>0</v>
      </c>
      <c r="J208" s="323"/>
      <c r="K208" s="324">
        <f>SUM(K206:K207)</f>
        <v>-2.7499999999999997E-2</v>
      </c>
      <c r="O208" s="292">
        <v>4</v>
      </c>
      <c r="BA208" s="325">
        <f>SUM(BA206:BA207)</f>
        <v>0</v>
      </c>
      <c r="BB208" s="325">
        <f>SUM(BB206:BB207)</f>
        <v>0</v>
      </c>
      <c r="BC208" s="325">
        <f>SUM(BC206:BC207)</f>
        <v>0</v>
      </c>
      <c r="BD208" s="325">
        <f>SUM(BD206:BD207)</f>
        <v>0</v>
      </c>
      <c r="BE208" s="325">
        <f>SUM(BE206:BE207)</f>
        <v>0</v>
      </c>
    </row>
    <row r="209" spans="1:80">
      <c r="A209" s="282" t="s">
        <v>97</v>
      </c>
      <c r="B209" s="283" t="s">
        <v>681</v>
      </c>
      <c r="C209" s="284" t="s">
        <v>682</v>
      </c>
      <c r="D209" s="285"/>
      <c r="E209" s="286"/>
      <c r="F209" s="286"/>
      <c r="G209" s="287"/>
      <c r="H209" s="288"/>
      <c r="I209" s="289"/>
      <c r="J209" s="290"/>
      <c r="K209" s="291"/>
      <c r="O209" s="292">
        <v>1</v>
      </c>
    </row>
    <row r="210" spans="1:80">
      <c r="A210" s="293">
        <v>62</v>
      </c>
      <c r="B210" s="294" t="s">
        <v>684</v>
      </c>
      <c r="C210" s="295" t="s">
        <v>685</v>
      </c>
      <c r="D210" s="296" t="s">
        <v>184</v>
      </c>
      <c r="E210" s="297">
        <v>10.7</v>
      </c>
      <c r="F210" s="297">
        <v>0</v>
      </c>
      <c r="G210" s="298">
        <f>E210*F210</f>
        <v>0</v>
      </c>
      <c r="H210" s="299">
        <v>0</v>
      </c>
      <c r="I210" s="300">
        <f>E210*H210</f>
        <v>0</v>
      </c>
      <c r="J210" s="299">
        <v>0</v>
      </c>
      <c r="K210" s="300">
        <f>E210*J210</f>
        <v>0</v>
      </c>
      <c r="O210" s="292">
        <v>2</v>
      </c>
      <c r="AA210" s="261">
        <v>1</v>
      </c>
      <c r="AB210" s="261">
        <v>1</v>
      </c>
      <c r="AC210" s="261">
        <v>1</v>
      </c>
      <c r="AZ210" s="261">
        <v>1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1</v>
      </c>
      <c r="CB210" s="292">
        <v>1</v>
      </c>
    </row>
    <row r="211" spans="1:80">
      <c r="A211" s="293">
        <v>63</v>
      </c>
      <c r="B211" s="294" t="s">
        <v>766</v>
      </c>
      <c r="C211" s="295" t="s">
        <v>767</v>
      </c>
      <c r="D211" s="296" t="s">
        <v>176</v>
      </c>
      <c r="E211" s="297">
        <v>11</v>
      </c>
      <c r="F211" s="297">
        <v>0</v>
      </c>
      <c r="G211" s="298">
        <f>E211*F211</f>
        <v>0</v>
      </c>
      <c r="H211" s="299">
        <v>0</v>
      </c>
      <c r="I211" s="300">
        <f>E211*H211</f>
        <v>0</v>
      </c>
      <c r="J211" s="299">
        <v>0</v>
      </c>
      <c r="K211" s="300">
        <f>E211*J211</f>
        <v>0</v>
      </c>
      <c r="O211" s="292">
        <v>2</v>
      </c>
      <c r="AA211" s="261">
        <v>1</v>
      </c>
      <c r="AB211" s="261">
        <v>1</v>
      </c>
      <c r="AC211" s="261">
        <v>1</v>
      </c>
      <c r="AZ211" s="261">
        <v>1</v>
      </c>
      <c r="BA211" s="261">
        <f>IF(AZ211=1,G211,0)</f>
        <v>0</v>
      </c>
      <c r="BB211" s="261">
        <f>IF(AZ211=2,G211,0)</f>
        <v>0</v>
      </c>
      <c r="BC211" s="261">
        <f>IF(AZ211=3,G211,0)</f>
        <v>0</v>
      </c>
      <c r="BD211" s="261">
        <f>IF(AZ211=4,G211,0)</f>
        <v>0</v>
      </c>
      <c r="BE211" s="261">
        <f>IF(AZ211=5,G211,0)</f>
        <v>0</v>
      </c>
      <c r="CA211" s="292">
        <v>1</v>
      </c>
      <c r="CB211" s="292">
        <v>1</v>
      </c>
    </row>
    <row r="212" spans="1:80">
      <c r="A212" s="293">
        <v>64</v>
      </c>
      <c r="B212" s="294" t="s">
        <v>768</v>
      </c>
      <c r="C212" s="295" t="s">
        <v>769</v>
      </c>
      <c r="D212" s="296" t="s">
        <v>176</v>
      </c>
      <c r="E212" s="297">
        <v>3.21</v>
      </c>
      <c r="F212" s="297">
        <v>0</v>
      </c>
      <c r="G212" s="298">
        <f>E212*F212</f>
        <v>0</v>
      </c>
      <c r="H212" s="299">
        <v>0</v>
      </c>
      <c r="I212" s="300">
        <f>E212*H212</f>
        <v>0</v>
      </c>
      <c r="J212" s="299">
        <v>0</v>
      </c>
      <c r="K212" s="300">
        <f>E212*J212</f>
        <v>0</v>
      </c>
      <c r="O212" s="292">
        <v>2</v>
      </c>
      <c r="AA212" s="261">
        <v>1</v>
      </c>
      <c r="AB212" s="261">
        <v>1</v>
      </c>
      <c r="AC212" s="261">
        <v>1</v>
      </c>
      <c r="AZ212" s="261">
        <v>1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1</v>
      </c>
    </row>
    <row r="213" spans="1:80">
      <c r="A213" s="301"/>
      <c r="B213" s="308"/>
      <c r="C213" s="309" t="s">
        <v>828</v>
      </c>
      <c r="D213" s="310"/>
      <c r="E213" s="311">
        <v>3.21</v>
      </c>
      <c r="F213" s="312"/>
      <c r="G213" s="313"/>
      <c r="H213" s="314"/>
      <c r="I213" s="306"/>
      <c r="J213" s="315"/>
      <c r="K213" s="306"/>
      <c r="M213" s="307" t="s">
        <v>828</v>
      </c>
      <c r="O213" s="292"/>
    </row>
    <row r="214" spans="1:80">
      <c r="A214" s="316"/>
      <c r="B214" s="317" t="s">
        <v>99</v>
      </c>
      <c r="C214" s="318" t="s">
        <v>683</v>
      </c>
      <c r="D214" s="319"/>
      <c r="E214" s="320"/>
      <c r="F214" s="321"/>
      <c r="G214" s="322">
        <f>SUM(G209:G213)</f>
        <v>0</v>
      </c>
      <c r="H214" s="323"/>
      <c r="I214" s="324">
        <f>SUM(I209:I213)</f>
        <v>0</v>
      </c>
      <c r="J214" s="323"/>
      <c r="K214" s="324">
        <f>SUM(K209:K213)</f>
        <v>0</v>
      </c>
      <c r="O214" s="292">
        <v>4</v>
      </c>
      <c r="BA214" s="325">
        <f>SUM(BA209:BA213)</f>
        <v>0</v>
      </c>
      <c r="BB214" s="325">
        <f>SUM(BB209:BB213)</f>
        <v>0</v>
      </c>
      <c r="BC214" s="325">
        <f>SUM(BC209:BC213)</f>
        <v>0</v>
      </c>
      <c r="BD214" s="325">
        <f>SUM(BD209:BD213)</f>
        <v>0</v>
      </c>
      <c r="BE214" s="325">
        <f>SUM(BE209:BE213)</f>
        <v>0</v>
      </c>
    </row>
    <row r="215" spans="1:80">
      <c r="A215" s="282" t="s">
        <v>97</v>
      </c>
      <c r="B215" s="283" t="s">
        <v>452</v>
      </c>
      <c r="C215" s="284" t="s">
        <v>453</v>
      </c>
      <c r="D215" s="285"/>
      <c r="E215" s="286"/>
      <c r="F215" s="286"/>
      <c r="G215" s="287"/>
      <c r="H215" s="288"/>
      <c r="I215" s="289"/>
      <c r="J215" s="290"/>
      <c r="K215" s="291"/>
      <c r="O215" s="292">
        <v>1</v>
      </c>
    </row>
    <row r="216" spans="1:80">
      <c r="A216" s="293">
        <v>65</v>
      </c>
      <c r="B216" s="294" t="s">
        <v>455</v>
      </c>
      <c r="C216" s="295" t="s">
        <v>456</v>
      </c>
      <c r="D216" s="296" t="s">
        <v>319</v>
      </c>
      <c r="E216" s="297">
        <v>106.028234982</v>
      </c>
      <c r="F216" s="297">
        <v>0</v>
      </c>
      <c r="G216" s="298">
        <f>E216*F216</f>
        <v>0</v>
      </c>
      <c r="H216" s="299">
        <v>0</v>
      </c>
      <c r="I216" s="300">
        <f>E216*H216</f>
        <v>0</v>
      </c>
      <c r="J216" s="299"/>
      <c r="K216" s="300">
        <f>E216*J216</f>
        <v>0</v>
      </c>
      <c r="O216" s="292">
        <v>2</v>
      </c>
      <c r="AA216" s="261">
        <v>7</v>
      </c>
      <c r="AB216" s="261">
        <v>1</v>
      </c>
      <c r="AC216" s="261">
        <v>2</v>
      </c>
      <c r="AZ216" s="261">
        <v>1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7</v>
      </c>
      <c r="CB216" s="292">
        <v>1</v>
      </c>
    </row>
    <row r="217" spans="1:80">
      <c r="A217" s="316"/>
      <c r="B217" s="317" t="s">
        <v>99</v>
      </c>
      <c r="C217" s="318" t="s">
        <v>454</v>
      </c>
      <c r="D217" s="319"/>
      <c r="E217" s="320"/>
      <c r="F217" s="321"/>
      <c r="G217" s="322">
        <f>SUM(G215:G216)</f>
        <v>0</v>
      </c>
      <c r="H217" s="323"/>
      <c r="I217" s="324">
        <f>SUM(I215:I216)</f>
        <v>0</v>
      </c>
      <c r="J217" s="323"/>
      <c r="K217" s="324">
        <f>SUM(K215:K216)</f>
        <v>0</v>
      </c>
      <c r="O217" s="292">
        <v>4</v>
      </c>
      <c r="BA217" s="325">
        <f>SUM(BA215:BA216)</f>
        <v>0</v>
      </c>
      <c r="BB217" s="325">
        <f>SUM(BB215:BB216)</f>
        <v>0</v>
      </c>
      <c r="BC217" s="325">
        <f>SUM(BC215:BC216)</f>
        <v>0</v>
      </c>
      <c r="BD217" s="325">
        <f>SUM(BD215:BD216)</f>
        <v>0</v>
      </c>
      <c r="BE217" s="325">
        <f>SUM(BE215:BE216)</f>
        <v>0</v>
      </c>
    </row>
    <row r="218" spans="1:80">
      <c r="A218" s="282" t="s">
        <v>97</v>
      </c>
      <c r="B218" s="283" t="s">
        <v>457</v>
      </c>
      <c r="C218" s="284" t="s">
        <v>458</v>
      </c>
      <c r="D218" s="285"/>
      <c r="E218" s="286"/>
      <c r="F218" s="286"/>
      <c r="G218" s="287"/>
      <c r="H218" s="288"/>
      <c r="I218" s="289"/>
      <c r="J218" s="290"/>
      <c r="K218" s="291"/>
      <c r="O218" s="292">
        <v>1</v>
      </c>
    </row>
    <row r="219" spans="1:80">
      <c r="A219" s="293">
        <v>66</v>
      </c>
      <c r="B219" s="294" t="s">
        <v>460</v>
      </c>
      <c r="C219" s="295" t="s">
        <v>461</v>
      </c>
      <c r="D219" s="296" t="s">
        <v>98</v>
      </c>
      <c r="E219" s="297">
        <v>3</v>
      </c>
      <c r="F219" s="297">
        <v>0</v>
      </c>
      <c r="G219" s="298">
        <f>E219*F219</f>
        <v>0</v>
      </c>
      <c r="H219" s="299">
        <v>2.0000000000000001E-4</v>
      </c>
      <c r="I219" s="300">
        <f>E219*H219</f>
        <v>6.0000000000000006E-4</v>
      </c>
      <c r="J219" s="299">
        <v>0</v>
      </c>
      <c r="K219" s="300">
        <f>E219*J219</f>
        <v>0</v>
      </c>
      <c r="O219" s="292">
        <v>2</v>
      </c>
      <c r="AA219" s="261">
        <v>1</v>
      </c>
      <c r="AB219" s="261">
        <v>7</v>
      </c>
      <c r="AC219" s="261">
        <v>7</v>
      </c>
      <c r="AZ219" s="261">
        <v>2</v>
      </c>
      <c r="BA219" s="261">
        <f>IF(AZ219=1,G219,0)</f>
        <v>0</v>
      </c>
      <c r="BB219" s="261">
        <f>IF(AZ219=2,G219,0)</f>
        <v>0</v>
      </c>
      <c r="BC219" s="261">
        <f>IF(AZ219=3,G219,0)</f>
        <v>0</v>
      </c>
      <c r="BD219" s="261">
        <f>IF(AZ219=4,G219,0)</f>
        <v>0</v>
      </c>
      <c r="BE219" s="261">
        <f>IF(AZ219=5,G219,0)</f>
        <v>0</v>
      </c>
      <c r="CA219" s="292">
        <v>1</v>
      </c>
      <c r="CB219" s="292">
        <v>7</v>
      </c>
    </row>
    <row r="220" spans="1:80">
      <c r="A220" s="293">
        <v>67</v>
      </c>
      <c r="B220" s="294" t="s">
        <v>462</v>
      </c>
      <c r="C220" s="295" t="s">
        <v>463</v>
      </c>
      <c r="D220" s="296" t="s">
        <v>98</v>
      </c>
      <c r="E220" s="297">
        <v>1</v>
      </c>
      <c r="F220" s="297">
        <v>0</v>
      </c>
      <c r="G220" s="298">
        <f>E220*F220</f>
        <v>0</v>
      </c>
      <c r="H220" s="299">
        <v>2.0000000000000001E-4</v>
      </c>
      <c r="I220" s="300">
        <f>E220*H220</f>
        <v>2.0000000000000001E-4</v>
      </c>
      <c r="J220" s="299">
        <v>0</v>
      </c>
      <c r="K220" s="300">
        <f>E220*J220</f>
        <v>0</v>
      </c>
      <c r="O220" s="292">
        <v>2</v>
      </c>
      <c r="AA220" s="261">
        <v>1</v>
      </c>
      <c r="AB220" s="261">
        <v>7</v>
      </c>
      <c r="AC220" s="261">
        <v>7</v>
      </c>
      <c r="AZ220" s="261">
        <v>2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1</v>
      </c>
      <c r="CB220" s="292">
        <v>7</v>
      </c>
    </row>
    <row r="221" spans="1:80">
      <c r="A221" s="316"/>
      <c r="B221" s="317" t="s">
        <v>99</v>
      </c>
      <c r="C221" s="318" t="s">
        <v>459</v>
      </c>
      <c r="D221" s="319"/>
      <c r="E221" s="320"/>
      <c r="F221" s="321"/>
      <c r="G221" s="322">
        <f>SUM(G218:G220)</f>
        <v>0</v>
      </c>
      <c r="H221" s="323"/>
      <c r="I221" s="324">
        <f>SUM(I218:I220)</f>
        <v>8.0000000000000004E-4</v>
      </c>
      <c r="J221" s="323"/>
      <c r="K221" s="324">
        <f>SUM(K218:K220)</f>
        <v>0</v>
      </c>
      <c r="O221" s="292">
        <v>4</v>
      </c>
      <c r="BA221" s="325">
        <f>SUM(BA218:BA220)</f>
        <v>0</v>
      </c>
      <c r="BB221" s="325">
        <f>SUM(BB218:BB220)</f>
        <v>0</v>
      </c>
      <c r="BC221" s="325">
        <f>SUM(BC218:BC220)</f>
        <v>0</v>
      </c>
      <c r="BD221" s="325">
        <f>SUM(BD218:BD220)</f>
        <v>0</v>
      </c>
      <c r="BE221" s="325">
        <f>SUM(BE218:BE220)</f>
        <v>0</v>
      </c>
    </row>
    <row r="222" spans="1:80">
      <c r="A222" s="282" t="s">
        <v>97</v>
      </c>
      <c r="B222" s="283" t="s">
        <v>464</v>
      </c>
      <c r="C222" s="284" t="s">
        <v>465</v>
      </c>
      <c r="D222" s="285"/>
      <c r="E222" s="286"/>
      <c r="F222" s="286"/>
      <c r="G222" s="287"/>
      <c r="H222" s="288"/>
      <c r="I222" s="289"/>
      <c r="J222" s="290"/>
      <c r="K222" s="291"/>
      <c r="O222" s="292">
        <v>1</v>
      </c>
    </row>
    <row r="223" spans="1:80">
      <c r="A223" s="293">
        <v>68</v>
      </c>
      <c r="B223" s="294" t="s">
        <v>848</v>
      </c>
      <c r="C223" s="295" t="s">
        <v>849</v>
      </c>
      <c r="D223" s="296" t="s">
        <v>469</v>
      </c>
      <c r="E223" s="297">
        <v>1</v>
      </c>
      <c r="F223" s="297">
        <v>0</v>
      </c>
      <c r="G223" s="298">
        <f>E223*F223</f>
        <v>0</v>
      </c>
      <c r="H223" s="299">
        <v>0</v>
      </c>
      <c r="I223" s="300">
        <f>E223*H223</f>
        <v>0</v>
      </c>
      <c r="J223" s="299">
        <v>0</v>
      </c>
      <c r="K223" s="300">
        <f>E223*J223</f>
        <v>0</v>
      </c>
      <c r="O223" s="292">
        <v>2</v>
      </c>
      <c r="AA223" s="261">
        <v>1</v>
      </c>
      <c r="AB223" s="261">
        <v>9</v>
      </c>
      <c r="AC223" s="261">
        <v>9</v>
      </c>
      <c r="AZ223" s="261">
        <v>4</v>
      </c>
      <c r="BA223" s="261">
        <f>IF(AZ223=1,G223,0)</f>
        <v>0</v>
      </c>
      <c r="BB223" s="261">
        <f>IF(AZ223=2,G223,0)</f>
        <v>0</v>
      </c>
      <c r="BC223" s="261">
        <f>IF(AZ223=3,G223,0)</f>
        <v>0</v>
      </c>
      <c r="BD223" s="261">
        <f>IF(AZ223=4,G223,0)</f>
        <v>0</v>
      </c>
      <c r="BE223" s="261">
        <f>IF(AZ223=5,G223,0)</f>
        <v>0</v>
      </c>
      <c r="CA223" s="292">
        <v>1</v>
      </c>
      <c r="CB223" s="292">
        <v>9</v>
      </c>
    </row>
    <row r="224" spans="1:80">
      <c r="A224" s="316"/>
      <c r="B224" s="317" t="s">
        <v>99</v>
      </c>
      <c r="C224" s="318" t="s">
        <v>466</v>
      </c>
      <c r="D224" s="319"/>
      <c r="E224" s="320"/>
      <c r="F224" s="321"/>
      <c r="G224" s="322">
        <f>SUM(G222:G223)</f>
        <v>0</v>
      </c>
      <c r="H224" s="323"/>
      <c r="I224" s="324">
        <f>SUM(I222:I223)</f>
        <v>0</v>
      </c>
      <c r="J224" s="323"/>
      <c r="K224" s="324">
        <f>SUM(K222:K223)</f>
        <v>0</v>
      </c>
      <c r="O224" s="292">
        <v>4</v>
      </c>
      <c r="BA224" s="325">
        <f>SUM(BA222:BA223)</f>
        <v>0</v>
      </c>
      <c r="BB224" s="325">
        <f>SUM(BB222:BB223)</f>
        <v>0</v>
      </c>
      <c r="BC224" s="325">
        <f>SUM(BC222:BC223)</f>
        <v>0</v>
      </c>
      <c r="BD224" s="325">
        <f>SUM(BD222:BD223)</f>
        <v>0</v>
      </c>
      <c r="BE224" s="325">
        <f>SUM(BE222:BE223)</f>
        <v>0</v>
      </c>
    </row>
    <row r="225" spans="1:80">
      <c r="A225" s="282" t="s">
        <v>97</v>
      </c>
      <c r="B225" s="283" t="s">
        <v>471</v>
      </c>
      <c r="C225" s="284" t="s">
        <v>472</v>
      </c>
      <c r="D225" s="285"/>
      <c r="E225" s="286"/>
      <c r="F225" s="286"/>
      <c r="G225" s="287"/>
      <c r="H225" s="288"/>
      <c r="I225" s="289"/>
      <c r="J225" s="290"/>
      <c r="K225" s="291"/>
      <c r="O225" s="292">
        <v>1</v>
      </c>
    </row>
    <row r="226" spans="1:80">
      <c r="A226" s="293">
        <v>69</v>
      </c>
      <c r="B226" s="294" t="s">
        <v>474</v>
      </c>
      <c r="C226" s="295" t="s">
        <v>475</v>
      </c>
      <c r="D226" s="296" t="s">
        <v>319</v>
      </c>
      <c r="E226" s="297">
        <v>28.7546985</v>
      </c>
      <c r="F226" s="297">
        <v>0</v>
      </c>
      <c r="G226" s="298">
        <f>E226*F226</f>
        <v>0</v>
      </c>
      <c r="H226" s="299">
        <v>0</v>
      </c>
      <c r="I226" s="300">
        <f>E226*H226</f>
        <v>0</v>
      </c>
      <c r="J226" s="299"/>
      <c r="K226" s="300">
        <f>E226*J226</f>
        <v>0</v>
      </c>
      <c r="O226" s="292">
        <v>2</v>
      </c>
      <c r="AA226" s="261">
        <v>8</v>
      </c>
      <c r="AB226" s="261">
        <v>0</v>
      </c>
      <c r="AC226" s="261">
        <v>3</v>
      </c>
      <c r="AZ226" s="261">
        <v>1</v>
      </c>
      <c r="BA226" s="261">
        <f>IF(AZ226=1,G226,0)</f>
        <v>0</v>
      </c>
      <c r="BB226" s="261">
        <f>IF(AZ226=2,G226,0)</f>
        <v>0</v>
      </c>
      <c r="BC226" s="261">
        <f>IF(AZ226=3,G226,0)</f>
        <v>0</v>
      </c>
      <c r="BD226" s="261">
        <f>IF(AZ226=4,G226,0)</f>
        <v>0</v>
      </c>
      <c r="BE226" s="261">
        <f>IF(AZ226=5,G226,0)</f>
        <v>0</v>
      </c>
      <c r="CA226" s="292">
        <v>8</v>
      </c>
      <c r="CB226" s="292">
        <v>0</v>
      </c>
    </row>
    <row r="227" spans="1:80">
      <c r="A227" s="293">
        <v>70</v>
      </c>
      <c r="B227" s="294" t="s">
        <v>476</v>
      </c>
      <c r="C227" s="295" t="s">
        <v>477</v>
      </c>
      <c r="D227" s="296" t="s">
        <v>319</v>
      </c>
      <c r="E227" s="297">
        <v>258.79228649999999</v>
      </c>
      <c r="F227" s="297">
        <v>0</v>
      </c>
      <c r="G227" s="298">
        <f>E227*F227</f>
        <v>0</v>
      </c>
      <c r="H227" s="299">
        <v>0</v>
      </c>
      <c r="I227" s="300">
        <f>E227*H227</f>
        <v>0</v>
      </c>
      <c r="J227" s="299"/>
      <c r="K227" s="300">
        <f>E227*J227</f>
        <v>0</v>
      </c>
      <c r="O227" s="292">
        <v>2</v>
      </c>
      <c r="AA227" s="261">
        <v>8</v>
      </c>
      <c r="AB227" s="261">
        <v>0</v>
      </c>
      <c r="AC227" s="261">
        <v>3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8</v>
      </c>
      <c r="CB227" s="292">
        <v>0</v>
      </c>
    </row>
    <row r="228" spans="1:80">
      <c r="A228" s="301"/>
      <c r="B228" s="302"/>
      <c r="C228" s="303"/>
      <c r="D228" s="304"/>
      <c r="E228" s="304"/>
      <c r="F228" s="304"/>
      <c r="G228" s="305"/>
      <c r="I228" s="306"/>
      <c r="K228" s="306"/>
      <c r="L228" s="307"/>
      <c r="O228" s="292">
        <v>3</v>
      </c>
    </row>
    <row r="229" spans="1:80">
      <c r="A229" s="293">
        <v>71</v>
      </c>
      <c r="B229" s="294" t="s">
        <v>478</v>
      </c>
      <c r="C229" s="295" t="s">
        <v>479</v>
      </c>
      <c r="D229" s="296" t="s">
        <v>319</v>
      </c>
      <c r="E229" s="297">
        <v>28.7546985</v>
      </c>
      <c r="F229" s="297">
        <v>0</v>
      </c>
      <c r="G229" s="298">
        <f>E229*F229</f>
        <v>0</v>
      </c>
      <c r="H229" s="299">
        <v>0</v>
      </c>
      <c r="I229" s="300">
        <f>E229*H229</f>
        <v>0</v>
      </c>
      <c r="J229" s="299"/>
      <c r="K229" s="300">
        <f>E229*J229</f>
        <v>0</v>
      </c>
      <c r="O229" s="292">
        <v>2</v>
      </c>
      <c r="AA229" s="261">
        <v>8</v>
      </c>
      <c r="AB229" s="261">
        <v>0</v>
      </c>
      <c r="AC229" s="261">
        <v>3</v>
      </c>
      <c r="AZ229" s="261">
        <v>1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8</v>
      </c>
      <c r="CB229" s="292">
        <v>0</v>
      </c>
    </row>
    <row r="230" spans="1:80">
      <c r="A230" s="316"/>
      <c r="B230" s="317" t="s">
        <v>99</v>
      </c>
      <c r="C230" s="318" t="s">
        <v>473</v>
      </c>
      <c r="D230" s="319"/>
      <c r="E230" s="320"/>
      <c r="F230" s="321"/>
      <c r="G230" s="322">
        <f>SUM(G225:G229)</f>
        <v>0</v>
      </c>
      <c r="H230" s="323"/>
      <c r="I230" s="324">
        <f>SUM(I225:I229)</f>
        <v>0</v>
      </c>
      <c r="J230" s="323"/>
      <c r="K230" s="324">
        <f>SUM(K225:K229)</f>
        <v>0</v>
      </c>
      <c r="O230" s="292">
        <v>4</v>
      </c>
      <c r="BA230" s="325">
        <f>SUM(BA225:BA229)</f>
        <v>0</v>
      </c>
      <c r="BB230" s="325">
        <f>SUM(BB225:BB229)</f>
        <v>0</v>
      </c>
      <c r="BC230" s="325">
        <f>SUM(BC225:BC229)</f>
        <v>0</v>
      </c>
      <c r="BD230" s="325">
        <f>SUM(BD225:BD229)</f>
        <v>0</v>
      </c>
      <c r="BE230" s="325">
        <f>SUM(BE225:BE229)</f>
        <v>0</v>
      </c>
    </row>
    <row r="231" spans="1:80">
      <c r="E231" s="261"/>
    </row>
    <row r="232" spans="1:80">
      <c r="E232" s="261"/>
    </row>
    <row r="233" spans="1:80">
      <c r="E233" s="261"/>
    </row>
    <row r="234" spans="1:80">
      <c r="E234" s="261"/>
    </row>
    <row r="235" spans="1:80">
      <c r="E235" s="261"/>
    </row>
    <row r="236" spans="1:80">
      <c r="E236" s="261"/>
    </row>
    <row r="237" spans="1:80">
      <c r="E237" s="261"/>
    </row>
    <row r="238" spans="1:80">
      <c r="E238" s="261"/>
    </row>
    <row r="239" spans="1:80">
      <c r="E239" s="261"/>
    </row>
    <row r="240" spans="1:80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E244" s="261"/>
    </row>
    <row r="245" spans="1:7">
      <c r="E245" s="261"/>
    </row>
    <row r="246" spans="1:7">
      <c r="E246" s="261"/>
    </row>
    <row r="247" spans="1:7">
      <c r="E247" s="261"/>
    </row>
    <row r="248" spans="1:7">
      <c r="E248" s="261"/>
    </row>
    <row r="249" spans="1:7">
      <c r="E249" s="261"/>
    </row>
    <row r="250" spans="1:7">
      <c r="E250" s="261"/>
    </row>
    <row r="251" spans="1:7">
      <c r="E251" s="261"/>
    </row>
    <row r="252" spans="1:7">
      <c r="E252" s="261"/>
    </row>
    <row r="253" spans="1:7">
      <c r="E253" s="261"/>
    </row>
    <row r="254" spans="1:7">
      <c r="A254" s="315"/>
      <c r="B254" s="315"/>
      <c r="C254" s="315"/>
      <c r="D254" s="315"/>
      <c r="E254" s="315"/>
      <c r="F254" s="315"/>
      <c r="G254" s="315"/>
    </row>
    <row r="255" spans="1:7">
      <c r="A255" s="315"/>
      <c r="B255" s="315"/>
      <c r="C255" s="315"/>
      <c r="D255" s="315"/>
      <c r="E255" s="315"/>
      <c r="F255" s="315"/>
      <c r="G255" s="315"/>
    </row>
    <row r="256" spans="1:7">
      <c r="A256" s="315"/>
      <c r="B256" s="315"/>
      <c r="C256" s="315"/>
      <c r="D256" s="315"/>
      <c r="E256" s="315"/>
      <c r="F256" s="315"/>
      <c r="G256" s="315"/>
    </row>
    <row r="257" spans="1:7">
      <c r="A257" s="315"/>
      <c r="B257" s="315"/>
      <c r="C257" s="315"/>
      <c r="D257" s="315"/>
      <c r="E257" s="315"/>
      <c r="F257" s="315"/>
      <c r="G257" s="315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A289" s="326"/>
      <c r="B289" s="326"/>
    </row>
    <row r="290" spans="1:7">
      <c r="A290" s="315"/>
      <c r="B290" s="315"/>
      <c r="C290" s="327"/>
      <c r="D290" s="327"/>
      <c r="E290" s="328"/>
      <c r="F290" s="327"/>
      <c r="G290" s="329"/>
    </row>
    <row r="291" spans="1:7">
      <c r="A291" s="330"/>
      <c r="B291" s="330"/>
      <c r="C291" s="315"/>
      <c r="D291" s="315"/>
      <c r="E291" s="331"/>
      <c r="F291" s="315"/>
      <c r="G291" s="315"/>
    </row>
    <row r="292" spans="1:7">
      <c r="A292" s="315"/>
      <c r="B292" s="315"/>
      <c r="C292" s="315"/>
      <c r="D292" s="315"/>
      <c r="E292" s="331"/>
      <c r="F292" s="315"/>
      <c r="G292" s="315"/>
    </row>
    <row r="293" spans="1:7">
      <c r="A293" s="315"/>
      <c r="B293" s="315"/>
      <c r="C293" s="315"/>
      <c r="D293" s="315"/>
      <c r="E293" s="331"/>
      <c r="F293" s="315"/>
      <c r="G293" s="315"/>
    </row>
    <row r="294" spans="1:7">
      <c r="A294" s="315"/>
      <c r="B294" s="315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  <row r="297" spans="1:7">
      <c r="A297" s="315"/>
      <c r="B297" s="315"/>
      <c r="C297" s="315"/>
      <c r="D297" s="315"/>
      <c r="E297" s="331"/>
      <c r="F297" s="315"/>
      <c r="G297" s="315"/>
    </row>
    <row r="298" spans="1:7">
      <c r="A298" s="315"/>
      <c r="B298" s="315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</sheetData>
  <mergeCells count="111">
    <mergeCell ref="C228:G228"/>
    <mergeCell ref="C213:D213"/>
    <mergeCell ref="C196:D196"/>
    <mergeCell ref="C197:D197"/>
    <mergeCell ref="C201:G201"/>
    <mergeCell ref="C185:D185"/>
    <mergeCell ref="C186:D186"/>
    <mergeCell ref="C188:G188"/>
    <mergeCell ref="C189:D189"/>
    <mergeCell ref="C191:G191"/>
    <mergeCell ref="C193:G193"/>
    <mergeCell ref="C173:D173"/>
    <mergeCell ref="C174:D174"/>
    <mergeCell ref="C178:G178"/>
    <mergeCell ref="C180:G180"/>
    <mergeCell ref="C181:D181"/>
    <mergeCell ref="C183:D183"/>
    <mergeCell ref="C156:G156"/>
    <mergeCell ref="C157:D157"/>
    <mergeCell ref="C159:D159"/>
    <mergeCell ref="C161:G161"/>
    <mergeCell ref="C162:G162"/>
    <mergeCell ref="C163:G163"/>
    <mergeCell ref="C164:D164"/>
    <mergeCell ref="C165:D165"/>
    <mergeCell ref="C166:D166"/>
    <mergeCell ref="C142:G142"/>
    <mergeCell ref="C144:G144"/>
    <mergeCell ref="C150:G150"/>
    <mergeCell ref="C167:D167"/>
    <mergeCell ref="C168:D168"/>
    <mergeCell ref="C169:D169"/>
    <mergeCell ref="C131:G131"/>
    <mergeCell ref="C135:G135"/>
    <mergeCell ref="C136:D136"/>
    <mergeCell ref="C137:D137"/>
    <mergeCell ref="C138:D138"/>
    <mergeCell ref="C140:G140"/>
    <mergeCell ref="C118:G118"/>
    <mergeCell ref="C119:D119"/>
    <mergeCell ref="C121:D121"/>
    <mergeCell ref="C123:G123"/>
    <mergeCell ref="C124:D124"/>
    <mergeCell ref="C126:G126"/>
    <mergeCell ref="C127:D127"/>
    <mergeCell ref="C114:G114"/>
    <mergeCell ref="C96:D96"/>
    <mergeCell ref="C100:D100"/>
    <mergeCell ref="C102:D102"/>
    <mergeCell ref="C104:G104"/>
    <mergeCell ref="C107:D107"/>
    <mergeCell ref="C88:D88"/>
    <mergeCell ref="C89:D89"/>
    <mergeCell ref="C90:D90"/>
    <mergeCell ref="C91:D91"/>
    <mergeCell ref="C92:D92"/>
    <mergeCell ref="C93:D93"/>
    <mergeCell ref="C94:D94"/>
    <mergeCell ref="C95:D95"/>
    <mergeCell ref="C72:D72"/>
    <mergeCell ref="C73:D73"/>
    <mergeCell ref="C74:D74"/>
    <mergeCell ref="C79:D79"/>
    <mergeCell ref="C81:G81"/>
    <mergeCell ref="C82:D82"/>
    <mergeCell ref="C83:D83"/>
    <mergeCell ref="C64:D64"/>
    <mergeCell ref="C67:D67"/>
    <mergeCell ref="C68:D68"/>
    <mergeCell ref="C69:D69"/>
    <mergeCell ref="C70:D70"/>
    <mergeCell ref="C71:D71"/>
    <mergeCell ref="C58:D58"/>
    <mergeCell ref="C59:D59"/>
    <mergeCell ref="C60:D60"/>
    <mergeCell ref="C61:D61"/>
    <mergeCell ref="C62:D62"/>
    <mergeCell ref="C63:D63"/>
    <mergeCell ref="C51:D51"/>
    <mergeCell ref="C53:G53"/>
    <mergeCell ref="C54:G54"/>
    <mergeCell ref="C55:G55"/>
    <mergeCell ref="C56:G56"/>
    <mergeCell ref="C57:D57"/>
    <mergeCell ref="C43:G43"/>
    <mergeCell ref="C44:D44"/>
    <mergeCell ref="C45:D45"/>
    <mergeCell ref="C46:D46"/>
    <mergeCell ref="C47:D47"/>
    <mergeCell ref="C48:D48"/>
    <mergeCell ref="C49:D49"/>
    <mergeCell ref="C50:D50"/>
    <mergeCell ref="C27:G27"/>
    <mergeCell ref="C28:D28"/>
    <mergeCell ref="C29:D29"/>
    <mergeCell ref="C33:D33"/>
    <mergeCell ref="C39:D39"/>
    <mergeCell ref="C18:G18"/>
    <mergeCell ref="C19:D19"/>
    <mergeCell ref="C20:D20"/>
    <mergeCell ref="C23:D23"/>
    <mergeCell ref="C24:D24"/>
    <mergeCell ref="C25:D25"/>
    <mergeCell ref="A1:G1"/>
    <mergeCell ref="A3:B3"/>
    <mergeCell ref="A4:B4"/>
    <mergeCell ref="E4:G4"/>
    <mergeCell ref="C9:G9"/>
    <mergeCell ref="C12:G12"/>
    <mergeCell ref="C14:G14"/>
    <mergeCell ref="C16:G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1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39-2019 Rek'!H1</f>
        <v>39-2019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39-2019 Rek'!G2</f>
        <v>Vedlejší a ostatní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110</v>
      </c>
      <c r="C7" s="284" t="s">
        <v>111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115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116</v>
      </c>
      <c r="D9" s="304"/>
      <c r="E9" s="304"/>
      <c r="F9" s="304"/>
      <c r="G9" s="305"/>
      <c r="I9" s="306"/>
      <c r="K9" s="306"/>
      <c r="L9" s="307" t="s">
        <v>116</v>
      </c>
      <c r="O9" s="292">
        <v>3</v>
      </c>
    </row>
    <row r="10" spans="1:80">
      <c r="A10" s="293">
        <v>2</v>
      </c>
      <c r="B10" s="294" t="s">
        <v>117</v>
      </c>
      <c r="C10" s="295" t="s">
        <v>118</v>
      </c>
      <c r="D10" s="296" t="s">
        <v>119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 ht="33.75">
      <c r="A11" s="301"/>
      <c r="B11" s="302"/>
      <c r="C11" s="303" t="s">
        <v>120</v>
      </c>
      <c r="D11" s="304"/>
      <c r="E11" s="304"/>
      <c r="F11" s="304"/>
      <c r="G11" s="305"/>
      <c r="I11" s="306"/>
      <c r="K11" s="306"/>
      <c r="L11" s="307" t="s">
        <v>120</v>
      </c>
      <c r="O11" s="292">
        <v>3</v>
      </c>
    </row>
    <row r="12" spans="1:80">
      <c r="A12" s="301"/>
      <c r="B12" s="302"/>
      <c r="C12" s="303"/>
      <c r="D12" s="304"/>
      <c r="E12" s="304"/>
      <c r="F12" s="304"/>
      <c r="G12" s="305"/>
      <c r="I12" s="306"/>
      <c r="K12" s="306"/>
      <c r="L12" s="307"/>
      <c r="O12" s="292">
        <v>3</v>
      </c>
    </row>
    <row r="13" spans="1:80">
      <c r="A13" s="293">
        <v>3</v>
      </c>
      <c r="B13" s="294" t="s">
        <v>121</v>
      </c>
      <c r="C13" s="295" t="s">
        <v>122</v>
      </c>
      <c r="D13" s="296" t="s">
        <v>119</v>
      </c>
      <c r="E13" s="297">
        <v>1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 ht="22.5">
      <c r="A14" s="301"/>
      <c r="B14" s="302"/>
      <c r="C14" s="303" t="s">
        <v>123</v>
      </c>
      <c r="D14" s="304"/>
      <c r="E14" s="304"/>
      <c r="F14" s="304"/>
      <c r="G14" s="305"/>
      <c r="I14" s="306"/>
      <c r="K14" s="306"/>
      <c r="L14" s="307" t="s">
        <v>123</v>
      </c>
      <c r="O14" s="292">
        <v>3</v>
      </c>
    </row>
    <row r="15" spans="1:80" ht="22.5">
      <c r="A15" s="293">
        <v>4</v>
      </c>
      <c r="B15" s="294" t="s">
        <v>124</v>
      </c>
      <c r="C15" s="295" t="s">
        <v>125</v>
      </c>
      <c r="D15" s="296" t="s">
        <v>119</v>
      </c>
      <c r="E15" s="297">
        <v>1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 ht="22.5">
      <c r="A16" s="301"/>
      <c r="B16" s="302"/>
      <c r="C16" s="303" t="s">
        <v>126</v>
      </c>
      <c r="D16" s="304"/>
      <c r="E16" s="304"/>
      <c r="F16" s="304"/>
      <c r="G16" s="305"/>
      <c r="I16" s="306"/>
      <c r="K16" s="306"/>
      <c r="L16" s="307" t="s">
        <v>126</v>
      </c>
      <c r="O16" s="292">
        <v>3</v>
      </c>
    </row>
    <row r="17" spans="1:80">
      <c r="A17" s="293">
        <v>5</v>
      </c>
      <c r="B17" s="294" t="s">
        <v>127</v>
      </c>
      <c r="C17" s="295" t="s">
        <v>128</v>
      </c>
      <c r="D17" s="296" t="s">
        <v>119</v>
      </c>
      <c r="E17" s="297">
        <v>1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01"/>
      <c r="B18" s="302"/>
      <c r="C18" s="303" t="s">
        <v>129</v>
      </c>
      <c r="D18" s="304"/>
      <c r="E18" s="304"/>
      <c r="F18" s="304"/>
      <c r="G18" s="305"/>
      <c r="I18" s="306"/>
      <c r="K18" s="306"/>
      <c r="L18" s="307" t="s">
        <v>129</v>
      </c>
      <c r="O18" s="292">
        <v>3</v>
      </c>
    </row>
    <row r="19" spans="1:80">
      <c r="A19" s="293">
        <v>6</v>
      </c>
      <c r="B19" s="294" t="s">
        <v>130</v>
      </c>
      <c r="C19" s="295" t="s">
        <v>131</v>
      </c>
      <c r="D19" s="296" t="s">
        <v>119</v>
      </c>
      <c r="E19" s="297">
        <v>1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132</v>
      </c>
      <c r="D20" s="304"/>
      <c r="E20" s="304"/>
      <c r="F20" s="304"/>
      <c r="G20" s="305"/>
      <c r="I20" s="306"/>
      <c r="K20" s="306"/>
      <c r="L20" s="307" t="s">
        <v>132</v>
      </c>
      <c r="O20" s="292">
        <v>3</v>
      </c>
    </row>
    <row r="21" spans="1:80" ht="22.5">
      <c r="A21" s="301"/>
      <c r="B21" s="302"/>
      <c r="C21" s="303" t="s">
        <v>133</v>
      </c>
      <c r="D21" s="304"/>
      <c r="E21" s="304"/>
      <c r="F21" s="304"/>
      <c r="G21" s="305"/>
      <c r="I21" s="306"/>
      <c r="K21" s="306"/>
      <c r="L21" s="307" t="s">
        <v>133</v>
      </c>
      <c r="O21" s="292">
        <v>3</v>
      </c>
    </row>
    <row r="22" spans="1:80" ht="22.5">
      <c r="A22" s="293">
        <v>7</v>
      </c>
      <c r="B22" s="294" t="s">
        <v>134</v>
      </c>
      <c r="C22" s="295" t="s">
        <v>135</v>
      </c>
      <c r="D22" s="296" t="s">
        <v>119</v>
      </c>
      <c r="E22" s="297">
        <v>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 t="s">
        <v>136</v>
      </c>
      <c r="D23" s="304"/>
      <c r="E23" s="304"/>
      <c r="F23" s="304"/>
      <c r="G23" s="305"/>
      <c r="I23" s="306"/>
      <c r="K23" s="306"/>
      <c r="L23" s="307" t="s">
        <v>136</v>
      </c>
      <c r="O23" s="292">
        <v>3</v>
      </c>
    </row>
    <row r="24" spans="1:80" ht="22.5">
      <c r="A24" s="293">
        <v>8</v>
      </c>
      <c r="B24" s="294" t="s">
        <v>137</v>
      </c>
      <c r="C24" s="295" t="s">
        <v>138</v>
      </c>
      <c r="D24" s="296" t="s">
        <v>119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293">
        <v>9</v>
      </c>
      <c r="B25" s="294" t="s">
        <v>139</v>
      </c>
      <c r="C25" s="295" t="s">
        <v>140</v>
      </c>
      <c r="D25" s="296" t="s">
        <v>119</v>
      </c>
      <c r="E25" s="297">
        <v>1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2"/>
      <c r="C26" s="303"/>
      <c r="D26" s="304"/>
      <c r="E26" s="304"/>
      <c r="F26" s="304"/>
      <c r="G26" s="305"/>
      <c r="I26" s="306"/>
      <c r="K26" s="306"/>
      <c r="L26" s="307"/>
      <c r="O26" s="292">
        <v>3</v>
      </c>
    </row>
    <row r="27" spans="1:80" ht="22.5">
      <c r="A27" s="293">
        <v>10</v>
      </c>
      <c r="B27" s="294" t="s">
        <v>141</v>
      </c>
      <c r="C27" s="295" t="s">
        <v>142</v>
      </c>
      <c r="D27" s="296" t="s">
        <v>119</v>
      </c>
      <c r="E27" s="297">
        <v>1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 ht="22.5">
      <c r="A28" s="301"/>
      <c r="B28" s="302"/>
      <c r="C28" s="303" t="s">
        <v>143</v>
      </c>
      <c r="D28" s="304"/>
      <c r="E28" s="304"/>
      <c r="F28" s="304"/>
      <c r="G28" s="305"/>
      <c r="I28" s="306"/>
      <c r="K28" s="306"/>
      <c r="L28" s="307" t="s">
        <v>143</v>
      </c>
      <c r="O28" s="292">
        <v>3</v>
      </c>
    </row>
    <row r="29" spans="1:80" ht="22.5">
      <c r="A29" s="293">
        <v>11</v>
      </c>
      <c r="B29" s="294" t="s">
        <v>144</v>
      </c>
      <c r="C29" s="295" t="s">
        <v>145</v>
      </c>
      <c r="D29" s="296" t="s">
        <v>98</v>
      </c>
      <c r="E29" s="297">
        <v>1</v>
      </c>
      <c r="F29" s="297">
        <v>0</v>
      </c>
      <c r="G29" s="298">
        <f>E29*F29</f>
        <v>0</v>
      </c>
      <c r="H29" s="299">
        <v>0.01</v>
      </c>
      <c r="I29" s="300">
        <f>E29*H29</f>
        <v>0.01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2"/>
      <c r="C30" s="303" t="s">
        <v>146</v>
      </c>
      <c r="D30" s="304"/>
      <c r="E30" s="304"/>
      <c r="F30" s="304"/>
      <c r="G30" s="305"/>
      <c r="I30" s="306"/>
      <c r="K30" s="306"/>
      <c r="L30" s="307" t="s">
        <v>146</v>
      </c>
      <c r="O30" s="292">
        <v>3</v>
      </c>
    </row>
    <row r="31" spans="1:80">
      <c r="A31" s="316"/>
      <c r="B31" s="317" t="s">
        <v>99</v>
      </c>
      <c r="C31" s="318" t="s">
        <v>112</v>
      </c>
      <c r="D31" s="319"/>
      <c r="E31" s="320"/>
      <c r="F31" s="321"/>
      <c r="G31" s="322">
        <f>SUM(G7:G30)</f>
        <v>0</v>
      </c>
      <c r="H31" s="323"/>
      <c r="I31" s="324">
        <f>SUM(I7:I30)</f>
        <v>0.01</v>
      </c>
      <c r="J31" s="323"/>
      <c r="K31" s="324">
        <f>SUM(K7:K30)</f>
        <v>0</v>
      </c>
      <c r="O31" s="292">
        <v>4</v>
      </c>
      <c r="BA31" s="325">
        <f>SUM(BA7:BA30)</f>
        <v>0</v>
      </c>
      <c r="BB31" s="325">
        <f>SUM(BB7:BB30)</f>
        <v>0</v>
      </c>
      <c r="BC31" s="325">
        <f>SUM(BC7:BC30)</f>
        <v>0</v>
      </c>
      <c r="BD31" s="325">
        <f>SUM(BD7:BD30)</f>
        <v>0</v>
      </c>
      <c r="BE31" s="325">
        <f>SUM(BE7:BE30)</f>
        <v>0</v>
      </c>
    </row>
    <row r="32" spans="1:80">
      <c r="A32" s="282" t="s">
        <v>97</v>
      </c>
      <c r="B32" s="283" t="s">
        <v>147</v>
      </c>
      <c r="C32" s="284" t="s">
        <v>148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 ht="22.5">
      <c r="A33" s="293">
        <v>12</v>
      </c>
      <c r="B33" s="294" t="s">
        <v>150</v>
      </c>
      <c r="C33" s="295" t="s">
        <v>151</v>
      </c>
      <c r="D33" s="296" t="s">
        <v>119</v>
      </c>
      <c r="E33" s="297">
        <v>1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152</v>
      </c>
      <c r="D34" s="304"/>
      <c r="E34" s="304"/>
      <c r="F34" s="304"/>
      <c r="G34" s="305"/>
      <c r="I34" s="306"/>
      <c r="K34" s="306"/>
      <c r="L34" s="307" t="s">
        <v>152</v>
      </c>
      <c r="O34" s="292">
        <v>3</v>
      </c>
    </row>
    <row r="35" spans="1:80">
      <c r="A35" s="301"/>
      <c r="B35" s="302"/>
      <c r="C35" s="303" t="s">
        <v>153</v>
      </c>
      <c r="D35" s="304"/>
      <c r="E35" s="304"/>
      <c r="F35" s="304"/>
      <c r="G35" s="305"/>
      <c r="I35" s="306"/>
      <c r="K35" s="306"/>
      <c r="L35" s="307" t="s">
        <v>153</v>
      </c>
      <c r="O35" s="292">
        <v>3</v>
      </c>
    </row>
    <row r="36" spans="1:80" ht="22.5">
      <c r="A36" s="293">
        <v>13</v>
      </c>
      <c r="B36" s="294" t="s">
        <v>154</v>
      </c>
      <c r="C36" s="295" t="s">
        <v>155</v>
      </c>
      <c r="D36" s="296" t="s">
        <v>119</v>
      </c>
      <c r="E36" s="297">
        <v>1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2"/>
      <c r="C37" s="303" t="s">
        <v>156</v>
      </c>
      <c r="D37" s="304"/>
      <c r="E37" s="304"/>
      <c r="F37" s="304"/>
      <c r="G37" s="305"/>
      <c r="I37" s="306"/>
      <c r="K37" s="306"/>
      <c r="L37" s="307" t="s">
        <v>156</v>
      </c>
      <c r="O37" s="292">
        <v>3</v>
      </c>
    </row>
    <row r="38" spans="1:80">
      <c r="A38" s="316"/>
      <c r="B38" s="317" t="s">
        <v>99</v>
      </c>
      <c r="C38" s="318" t="s">
        <v>149</v>
      </c>
      <c r="D38" s="319"/>
      <c r="E38" s="320"/>
      <c r="F38" s="321"/>
      <c r="G38" s="322">
        <f>SUM(G32:G37)</f>
        <v>0</v>
      </c>
      <c r="H38" s="323"/>
      <c r="I38" s="324">
        <f>SUM(I32:I37)</f>
        <v>0</v>
      </c>
      <c r="J38" s="323"/>
      <c r="K38" s="324">
        <f>SUM(K32:K37)</f>
        <v>0</v>
      </c>
      <c r="O38" s="292">
        <v>4</v>
      </c>
      <c r="BA38" s="325">
        <f>SUM(BA32:BA37)</f>
        <v>0</v>
      </c>
      <c r="BB38" s="325">
        <f>SUM(BB32:BB37)</f>
        <v>0</v>
      </c>
      <c r="BC38" s="325">
        <f>SUM(BC32:BC37)</f>
        <v>0</v>
      </c>
      <c r="BD38" s="325">
        <f>SUM(BD32:BD37)</f>
        <v>0</v>
      </c>
      <c r="BE38" s="325">
        <f>SUM(BE32:BE37)</f>
        <v>0</v>
      </c>
    </row>
    <row r="39" spans="1:80">
      <c r="E39" s="261"/>
    </row>
    <row r="40" spans="1:80">
      <c r="E40" s="261"/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E59" s="261"/>
    </row>
    <row r="60" spans="1:7">
      <c r="E60" s="261"/>
    </row>
    <row r="61" spans="1:7">
      <c r="E61" s="261"/>
    </row>
    <row r="62" spans="1:7">
      <c r="A62" s="315"/>
      <c r="B62" s="315"/>
      <c r="C62" s="315"/>
      <c r="D62" s="315"/>
      <c r="E62" s="315"/>
      <c r="F62" s="315"/>
      <c r="G62" s="315"/>
    </row>
    <row r="63" spans="1:7">
      <c r="A63" s="315"/>
      <c r="B63" s="315"/>
      <c r="C63" s="315"/>
      <c r="D63" s="315"/>
      <c r="E63" s="315"/>
      <c r="F63" s="315"/>
      <c r="G63" s="315"/>
    </row>
    <row r="64" spans="1:7">
      <c r="A64" s="315"/>
      <c r="B64" s="315"/>
      <c r="C64" s="315"/>
      <c r="D64" s="315"/>
      <c r="E64" s="315"/>
      <c r="F64" s="315"/>
      <c r="G64" s="315"/>
    </row>
    <row r="65" spans="1:7">
      <c r="A65" s="315"/>
      <c r="B65" s="315"/>
      <c r="C65" s="315"/>
      <c r="D65" s="315"/>
      <c r="E65" s="315"/>
      <c r="F65" s="315"/>
      <c r="G65" s="315"/>
    </row>
    <row r="66" spans="1:7">
      <c r="E66" s="261"/>
    </row>
    <row r="67" spans="1:7">
      <c r="E67" s="261"/>
    </row>
    <row r="68" spans="1:7">
      <c r="E68" s="261"/>
    </row>
    <row r="69" spans="1:7">
      <c r="E69" s="261"/>
    </row>
    <row r="70" spans="1:7">
      <c r="E70" s="261"/>
    </row>
    <row r="71" spans="1:7">
      <c r="E71" s="261"/>
    </row>
    <row r="72" spans="1:7">
      <c r="E72" s="261"/>
    </row>
    <row r="73" spans="1:7">
      <c r="E73" s="261"/>
    </row>
    <row r="74" spans="1:7">
      <c r="E74" s="261"/>
    </row>
    <row r="75" spans="1:7">
      <c r="E75" s="261"/>
    </row>
    <row r="76" spans="1:7">
      <c r="E76" s="261"/>
    </row>
    <row r="77" spans="1:7">
      <c r="E77" s="261"/>
    </row>
    <row r="78" spans="1:7">
      <c r="E78" s="261"/>
    </row>
    <row r="79" spans="1:7">
      <c r="E79" s="261"/>
    </row>
    <row r="80" spans="1:7">
      <c r="E80" s="261"/>
    </row>
    <row r="81" spans="5:5">
      <c r="E81" s="261"/>
    </row>
    <row r="82" spans="5:5">
      <c r="E82" s="261"/>
    </row>
    <row r="83" spans="5:5">
      <c r="E83" s="261"/>
    </row>
    <row r="84" spans="5:5">
      <c r="E84" s="261"/>
    </row>
    <row r="85" spans="5:5">
      <c r="E85" s="261"/>
    </row>
    <row r="86" spans="5:5">
      <c r="E86" s="261"/>
    </row>
    <row r="87" spans="5:5">
      <c r="E87" s="261"/>
    </row>
    <row r="88" spans="5:5">
      <c r="E88" s="261"/>
    </row>
    <row r="89" spans="5:5">
      <c r="E89" s="261"/>
    </row>
    <row r="90" spans="5:5">
      <c r="E90" s="261"/>
    </row>
    <row r="91" spans="5:5">
      <c r="E91" s="261"/>
    </row>
    <row r="92" spans="5:5">
      <c r="E92" s="261"/>
    </row>
    <row r="93" spans="5:5">
      <c r="E93" s="261"/>
    </row>
    <row r="94" spans="5:5">
      <c r="E94" s="261"/>
    </row>
    <row r="95" spans="5:5">
      <c r="E95" s="261"/>
    </row>
    <row r="96" spans="5:5">
      <c r="E96" s="261"/>
    </row>
    <row r="97" spans="1:7">
      <c r="A97" s="326"/>
      <c r="B97" s="326"/>
    </row>
    <row r="98" spans="1:7">
      <c r="A98" s="315"/>
      <c r="B98" s="315"/>
      <c r="C98" s="327"/>
      <c r="D98" s="327"/>
      <c r="E98" s="328"/>
      <c r="F98" s="327"/>
      <c r="G98" s="329"/>
    </row>
    <row r="99" spans="1:7">
      <c r="A99" s="330"/>
      <c r="B99" s="330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  <row r="101" spans="1:7">
      <c r="A101" s="315"/>
      <c r="B101" s="315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  <row r="109" spans="1:7">
      <c r="A109" s="315"/>
      <c r="B109" s="315"/>
      <c r="C109" s="315"/>
      <c r="D109" s="315"/>
      <c r="E109" s="331"/>
      <c r="F109" s="315"/>
      <c r="G109" s="315"/>
    </row>
    <row r="110" spans="1:7">
      <c r="A110" s="315"/>
      <c r="B110" s="315"/>
      <c r="C110" s="315"/>
      <c r="D110" s="315"/>
      <c r="E110" s="331"/>
      <c r="F110" s="315"/>
      <c r="G110" s="315"/>
    </row>
    <row r="111" spans="1:7">
      <c r="A111" s="315"/>
      <c r="B111" s="315"/>
      <c r="C111" s="315"/>
      <c r="D111" s="315"/>
      <c r="E111" s="331"/>
      <c r="F111" s="315"/>
      <c r="G111" s="315"/>
    </row>
  </sheetData>
  <mergeCells count="19">
    <mergeCell ref="C28:G28"/>
    <mergeCell ref="C30:G30"/>
    <mergeCell ref="C34:G34"/>
    <mergeCell ref="C35:G35"/>
    <mergeCell ref="C37:G37"/>
    <mergeCell ref="C16:G16"/>
    <mergeCell ref="C18:G18"/>
    <mergeCell ref="C20:G20"/>
    <mergeCell ref="C21:G21"/>
    <mergeCell ref="C23:G23"/>
    <mergeCell ref="C26:G26"/>
    <mergeCell ref="A1:G1"/>
    <mergeCell ref="A3:B3"/>
    <mergeCell ref="A4:B4"/>
    <mergeCell ref="E4:G4"/>
    <mergeCell ref="C9:G9"/>
    <mergeCell ref="C11:G11"/>
    <mergeCell ref="C12:G12"/>
    <mergeCell ref="C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169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168</v>
      </c>
      <c r="B5" s="118"/>
      <c r="C5" s="119" t="s">
        <v>169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39-2019 Rek'!E33</f>
        <v>0</v>
      </c>
      <c r="D15" s="160" t="str">
        <f>'SO 01 39-2019 Rek'!A38</f>
        <v>Ztížené výrobní podmínky</v>
      </c>
      <c r="E15" s="161"/>
      <c r="F15" s="162"/>
      <c r="G15" s="159">
        <f>'SO 01 39-2019 Rek'!I38</f>
        <v>0</v>
      </c>
    </row>
    <row r="16" spans="1:57" ht="15.95" customHeight="1">
      <c r="A16" s="157" t="s">
        <v>52</v>
      </c>
      <c r="B16" s="158" t="s">
        <v>53</v>
      </c>
      <c r="C16" s="159">
        <f>'SO 01 39-2019 Rek'!F33</f>
        <v>0</v>
      </c>
      <c r="D16" s="109" t="str">
        <f>'SO 01 39-2019 Rek'!A39</f>
        <v>Oborová přirážka</v>
      </c>
      <c r="E16" s="163"/>
      <c r="F16" s="164"/>
      <c r="G16" s="159">
        <f>'SO 01 39-2019 Rek'!I39</f>
        <v>0</v>
      </c>
    </row>
    <row r="17" spans="1:7" ht="15.95" customHeight="1">
      <c r="A17" s="157" t="s">
        <v>54</v>
      </c>
      <c r="B17" s="158" t="s">
        <v>55</v>
      </c>
      <c r="C17" s="159">
        <f>'SO 01 39-2019 Rek'!H33</f>
        <v>0</v>
      </c>
      <c r="D17" s="109" t="str">
        <f>'SO 01 39-2019 Rek'!A40</f>
        <v>Přesun stavebních kapacit</v>
      </c>
      <c r="E17" s="163"/>
      <c r="F17" s="164"/>
      <c r="G17" s="159">
        <f>'SO 01 39-2019 Rek'!I40</f>
        <v>0</v>
      </c>
    </row>
    <row r="18" spans="1:7" ht="15.95" customHeight="1">
      <c r="A18" s="165" t="s">
        <v>56</v>
      </c>
      <c r="B18" s="166" t="s">
        <v>57</v>
      </c>
      <c r="C18" s="159">
        <f>'SO 01 39-2019 Rek'!G33</f>
        <v>0</v>
      </c>
      <c r="D18" s="109" t="str">
        <f>'SO 01 39-2019 Rek'!A41</f>
        <v>Mimostaveništní doprava</v>
      </c>
      <c r="E18" s="163"/>
      <c r="F18" s="164"/>
      <c r="G18" s="159">
        <f>'SO 01 39-2019 Rek'!I41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39-2019 Rek'!A42</f>
        <v>Zařízení staveniště</v>
      </c>
      <c r="E19" s="163"/>
      <c r="F19" s="164"/>
      <c r="G19" s="159">
        <f>'SO 01 39-2019 Rek'!I42</f>
        <v>0</v>
      </c>
    </row>
    <row r="20" spans="1:7" ht="15.95" customHeight="1">
      <c r="A20" s="167"/>
      <c r="B20" s="158"/>
      <c r="C20" s="159"/>
      <c r="D20" s="109" t="str">
        <f>'SO 01 39-2019 Rek'!A43</f>
        <v>Provoz investora</v>
      </c>
      <c r="E20" s="163"/>
      <c r="F20" s="164"/>
      <c r="G20" s="159">
        <f>'SO 01 39-2019 Rek'!I43</f>
        <v>0</v>
      </c>
    </row>
    <row r="21" spans="1:7" ht="15.95" customHeight="1">
      <c r="A21" s="167" t="s">
        <v>29</v>
      </c>
      <c r="B21" s="158"/>
      <c r="C21" s="159">
        <f>'SO 01 39-2019 Rek'!I33</f>
        <v>0</v>
      </c>
      <c r="D21" s="109" t="str">
        <f>'SO 01 39-2019 Rek'!A44</f>
        <v>Kompletační činnost (IČD)</v>
      </c>
      <c r="E21" s="163"/>
      <c r="F21" s="164"/>
      <c r="G21" s="159">
        <f>'SO 01 39-2019 Rek'!I44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39-2019 Rek'!H46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170</v>
      </c>
      <c r="D2" s="216"/>
      <c r="E2" s="217"/>
      <c r="F2" s="216"/>
      <c r="G2" s="218" t="s">
        <v>169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39-2019 Pol'!B7</f>
        <v>11</v>
      </c>
      <c r="B7" s="70" t="str">
        <f>'SO 01 39-2019 Pol'!C7</f>
        <v>Přípravné a přidružené práce</v>
      </c>
      <c r="D7" s="230"/>
      <c r="E7" s="333">
        <f>'SO 01 39-2019 Pol'!BA23</f>
        <v>0</v>
      </c>
      <c r="F7" s="334">
        <f>'SO 01 39-2019 Pol'!BB23</f>
        <v>0</v>
      </c>
      <c r="G7" s="334">
        <f>'SO 01 39-2019 Pol'!BC23</f>
        <v>0</v>
      </c>
      <c r="H7" s="334">
        <f>'SO 01 39-2019 Pol'!BD23</f>
        <v>0</v>
      </c>
      <c r="I7" s="335">
        <f>'SO 01 39-2019 Pol'!BE23</f>
        <v>0</v>
      </c>
    </row>
    <row r="8" spans="1:9" s="137" customFormat="1">
      <c r="A8" s="332" t="str">
        <f>'SO 01 39-2019 Pol'!B24</f>
        <v>12</v>
      </c>
      <c r="B8" s="70" t="str">
        <f>'SO 01 39-2019 Pol'!C24</f>
        <v>Odkopávky a prokopávky</v>
      </c>
      <c r="D8" s="230"/>
      <c r="E8" s="333">
        <f>'SO 01 39-2019 Pol'!BA31</f>
        <v>0</v>
      </c>
      <c r="F8" s="334">
        <f>'SO 01 39-2019 Pol'!BB31</f>
        <v>0</v>
      </c>
      <c r="G8" s="334">
        <f>'SO 01 39-2019 Pol'!BC31</f>
        <v>0</v>
      </c>
      <c r="H8" s="334">
        <f>'SO 01 39-2019 Pol'!BD31</f>
        <v>0</v>
      </c>
      <c r="I8" s="335">
        <f>'SO 01 39-2019 Pol'!BE31</f>
        <v>0</v>
      </c>
    </row>
    <row r="9" spans="1:9" s="137" customFormat="1">
      <c r="A9" s="332" t="str">
        <f>'SO 01 39-2019 Pol'!B32</f>
        <v>13</v>
      </c>
      <c r="B9" s="70" t="str">
        <f>'SO 01 39-2019 Pol'!C32</f>
        <v>Hloubené vykopávky</v>
      </c>
      <c r="D9" s="230"/>
      <c r="E9" s="333">
        <f>'SO 01 39-2019 Pol'!BA74</f>
        <v>0</v>
      </c>
      <c r="F9" s="334">
        <f>'SO 01 39-2019 Pol'!BB74</f>
        <v>0</v>
      </c>
      <c r="G9" s="334">
        <f>'SO 01 39-2019 Pol'!BC74</f>
        <v>0</v>
      </c>
      <c r="H9" s="334">
        <f>'SO 01 39-2019 Pol'!BD74</f>
        <v>0</v>
      </c>
      <c r="I9" s="335">
        <f>'SO 01 39-2019 Pol'!BE74</f>
        <v>0</v>
      </c>
    </row>
    <row r="10" spans="1:9" s="137" customFormat="1">
      <c r="A10" s="332" t="str">
        <f>'SO 01 39-2019 Pol'!B75</f>
        <v>16</v>
      </c>
      <c r="B10" s="70" t="str">
        <f>'SO 01 39-2019 Pol'!C75</f>
        <v>Přemístění výkopku</v>
      </c>
      <c r="D10" s="230"/>
      <c r="E10" s="333">
        <f>'SO 01 39-2019 Pol'!BA81</f>
        <v>0</v>
      </c>
      <c r="F10" s="334">
        <f>'SO 01 39-2019 Pol'!BB81</f>
        <v>0</v>
      </c>
      <c r="G10" s="334">
        <f>'SO 01 39-2019 Pol'!BC81</f>
        <v>0</v>
      </c>
      <c r="H10" s="334">
        <f>'SO 01 39-2019 Pol'!BD81</f>
        <v>0</v>
      </c>
      <c r="I10" s="335">
        <f>'SO 01 39-2019 Pol'!BE81</f>
        <v>0</v>
      </c>
    </row>
    <row r="11" spans="1:9" s="137" customFormat="1">
      <c r="A11" s="332" t="str">
        <f>'SO 01 39-2019 Pol'!B82</f>
        <v>17</v>
      </c>
      <c r="B11" s="70" t="str">
        <f>'SO 01 39-2019 Pol'!C82</f>
        <v>Konstrukce ze zemin</v>
      </c>
      <c r="D11" s="230"/>
      <c r="E11" s="333">
        <f>'SO 01 39-2019 Pol'!BA92</f>
        <v>0</v>
      </c>
      <c r="F11" s="334">
        <f>'SO 01 39-2019 Pol'!BB92</f>
        <v>0</v>
      </c>
      <c r="G11" s="334">
        <f>'SO 01 39-2019 Pol'!BC92</f>
        <v>0</v>
      </c>
      <c r="H11" s="334">
        <f>'SO 01 39-2019 Pol'!BD92</f>
        <v>0</v>
      </c>
      <c r="I11" s="335">
        <f>'SO 01 39-2019 Pol'!BE92</f>
        <v>0</v>
      </c>
    </row>
    <row r="12" spans="1:9" s="137" customFormat="1">
      <c r="A12" s="332" t="str">
        <f>'SO 01 39-2019 Pol'!B93</f>
        <v>18</v>
      </c>
      <c r="B12" s="70" t="str">
        <f>'SO 01 39-2019 Pol'!C93</f>
        <v>Povrchové úpravy terénu</v>
      </c>
      <c r="D12" s="230"/>
      <c r="E12" s="333">
        <f>'SO 01 39-2019 Pol'!BA103</f>
        <v>0</v>
      </c>
      <c r="F12" s="334">
        <f>'SO 01 39-2019 Pol'!BB103</f>
        <v>0</v>
      </c>
      <c r="G12" s="334">
        <f>'SO 01 39-2019 Pol'!BC103</f>
        <v>0</v>
      </c>
      <c r="H12" s="334">
        <f>'SO 01 39-2019 Pol'!BD103</f>
        <v>0</v>
      </c>
      <c r="I12" s="335">
        <f>'SO 01 39-2019 Pol'!BE103</f>
        <v>0</v>
      </c>
    </row>
    <row r="13" spans="1:9" s="137" customFormat="1">
      <c r="A13" s="332" t="str">
        <f>'SO 01 39-2019 Pol'!B104</f>
        <v>19</v>
      </c>
      <c r="B13" s="70" t="str">
        <f>'SO 01 39-2019 Pol'!C104</f>
        <v>Hloubení pro podzemní stěny a doly</v>
      </c>
      <c r="D13" s="230"/>
      <c r="E13" s="333">
        <f>'SO 01 39-2019 Pol'!BA106</f>
        <v>0</v>
      </c>
      <c r="F13" s="334">
        <f>'SO 01 39-2019 Pol'!BB106</f>
        <v>0</v>
      </c>
      <c r="G13" s="334">
        <f>'SO 01 39-2019 Pol'!BC106</f>
        <v>0</v>
      </c>
      <c r="H13" s="334">
        <f>'SO 01 39-2019 Pol'!BD106</f>
        <v>0</v>
      </c>
      <c r="I13" s="335">
        <f>'SO 01 39-2019 Pol'!BE106</f>
        <v>0</v>
      </c>
    </row>
    <row r="14" spans="1:9" s="137" customFormat="1">
      <c r="A14" s="332" t="str">
        <f>'SO 01 39-2019 Pol'!B107</f>
        <v>21</v>
      </c>
      <c r="B14" s="70" t="str">
        <f>'SO 01 39-2019 Pol'!C107</f>
        <v>Úprava podloží a základ.spáry</v>
      </c>
      <c r="D14" s="230"/>
      <c r="E14" s="333">
        <f>'SO 01 39-2019 Pol'!BA111</f>
        <v>0</v>
      </c>
      <c r="F14" s="334">
        <f>'SO 01 39-2019 Pol'!BB111</f>
        <v>0</v>
      </c>
      <c r="G14" s="334">
        <f>'SO 01 39-2019 Pol'!BC111</f>
        <v>0</v>
      </c>
      <c r="H14" s="334">
        <f>'SO 01 39-2019 Pol'!BD111</f>
        <v>0</v>
      </c>
      <c r="I14" s="335">
        <f>'SO 01 39-2019 Pol'!BE111</f>
        <v>0</v>
      </c>
    </row>
    <row r="15" spans="1:9" s="137" customFormat="1">
      <c r="A15" s="332" t="str">
        <f>'SO 01 39-2019 Pol'!B112</f>
        <v>27</v>
      </c>
      <c r="B15" s="70" t="str">
        <f>'SO 01 39-2019 Pol'!C112</f>
        <v>Základy</v>
      </c>
      <c r="D15" s="230"/>
      <c r="E15" s="333">
        <f>'SO 01 39-2019 Pol'!BA124</f>
        <v>0</v>
      </c>
      <c r="F15" s="334">
        <f>'SO 01 39-2019 Pol'!BB124</f>
        <v>0</v>
      </c>
      <c r="G15" s="334">
        <f>'SO 01 39-2019 Pol'!BC124</f>
        <v>0</v>
      </c>
      <c r="H15" s="334">
        <f>'SO 01 39-2019 Pol'!BD124</f>
        <v>0</v>
      </c>
      <c r="I15" s="335">
        <f>'SO 01 39-2019 Pol'!BE124</f>
        <v>0</v>
      </c>
    </row>
    <row r="16" spans="1:9" s="137" customFormat="1">
      <c r="A16" s="332" t="str">
        <f>'SO 01 39-2019 Pol'!B125</f>
        <v>31</v>
      </c>
      <c r="B16" s="70" t="str">
        <f>'SO 01 39-2019 Pol'!C125</f>
        <v>Zdi podpěrné a volné</v>
      </c>
      <c r="D16" s="230"/>
      <c r="E16" s="333">
        <f>'SO 01 39-2019 Pol'!BA129</f>
        <v>0</v>
      </c>
      <c r="F16" s="334">
        <f>'SO 01 39-2019 Pol'!BB129</f>
        <v>0</v>
      </c>
      <c r="G16" s="334">
        <f>'SO 01 39-2019 Pol'!BC129</f>
        <v>0</v>
      </c>
      <c r="H16" s="334">
        <f>'SO 01 39-2019 Pol'!BD129</f>
        <v>0</v>
      </c>
      <c r="I16" s="335">
        <f>'SO 01 39-2019 Pol'!BE129</f>
        <v>0</v>
      </c>
    </row>
    <row r="17" spans="1:9" s="137" customFormat="1">
      <c r="A17" s="332" t="str">
        <f>'SO 01 39-2019 Pol'!B130</f>
        <v>38</v>
      </c>
      <c r="B17" s="70" t="str">
        <f>'SO 01 39-2019 Pol'!C130</f>
        <v>Kompletní konstrukce</v>
      </c>
      <c r="D17" s="230"/>
      <c r="E17" s="333">
        <f>'SO 01 39-2019 Pol'!BA135</f>
        <v>0</v>
      </c>
      <c r="F17" s="334">
        <f>'SO 01 39-2019 Pol'!BB135</f>
        <v>0</v>
      </c>
      <c r="G17" s="334">
        <f>'SO 01 39-2019 Pol'!BC135</f>
        <v>0</v>
      </c>
      <c r="H17" s="334">
        <f>'SO 01 39-2019 Pol'!BD135</f>
        <v>0</v>
      </c>
      <c r="I17" s="335">
        <f>'SO 01 39-2019 Pol'!BE135</f>
        <v>0</v>
      </c>
    </row>
    <row r="18" spans="1:9" s="137" customFormat="1">
      <c r="A18" s="332" t="str">
        <f>'SO 01 39-2019 Pol'!B136</f>
        <v>45</v>
      </c>
      <c r="B18" s="70" t="str">
        <f>'SO 01 39-2019 Pol'!C136</f>
        <v>Podkladní a vedlejší konstrukce</v>
      </c>
      <c r="D18" s="230"/>
      <c r="E18" s="333">
        <f>'SO 01 39-2019 Pol'!BA139</f>
        <v>0</v>
      </c>
      <c r="F18" s="334">
        <f>'SO 01 39-2019 Pol'!BB139</f>
        <v>0</v>
      </c>
      <c r="G18" s="334">
        <f>'SO 01 39-2019 Pol'!BC139</f>
        <v>0</v>
      </c>
      <c r="H18" s="334">
        <f>'SO 01 39-2019 Pol'!BD139</f>
        <v>0</v>
      </c>
      <c r="I18" s="335">
        <f>'SO 01 39-2019 Pol'!BE139</f>
        <v>0</v>
      </c>
    </row>
    <row r="19" spans="1:9" s="137" customFormat="1">
      <c r="A19" s="332" t="str">
        <f>'SO 01 39-2019 Pol'!B140</f>
        <v>56</v>
      </c>
      <c r="B19" s="70" t="str">
        <f>'SO 01 39-2019 Pol'!C140</f>
        <v>Podkladní vrstvy komunikací a zpevněných ploch</v>
      </c>
      <c r="D19" s="230"/>
      <c r="E19" s="333">
        <f>'SO 01 39-2019 Pol'!BA149</f>
        <v>0</v>
      </c>
      <c r="F19" s="334">
        <f>'SO 01 39-2019 Pol'!BB149</f>
        <v>0</v>
      </c>
      <c r="G19" s="334">
        <f>'SO 01 39-2019 Pol'!BC149</f>
        <v>0</v>
      </c>
      <c r="H19" s="334">
        <f>'SO 01 39-2019 Pol'!BD149</f>
        <v>0</v>
      </c>
      <c r="I19" s="335">
        <f>'SO 01 39-2019 Pol'!BE149</f>
        <v>0</v>
      </c>
    </row>
    <row r="20" spans="1:9" s="137" customFormat="1">
      <c r="A20" s="332" t="str">
        <f>'SO 01 39-2019 Pol'!B150</f>
        <v>57</v>
      </c>
      <c r="B20" s="70" t="str">
        <f>'SO 01 39-2019 Pol'!C150</f>
        <v>Kryty štěrkových a živičných komunikací</v>
      </c>
      <c r="D20" s="230"/>
      <c r="E20" s="333">
        <f>'SO 01 39-2019 Pol'!BA155</f>
        <v>0</v>
      </c>
      <c r="F20" s="334">
        <f>'SO 01 39-2019 Pol'!BB155</f>
        <v>0</v>
      </c>
      <c r="G20" s="334">
        <f>'SO 01 39-2019 Pol'!BC155</f>
        <v>0</v>
      </c>
      <c r="H20" s="334">
        <f>'SO 01 39-2019 Pol'!BD155</f>
        <v>0</v>
      </c>
      <c r="I20" s="335">
        <f>'SO 01 39-2019 Pol'!BE155</f>
        <v>0</v>
      </c>
    </row>
    <row r="21" spans="1:9" s="137" customFormat="1">
      <c r="A21" s="332" t="str">
        <f>'SO 01 39-2019 Pol'!B156</f>
        <v>59</v>
      </c>
      <c r="B21" s="70" t="str">
        <f>'SO 01 39-2019 Pol'!C156</f>
        <v>Dlažby a předlažby komunikací</v>
      </c>
      <c r="D21" s="230"/>
      <c r="E21" s="333">
        <f>'SO 01 39-2019 Pol'!BA163</f>
        <v>0</v>
      </c>
      <c r="F21" s="334">
        <f>'SO 01 39-2019 Pol'!BB163</f>
        <v>0</v>
      </c>
      <c r="G21" s="334">
        <f>'SO 01 39-2019 Pol'!BC163</f>
        <v>0</v>
      </c>
      <c r="H21" s="334">
        <f>'SO 01 39-2019 Pol'!BD163</f>
        <v>0</v>
      </c>
      <c r="I21" s="335">
        <f>'SO 01 39-2019 Pol'!BE163</f>
        <v>0</v>
      </c>
    </row>
    <row r="22" spans="1:9" s="137" customFormat="1">
      <c r="A22" s="332" t="str">
        <f>'SO 01 39-2019 Pol'!B164</f>
        <v>61</v>
      </c>
      <c r="B22" s="70" t="str">
        <f>'SO 01 39-2019 Pol'!C164</f>
        <v>Upravy povrchů vnitřní</v>
      </c>
      <c r="D22" s="230"/>
      <c r="E22" s="333">
        <f>'SO 01 39-2019 Pol'!BA167</f>
        <v>0</v>
      </c>
      <c r="F22" s="334">
        <f>'SO 01 39-2019 Pol'!BB167</f>
        <v>0</v>
      </c>
      <c r="G22" s="334">
        <f>'SO 01 39-2019 Pol'!BC167</f>
        <v>0</v>
      </c>
      <c r="H22" s="334">
        <f>'SO 01 39-2019 Pol'!BD167</f>
        <v>0</v>
      </c>
      <c r="I22" s="335">
        <f>'SO 01 39-2019 Pol'!BE167</f>
        <v>0</v>
      </c>
    </row>
    <row r="23" spans="1:9" s="137" customFormat="1">
      <c r="A23" s="332" t="str">
        <f>'SO 01 39-2019 Pol'!B168</f>
        <v>63</v>
      </c>
      <c r="B23" s="70" t="str">
        <f>'SO 01 39-2019 Pol'!C168</f>
        <v>Podlahy a podlahové konstrukce</v>
      </c>
      <c r="D23" s="230"/>
      <c r="E23" s="333">
        <f>'SO 01 39-2019 Pol'!BA172</f>
        <v>0</v>
      </c>
      <c r="F23" s="334">
        <f>'SO 01 39-2019 Pol'!BB172</f>
        <v>0</v>
      </c>
      <c r="G23" s="334">
        <f>'SO 01 39-2019 Pol'!BC172</f>
        <v>0</v>
      </c>
      <c r="H23" s="334">
        <f>'SO 01 39-2019 Pol'!BD172</f>
        <v>0</v>
      </c>
      <c r="I23" s="335">
        <f>'SO 01 39-2019 Pol'!BE172</f>
        <v>0</v>
      </c>
    </row>
    <row r="24" spans="1:9" s="137" customFormat="1">
      <c r="A24" s="332" t="str">
        <f>'SO 01 39-2019 Pol'!B173</f>
        <v>89</v>
      </c>
      <c r="B24" s="70" t="str">
        <f>'SO 01 39-2019 Pol'!C173</f>
        <v>Ostatní konstrukce na trubním vedení</v>
      </c>
      <c r="D24" s="230"/>
      <c r="E24" s="333">
        <f>'SO 01 39-2019 Pol'!BA177</f>
        <v>0</v>
      </c>
      <c r="F24" s="334">
        <f>'SO 01 39-2019 Pol'!BB177</f>
        <v>0</v>
      </c>
      <c r="G24" s="334">
        <f>'SO 01 39-2019 Pol'!BC177</f>
        <v>0</v>
      </c>
      <c r="H24" s="334">
        <f>'SO 01 39-2019 Pol'!BD177</f>
        <v>0</v>
      </c>
      <c r="I24" s="335">
        <f>'SO 01 39-2019 Pol'!BE177</f>
        <v>0</v>
      </c>
    </row>
    <row r="25" spans="1:9" s="137" customFormat="1">
      <c r="A25" s="332" t="str">
        <f>'SO 01 39-2019 Pol'!B178</f>
        <v>91</v>
      </c>
      <c r="B25" s="70" t="str">
        <f>'SO 01 39-2019 Pol'!C178</f>
        <v>Doplňující práce na komunikaci</v>
      </c>
      <c r="D25" s="230"/>
      <c r="E25" s="333">
        <f>'SO 01 39-2019 Pol'!BA200</f>
        <v>0</v>
      </c>
      <c r="F25" s="334">
        <f>'SO 01 39-2019 Pol'!BB200</f>
        <v>0</v>
      </c>
      <c r="G25" s="334">
        <f>'SO 01 39-2019 Pol'!BC200</f>
        <v>0</v>
      </c>
      <c r="H25" s="334">
        <f>'SO 01 39-2019 Pol'!BD200</f>
        <v>0</v>
      </c>
      <c r="I25" s="335">
        <f>'SO 01 39-2019 Pol'!BE200</f>
        <v>0</v>
      </c>
    </row>
    <row r="26" spans="1:9" s="137" customFormat="1">
      <c r="A26" s="332" t="str">
        <f>'SO 01 39-2019 Pol'!B201</f>
        <v>94</v>
      </c>
      <c r="B26" s="70" t="str">
        <f>'SO 01 39-2019 Pol'!C201</f>
        <v>Lešení a stavební výtahy</v>
      </c>
      <c r="D26" s="230"/>
      <c r="E26" s="333">
        <f>'SO 01 39-2019 Pol'!BA204</f>
        <v>0</v>
      </c>
      <c r="F26" s="334">
        <f>'SO 01 39-2019 Pol'!BB204</f>
        <v>0</v>
      </c>
      <c r="G26" s="334">
        <f>'SO 01 39-2019 Pol'!BC204</f>
        <v>0</v>
      </c>
      <c r="H26" s="334">
        <f>'SO 01 39-2019 Pol'!BD204</f>
        <v>0</v>
      </c>
      <c r="I26" s="335">
        <f>'SO 01 39-2019 Pol'!BE204</f>
        <v>0</v>
      </c>
    </row>
    <row r="27" spans="1:9" s="137" customFormat="1">
      <c r="A27" s="332" t="str">
        <f>'SO 01 39-2019 Pol'!B205</f>
        <v>95</v>
      </c>
      <c r="B27" s="70" t="str">
        <f>'SO 01 39-2019 Pol'!C205</f>
        <v>Dokončovací konstrukce na pozemních stavbách</v>
      </c>
      <c r="D27" s="230"/>
      <c r="E27" s="333">
        <f>'SO 01 39-2019 Pol'!BA207</f>
        <v>0</v>
      </c>
      <c r="F27" s="334">
        <f>'SO 01 39-2019 Pol'!BB207</f>
        <v>0</v>
      </c>
      <c r="G27" s="334">
        <f>'SO 01 39-2019 Pol'!BC207</f>
        <v>0</v>
      </c>
      <c r="H27" s="334">
        <f>'SO 01 39-2019 Pol'!BD207</f>
        <v>0</v>
      </c>
      <c r="I27" s="335">
        <f>'SO 01 39-2019 Pol'!BE207</f>
        <v>0</v>
      </c>
    </row>
    <row r="28" spans="1:9" s="137" customFormat="1">
      <c r="A28" s="332" t="str">
        <f>'SO 01 39-2019 Pol'!B208</f>
        <v>96</v>
      </c>
      <c r="B28" s="70" t="str">
        <f>'SO 01 39-2019 Pol'!C208</f>
        <v>Bourání konstrukcí</v>
      </c>
      <c r="D28" s="230"/>
      <c r="E28" s="333">
        <f>'SO 01 39-2019 Pol'!BA216</f>
        <v>0</v>
      </c>
      <c r="F28" s="334">
        <f>'SO 01 39-2019 Pol'!BB216</f>
        <v>0</v>
      </c>
      <c r="G28" s="334">
        <f>'SO 01 39-2019 Pol'!BC216</f>
        <v>0</v>
      </c>
      <c r="H28" s="334">
        <f>'SO 01 39-2019 Pol'!BD216</f>
        <v>0</v>
      </c>
      <c r="I28" s="335">
        <f>'SO 01 39-2019 Pol'!BE216</f>
        <v>0</v>
      </c>
    </row>
    <row r="29" spans="1:9" s="137" customFormat="1">
      <c r="A29" s="332" t="str">
        <f>'SO 01 39-2019 Pol'!B217</f>
        <v>99</v>
      </c>
      <c r="B29" s="70" t="str">
        <f>'SO 01 39-2019 Pol'!C217</f>
        <v>Staveništní přesun hmot</v>
      </c>
      <c r="D29" s="230"/>
      <c r="E29" s="333">
        <f>'SO 01 39-2019 Pol'!BA219</f>
        <v>0</v>
      </c>
      <c r="F29" s="334">
        <f>'SO 01 39-2019 Pol'!BB219</f>
        <v>0</v>
      </c>
      <c r="G29" s="334">
        <f>'SO 01 39-2019 Pol'!BC219</f>
        <v>0</v>
      </c>
      <c r="H29" s="334">
        <f>'SO 01 39-2019 Pol'!BD219</f>
        <v>0</v>
      </c>
      <c r="I29" s="335">
        <f>'SO 01 39-2019 Pol'!BE219</f>
        <v>0</v>
      </c>
    </row>
    <row r="30" spans="1:9" s="137" customFormat="1">
      <c r="A30" s="332" t="str">
        <f>'SO 01 39-2019 Pol'!B220</f>
        <v>792</v>
      </c>
      <c r="B30" s="70" t="str">
        <f>'SO 01 39-2019 Pol'!C220</f>
        <v>Mobiliář</v>
      </c>
      <c r="D30" s="230"/>
      <c r="E30" s="333">
        <f>'SO 01 39-2019 Pol'!BA223</f>
        <v>0</v>
      </c>
      <c r="F30" s="334">
        <f>'SO 01 39-2019 Pol'!BB223</f>
        <v>0</v>
      </c>
      <c r="G30" s="334">
        <f>'SO 01 39-2019 Pol'!BC223</f>
        <v>0</v>
      </c>
      <c r="H30" s="334">
        <f>'SO 01 39-2019 Pol'!BD223</f>
        <v>0</v>
      </c>
      <c r="I30" s="335">
        <f>'SO 01 39-2019 Pol'!BE223</f>
        <v>0</v>
      </c>
    </row>
    <row r="31" spans="1:9" s="137" customFormat="1">
      <c r="A31" s="332" t="str">
        <f>'SO 01 39-2019 Pol'!B224</f>
        <v>M21</v>
      </c>
      <c r="B31" s="70" t="str">
        <f>'SO 01 39-2019 Pol'!C224</f>
        <v>Elektromontáže</v>
      </c>
      <c r="D31" s="230"/>
      <c r="E31" s="333">
        <f>'SO 01 39-2019 Pol'!BA227</f>
        <v>0</v>
      </c>
      <c r="F31" s="334">
        <f>'SO 01 39-2019 Pol'!BB227</f>
        <v>0</v>
      </c>
      <c r="G31" s="334">
        <f>'SO 01 39-2019 Pol'!BC227</f>
        <v>0</v>
      </c>
      <c r="H31" s="334">
        <f>'SO 01 39-2019 Pol'!BD227</f>
        <v>0</v>
      </c>
      <c r="I31" s="335">
        <f>'SO 01 39-2019 Pol'!BE227</f>
        <v>0</v>
      </c>
    </row>
    <row r="32" spans="1:9" s="137" customFormat="1" ht="13.5" thickBot="1">
      <c r="A32" s="332" t="str">
        <f>'SO 01 39-2019 Pol'!B228</f>
        <v>D96</v>
      </c>
      <c r="B32" s="70" t="str">
        <f>'SO 01 39-2019 Pol'!C228</f>
        <v>Přesuny suti a vybouraných hmot</v>
      </c>
      <c r="D32" s="230"/>
      <c r="E32" s="333">
        <f>'SO 01 39-2019 Pol'!BA233</f>
        <v>0</v>
      </c>
      <c r="F32" s="334">
        <f>'SO 01 39-2019 Pol'!BB233</f>
        <v>0</v>
      </c>
      <c r="G32" s="334">
        <f>'SO 01 39-2019 Pol'!BC233</f>
        <v>0</v>
      </c>
      <c r="H32" s="334">
        <f>'SO 01 39-2019 Pol'!BD233</f>
        <v>0</v>
      </c>
      <c r="I32" s="335">
        <f>'SO 01 39-2019 Pol'!BE233</f>
        <v>0</v>
      </c>
    </row>
    <row r="33" spans="1:57" s="14" customFormat="1" ht="13.5" thickBot="1">
      <c r="A33" s="231"/>
      <c r="B33" s="232" t="s">
        <v>79</v>
      </c>
      <c r="C33" s="232"/>
      <c r="D33" s="233"/>
      <c r="E33" s="234">
        <f>SUM(E7:E32)</f>
        <v>0</v>
      </c>
      <c r="F33" s="235">
        <f>SUM(F7:F32)</f>
        <v>0</v>
      </c>
      <c r="G33" s="235">
        <f>SUM(G7:G32)</f>
        <v>0</v>
      </c>
      <c r="H33" s="235">
        <f>SUM(H7:H32)</f>
        <v>0</v>
      </c>
      <c r="I33" s="236">
        <f>SUM(I7:I32)</f>
        <v>0</v>
      </c>
    </row>
    <row r="34" spans="1:57">
      <c r="A34" s="137"/>
      <c r="B34" s="137"/>
      <c r="C34" s="137"/>
      <c r="D34" s="137"/>
      <c r="E34" s="137"/>
      <c r="F34" s="137"/>
      <c r="G34" s="137"/>
      <c r="H34" s="137"/>
      <c r="I34" s="137"/>
    </row>
    <row r="35" spans="1:57" ht="19.5" customHeight="1">
      <c r="A35" s="222" t="s">
        <v>80</v>
      </c>
      <c r="B35" s="222"/>
      <c r="C35" s="222"/>
      <c r="D35" s="222"/>
      <c r="E35" s="222"/>
      <c r="F35" s="222"/>
      <c r="G35" s="237"/>
      <c r="H35" s="222"/>
      <c r="I35" s="222"/>
      <c r="BA35" s="143"/>
      <c r="BB35" s="143"/>
      <c r="BC35" s="143"/>
      <c r="BD35" s="143"/>
      <c r="BE35" s="143"/>
    </row>
    <row r="36" spans="1:57" ht="13.5" thickBot="1"/>
    <row r="37" spans="1:57">
      <c r="A37" s="175" t="s">
        <v>81</v>
      </c>
      <c r="B37" s="176"/>
      <c r="C37" s="176"/>
      <c r="D37" s="238"/>
      <c r="E37" s="239" t="s">
        <v>82</v>
      </c>
      <c r="F37" s="240" t="s">
        <v>12</v>
      </c>
      <c r="G37" s="241" t="s">
        <v>83</v>
      </c>
      <c r="H37" s="242"/>
      <c r="I37" s="243" t="s">
        <v>82</v>
      </c>
    </row>
    <row r="38" spans="1:57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159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160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162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163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>
      <c r="A45" s="167" t="s">
        <v>164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 ht="13.5" thickBot="1">
      <c r="A46" s="250"/>
      <c r="B46" s="251" t="s">
        <v>84</v>
      </c>
      <c r="C46" s="252"/>
      <c r="D46" s="253"/>
      <c r="E46" s="254"/>
      <c r="F46" s="255"/>
      <c r="G46" s="255"/>
      <c r="H46" s="256">
        <f>SUM(I38:I45)</f>
        <v>0</v>
      </c>
      <c r="I46" s="257"/>
    </row>
    <row r="48" spans="1:57">
      <c r="B48" s="14"/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306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 39-2019 Rek'!H1</f>
        <v>39-2019</v>
      </c>
      <c r="G3" s="268"/>
    </row>
    <row r="4" spans="1:80" ht="13.5" thickBot="1">
      <c r="A4" s="269" t="s">
        <v>76</v>
      </c>
      <c r="B4" s="214"/>
      <c r="C4" s="215" t="s">
        <v>170</v>
      </c>
      <c r="D4" s="270"/>
      <c r="E4" s="271" t="str">
        <f>'SO 01 39-2019 Rek'!G2</f>
        <v>Stanoviště ST 5- Spáčilova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176</v>
      </c>
      <c r="E8" s="297">
        <v>0.75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-0.55000000000000004</v>
      </c>
      <c r="K8" s="300">
        <f>E8*J8</f>
        <v>-0.41250000000000003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177</v>
      </c>
      <c r="D9" s="310"/>
      <c r="E9" s="311">
        <v>0.75</v>
      </c>
      <c r="F9" s="312"/>
      <c r="G9" s="313"/>
      <c r="H9" s="314"/>
      <c r="I9" s="306"/>
      <c r="J9" s="315"/>
      <c r="K9" s="306"/>
      <c r="M9" s="307" t="s">
        <v>177</v>
      </c>
      <c r="O9" s="292"/>
    </row>
    <row r="10" spans="1:80">
      <c r="A10" s="293">
        <v>2</v>
      </c>
      <c r="B10" s="294" t="s">
        <v>178</v>
      </c>
      <c r="C10" s="295" t="s">
        <v>179</v>
      </c>
      <c r="D10" s="296" t="s">
        <v>176</v>
      </c>
      <c r="E10" s="297">
        <v>0.75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-0.24199999999999999</v>
      </c>
      <c r="K10" s="300">
        <f>E10*J10</f>
        <v>-0.18149999999999999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180</v>
      </c>
      <c r="C11" s="295" t="s">
        <v>181</v>
      </c>
      <c r="D11" s="296" t="s">
        <v>176</v>
      </c>
      <c r="E11" s="297">
        <v>0.75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-0.35759999999999997</v>
      </c>
      <c r="K11" s="300">
        <f>E11*J11</f>
        <v>-0.26819999999999999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8"/>
      <c r="C12" s="309" t="s">
        <v>177</v>
      </c>
      <c r="D12" s="310"/>
      <c r="E12" s="311">
        <v>0.75</v>
      </c>
      <c r="F12" s="312"/>
      <c r="G12" s="313"/>
      <c r="H12" s="314"/>
      <c r="I12" s="306"/>
      <c r="J12" s="315"/>
      <c r="K12" s="306"/>
      <c r="M12" s="307" t="s">
        <v>177</v>
      </c>
      <c r="O12" s="292"/>
    </row>
    <row r="13" spans="1:80">
      <c r="A13" s="293">
        <v>4</v>
      </c>
      <c r="B13" s="294" t="s">
        <v>182</v>
      </c>
      <c r="C13" s="295" t="s">
        <v>183</v>
      </c>
      <c r="D13" s="296" t="s">
        <v>184</v>
      </c>
      <c r="E13" s="297">
        <v>2.5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-0.27</v>
      </c>
      <c r="K13" s="300">
        <f>E13*J13</f>
        <v>-0.67500000000000004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5</v>
      </c>
      <c r="B14" s="294" t="s">
        <v>185</v>
      </c>
      <c r="C14" s="295" t="s">
        <v>186</v>
      </c>
      <c r="D14" s="296" t="s">
        <v>187</v>
      </c>
      <c r="E14" s="297">
        <v>10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6</v>
      </c>
      <c r="B15" s="294" t="s">
        <v>188</v>
      </c>
      <c r="C15" s="295" t="s">
        <v>189</v>
      </c>
      <c r="D15" s="296" t="s">
        <v>190</v>
      </c>
      <c r="E15" s="297">
        <v>10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7</v>
      </c>
      <c r="B16" s="294" t="s">
        <v>191</v>
      </c>
      <c r="C16" s="295" t="s">
        <v>192</v>
      </c>
      <c r="D16" s="296" t="s">
        <v>184</v>
      </c>
      <c r="E16" s="297">
        <v>8</v>
      </c>
      <c r="F16" s="297">
        <v>0</v>
      </c>
      <c r="G16" s="298">
        <f>E16*F16</f>
        <v>0</v>
      </c>
      <c r="H16" s="299">
        <v>1.2710000000000001E-2</v>
      </c>
      <c r="I16" s="300">
        <f>E16*H16</f>
        <v>0.10168000000000001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193</v>
      </c>
      <c r="D17" s="304"/>
      <c r="E17" s="304"/>
      <c r="F17" s="304"/>
      <c r="G17" s="305"/>
      <c r="I17" s="306"/>
      <c r="K17" s="306"/>
      <c r="L17" s="307" t="s">
        <v>193</v>
      </c>
      <c r="O17" s="292">
        <v>3</v>
      </c>
    </row>
    <row r="18" spans="1:80" ht="22.5">
      <c r="A18" s="301"/>
      <c r="B18" s="302"/>
      <c r="C18" s="303" t="s">
        <v>194</v>
      </c>
      <c r="D18" s="304"/>
      <c r="E18" s="304"/>
      <c r="F18" s="304"/>
      <c r="G18" s="305"/>
      <c r="I18" s="306"/>
      <c r="K18" s="306"/>
      <c r="L18" s="307" t="s">
        <v>194</v>
      </c>
      <c r="O18" s="292">
        <v>3</v>
      </c>
    </row>
    <row r="19" spans="1:80">
      <c r="A19" s="301"/>
      <c r="B19" s="308"/>
      <c r="C19" s="309" t="s">
        <v>195</v>
      </c>
      <c r="D19" s="310"/>
      <c r="E19" s="311">
        <v>8</v>
      </c>
      <c r="F19" s="312"/>
      <c r="G19" s="313"/>
      <c r="H19" s="314"/>
      <c r="I19" s="306"/>
      <c r="J19" s="315"/>
      <c r="K19" s="306"/>
      <c r="M19" s="307" t="s">
        <v>195</v>
      </c>
      <c r="O19" s="292"/>
    </row>
    <row r="20" spans="1:80">
      <c r="A20" s="293">
        <v>8</v>
      </c>
      <c r="B20" s="294" t="s">
        <v>196</v>
      </c>
      <c r="C20" s="295" t="s">
        <v>197</v>
      </c>
      <c r="D20" s="296" t="s">
        <v>184</v>
      </c>
      <c r="E20" s="297">
        <v>4</v>
      </c>
      <c r="F20" s="297">
        <v>0</v>
      </c>
      <c r="G20" s="298">
        <f>E20*F20</f>
        <v>0</v>
      </c>
      <c r="H20" s="299">
        <v>3.9739999999999998E-2</v>
      </c>
      <c r="I20" s="300">
        <f>E20*H20</f>
        <v>0.15895999999999999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2"/>
      <c r="C21" s="303" t="s">
        <v>198</v>
      </c>
      <c r="D21" s="304"/>
      <c r="E21" s="304"/>
      <c r="F21" s="304"/>
      <c r="G21" s="305"/>
      <c r="I21" s="306"/>
      <c r="K21" s="306"/>
      <c r="L21" s="307" t="s">
        <v>198</v>
      </c>
      <c r="O21" s="292">
        <v>3</v>
      </c>
    </row>
    <row r="22" spans="1:80">
      <c r="A22" s="301"/>
      <c r="B22" s="308"/>
      <c r="C22" s="309" t="s">
        <v>199</v>
      </c>
      <c r="D22" s="310"/>
      <c r="E22" s="311">
        <v>4</v>
      </c>
      <c r="F22" s="312"/>
      <c r="G22" s="313"/>
      <c r="H22" s="314"/>
      <c r="I22" s="306"/>
      <c r="J22" s="315"/>
      <c r="K22" s="306"/>
      <c r="M22" s="307" t="s">
        <v>199</v>
      </c>
      <c r="O22" s="292"/>
    </row>
    <row r="23" spans="1:80">
      <c r="A23" s="316"/>
      <c r="B23" s="317" t="s">
        <v>99</v>
      </c>
      <c r="C23" s="318" t="s">
        <v>173</v>
      </c>
      <c r="D23" s="319"/>
      <c r="E23" s="320"/>
      <c r="F23" s="321"/>
      <c r="G23" s="322">
        <f>SUM(G7:G22)</f>
        <v>0</v>
      </c>
      <c r="H23" s="323"/>
      <c r="I23" s="324">
        <f>SUM(I7:I22)</f>
        <v>0.26063999999999998</v>
      </c>
      <c r="J23" s="323"/>
      <c r="K23" s="324">
        <f>SUM(K7:K22)</f>
        <v>-1.5372000000000001</v>
      </c>
      <c r="O23" s="292">
        <v>4</v>
      </c>
      <c r="BA23" s="325">
        <f>SUM(BA7:BA22)</f>
        <v>0</v>
      </c>
      <c r="BB23" s="325">
        <f>SUM(BB7:BB22)</f>
        <v>0</v>
      </c>
      <c r="BC23" s="325">
        <f>SUM(BC7:BC22)</f>
        <v>0</v>
      </c>
      <c r="BD23" s="325">
        <f>SUM(BD7:BD22)</f>
        <v>0</v>
      </c>
      <c r="BE23" s="325">
        <f>SUM(BE7:BE22)</f>
        <v>0</v>
      </c>
    </row>
    <row r="24" spans="1:80">
      <c r="A24" s="282" t="s">
        <v>97</v>
      </c>
      <c r="B24" s="283" t="s">
        <v>200</v>
      </c>
      <c r="C24" s="284" t="s">
        <v>201</v>
      </c>
      <c r="D24" s="285"/>
      <c r="E24" s="286"/>
      <c r="F24" s="286"/>
      <c r="G24" s="287"/>
      <c r="H24" s="288"/>
      <c r="I24" s="289"/>
      <c r="J24" s="290"/>
      <c r="K24" s="291"/>
      <c r="O24" s="292">
        <v>1</v>
      </c>
    </row>
    <row r="25" spans="1:80">
      <c r="A25" s="293">
        <v>9</v>
      </c>
      <c r="B25" s="294" t="s">
        <v>203</v>
      </c>
      <c r="C25" s="295" t="s">
        <v>204</v>
      </c>
      <c r="D25" s="296" t="s">
        <v>109</v>
      </c>
      <c r="E25" s="297">
        <v>7.65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8"/>
      <c r="C26" s="309" t="s">
        <v>205</v>
      </c>
      <c r="D26" s="310"/>
      <c r="E26" s="311">
        <v>7.65</v>
      </c>
      <c r="F26" s="312"/>
      <c r="G26" s="313"/>
      <c r="H26" s="314"/>
      <c r="I26" s="306"/>
      <c r="J26" s="315"/>
      <c r="K26" s="306"/>
      <c r="M26" s="307" t="s">
        <v>205</v>
      </c>
      <c r="O26" s="292"/>
    </row>
    <row r="27" spans="1:80">
      <c r="A27" s="293">
        <v>10</v>
      </c>
      <c r="B27" s="294" t="s">
        <v>206</v>
      </c>
      <c r="C27" s="295" t="s">
        <v>207</v>
      </c>
      <c r="D27" s="296" t="s">
        <v>109</v>
      </c>
      <c r="E27" s="297">
        <v>4.6500000000000004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208</v>
      </c>
      <c r="D28" s="310"/>
      <c r="E28" s="311">
        <v>3.6</v>
      </c>
      <c r="F28" s="312"/>
      <c r="G28" s="313"/>
      <c r="H28" s="314"/>
      <c r="I28" s="306"/>
      <c r="J28" s="315"/>
      <c r="K28" s="306"/>
      <c r="M28" s="307" t="s">
        <v>208</v>
      </c>
      <c r="O28" s="292"/>
    </row>
    <row r="29" spans="1:80">
      <c r="A29" s="301"/>
      <c r="B29" s="308"/>
      <c r="C29" s="309" t="s">
        <v>209</v>
      </c>
      <c r="D29" s="310"/>
      <c r="E29" s="311">
        <v>1.05</v>
      </c>
      <c r="F29" s="312"/>
      <c r="G29" s="313"/>
      <c r="H29" s="314"/>
      <c r="I29" s="306"/>
      <c r="J29" s="315"/>
      <c r="K29" s="306"/>
      <c r="M29" s="307" t="s">
        <v>209</v>
      </c>
      <c r="O29" s="292"/>
    </row>
    <row r="30" spans="1:80">
      <c r="A30" s="293">
        <v>11</v>
      </c>
      <c r="B30" s="294" t="s">
        <v>210</v>
      </c>
      <c r="C30" s="295" t="s">
        <v>211</v>
      </c>
      <c r="D30" s="296" t="s">
        <v>109</v>
      </c>
      <c r="E30" s="297">
        <v>4.6500000000000004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16"/>
      <c r="B31" s="317" t="s">
        <v>99</v>
      </c>
      <c r="C31" s="318" t="s">
        <v>202</v>
      </c>
      <c r="D31" s="319"/>
      <c r="E31" s="320"/>
      <c r="F31" s="321"/>
      <c r="G31" s="322">
        <f>SUM(G24:G30)</f>
        <v>0</v>
      </c>
      <c r="H31" s="323"/>
      <c r="I31" s="324">
        <f>SUM(I24:I30)</f>
        <v>0</v>
      </c>
      <c r="J31" s="323"/>
      <c r="K31" s="324">
        <f>SUM(K24:K30)</f>
        <v>0</v>
      </c>
      <c r="O31" s="292">
        <v>4</v>
      </c>
      <c r="BA31" s="325">
        <f>SUM(BA24:BA30)</f>
        <v>0</v>
      </c>
      <c r="BB31" s="325">
        <f>SUM(BB24:BB30)</f>
        <v>0</v>
      </c>
      <c r="BC31" s="325">
        <f>SUM(BC24:BC30)</f>
        <v>0</v>
      </c>
      <c r="BD31" s="325">
        <f>SUM(BD24:BD30)</f>
        <v>0</v>
      </c>
      <c r="BE31" s="325">
        <f>SUM(BE24:BE30)</f>
        <v>0</v>
      </c>
    </row>
    <row r="32" spans="1:80">
      <c r="A32" s="282" t="s">
        <v>97</v>
      </c>
      <c r="B32" s="283" t="s">
        <v>212</v>
      </c>
      <c r="C32" s="284" t="s">
        <v>213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>
      <c r="A33" s="293">
        <v>12</v>
      </c>
      <c r="B33" s="294" t="s">
        <v>215</v>
      </c>
      <c r="C33" s="295" t="s">
        <v>216</v>
      </c>
      <c r="D33" s="296" t="s">
        <v>109</v>
      </c>
      <c r="E33" s="297">
        <v>6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217</v>
      </c>
      <c r="D34" s="304"/>
      <c r="E34" s="304"/>
      <c r="F34" s="304"/>
      <c r="G34" s="305"/>
      <c r="I34" s="306"/>
      <c r="K34" s="306"/>
      <c r="L34" s="307" t="s">
        <v>217</v>
      </c>
      <c r="O34" s="292">
        <v>3</v>
      </c>
    </row>
    <row r="35" spans="1:80">
      <c r="A35" s="301"/>
      <c r="B35" s="308"/>
      <c r="C35" s="309" t="s">
        <v>218</v>
      </c>
      <c r="D35" s="310"/>
      <c r="E35" s="311">
        <v>2.4</v>
      </c>
      <c r="F35" s="312"/>
      <c r="G35" s="313"/>
      <c r="H35" s="314"/>
      <c r="I35" s="306"/>
      <c r="J35" s="315"/>
      <c r="K35" s="306"/>
      <c r="M35" s="307" t="s">
        <v>218</v>
      </c>
      <c r="O35" s="292"/>
    </row>
    <row r="36" spans="1:80">
      <c r="A36" s="301"/>
      <c r="B36" s="308"/>
      <c r="C36" s="309" t="s">
        <v>219</v>
      </c>
      <c r="D36" s="310"/>
      <c r="E36" s="311">
        <v>3.6</v>
      </c>
      <c r="F36" s="312"/>
      <c r="G36" s="313"/>
      <c r="H36" s="314"/>
      <c r="I36" s="306"/>
      <c r="J36" s="315"/>
      <c r="K36" s="306"/>
      <c r="M36" s="307" t="s">
        <v>219</v>
      </c>
      <c r="O36" s="292"/>
    </row>
    <row r="37" spans="1:80" ht="22.5">
      <c r="A37" s="293">
        <v>13</v>
      </c>
      <c r="B37" s="294" t="s">
        <v>220</v>
      </c>
      <c r="C37" s="295" t="s">
        <v>221</v>
      </c>
      <c r="D37" s="296" t="s">
        <v>109</v>
      </c>
      <c r="E37" s="297">
        <v>3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2"/>
      <c r="C38" s="303" t="s">
        <v>222</v>
      </c>
      <c r="D38" s="304"/>
      <c r="E38" s="304"/>
      <c r="F38" s="304"/>
      <c r="G38" s="305"/>
      <c r="I38" s="306"/>
      <c r="K38" s="306"/>
      <c r="L38" s="307" t="s">
        <v>222</v>
      </c>
      <c r="O38" s="292">
        <v>3</v>
      </c>
    </row>
    <row r="39" spans="1:80">
      <c r="A39" s="301"/>
      <c r="B39" s="308"/>
      <c r="C39" s="309" t="s">
        <v>223</v>
      </c>
      <c r="D39" s="310"/>
      <c r="E39" s="311">
        <v>3</v>
      </c>
      <c r="F39" s="312"/>
      <c r="G39" s="313"/>
      <c r="H39" s="314"/>
      <c r="I39" s="306"/>
      <c r="J39" s="315"/>
      <c r="K39" s="306"/>
      <c r="M39" s="307" t="s">
        <v>223</v>
      </c>
      <c r="O39" s="292"/>
    </row>
    <row r="40" spans="1:80">
      <c r="A40" s="293">
        <v>14</v>
      </c>
      <c r="B40" s="294" t="s">
        <v>224</v>
      </c>
      <c r="C40" s="295" t="s">
        <v>225</v>
      </c>
      <c r="D40" s="296" t="s">
        <v>109</v>
      </c>
      <c r="E40" s="297">
        <v>24.217600000000001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37" t="s">
        <v>226</v>
      </c>
      <c r="D41" s="310"/>
      <c r="E41" s="336">
        <v>0</v>
      </c>
      <c r="F41" s="312"/>
      <c r="G41" s="313"/>
      <c r="H41" s="314"/>
      <c r="I41" s="306"/>
      <c r="J41" s="315"/>
      <c r="K41" s="306"/>
      <c r="M41" s="307" t="s">
        <v>226</v>
      </c>
      <c r="O41" s="292"/>
    </row>
    <row r="42" spans="1:80">
      <c r="A42" s="301"/>
      <c r="B42" s="308"/>
      <c r="C42" s="337" t="s">
        <v>227</v>
      </c>
      <c r="D42" s="310"/>
      <c r="E42" s="336">
        <v>61.635199999999998</v>
      </c>
      <c r="F42" s="312"/>
      <c r="G42" s="313"/>
      <c r="H42" s="314"/>
      <c r="I42" s="306"/>
      <c r="J42" s="315"/>
      <c r="K42" s="306"/>
      <c r="M42" s="307" t="s">
        <v>227</v>
      </c>
      <c r="O42" s="292"/>
    </row>
    <row r="43" spans="1:80">
      <c r="A43" s="301"/>
      <c r="B43" s="308"/>
      <c r="C43" s="337" t="s">
        <v>228</v>
      </c>
      <c r="D43" s="310"/>
      <c r="E43" s="336">
        <v>-3.6</v>
      </c>
      <c r="F43" s="312"/>
      <c r="G43" s="313"/>
      <c r="H43" s="314"/>
      <c r="I43" s="306"/>
      <c r="J43" s="315"/>
      <c r="K43" s="306"/>
      <c r="M43" s="307" t="s">
        <v>228</v>
      </c>
      <c r="O43" s="292"/>
    </row>
    <row r="44" spans="1:80">
      <c r="A44" s="301"/>
      <c r="B44" s="308"/>
      <c r="C44" s="337" t="s">
        <v>229</v>
      </c>
      <c r="D44" s="310"/>
      <c r="E44" s="336">
        <v>-2.4</v>
      </c>
      <c r="F44" s="312"/>
      <c r="G44" s="313"/>
      <c r="H44" s="314"/>
      <c r="I44" s="306"/>
      <c r="J44" s="315"/>
      <c r="K44" s="306"/>
      <c r="M44" s="307" t="s">
        <v>229</v>
      </c>
      <c r="O44" s="292"/>
    </row>
    <row r="45" spans="1:80">
      <c r="A45" s="301"/>
      <c r="B45" s="308"/>
      <c r="C45" s="337" t="s">
        <v>230</v>
      </c>
      <c r="D45" s="310"/>
      <c r="E45" s="336">
        <v>-7.2</v>
      </c>
      <c r="F45" s="312"/>
      <c r="G45" s="313"/>
      <c r="H45" s="314"/>
      <c r="I45" s="306"/>
      <c r="J45" s="315"/>
      <c r="K45" s="306"/>
      <c r="M45" s="307" t="s">
        <v>230</v>
      </c>
      <c r="O45" s="292"/>
    </row>
    <row r="46" spans="1:80">
      <c r="A46" s="301"/>
      <c r="B46" s="308"/>
      <c r="C46" s="337" t="s">
        <v>231</v>
      </c>
      <c r="D46" s="310"/>
      <c r="E46" s="336">
        <v>48.435199999999995</v>
      </c>
      <c r="F46" s="312"/>
      <c r="G46" s="313"/>
      <c r="H46" s="314"/>
      <c r="I46" s="306"/>
      <c r="J46" s="315"/>
      <c r="K46" s="306"/>
      <c r="M46" s="307" t="s">
        <v>231</v>
      </c>
      <c r="O46" s="292"/>
    </row>
    <row r="47" spans="1:80">
      <c r="A47" s="301"/>
      <c r="B47" s="308"/>
      <c r="C47" s="309" t="s">
        <v>232</v>
      </c>
      <c r="D47" s="310"/>
      <c r="E47" s="311">
        <v>24.217600000000001</v>
      </c>
      <c r="F47" s="312"/>
      <c r="G47" s="313"/>
      <c r="H47" s="314"/>
      <c r="I47" s="306"/>
      <c r="J47" s="315"/>
      <c r="K47" s="306"/>
      <c r="M47" s="307" t="s">
        <v>232</v>
      </c>
      <c r="O47" s="292"/>
    </row>
    <row r="48" spans="1:80">
      <c r="A48" s="293">
        <v>15</v>
      </c>
      <c r="B48" s="294" t="s">
        <v>233</v>
      </c>
      <c r="C48" s="295" t="s">
        <v>234</v>
      </c>
      <c r="D48" s="296" t="s">
        <v>109</v>
      </c>
      <c r="E48" s="297">
        <v>19.374099999999999</v>
      </c>
      <c r="F48" s="297">
        <v>0</v>
      </c>
      <c r="G48" s="298">
        <f>E48*F48</f>
        <v>0</v>
      </c>
      <c r="H48" s="299">
        <v>0</v>
      </c>
      <c r="I48" s="300">
        <f>E48*H48</f>
        <v>0</v>
      </c>
      <c r="J48" s="299">
        <v>0</v>
      </c>
      <c r="K48" s="300">
        <f>E48*J48</f>
        <v>0</v>
      </c>
      <c r="O48" s="292">
        <v>2</v>
      </c>
      <c r="AA48" s="261">
        <v>1</v>
      </c>
      <c r="AB48" s="261">
        <v>1</v>
      </c>
      <c r="AC48" s="261">
        <v>1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</v>
      </c>
      <c r="CB48" s="292">
        <v>1</v>
      </c>
    </row>
    <row r="49" spans="1:80">
      <c r="A49" s="301"/>
      <c r="B49" s="302"/>
      <c r="C49" s="303" t="s">
        <v>235</v>
      </c>
      <c r="D49" s="304"/>
      <c r="E49" s="304"/>
      <c r="F49" s="304"/>
      <c r="G49" s="305"/>
      <c r="I49" s="306"/>
      <c r="K49" s="306"/>
      <c r="L49" s="307" t="s">
        <v>235</v>
      </c>
      <c r="O49" s="292">
        <v>3</v>
      </c>
    </row>
    <row r="50" spans="1:80">
      <c r="A50" s="301"/>
      <c r="B50" s="302"/>
      <c r="C50" s="303" t="s">
        <v>236</v>
      </c>
      <c r="D50" s="304"/>
      <c r="E50" s="304"/>
      <c r="F50" s="304"/>
      <c r="G50" s="305"/>
      <c r="I50" s="306"/>
      <c r="K50" s="306"/>
      <c r="L50" s="307" t="s">
        <v>236</v>
      </c>
      <c r="O50" s="292">
        <v>3</v>
      </c>
    </row>
    <row r="51" spans="1:80">
      <c r="A51" s="301"/>
      <c r="B51" s="302"/>
      <c r="C51" s="303" t="s">
        <v>237</v>
      </c>
      <c r="D51" s="304"/>
      <c r="E51" s="304"/>
      <c r="F51" s="304"/>
      <c r="G51" s="305"/>
      <c r="I51" s="306"/>
      <c r="K51" s="306"/>
      <c r="L51" s="307" t="s">
        <v>237</v>
      </c>
      <c r="O51" s="292">
        <v>3</v>
      </c>
    </row>
    <row r="52" spans="1:80">
      <c r="A52" s="301"/>
      <c r="B52" s="302"/>
      <c r="C52" s="303"/>
      <c r="D52" s="304"/>
      <c r="E52" s="304"/>
      <c r="F52" s="304"/>
      <c r="G52" s="305"/>
      <c r="I52" s="306"/>
      <c r="K52" s="306"/>
      <c r="L52" s="307"/>
      <c r="O52" s="292">
        <v>3</v>
      </c>
    </row>
    <row r="53" spans="1:80">
      <c r="A53" s="301"/>
      <c r="B53" s="308"/>
      <c r="C53" s="337" t="s">
        <v>226</v>
      </c>
      <c r="D53" s="310"/>
      <c r="E53" s="336">
        <v>0</v>
      </c>
      <c r="F53" s="312"/>
      <c r="G53" s="313"/>
      <c r="H53" s="314"/>
      <c r="I53" s="306"/>
      <c r="J53" s="315"/>
      <c r="K53" s="306"/>
      <c r="M53" s="307" t="s">
        <v>226</v>
      </c>
      <c r="O53" s="292"/>
    </row>
    <row r="54" spans="1:80">
      <c r="A54" s="301"/>
      <c r="B54" s="308"/>
      <c r="C54" s="337" t="s">
        <v>227</v>
      </c>
      <c r="D54" s="310"/>
      <c r="E54" s="336">
        <v>61.635199999999998</v>
      </c>
      <c r="F54" s="312"/>
      <c r="G54" s="313"/>
      <c r="H54" s="314"/>
      <c r="I54" s="306"/>
      <c r="J54" s="315"/>
      <c r="K54" s="306"/>
      <c r="M54" s="307" t="s">
        <v>227</v>
      </c>
      <c r="O54" s="292"/>
    </row>
    <row r="55" spans="1:80">
      <c r="A55" s="301"/>
      <c r="B55" s="308"/>
      <c r="C55" s="337" t="s">
        <v>228</v>
      </c>
      <c r="D55" s="310"/>
      <c r="E55" s="336">
        <v>-3.6</v>
      </c>
      <c r="F55" s="312"/>
      <c r="G55" s="313"/>
      <c r="H55" s="314"/>
      <c r="I55" s="306"/>
      <c r="J55" s="315"/>
      <c r="K55" s="306"/>
      <c r="M55" s="307" t="s">
        <v>228</v>
      </c>
      <c r="O55" s="292"/>
    </row>
    <row r="56" spans="1:80">
      <c r="A56" s="301"/>
      <c r="B56" s="308"/>
      <c r="C56" s="337" t="s">
        <v>229</v>
      </c>
      <c r="D56" s="310"/>
      <c r="E56" s="336">
        <v>-2.4</v>
      </c>
      <c r="F56" s="312"/>
      <c r="G56" s="313"/>
      <c r="H56" s="314"/>
      <c r="I56" s="306"/>
      <c r="J56" s="315"/>
      <c r="K56" s="306"/>
      <c r="M56" s="307" t="s">
        <v>229</v>
      </c>
      <c r="O56" s="292"/>
    </row>
    <row r="57" spans="1:80">
      <c r="A57" s="301"/>
      <c r="B57" s="308"/>
      <c r="C57" s="337" t="s">
        <v>230</v>
      </c>
      <c r="D57" s="310"/>
      <c r="E57" s="336">
        <v>-7.2</v>
      </c>
      <c r="F57" s="312"/>
      <c r="G57" s="313"/>
      <c r="H57" s="314"/>
      <c r="I57" s="306"/>
      <c r="J57" s="315"/>
      <c r="K57" s="306"/>
      <c r="M57" s="307" t="s">
        <v>230</v>
      </c>
      <c r="O57" s="292"/>
    </row>
    <row r="58" spans="1:80">
      <c r="A58" s="301"/>
      <c r="B58" s="308"/>
      <c r="C58" s="337" t="s">
        <v>231</v>
      </c>
      <c r="D58" s="310"/>
      <c r="E58" s="336">
        <v>48.435199999999995</v>
      </c>
      <c r="F58" s="312"/>
      <c r="G58" s="313"/>
      <c r="H58" s="314"/>
      <c r="I58" s="306"/>
      <c r="J58" s="315"/>
      <c r="K58" s="306"/>
      <c r="M58" s="307" t="s">
        <v>231</v>
      </c>
      <c r="O58" s="292"/>
    </row>
    <row r="59" spans="1:80">
      <c r="A59" s="301"/>
      <c r="B59" s="308"/>
      <c r="C59" s="309" t="s">
        <v>238</v>
      </c>
      <c r="D59" s="310"/>
      <c r="E59" s="311">
        <v>19.374099999999999</v>
      </c>
      <c r="F59" s="312"/>
      <c r="G59" s="313"/>
      <c r="H59" s="314"/>
      <c r="I59" s="306"/>
      <c r="J59" s="315"/>
      <c r="K59" s="306"/>
      <c r="M59" s="307" t="s">
        <v>238</v>
      </c>
      <c r="O59" s="292"/>
    </row>
    <row r="60" spans="1:80">
      <c r="A60" s="293">
        <v>16</v>
      </c>
      <c r="B60" s="294" t="s">
        <v>239</v>
      </c>
      <c r="C60" s="295" t="s">
        <v>240</v>
      </c>
      <c r="D60" s="296" t="s">
        <v>109</v>
      </c>
      <c r="E60" s="297">
        <v>19.374099999999999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293">
        <v>17</v>
      </c>
      <c r="B61" s="294" t="s">
        <v>241</v>
      </c>
      <c r="C61" s="295" t="s">
        <v>242</v>
      </c>
      <c r="D61" s="296" t="s">
        <v>109</v>
      </c>
      <c r="E61" s="297">
        <v>4.8434999999999997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301"/>
      <c r="B62" s="308"/>
      <c r="C62" s="337" t="s">
        <v>226</v>
      </c>
      <c r="D62" s="310"/>
      <c r="E62" s="336">
        <v>0</v>
      </c>
      <c r="F62" s="312"/>
      <c r="G62" s="313"/>
      <c r="H62" s="314"/>
      <c r="I62" s="306"/>
      <c r="J62" s="315"/>
      <c r="K62" s="306"/>
      <c r="M62" s="307" t="s">
        <v>226</v>
      </c>
      <c r="O62" s="292"/>
    </row>
    <row r="63" spans="1:80">
      <c r="A63" s="301"/>
      <c r="B63" s="308"/>
      <c r="C63" s="337" t="s">
        <v>227</v>
      </c>
      <c r="D63" s="310"/>
      <c r="E63" s="336">
        <v>61.635199999999998</v>
      </c>
      <c r="F63" s="312"/>
      <c r="G63" s="313"/>
      <c r="H63" s="314"/>
      <c r="I63" s="306"/>
      <c r="J63" s="315"/>
      <c r="K63" s="306"/>
      <c r="M63" s="307" t="s">
        <v>227</v>
      </c>
      <c r="O63" s="292"/>
    </row>
    <row r="64" spans="1:80">
      <c r="A64" s="301"/>
      <c r="B64" s="308"/>
      <c r="C64" s="337" t="s">
        <v>228</v>
      </c>
      <c r="D64" s="310"/>
      <c r="E64" s="336">
        <v>-3.6</v>
      </c>
      <c r="F64" s="312"/>
      <c r="G64" s="313"/>
      <c r="H64" s="314"/>
      <c r="I64" s="306"/>
      <c r="J64" s="315"/>
      <c r="K64" s="306"/>
      <c r="M64" s="307" t="s">
        <v>228</v>
      </c>
      <c r="O64" s="292"/>
    </row>
    <row r="65" spans="1:80">
      <c r="A65" s="301"/>
      <c r="B65" s="308"/>
      <c r="C65" s="337" t="s">
        <v>229</v>
      </c>
      <c r="D65" s="310"/>
      <c r="E65" s="336">
        <v>-2.4</v>
      </c>
      <c r="F65" s="312"/>
      <c r="G65" s="313"/>
      <c r="H65" s="314"/>
      <c r="I65" s="306"/>
      <c r="J65" s="315"/>
      <c r="K65" s="306"/>
      <c r="M65" s="307" t="s">
        <v>229</v>
      </c>
      <c r="O65" s="292"/>
    </row>
    <row r="66" spans="1:80">
      <c r="A66" s="301"/>
      <c r="B66" s="308"/>
      <c r="C66" s="337" t="s">
        <v>230</v>
      </c>
      <c r="D66" s="310"/>
      <c r="E66" s="336">
        <v>-7.2</v>
      </c>
      <c r="F66" s="312"/>
      <c r="G66" s="313"/>
      <c r="H66" s="314"/>
      <c r="I66" s="306"/>
      <c r="J66" s="315"/>
      <c r="K66" s="306"/>
      <c r="M66" s="307" t="s">
        <v>230</v>
      </c>
      <c r="O66" s="292"/>
    </row>
    <row r="67" spans="1:80">
      <c r="A67" s="301"/>
      <c r="B67" s="308"/>
      <c r="C67" s="337" t="s">
        <v>231</v>
      </c>
      <c r="D67" s="310"/>
      <c r="E67" s="336">
        <v>48.435199999999995</v>
      </c>
      <c r="F67" s="312"/>
      <c r="G67" s="313"/>
      <c r="H67" s="314"/>
      <c r="I67" s="306"/>
      <c r="J67" s="315"/>
      <c r="K67" s="306"/>
      <c r="M67" s="307" t="s">
        <v>231</v>
      </c>
      <c r="O67" s="292"/>
    </row>
    <row r="68" spans="1:80">
      <c r="A68" s="301"/>
      <c r="B68" s="308"/>
      <c r="C68" s="309" t="s">
        <v>243</v>
      </c>
      <c r="D68" s="310"/>
      <c r="E68" s="311">
        <v>4.8434999999999997</v>
      </c>
      <c r="F68" s="312"/>
      <c r="G68" s="313"/>
      <c r="H68" s="314"/>
      <c r="I68" s="306"/>
      <c r="J68" s="315"/>
      <c r="K68" s="306"/>
      <c r="M68" s="307" t="s">
        <v>243</v>
      </c>
      <c r="O68" s="292"/>
    </row>
    <row r="69" spans="1:80">
      <c r="A69" s="293">
        <v>18</v>
      </c>
      <c r="B69" s="294" t="s">
        <v>244</v>
      </c>
      <c r="C69" s="295" t="s">
        <v>245</v>
      </c>
      <c r="D69" s="296" t="s">
        <v>109</v>
      </c>
      <c r="E69" s="297">
        <v>4.8434999999999997</v>
      </c>
      <c r="F69" s="297">
        <v>0</v>
      </c>
      <c r="G69" s="298">
        <f>E69*F69</f>
        <v>0</v>
      </c>
      <c r="H69" s="299">
        <v>0</v>
      </c>
      <c r="I69" s="300">
        <f>E69*H69</f>
        <v>0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293">
        <v>19</v>
      </c>
      <c r="B70" s="294" t="s">
        <v>246</v>
      </c>
      <c r="C70" s="295" t="s">
        <v>247</v>
      </c>
      <c r="D70" s="296" t="s">
        <v>109</v>
      </c>
      <c r="E70" s="297">
        <v>6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2"/>
      <c r="C71" s="303"/>
      <c r="D71" s="304"/>
      <c r="E71" s="304"/>
      <c r="F71" s="304"/>
      <c r="G71" s="305"/>
      <c r="I71" s="306"/>
      <c r="K71" s="306"/>
      <c r="L71" s="307"/>
      <c r="O71" s="292">
        <v>3</v>
      </c>
    </row>
    <row r="72" spans="1:80">
      <c r="A72" s="301"/>
      <c r="B72" s="308"/>
      <c r="C72" s="309" t="s">
        <v>248</v>
      </c>
      <c r="D72" s="310"/>
      <c r="E72" s="311">
        <v>2.4</v>
      </c>
      <c r="F72" s="312"/>
      <c r="G72" s="313"/>
      <c r="H72" s="314"/>
      <c r="I72" s="306"/>
      <c r="J72" s="315"/>
      <c r="K72" s="306"/>
      <c r="M72" s="307" t="s">
        <v>248</v>
      </c>
      <c r="O72" s="292"/>
    </row>
    <row r="73" spans="1:80">
      <c r="A73" s="301"/>
      <c r="B73" s="308"/>
      <c r="C73" s="309" t="s">
        <v>219</v>
      </c>
      <c r="D73" s="310"/>
      <c r="E73" s="311">
        <v>3.6</v>
      </c>
      <c r="F73" s="312"/>
      <c r="G73" s="313"/>
      <c r="H73" s="314"/>
      <c r="I73" s="306"/>
      <c r="J73" s="315"/>
      <c r="K73" s="306"/>
      <c r="M73" s="307" t="s">
        <v>219</v>
      </c>
      <c r="O73" s="292"/>
    </row>
    <row r="74" spans="1:80">
      <c r="A74" s="316"/>
      <c r="B74" s="317" t="s">
        <v>99</v>
      </c>
      <c r="C74" s="318" t="s">
        <v>214</v>
      </c>
      <c r="D74" s="319"/>
      <c r="E74" s="320"/>
      <c r="F74" s="321"/>
      <c r="G74" s="322">
        <f>SUM(G32:G73)</f>
        <v>0</v>
      </c>
      <c r="H74" s="323"/>
      <c r="I74" s="324">
        <f>SUM(I32:I73)</f>
        <v>0</v>
      </c>
      <c r="J74" s="323"/>
      <c r="K74" s="324">
        <f>SUM(K32:K73)</f>
        <v>0</v>
      </c>
      <c r="O74" s="292">
        <v>4</v>
      </c>
      <c r="BA74" s="325">
        <f>SUM(BA32:BA73)</f>
        <v>0</v>
      </c>
      <c r="BB74" s="325">
        <f>SUM(BB32:BB73)</f>
        <v>0</v>
      </c>
      <c r="BC74" s="325">
        <f>SUM(BC32:BC73)</f>
        <v>0</v>
      </c>
      <c r="BD74" s="325">
        <f>SUM(BD32:BD73)</f>
        <v>0</v>
      </c>
      <c r="BE74" s="325">
        <f>SUM(BE32:BE73)</f>
        <v>0</v>
      </c>
    </row>
    <row r="75" spans="1:80">
      <c r="A75" s="282" t="s">
        <v>97</v>
      </c>
      <c r="B75" s="283" t="s">
        <v>249</v>
      </c>
      <c r="C75" s="284" t="s">
        <v>250</v>
      </c>
      <c r="D75" s="285"/>
      <c r="E75" s="286"/>
      <c r="F75" s="286"/>
      <c r="G75" s="287"/>
      <c r="H75" s="288"/>
      <c r="I75" s="289"/>
      <c r="J75" s="290"/>
      <c r="K75" s="291"/>
      <c r="O75" s="292">
        <v>1</v>
      </c>
    </row>
    <row r="76" spans="1:80">
      <c r="A76" s="293">
        <v>20</v>
      </c>
      <c r="B76" s="294" t="s">
        <v>252</v>
      </c>
      <c r="C76" s="295" t="s">
        <v>253</v>
      </c>
      <c r="D76" s="296" t="s">
        <v>109</v>
      </c>
      <c r="E76" s="297">
        <v>61.635199999999998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01"/>
      <c r="B77" s="308"/>
      <c r="C77" s="309" t="s">
        <v>227</v>
      </c>
      <c r="D77" s="310"/>
      <c r="E77" s="311">
        <v>61.635199999999998</v>
      </c>
      <c r="F77" s="312"/>
      <c r="G77" s="313"/>
      <c r="H77" s="314"/>
      <c r="I77" s="306"/>
      <c r="J77" s="315"/>
      <c r="K77" s="306"/>
      <c r="M77" s="307" t="s">
        <v>227</v>
      </c>
      <c r="O77" s="292"/>
    </row>
    <row r="78" spans="1:80">
      <c r="A78" s="293">
        <v>21</v>
      </c>
      <c r="B78" s="294" t="s">
        <v>254</v>
      </c>
      <c r="C78" s="295" t="s">
        <v>255</v>
      </c>
      <c r="D78" s="296" t="s">
        <v>109</v>
      </c>
      <c r="E78" s="297">
        <v>66.285200000000003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256</v>
      </c>
      <c r="D79" s="310"/>
      <c r="E79" s="311">
        <v>4.6500000000000004</v>
      </c>
      <c r="F79" s="312"/>
      <c r="G79" s="313"/>
      <c r="H79" s="314"/>
      <c r="I79" s="306"/>
      <c r="J79" s="315"/>
      <c r="K79" s="306"/>
      <c r="M79" s="307" t="s">
        <v>256</v>
      </c>
      <c r="O79" s="292"/>
    </row>
    <row r="80" spans="1:80">
      <c r="A80" s="301"/>
      <c r="B80" s="308"/>
      <c r="C80" s="309" t="s">
        <v>257</v>
      </c>
      <c r="D80" s="310"/>
      <c r="E80" s="311">
        <v>61.635199999999998</v>
      </c>
      <c r="F80" s="312"/>
      <c r="G80" s="313"/>
      <c r="H80" s="314"/>
      <c r="I80" s="306"/>
      <c r="J80" s="315"/>
      <c r="K80" s="306"/>
      <c r="M80" s="307" t="s">
        <v>257</v>
      </c>
      <c r="O80" s="292"/>
    </row>
    <row r="81" spans="1:80">
      <c r="A81" s="316"/>
      <c r="B81" s="317" t="s">
        <v>99</v>
      </c>
      <c r="C81" s="318" t="s">
        <v>251</v>
      </c>
      <c r="D81" s="319"/>
      <c r="E81" s="320"/>
      <c r="F81" s="321"/>
      <c r="G81" s="322">
        <f>SUM(G75:G80)</f>
        <v>0</v>
      </c>
      <c r="H81" s="323"/>
      <c r="I81" s="324">
        <f>SUM(I75:I80)</f>
        <v>0</v>
      </c>
      <c r="J81" s="323"/>
      <c r="K81" s="324">
        <f>SUM(K75:K80)</f>
        <v>0</v>
      </c>
      <c r="O81" s="292">
        <v>4</v>
      </c>
      <c r="BA81" s="325">
        <f>SUM(BA75:BA80)</f>
        <v>0</v>
      </c>
      <c r="BB81" s="325">
        <f>SUM(BB75:BB80)</f>
        <v>0</v>
      </c>
      <c r="BC81" s="325">
        <f>SUM(BC75:BC80)</f>
        <v>0</v>
      </c>
      <c r="BD81" s="325">
        <f>SUM(BD75:BD80)</f>
        <v>0</v>
      </c>
      <c r="BE81" s="325">
        <f>SUM(BE75:BE80)</f>
        <v>0</v>
      </c>
    </row>
    <row r="82" spans="1:80">
      <c r="A82" s="282" t="s">
        <v>97</v>
      </c>
      <c r="B82" s="283" t="s">
        <v>258</v>
      </c>
      <c r="C82" s="284" t="s">
        <v>259</v>
      </c>
      <c r="D82" s="285"/>
      <c r="E82" s="286"/>
      <c r="F82" s="286"/>
      <c r="G82" s="287"/>
      <c r="H82" s="288"/>
      <c r="I82" s="289"/>
      <c r="J82" s="290"/>
      <c r="K82" s="291"/>
      <c r="O82" s="292">
        <v>1</v>
      </c>
    </row>
    <row r="83" spans="1:80">
      <c r="A83" s="293">
        <v>22</v>
      </c>
      <c r="B83" s="294" t="s">
        <v>261</v>
      </c>
      <c r="C83" s="295" t="s">
        <v>262</v>
      </c>
      <c r="D83" s="296" t="s">
        <v>109</v>
      </c>
      <c r="E83" s="297">
        <v>66.285200000000003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 ht="22.5">
      <c r="A84" s="293">
        <v>23</v>
      </c>
      <c r="B84" s="294" t="s">
        <v>263</v>
      </c>
      <c r="C84" s="295" t="s">
        <v>264</v>
      </c>
      <c r="D84" s="296" t="s">
        <v>109</v>
      </c>
      <c r="E84" s="297">
        <v>24.815100000000001</v>
      </c>
      <c r="F84" s="297">
        <v>0</v>
      </c>
      <c r="G84" s="298">
        <f>E84*F84</f>
        <v>0</v>
      </c>
      <c r="H84" s="299">
        <v>1.837</v>
      </c>
      <c r="I84" s="300">
        <f>E84*H84</f>
        <v>45.585338700000001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01"/>
      <c r="B85" s="308"/>
      <c r="C85" s="309" t="s">
        <v>265</v>
      </c>
      <c r="D85" s="310"/>
      <c r="E85" s="311">
        <v>61.635199999999998</v>
      </c>
      <c r="F85" s="312"/>
      <c r="G85" s="313"/>
      <c r="H85" s="314"/>
      <c r="I85" s="306"/>
      <c r="J85" s="315"/>
      <c r="K85" s="306"/>
      <c r="M85" s="307" t="s">
        <v>265</v>
      </c>
      <c r="O85" s="292"/>
    </row>
    <row r="86" spans="1:80">
      <c r="A86" s="301"/>
      <c r="B86" s="308"/>
      <c r="C86" s="309" t="s">
        <v>266</v>
      </c>
      <c r="D86" s="310"/>
      <c r="E86" s="311">
        <v>-3.5325000000000002</v>
      </c>
      <c r="F86" s="312"/>
      <c r="G86" s="313"/>
      <c r="H86" s="314"/>
      <c r="I86" s="306"/>
      <c r="J86" s="315"/>
      <c r="K86" s="306"/>
      <c r="M86" s="307" t="s">
        <v>266</v>
      </c>
      <c r="O86" s="292"/>
    </row>
    <row r="87" spans="1:80">
      <c r="A87" s="301"/>
      <c r="B87" s="308"/>
      <c r="C87" s="309" t="s">
        <v>267</v>
      </c>
      <c r="D87" s="310"/>
      <c r="E87" s="311">
        <v>-17.0031</v>
      </c>
      <c r="F87" s="312"/>
      <c r="G87" s="313"/>
      <c r="H87" s="314"/>
      <c r="I87" s="306"/>
      <c r="J87" s="315"/>
      <c r="K87" s="306"/>
      <c r="M87" s="307" t="s">
        <v>267</v>
      </c>
      <c r="O87" s="292"/>
    </row>
    <row r="88" spans="1:80">
      <c r="A88" s="301"/>
      <c r="B88" s="308"/>
      <c r="C88" s="309" t="s">
        <v>268</v>
      </c>
      <c r="D88" s="310"/>
      <c r="E88" s="311">
        <v>-2.8614999999999999</v>
      </c>
      <c r="F88" s="312"/>
      <c r="G88" s="313"/>
      <c r="H88" s="314"/>
      <c r="I88" s="306"/>
      <c r="J88" s="315"/>
      <c r="K88" s="306"/>
      <c r="M88" s="307" t="s">
        <v>268</v>
      </c>
      <c r="O88" s="292"/>
    </row>
    <row r="89" spans="1:80">
      <c r="A89" s="301"/>
      <c r="B89" s="308"/>
      <c r="C89" s="309" t="s">
        <v>269</v>
      </c>
      <c r="D89" s="310"/>
      <c r="E89" s="311">
        <v>-2.8614999999999999</v>
      </c>
      <c r="F89" s="312"/>
      <c r="G89" s="313"/>
      <c r="H89" s="314"/>
      <c r="I89" s="306"/>
      <c r="J89" s="315"/>
      <c r="K89" s="306"/>
      <c r="M89" s="307" t="s">
        <v>269</v>
      </c>
      <c r="O89" s="292"/>
    </row>
    <row r="90" spans="1:80">
      <c r="A90" s="301"/>
      <c r="B90" s="308"/>
      <c r="C90" s="309" t="s">
        <v>270</v>
      </c>
      <c r="D90" s="310"/>
      <c r="E90" s="311">
        <v>-2.8614999999999999</v>
      </c>
      <c r="F90" s="312"/>
      <c r="G90" s="313"/>
      <c r="H90" s="314"/>
      <c r="I90" s="306"/>
      <c r="J90" s="315"/>
      <c r="K90" s="306"/>
      <c r="M90" s="307" t="s">
        <v>270</v>
      </c>
      <c r="O90" s="292"/>
    </row>
    <row r="91" spans="1:80">
      <c r="A91" s="301"/>
      <c r="B91" s="308"/>
      <c r="C91" s="309" t="s">
        <v>271</v>
      </c>
      <c r="D91" s="310"/>
      <c r="E91" s="311">
        <v>-7.7</v>
      </c>
      <c r="F91" s="312"/>
      <c r="G91" s="313"/>
      <c r="H91" s="314"/>
      <c r="I91" s="306"/>
      <c r="J91" s="315"/>
      <c r="K91" s="306"/>
      <c r="M91" s="307" t="s">
        <v>271</v>
      </c>
      <c r="O91" s="292"/>
    </row>
    <row r="92" spans="1:80">
      <c r="A92" s="316"/>
      <c r="B92" s="317" t="s">
        <v>99</v>
      </c>
      <c r="C92" s="318" t="s">
        <v>260</v>
      </c>
      <c r="D92" s="319"/>
      <c r="E92" s="320"/>
      <c r="F92" s="321"/>
      <c r="G92" s="322">
        <f>SUM(G82:G91)</f>
        <v>0</v>
      </c>
      <c r="H92" s="323"/>
      <c r="I92" s="324">
        <f>SUM(I82:I91)</f>
        <v>45.585338700000001</v>
      </c>
      <c r="J92" s="323"/>
      <c r="K92" s="324">
        <f>SUM(K82:K91)</f>
        <v>0</v>
      </c>
      <c r="O92" s="292">
        <v>4</v>
      </c>
      <c r="BA92" s="325">
        <f>SUM(BA82:BA91)</f>
        <v>0</v>
      </c>
      <c r="BB92" s="325">
        <f>SUM(BB82:BB91)</f>
        <v>0</v>
      </c>
      <c r="BC92" s="325">
        <f>SUM(BC82:BC91)</f>
        <v>0</v>
      </c>
      <c r="BD92" s="325">
        <f>SUM(BD82:BD91)</f>
        <v>0</v>
      </c>
      <c r="BE92" s="325">
        <f>SUM(BE82:BE91)</f>
        <v>0</v>
      </c>
    </row>
    <row r="93" spans="1:80">
      <c r="A93" s="282" t="s">
        <v>97</v>
      </c>
      <c r="B93" s="283" t="s">
        <v>272</v>
      </c>
      <c r="C93" s="284" t="s">
        <v>273</v>
      </c>
      <c r="D93" s="285"/>
      <c r="E93" s="286"/>
      <c r="F93" s="286"/>
      <c r="G93" s="287"/>
      <c r="H93" s="288"/>
      <c r="I93" s="289"/>
      <c r="J93" s="290"/>
      <c r="K93" s="291"/>
      <c r="O93" s="292">
        <v>1</v>
      </c>
    </row>
    <row r="94" spans="1:80">
      <c r="A94" s="293">
        <v>24</v>
      </c>
      <c r="B94" s="294" t="s">
        <v>275</v>
      </c>
      <c r="C94" s="295" t="s">
        <v>276</v>
      </c>
      <c r="D94" s="296" t="s">
        <v>176</v>
      </c>
      <c r="E94" s="297">
        <v>16.5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0</v>
      </c>
      <c r="AC94" s="261">
        <v>0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0</v>
      </c>
    </row>
    <row r="95" spans="1:80">
      <c r="A95" s="293">
        <v>25</v>
      </c>
      <c r="B95" s="294" t="s">
        <v>277</v>
      </c>
      <c r="C95" s="295" t="s">
        <v>278</v>
      </c>
      <c r="D95" s="296" t="s">
        <v>176</v>
      </c>
      <c r="E95" s="297">
        <v>39.25</v>
      </c>
      <c r="F95" s="297">
        <v>0</v>
      </c>
      <c r="G95" s="298">
        <f>E95*F95</f>
        <v>0</v>
      </c>
      <c r="H95" s="299">
        <v>0</v>
      </c>
      <c r="I95" s="300">
        <f>E95*H95</f>
        <v>0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01"/>
      <c r="B96" s="308"/>
      <c r="C96" s="309" t="s">
        <v>279</v>
      </c>
      <c r="D96" s="310"/>
      <c r="E96" s="311">
        <v>39.25</v>
      </c>
      <c r="F96" s="312"/>
      <c r="G96" s="313"/>
      <c r="H96" s="314"/>
      <c r="I96" s="306"/>
      <c r="J96" s="315"/>
      <c r="K96" s="306"/>
      <c r="M96" s="307" t="s">
        <v>279</v>
      </c>
      <c r="O96" s="292"/>
    </row>
    <row r="97" spans="1:80">
      <c r="A97" s="293">
        <v>26</v>
      </c>
      <c r="B97" s="294" t="s">
        <v>280</v>
      </c>
      <c r="C97" s="295" t="s">
        <v>281</v>
      </c>
      <c r="D97" s="296" t="s">
        <v>176</v>
      </c>
      <c r="E97" s="297">
        <v>16.5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293">
        <v>27</v>
      </c>
      <c r="B98" s="294" t="s">
        <v>282</v>
      </c>
      <c r="C98" s="295" t="s">
        <v>283</v>
      </c>
      <c r="D98" s="296" t="s">
        <v>176</v>
      </c>
      <c r="E98" s="297">
        <v>16.5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293">
        <v>28</v>
      </c>
      <c r="B99" s="294" t="s">
        <v>284</v>
      </c>
      <c r="C99" s="295" t="s">
        <v>285</v>
      </c>
      <c r="D99" s="296" t="s">
        <v>286</v>
      </c>
      <c r="E99" s="297">
        <v>0.45379999999999998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/>
      <c r="K99" s="300">
        <f>E99*J99</f>
        <v>0</v>
      </c>
      <c r="O99" s="292">
        <v>2</v>
      </c>
      <c r="AA99" s="261">
        <v>3</v>
      </c>
      <c r="AB99" s="261">
        <v>1</v>
      </c>
      <c r="AC99" s="261">
        <v>572497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3</v>
      </c>
      <c r="CB99" s="292">
        <v>1</v>
      </c>
    </row>
    <row r="100" spans="1:80">
      <c r="A100" s="301"/>
      <c r="B100" s="308"/>
      <c r="C100" s="309" t="s">
        <v>287</v>
      </c>
      <c r="D100" s="310"/>
      <c r="E100" s="311">
        <v>0.45379999999999998</v>
      </c>
      <c r="F100" s="312"/>
      <c r="G100" s="313"/>
      <c r="H100" s="314"/>
      <c r="I100" s="306"/>
      <c r="J100" s="315"/>
      <c r="K100" s="306"/>
      <c r="M100" s="307" t="s">
        <v>287</v>
      </c>
      <c r="O100" s="292"/>
    </row>
    <row r="101" spans="1:80">
      <c r="A101" s="293">
        <v>29</v>
      </c>
      <c r="B101" s="294" t="s">
        <v>288</v>
      </c>
      <c r="C101" s="295" t="s">
        <v>289</v>
      </c>
      <c r="D101" s="296" t="s">
        <v>109</v>
      </c>
      <c r="E101" s="297">
        <v>3.3</v>
      </c>
      <c r="F101" s="297">
        <v>0</v>
      </c>
      <c r="G101" s="298">
        <f>E101*F101</f>
        <v>0</v>
      </c>
      <c r="H101" s="299">
        <v>1.67</v>
      </c>
      <c r="I101" s="300">
        <f>E101*H101</f>
        <v>5.5109999999999992</v>
      </c>
      <c r="J101" s="299"/>
      <c r="K101" s="300">
        <f>E101*J101</f>
        <v>0</v>
      </c>
      <c r="O101" s="292">
        <v>2</v>
      </c>
      <c r="AA101" s="261">
        <v>3</v>
      </c>
      <c r="AB101" s="261">
        <v>1</v>
      </c>
      <c r="AC101" s="261">
        <v>10364200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3</v>
      </c>
      <c r="CB101" s="292">
        <v>1</v>
      </c>
    </row>
    <row r="102" spans="1:80">
      <c r="A102" s="301"/>
      <c r="B102" s="308"/>
      <c r="C102" s="309" t="s">
        <v>290</v>
      </c>
      <c r="D102" s="310"/>
      <c r="E102" s="311">
        <v>3.3</v>
      </c>
      <c r="F102" s="312"/>
      <c r="G102" s="313"/>
      <c r="H102" s="314"/>
      <c r="I102" s="306"/>
      <c r="J102" s="315"/>
      <c r="K102" s="306"/>
      <c r="M102" s="307" t="s">
        <v>290</v>
      </c>
      <c r="O102" s="292"/>
    </row>
    <row r="103" spans="1:80">
      <c r="A103" s="316"/>
      <c r="B103" s="317" t="s">
        <v>99</v>
      </c>
      <c r="C103" s="318" t="s">
        <v>274</v>
      </c>
      <c r="D103" s="319"/>
      <c r="E103" s="320"/>
      <c r="F103" s="321"/>
      <c r="G103" s="322">
        <f>SUM(G93:G102)</f>
        <v>0</v>
      </c>
      <c r="H103" s="323"/>
      <c r="I103" s="324">
        <f>SUM(I93:I102)</f>
        <v>5.5109999999999992</v>
      </c>
      <c r="J103" s="323"/>
      <c r="K103" s="324">
        <f>SUM(K93:K102)</f>
        <v>0</v>
      </c>
      <c r="O103" s="292">
        <v>4</v>
      </c>
      <c r="BA103" s="325">
        <f>SUM(BA93:BA102)</f>
        <v>0</v>
      </c>
      <c r="BB103" s="325">
        <f>SUM(BB93:BB102)</f>
        <v>0</v>
      </c>
      <c r="BC103" s="325">
        <f>SUM(BC93:BC102)</f>
        <v>0</v>
      </c>
      <c r="BD103" s="325">
        <f>SUM(BD93:BD102)</f>
        <v>0</v>
      </c>
      <c r="BE103" s="325">
        <f>SUM(BE93:BE102)</f>
        <v>0</v>
      </c>
    </row>
    <row r="104" spans="1:80">
      <c r="A104" s="282" t="s">
        <v>97</v>
      </c>
      <c r="B104" s="283" t="s">
        <v>291</v>
      </c>
      <c r="C104" s="284" t="s">
        <v>292</v>
      </c>
      <c r="D104" s="285"/>
      <c r="E104" s="286"/>
      <c r="F104" s="286"/>
      <c r="G104" s="287"/>
      <c r="H104" s="288"/>
      <c r="I104" s="289"/>
      <c r="J104" s="290"/>
      <c r="K104" s="291"/>
      <c r="O104" s="292">
        <v>1</v>
      </c>
    </row>
    <row r="105" spans="1:80">
      <c r="A105" s="293">
        <v>30</v>
      </c>
      <c r="B105" s="294" t="s">
        <v>294</v>
      </c>
      <c r="C105" s="295" t="s">
        <v>295</v>
      </c>
      <c r="D105" s="296" t="s">
        <v>109</v>
      </c>
      <c r="E105" s="297">
        <v>66.285200000000003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316"/>
      <c r="B106" s="317" t="s">
        <v>99</v>
      </c>
      <c r="C106" s="318" t="s">
        <v>293</v>
      </c>
      <c r="D106" s="319"/>
      <c r="E106" s="320"/>
      <c r="F106" s="321"/>
      <c r="G106" s="322">
        <f>SUM(G104:G105)</f>
        <v>0</v>
      </c>
      <c r="H106" s="323"/>
      <c r="I106" s="324">
        <f>SUM(I104:I105)</f>
        <v>0</v>
      </c>
      <c r="J106" s="323"/>
      <c r="K106" s="324">
        <f>SUM(K104:K105)</f>
        <v>0</v>
      </c>
      <c r="O106" s="292">
        <v>4</v>
      </c>
      <c r="BA106" s="325">
        <f>SUM(BA104:BA105)</f>
        <v>0</v>
      </c>
      <c r="BB106" s="325">
        <f>SUM(BB104:BB105)</f>
        <v>0</v>
      </c>
      <c r="BC106" s="325">
        <f>SUM(BC104:BC105)</f>
        <v>0</v>
      </c>
      <c r="BD106" s="325">
        <f>SUM(BD104:BD105)</f>
        <v>0</v>
      </c>
      <c r="BE106" s="325">
        <f>SUM(BE104:BE105)</f>
        <v>0</v>
      </c>
    </row>
    <row r="107" spans="1:80">
      <c r="A107" s="282" t="s">
        <v>97</v>
      </c>
      <c r="B107" s="283" t="s">
        <v>296</v>
      </c>
      <c r="C107" s="284" t="s">
        <v>297</v>
      </c>
      <c r="D107" s="285"/>
      <c r="E107" s="286"/>
      <c r="F107" s="286"/>
      <c r="G107" s="287"/>
      <c r="H107" s="288"/>
      <c r="I107" s="289"/>
      <c r="J107" s="290"/>
      <c r="K107" s="291"/>
      <c r="O107" s="292">
        <v>1</v>
      </c>
    </row>
    <row r="108" spans="1:80" ht="22.5">
      <c r="A108" s="293">
        <v>31</v>
      </c>
      <c r="B108" s="294" t="s">
        <v>299</v>
      </c>
      <c r="C108" s="295" t="s">
        <v>300</v>
      </c>
      <c r="D108" s="296" t="s">
        <v>176</v>
      </c>
      <c r="E108" s="297">
        <v>28.614999999999998</v>
      </c>
      <c r="F108" s="297">
        <v>0</v>
      </c>
      <c r="G108" s="298">
        <f>E108*F108</f>
        <v>0</v>
      </c>
      <c r="H108" s="299">
        <v>0</v>
      </c>
      <c r="I108" s="300">
        <f>E108*H108</f>
        <v>0</v>
      </c>
      <c r="J108" s="299">
        <v>0</v>
      </c>
      <c r="K108" s="300">
        <f>E108*J108</f>
        <v>0</v>
      </c>
      <c r="O108" s="292">
        <v>2</v>
      </c>
      <c r="AA108" s="261">
        <v>1</v>
      </c>
      <c r="AB108" s="261">
        <v>1</v>
      </c>
      <c r="AC108" s="261">
        <v>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</v>
      </c>
      <c r="CB108" s="292">
        <v>1</v>
      </c>
    </row>
    <row r="109" spans="1:80">
      <c r="A109" s="301"/>
      <c r="B109" s="302"/>
      <c r="C109" s="303" t="s">
        <v>301</v>
      </c>
      <c r="D109" s="304"/>
      <c r="E109" s="304"/>
      <c r="F109" s="304"/>
      <c r="G109" s="305"/>
      <c r="I109" s="306"/>
      <c r="K109" s="306"/>
      <c r="L109" s="307" t="s">
        <v>301</v>
      </c>
      <c r="O109" s="292">
        <v>3</v>
      </c>
    </row>
    <row r="110" spans="1:80">
      <c r="A110" s="301"/>
      <c r="B110" s="308"/>
      <c r="C110" s="309" t="s">
        <v>302</v>
      </c>
      <c r="D110" s="310"/>
      <c r="E110" s="311">
        <v>28.614999999999998</v>
      </c>
      <c r="F110" s="312"/>
      <c r="G110" s="313"/>
      <c r="H110" s="314"/>
      <c r="I110" s="306"/>
      <c r="J110" s="315"/>
      <c r="K110" s="306"/>
      <c r="M110" s="307" t="s">
        <v>302</v>
      </c>
      <c r="O110" s="292"/>
    </row>
    <row r="111" spans="1:80">
      <c r="A111" s="316"/>
      <c r="B111" s="317" t="s">
        <v>99</v>
      </c>
      <c r="C111" s="318" t="s">
        <v>298</v>
      </c>
      <c r="D111" s="319"/>
      <c r="E111" s="320"/>
      <c r="F111" s="321"/>
      <c r="G111" s="322">
        <f>SUM(G107:G110)</f>
        <v>0</v>
      </c>
      <c r="H111" s="323"/>
      <c r="I111" s="324">
        <f>SUM(I107:I110)</f>
        <v>0</v>
      </c>
      <c r="J111" s="323"/>
      <c r="K111" s="324">
        <f>SUM(K107:K110)</f>
        <v>0</v>
      </c>
      <c r="O111" s="292">
        <v>4</v>
      </c>
      <c r="BA111" s="325">
        <f>SUM(BA107:BA110)</f>
        <v>0</v>
      </c>
      <c r="BB111" s="325">
        <f>SUM(BB107:BB110)</f>
        <v>0</v>
      </c>
      <c r="BC111" s="325">
        <f>SUM(BC107:BC110)</f>
        <v>0</v>
      </c>
      <c r="BD111" s="325">
        <f>SUM(BD107:BD110)</f>
        <v>0</v>
      </c>
      <c r="BE111" s="325">
        <f>SUM(BE107:BE110)</f>
        <v>0</v>
      </c>
    </row>
    <row r="112" spans="1:80">
      <c r="A112" s="282" t="s">
        <v>97</v>
      </c>
      <c r="B112" s="283" t="s">
        <v>303</v>
      </c>
      <c r="C112" s="284" t="s">
        <v>304</v>
      </c>
      <c r="D112" s="285"/>
      <c r="E112" s="286"/>
      <c r="F112" s="286"/>
      <c r="G112" s="287"/>
      <c r="H112" s="288"/>
      <c r="I112" s="289"/>
      <c r="J112" s="290"/>
      <c r="K112" s="291"/>
      <c r="O112" s="292">
        <v>1</v>
      </c>
    </row>
    <row r="113" spans="1:80">
      <c r="A113" s="293">
        <v>32</v>
      </c>
      <c r="B113" s="294" t="s">
        <v>306</v>
      </c>
      <c r="C113" s="295" t="s">
        <v>307</v>
      </c>
      <c r="D113" s="296" t="s">
        <v>109</v>
      </c>
      <c r="E113" s="297">
        <v>2.8614999999999999</v>
      </c>
      <c r="F113" s="297">
        <v>0</v>
      </c>
      <c r="G113" s="298">
        <f>E113*F113</f>
        <v>0</v>
      </c>
      <c r="H113" s="299">
        <v>2.16</v>
      </c>
      <c r="I113" s="300">
        <f>E113*H113</f>
        <v>6.1808399999999999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01"/>
      <c r="B114" s="302"/>
      <c r="C114" s="303" t="s">
        <v>308</v>
      </c>
      <c r="D114" s="304"/>
      <c r="E114" s="304"/>
      <c r="F114" s="304"/>
      <c r="G114" s="305"/>
      <c r="I114" s="306"/>
      <c r="K114" s="306"/>
      <c r="L114" s="307" t="s">
        <v>308</v>
      </c>
      <c r="O114" s="292">
        <v>3</v>
      </c>
    </row>
    <row r="115" spans="1:80">
      <c r="A115" s="301"/>
      <c r="B115" s="308"/>
      <c r="C115" s="309" t="s">
        <v>309</v>
      </c>
      <c r="D115" s="310"/>
      <c r="E115" s="311">
        <v>2.8614999999999999</v>
      </c>
      <c r="F115" s="312"/>
      <c r="G115" s="313"/>
      <c r="H115" s="314"/>
      <c r="I115" s="306"/>
      <c r="J115" s="315"/>
      <c r="K115" s="306"/>
      <c r="M115" s="307" t="s">
        <v>309</v>
      </c>
      <c r="O115" s="292"/>
    </row>
    <row r="116" spans="1:80">
      <c r="A116" s="293">
        <v>33</v>
      </c>
      <c r="B116" s="294" t="s">
        <v>310</v>
      </c>
      <c r="C116" s="295" t="s">
        <v>311</v>
      </c>
      <c r="D116" s="296" t="s">
        <v>109</v>
      </c>
      <c r="E116" s="297">
        <v>2.8614999999999999</v>
      </c>
      <c r="F116" s="297">
        <v>0</v>
      </c>
      <c r="G116" s="298">
        <f>E116*F116</f>
        <v>0</v>
      </c>
      <c r="H116" s="299">
        <v>2.5249999999999999</v>
      </c>
      <c r="I116" s="300">
        <f>E116*H116</f>
        <v>7.2252874999999994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8"/>
      <c r="C117" s="309" t="s">
        <v>312</v>
      </c>
      <c r="D117" s="310"/>
      <c r="E117" s="311">
        <v>2.8614999999999999</v>
      </c>
      <c r="F117" s="312"/>
      <c r="G117" s="313"/>
      <c r="H117" s="314"/>
      <c r="I117" s="306"/>
      <c r="J117" s="315"/>
      <c r="K117" s="306"/>
      <c r="M117" s="307" t="s">
        <v>312</v>
      </c>
      <c r="O117" s="292"/>
    </row>
    <row r="118" spans="1:80">
      <c r="A118" s="293">
        <v>34</v>
      </c>
      <c r="B118" s="294" t="s">
        <v>313</v>
      </c>
      <c r="C118" s="295" t="s">
        <v>314</v>
      </c>
      <c r="D118" s="296" t="s">
        <v>109</v>
      </c>
      <c r="E118" s="297">
        <v>2.8900999999999999</v>
      </c>
      <c r="F118" s="297">
        <v>0</v>
      </c>
      <c r="G118" s="298">
        <f>E118*F118</f>
        <v>0</v>
      </c>
      <c r="H118" s="299">
        <v>2.5249999999999999</v>
      </c>
      <c r="I118" s="300">
        <f>E118*H118</f>
        <v>7.2975024999999993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301"/>
      <c r="B119" s="302"/>
      <c r="C119" s="303" t="s">
        <v>315</v>
      </c>
      <c r="D119" s="304"/>
      <c r="E119" s="304"/>
      <c r="F119" s="304"/>
      <c r="G119" s="305"/>
      <c r="I119" s="306"/>
      <c r="K119" s="306"/>
      <c r="L119" s="307" t="s">
        <v>315</v>
      </c>
      <c r="O119" s="292">
        <v>3</v>
      </c>
    </row>
    <row r="120" spans="1:80">
      <c r="A120" s="301"/>
      <c r="B120" s="308"/>
      <c r="C120" s="309" t="s">
        <v>316</v>
      </c>
      <c r="D120" s="310"/>
      <c r="E120" s="311">
        <v>2.8900999999999999</v>
      </c>
      <c r="F120" s="312"/>
      <c r="G120" s="313"/>
      <c r="H120" s="314"/>
      <c r="I120" s="306"/>
      <c r="J120" s="315"/>
      <c r="K120" s="306"/>
      <c r="M120" s="307" t="s">
        <v>316</v>
      </c>
      <c r="O120" s="292"/>
    </row>
    <row r="121" spans="1:80">
      <c r="A121" s="293">
        <v>35</v>
      </c>
      <c r="B121" s="294" t="s">
        <v>317</v>
      </c>
      <c r="C121" s="295" t="s">
        <v>318</v>
      </c>
      <c r="D121" s="296" t="s">
        <v>319</v>
      </c>
      <c r="E121" s="297">
        <v>1.43E-2</v>
      </c>
      <c r="F121" s="297">
        <v>0</v>
      </c>
      <c r="G121" s="298">
        <f>E121*F121</f>
        <v>0</v>
      </c>
      <c r="H121" s="299">
        <v>1.0217400000000001</v>
      </c>
      <c r="I121" s="300">
        <f>E121*H121</f>
        <v>1.4610882000000002E-2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2"/>
      <c r="C122" s="303"/>
      <c r="D122" s="304"/>
      <c r="E122" s="304"/>
      <c r="F122" s="304"/>
      <c r="G122" s="305"/>
      <c r="I122" s="306"/>
      <c r="K122" s="306"/>
      <c r="L122" s="307"/>
      <c r="O122" s="292">
        <v>3</v>
      </c>
    </row>
    <row r="123" spans="1:80">
      <c r="A123" s="301"/>
      <c r="B123" s="308"/>
      <c r="C123" s="309" t="s">
        <v>320</v>
      </c>
      <c r="D123" s="310"/>
      <c r="E123" s="311">
        <v>1.43E-2</v>
      </c>
      <c r="F123" s="312"/>
      <c r="G123" s="313"/>
      <c r="H123" s="314"/>
      <c r="I123" s="306"/>
      <c r="J123" s="315"/>
      <c r="K123" s="306"/>
      <c r="M123" s="307" t="s">
        <v>320</v>
      </c>
      <c r="O123" s="292"/>
    </row>
    <row r="124" spans="1:80">
      <c r="A124" s="316"/>
      <c r="B124" s="317" t="s">
        <v>99</v>
      </c>
      <c r="C124" s="318" t="s">
        <v>305</v>
      </c>
      <c r="D124" s="319"/>
      <c r="E124" s="320"/>
      <c r="F124" s="321"/>
      <c r="G124" s="322">
        <f>SUM(G112:G123)</f>
        <v>0</v>
      </c>
      <c r="H124" s="323"/>
      <c r="I124" s="324">
        <f>SUM(I112:I123)</f>
        <v>20.718240882</v>
      </c>
      <c r="J124" s="323"/>
      <c r="K124" s="324">
        <f>SUM(K112:K123)</f>
        <v>0</v>
      </c>
      <c r="O124" s="292">
        <v>4</v>
      </c>
      <c r="BA124" s="325">
        <f>SUM(BA112:BA123)</f>
        <v>0</v>
      </c>
      <c r="BB124" s="325">
        <f>SUM(BB112:BB123)</f>
        <v>0</v>
      </c>
      <c r="BC124" s="325">
        <f>SUM(BC112:BC123)</f>
        <v>0</v>
      </c>
      <c r="BD124" s="325">
        <f>SUM(BD112:BD123)</f>
        <v>0</v>
      </c>
      <c r="BE124" s="325">
        <f>SUM(BE112:BE123)</f>
        <v>0</v>
      </c>
    </row>
    <row r="125" spans="1:80">
      <c r="A125" s="282" t="s">
        <v>97</v>
      </c>
      <c r="B125" s="283" t="s">
        <v>321</v>
      </c>
      <c r="C125" s="284" t="s">
        <v>322</v>
      </c>
      <c r="D125" s="285"/>
      <c r="E125" s="286"/>
      <c r="F125" s="286"/>
      <c r="G125" s="287"/>
      <c r="H125" s="288"/>
      <c r="I125" s="289"/>
      <c r="J125" s="290"/>
      <c r="K125" s="291"/>
      <c r="O125" s="292">
        <v>1</v>
      </c>
    </row>
    <row r="126" spans="1:80" ht="22.5">
      <c r="A126" s="293">
        <v>36</v>
      </c>
      <c r="B126" s="294" t="s">
        <v>324</v>
      </c>
      <c r="C126" s="295" t="s">
        <v>325</v>
      </c>
      <c r="D126" s="296" t="s">
        <v>109</v>
      </c>
      <c r="E126" s="297">
        <v>0.34649999999999997</v>
      </c>
      <c r="F126" s="297">
        <v>0</v>
      </c>
      <c r="G126" s="298">
        <f>E126*F126</f>
        <v>0</v>
      </c>
      <c r="H126" s="299">
        <v>1.7671600000000001</v>
      </c>
      <c r="I126" s="300">
        <f>E126*H126</f>
        <v>0.61232093999999992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0</v>
      </c>
      <c r="AC126" s="261">
        <v>0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0</v>
      </c>
    </row>
    <row r="127" spans="1:80">
      <c r="A127" s="301"/>
      <c r="B127" s="302"/>
      <c r="C127" s="303" t="s">
        <v>326</v>
      </c>
      <c r="D127" s="304"/>
      <c r="E127" s="304"/>
      <c r="F127" s="304"/>
      <c r="G127" s="305"/>
      <c r="I127" s="306"/>
      <c r="K127" s="306"/>
      <c r="L127" s="307" t="s">
        <v>326</v>
      </c>
      <c r="O127" s="292">
        <v>3</v>
      </c>
    </row>
    <row r="128" spans="1:80">
      <c r="A128" s="301"/>
      <c r="B128" s="308"/>
      <c r="C128" s="309" t="s">
        <v>327</v>
      </c>
      <c r="D128" s="310"/>
      <c r="E128" s="311">
        <v>0.34649999999999997</v>
      </c>
      <c r="F128" s="312"/>
      <c r="G128" s="313"/>
      <c r="H128" s="314"/>
      <c r="I128" s="306"/>
      <c r="J128" s="315"/>
      <c r="K128" s="306"/>
      <c r="M128" s="307" t="s">
        <v>327</v>
      </c>
      <c r="O128" s="292"/>
    </row>
    <row r="129" spans="1:80">
      <c r="A129" s="316"/>
      <c r="B129" s="317" t="s">
        <v>99</v>
      </c>
      <c r="C129" s="318" t="s">
        <v>323</v>
      </c>
      <c r="D129" s="319"/>
      <c r="E129" s="320"/>
      <c r="F129" s="321"/>
      <c r="G129" s="322">
        <f>SUM(G125:G128)</f>
        <v>0</v>
      </c>
      <c r="H129" s="323"/>
      <c r="I129" s="324">
        <f>SUM(I125:I128)</f>
        <v>0.61232093999999992</v>
      </c>
      <c r="J129" s="323"/>
      <c r="K129" s="324">
        <f>SUM(K125:K128)</f>
        <v>0</v>
      </c>
      <c r="O129" s="292">
        <v>4</v>
      </c>
      <c r="BA129" s="325">
        <f>SUM(BA125:BA128)</f>
        <v>0</v>
      </c>
      <c r="BB129" s="325">
        <f>SUM(BB125:BB128)</f>
        <v>0</v>
      </c>
      <c r="BC129" s="325">
        <f>SUM(BC125:BC128)</f>
        <v>0</v>
      </c>
      <c r="BD129" s="325">
        <f>SUM(BD125:BD128)</f>
        <v>0</v>
      </c>
      <c r="BE129" s="325">
        <f>SUM(BE125:BE128)</f>
        <v>0</v>
      </c>
    </row>
    <row r="130" spans="1:80">
      <c r="A130" s="282" t="s">
        <v>97</v>
      </c>
      <c r="B130" s="283" t="s">
        <v>328</v>
      </c>
      <c r="C130" s="284" t="s">
        <v>329</v>
      </c>
      <c r="D130" s="285"/>
      <c r="E130" s="286"/>
      <c r="F130" s="286"/>
      <c r="G130" s="287"/>
      <c r="H130" s="288"/>
      <c r="I130" s="289"/>
      <c r="J130" s="290"/>
      <c r="K130" s="291"/>
      <c r="O130" s="292">
        <v>1</v>
      </c>
    </row>
    <row r="131" spans="1:80">
      <c r="A131" s="293">
        <v>37</v>
      </c>
      <c r="B131" s="294" t="s">
        <v>331</v>
      </c>
      <c r="C131" s="295" t="s">
        <v>332</v>
      </c>
      <c r="D131" s="296" t="s">
        <v>184</v>
      </c>
      <c r="E131" s="297">
        <v>9</v>
      </c>
      <c r="F131" s="297">
        <v>0</v>
      </c>
      <c r="G131" s="298">
        <f>E131*F131</f>
        <v>0</v>
      </c>
      <c r="H131" s="299">
        <v>1.17E-3</v>
      </c>
      <c r="I131" s="300">
        <f>E131*H131</f>
        <v>1.0530000000000001E-2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 t="s">
        <v>333</v>
      </c>
      <c r="D132" s="304"/>
      <c r="E132" s="304"/>
      <c r="F132" s="304"/>
      <c r="G132" s="305"/>
      <c r="I132" s="306"/>
      <c r="K132" s="306"/>
      <c r="L132" s="307" t="s">
        <v>333</v>
      </c>
      <c r="O132" s="292">
        <v>3</v>
      </c>
    </row>
    <row r="133" spans="1:80">
      <c r="A133" s="301"/>
      <c r="B133" s="308"/>
      <c r="C133" s="309" t="s">
        <v>334</v>
      </c>
      <c r="D133" s="310"/>
      <c r="E133" s="311">
        <v>4</v>
      </c>
      <c r="F133" s="312"/>
      <c r="G133" s="313"/>
      <c r="H133" s="314"/>
      <c r="I133" s="306"/>
      <c r="J133" s="315"/>
      <c r="K133" s="306"/>
      <c r="M133" s="307" t="s">
        <v>334</v>
      </c>
      <c r="O133" s="292"/>
    </row>
    <row r="134" spans="1:80">
      <c r="A134" s="301"/>
      <c r="B134" s="308"/>
      <c r="C134" s="309" t="s">
        <v>335</v>
      </c>
      <c r="D134" s="310"/>
      <c r="E134" s="311">
        <v>5</v>
      </c>
      <c r="F134" s="312"/>
      <c r="G134" s="313"/>
      <c r="H134" s="314"/>
      <c r="I134" s="306"/>
      <c r="J134" s="315"/>
      <c r="K134" s="306"/>
      <c r="M134" s="307" t="s">
        <v>335</v>
      </c>
      <c r="O134" s="292"/>
    </row>
    <row r="135" spans="1:80">
      <c r="A135" s="316"/>
      <c r="B135" s="317" t="s">
        <v>99</v>
      </c>
      <c r="C135" s="318" t="s">
        <v>330</v>
      </c>
      <c r="D135" s="319"/>
      <c r="E135" s="320"/>
      <c r="F135" s="321"/>
      <c r="G135" s="322">
        <f>SUM(G130:G134)</f>
        <v>0</v>
      </c>
      <c r="H135" s="323"/>
      <c r="I135" s="324">
        <f>SUM(I130:I134)</f>
        <v>1.0530000000000001E-2</v>
      </c>
      <c r="J135" s="323"/>
      <c r="K135" s="324">
        <f>SUM(K130:K134)</f>
        <v>0</v>
      </c>
      <c r="O135" s="292">
        <v>4</v>
      </c>
      <c r="BA135" s="325">
        <f>SUM(BA130:BA134)</f>
        <v>0</v>
      </c>
      <c r="BB135" s="325">
        <f>SUM(BB130:BB134)</f>
        <v>0</v>
      </c>
      <c r="BC135" s="325">
        <f>SUM(BC130:BC134)</f>
        <v>0</v>
      </c>
      <c r="BD135" s="325">
        <f>SUM(BD130:BD134)</f>
        <v>0</v>
      </c>
      <c r="BE135" s="325">
        <f>SUM(BE130:BE134)</f>
        <v>0</v>
      </c>
    </row>
    <row r="136" spans="1:80">
      <c r="A136" s="282" t="s">
        <v>97</v>
      </c>
      <c r="B136" s="283" t="s">
        <v>336</v>
      </c>
      <c r="C136" s="284" t="s">
        <v>337</v>
      </c>
      <c r="D136" s="285"/>
      <c r="E136" s="286"/>
      <c r="F136" s="286"/>
      <c r="G136" s="287"/>
      <c r="H136" s="288"/>
      <c r="I136" s="289"/>
      <c r="J136" s="290"/>
      <c r="K136" s="291"/>
      <c r="O136" s="292">
        <v>1</v>
      </c>
    </row>
    <row r="137" spans="1:80">
      <c r="A137" s="293">
        <v>38</v>
      </c>
      <c r="B137" s="294" t="s">
        <v>339</v>
      </c>
      <c r="C137" s="295" t="s">
        <v>340</v>
      </c>
      <c r="D137" s="296" t="s">
        <v>109</v>
      </c>
      <c r="E137" s="297">
        <v>0.32</v>
      </c>
      <c r="F137" s="297">
        <v>0</v>
      </c>
      <c r="G137" s="298">
        <f>E137*F137</f>
        <v>0</v>
      </c>
      <c r="H137" s="299">
        <v>1.8907700000000001</v>
      </c>
      <c r="I137" s="300">
        <f>E137*H137</f>
        <v>0.60504639999999998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0</v>
      </c>
      <c r="AC137" s="261">
        <v>0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0</v>
      </c>
    </row>
    <row r="138" spans="1:80">
      <c r="A138" s="301"/>
      <c r="B138" s="308"/>
      <c r="C138" s="309" t="s">
        <v>341</v>
      </c>
      <c r="D138" s="310"/>
      <c r="E138" s="311">
        <v>0.32</v>
      </c>
      <c r="F138" s="312"/>
      <c r="G138" s="313"/>
      <c r="H138" s="314"/>
      <c r="I138" s="306"/>
      <c r="J138" s="315"/>
      <c r="K138" s="306"/>
      <c r="M138" s="307" t="s">
        <v>341</v>
      </c>
      <c r="O138" s="292"/>
    </row>
    <row r="139" spans="1:80">
      <c r="A139" s="316"/>
      <c r="B139" s="317" t="s">
        <v>99</v>
      </c>
      <c r="C139" s="318" t="s">
        <v>338</v>
      </c>
      <c r="D139" s="319"/>
      <c r="E139" s="320"/>
      <c r="F139" s="321"/>
      <c r="G139" s="322">
        <f>SUM(G136:G138)</f>
        <v>0</v>
      </c>
      <c r="H139" s="323"/>
      <c r="I139" s="324">
        <f>SUM(I136:I138)</f>
        <v>0.60504639999999998</v>
      </c>
      <c r="J139" s="323"/>
      <c r="K139" s="324">
        <f>SUM(K136:K138)</f>
        <v>0</v>
      </c>
      <c r="O139" s="292">
        <v>4</v>
      </c>
      <c r="BA139" s="325">
        <f>SUM(BA136:BA138)</f>
        <v>0</v>
      </c>
      <c r="BB139" s="325">
        <f>SUM(BB136:BB138)</f>
        <v>0</v>
      </c>
      <c r="BC139" s="325">
        <f>SUM(BC136:BC138)</f>
        <v>0</v>
      </c>
      <c r="BD139" s="325">
        <f>SUM(BD136:BD138)</f>
        <v>0</v>
      </c>
      <c r="BE139" s="325">
        <f>SUM(BE136:BE138)</f>
        <v>0</v>
      </c>
    </row>
    <row r="140" spans="1:80">
      <c r="A140" s="282" t="s">
        <v>97</v>
      </c>
      <c r="B140" s="283" t="s">
        <v>342</v>
      </c>
      <c r="C140" s="284" t="s">
        <v>343</v>
      </c>
      <c r="D140" s="285"/>
      <c r="E140" s="286"/>
      <c r="F140" s="286"/>
      <c r="G140" s="287"/>
      <c r="H140" s="288"/>
      <c r="I140" s="289"/>
      <c r="J140" s="290"/>
      <c r="K140" s="291"/>
      <c r="O140" s="292">
        <v>1</v>
      </c>
    </row>
    <row r="141" spans="1:80">
      <c r="A141" s="293">
        <v>39</v>
      </c>
      <c r="B141" s="294" t="s">
        <v>345</v>
      </c>
      <c r="C141" s="295" t="s">
        <v>346</v>
      </c>
      <c r="D141" s="296" t="s">
        <v>176</v>
      </c>
      <c r="E141" s="297">
        <v>0.75</v>
      </c>
      <c r="F141" s="297">
        <v>0</v>
      </c>
      <c r="G141" s="298">
        <f>E141*F141</f>
        <v>0</v>
      </c>
      <c r="H141" s="299">
        <v>0.441</v>
      </c>
      <c r="I141" s="300">
        <f>E141*H141</f>
        <v>0.33074999999999999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2"/>
      <c r="C142" s="303" t="s">
        <v>347</v>
      </c>
      <c r="D142" s="304"/>
      <c r="E142" s="304"/>
      <c r="F142" s="304"/>
      <c r="G142" s="305"/>
      <c r="I142" s="306"/>
      <c r="K142" s="306"/>
      <c r="L142" s="307" t="s">
        <v>347</v>
      </c>
      <c r="O142" s="292">
        <v>3</v>
      </c>
    </row>
    <row r="143" spans="1:80">
      <c r="A143" s="293">
        <v>40</v>
      </c>
      <c r="B143" s="294" t="s">
        <v>348</v>
      </c>
      <c r="C143" s="295" t="s">
        <v>349</v>
      </c>
      <c r="D143" s="296" t="s">
        <v>176</v>
      </c>
      <c r="E143" s="297">
        <v>22</v>
      </c>
      <c r="F143" s="297">
        <v>0</v>
      </c>
      <c r="G143" s="298">
        <f>E143*F143</f>
        <v>0</v>
      </c>
      <c r="H143" s="299">
        <v>0.60104000000000002</v>
      </c>
      <c r="I143" s="300">
        <f>E143*H143</f>
        <v>13.22288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350</v>
      </c>
      <c r="D144" s="304"/>
      <c r="E144" s="304"/>
      <c r="F144" s="304"/>
      <c r="G144" s="305"/>
      <c r="I144" s="306"/>
      <c r="K144" s="306"/>
      <c r="L144" s="307" t="s">
        <v>350</v>
      </c>
      <c r="O144" s="292">
        <v>3</v>
      </c>
    </row>
    <row r="145" spans="1:80">
      <c r="A145" s="293">
        <v>41</v>
      </c>
      <c r="B145" s="294" t="s">
        <v>351</v>
      </c>
      <c r="C145" s="295" t="s">
        <v>352</v>
      </c>
      <c r="D145" s="296" t="s">
        <v>176</v>
      </c>
      <c r="E145" s="297">
        <v>0.75</v>
      </c>
      <c r="F145" s="297">
        <v>0</v>
      </c>
      <c r="G145" s="298">
        <f>E145*F145</f>
        <v>0</v>
      </c>
      <c r="H145" s="299">
        <v>0.18462999999999999</v>
      </c>
      <c r="I145" s="300">
        <f>E145*H145</f>
        <v>0.1384725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2"/>
      <c r="C146" s="303" t="s">
        <v>353</v>
      </c>
      <c r="D146" s="304"/>
      <c r="E146" s="304"/>
      <c r="F146" s="304"/>
      <c r="G146" s="305"/>
      <c r="I146" s="306"/>
      <c r="K146" s="306"/>
      <c r="L146" s="307" t="s">
        <v>353</v>
      </c>
      <c r="O146" s="292">
        <v>3</v>
      </c>
    </row>
    <row r="147" spans="1:80">
      <c r="A147" s="293">
        <v>42</v>
      </c>
      <c r="B147" s="294" t="s">
        <v>354</v>
      </c>
      <c r="C147" s="295" t="s">
        <v>355</v>
      </c>
      <c r="D147" s="296" t="s">
        <v>176</v>
      </c>
      <c r="E147" s="297">
        <v>0.75</v>
      </c>
      <c r="F147" s="297">
        <v>0</v>
      </c>
      <c r="G147" s="298">
        <f>E147*F147</f>
        <v>0</v>
      </c>
      <c r="H147" s="299">
        <v>0.35759999999999997</v>
      </c>
      <c r="I147" s="300">
        <f>E147*H147</f>
        <v>0.26819999999999999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301"/>
      <c r="B148" s="302"/>
      <c r="C148" s="303" t="s">
        <v>356</v>
      </c>
      <c r="D148" s="304"/>
      <c r="E148" s="304"/>
      <c r="F148" s="304"/>
      <c r="G148" s="305"/>
      <c r="I148" s="306"/>
      <c r="K148" s="306"/>
      <c r="L148" s="307" t="s">
        <v>356</v>
      </c>
      <c r="O148" s="292">
        <v>3</v>
      </c>
    </row>
    <row r="149" spans="1:80">
      <c r="A149" s="316"/>
      <c r="B149" s="317" t="s">
        <v>99</v>
      </c>
      <c r="C149" s="318" t="s">
        <v>344</v>
      </c>
      <c r="D149" s="319"/>
      <c r="E149" s="320"/>
      <c r="F149" s="321"/>
      <c r="G149" s="322">
        <f>SUM(G140:G148)</f>
        <v>0</v>
      </c>
      <c r="H149" s="323"/>
      <c r="I149" s="324">
        <f>SUM(I140:I148)</f>
        <v>13.960302500000001</v>
      </c>
      <c r="J149" s="323"/>
      <c r="K149" s="324">
        <f>SUM(K140:K148)</f>
        <v>0</v>
      </c>
      <c r="O149" s="292">
        <v>4</v>
      </c>
      <c r="BA149" s="325">
        <f>SUM(BA140:BA148)</f>
        <v>0</v>
      </c>
      <c r="BB149" s="325">
        <f>SUM(BB140:BB148)</f>
        <v>0</v>
      </c>
      <c r="BC149" s="325">
        <f>SUM(BC140:BC148)</f>
        <v>0</v>
      </c>
      <c r="BD149" s="325">
        <f>SUM(BD140:BD148)</f>
        <v>0</v>
      </c>
      <c r="BE149" s="325">
        <f>SUM(BE140:BE148)</f>
        <v>0</v>
      </c>
    </row>
    <row r="150" spans="1:80">
      <c r="A150" s="282" t="s">
        <v>97</v>
      </c>
      <c r="B150" s="283" t="s">
        <v>357</v>
      </c>
      <c r="C150" s="284" t="s">
        <v>358</v>
      </c>
      <c r="D150" s="285"/>
      <c r="E150" s="286"/>
      <c r="F150" s="286"/>
      <c r="G150" s="287"/>
      <c r="H150" s="288"/>
      <c r="I150" s="289"/>
      <c r="J150" s="290"/>
      <c r="K150" s="291"/>
      <c r="O150" s="292">
        <v>1</v>
      </c>
    </row>
    <row r="151" spans="1:80">
      <c r="A151" s="293">
        <v>43</v>
      </c>
      <c r="B151" s="294" t="s">
        <v>360</v>
      </c>
      <c r="C151" s="295" t="s">
        <v>361</v>
      </c>
      <c r="D151" s="296" t="s">
        <v>176</v>
      </c>
      <c r="E151" s="297">
        <v>0.75</v>
      </c>
      <c r="F151" s="297">
        <v>0</v>
      </c>
      <c r="G151" s="298">
        <f>E151*F151</f>
        <v>0</v>
      </c>
      <c r="H151" s="299">
        <v>6.0099999999999997E-3</v>
      </c>
      <c r="I151" s="300">
        <f>E151*H151</f>
        <v>4.5074999999999994E-3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293">
        <v>44</v>
      </c>
      <c r="B152" s="294" t="s">
        <v>362</v>
      </c>
      <c r="C152" s="295" t="s">
        <v>363</v>
      </c>
      <c r="D152" s="296" t="s">
        <v>176</v>
      </c>
      <c r="E152" s="297">
        <v>0.75</v>
      </c>
      <c r="F152" s="297">
        <v>0</v>
      </c>
      <c r="G152" s="298">
        <f>E152*F152</f>
        <v>0</v>
      </c>
      <c r="H152" s="299">
        <v>6.0999999999999997E-4</v>
      </c>
      <c r="I152" s="300">
        <f>E152*H152</f>
        <v>4.5750000000000001E-4</v>
      </c>
      <c r="J152" s="299">
        <v>0</v>
      </c>
      <c r="K152" s="300">
        <f>E152*J152</f>
        <v>0</v>
      </c>
      <c r="O152" s="292">
        <v>2</v>
      </c>
      <c r="AA152" s="261">
        <v>1</v>
      </c>
      <c r="AB152" s="261">
        <v>0</v>
      </c>
      <c r="AC152" s="261">
        <v>0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1</v>
      </c>
      <c r="CB152" s="292">
        <v>0</v>
      </c>
    </row>
    <row r="153" spans="1:80">
      <c r="A153" s="293">
        <v>45</v>
      </c>
      <c r="B153" s="294" t="s">
        <v>364</v>
      </c>
      <c r="C153" s="295" t="s">
        <v>365</v>
      </c>
      <c r="D153" s="296" t="s">
        <v>176</v>
      </c>
      <c r="E153" s="297">
        <v>0.75</v>
      </c>
      <c r="F153" s="297">
        <v>0</v>
      </c>
      <c r="G153" s="298">
        <f>E153*F153</f>
        <v>0</v>
      </c>
      <c r="H153" s="299">
        <v>0.12966</v>
      </c>
      <c r="I153" s="300">
        <f>E153*H153</f>
        <v>9.7244999999999998E-2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301"/>
      <c r="B154" s="302"/>
      <c r="C154" s="303" t="s">
        <v>366</v>
      </c>
      <c r="D154" s="304"/>
      <c r="E154" s="304"/>
      <c r="F154" s="304"/>
      <c r="G154" s="305"/>
      <c r="I154" s="306"/>
      <c r="K154" s="306"/>
      <c r="L154" s="307" t="s">
        <v>366</v>
      </c>
      <c r="O154" s="292">
        <v>3</v>
      </c>
    </row>
    <row r="155" spans="1:80">
      <c r="A155" s="316"/>
      <c r="B155" s="317" t="s">
        <v>99</v>
      </c>
      <c r="C155" s="318" t="s">
        <v>359</v>
      </c>
      <c r="D155" s="319"/>
      <c r="E155" s="320"/>
      <c r="F155" s="321"/>
      <c r="G155" s="322">
        <f>SUM(G150:G154)</f>
        <v>0</v>
      </c>
      <c r="H155" s="323"/>
      <c r="I155" s="324">
        <f>SUM(I150:I154)</f>
        <v>0.10221</v>
      </c>
      <c r="J155" s="323"/>
      <c r="K155" s="324">
        <f>SUM(K150:K154)</f>
        <v>0</v>
      </c>
      <c r="O155" s="292">
        <v>4</v>
      </c>
      <c r="BA155" s="325">
        <f>SUM(BA150:BA154)</f>
        <v>0</v>
      </c>
      <c r="BB155" s="325">
        <f>SUM(BB150:BB154)</f>
        <v>0</v>
      </c>
      <c r="BC155" s="325">
        <f>SUM(BC150:BC154)</f>
        <v>0</v>
      </c>
      <c r="BD155" s="325">
        <f>SUM(BD150:BD154)</f>
        <v>0</v>
      </c>
      <c r="BE155" s="325">
        <f>SUM(BE150:BE154)</f>
        <v>0</v>
      </c>
    </row>
    <row r="156" spans="1:80">
      <c r="A156" s="282" t="s">
        <v>97</v>
      </c>
      <c r="B156" s="283" t="s">
        <v>367</v>
      </c>
      <c r="C156" s="284" t="s">
        <v>368</v>
      </c>
      <c r="D156" s="285"/>
      <c r="E156" s="286"/>
      <c r="F156" s="286"/>
      <c r="G156" s="287"/>
      <c r="H156" s="288"/>
      <c r="I156" s="289"/>
      <c r="J156" s="290"/>
      <c r="K156" s="291"/>
      <c r="O156" s="292">
        <v>1</v>
      </c>
    </row>
    <row r="157" spans="1:80">
      <c r="A157" s="293">
        <v>46</v>
      </c>
      <c r="B157" s="294" t="s">
        <v>370</v>
      </c>
      <c r="C157" s="295" t="s">
        <v>371</v>
      </c>
      <c r="D157" s="296" t="s">
        <v>176</v>
      </c>
      <c r="E157" s="297">
        <v>22</v>
      </c>
      <c r="F157" s="297">
        <v>0</v>
      </c>
      <c r="G157" s="298">
        <f>E157*F157</f>
        <v>0</v>
      </c>
      <c r="H157" s="299">
        <v>7.3899999999999993E-2</v>
      </c>
      <c r="I157" s="300">
        <f>E157*H157</f>
        <v>1.6257999999999999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293">
        <v>47</v>
      </c>
      <c r="B158" s="294" t="s">
        <v>372</v>
      </c>
      <c r="C158" s="295" t="s">
        <v>373</v>
      </c>
      <c r="D158" s="296" t="s">
        <v>184</v>
      </c>
      <c r="E158" s="297">
        <v>11</v>
      </c>
      <c r="F158" s="297">
        <v>0</v>
      </c>
      <c r="G158" s="298">
        <f>E158*F158</f>
        <v>0</v>
      </c>
      <c r="H158" s="299">
        <v>3.6000000000000002E-4</v>
      </c>
      <c r="I158" s="300">
        <f>E158*H158</f>
        <v>3.96E-3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293">
        <v>48</v>
      </c>
      <c r="B159" s="294" t="s">
        <v>374</v>
      </c>
      <c r="C159" s="295" t="s">
        <v>375</v>
      </c>
      <c r="D159" s="296" t="s">
        <v>184</v>
      </c>
      <c r="E159" s="297">
        <v>3.5</v>
      </c>
      <c r="F159" s="297">
        <v>0</v>
      </c>
      <c r="G159" s="298">
        <f>E159*F159</f>
        <v>0</v>
      </c>
      <c r="H159" s="299">
        <v>3.5999999999999999E-3</v>
      </c>
      <c r="I159" s="300">
        <f>E159*H159</f>
        <v>1.26E-2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293">
        <v>49</v>
      </c>
      <c r="B160" s="294" t="s">
        <v>376</v>
      </c>
      <c r="C160" s="295" t="s">
        <v>377</v>
      </c>
      <c r="D160" s="296" t="s">
        <v>176</v>
      </c>
      <c r="E160" s="297">
        <v>24</v>
      </c>
      <c r="F160" s="297">
        <v>0</v>
      </c>
      <c r="G160" s="298">
        <f>E160*F160</f>
        <v>0</v>
      </c>
      <c r="H160" s="299">
        <v>0.17244999999999999</v>
      </c>
      <c r="I160" s="300">
        <f>E160*H160</f>
        <v>4.1387999999999998</v>
      </c>
      <c r="J160" s="299"/>
      <c r="K160" s="300">
        <f>E160*J160</f>
        <v>0</v>
      </c>
      <c r="O160" s="292">
        <v>2</v>
      </c>
      <c r="AA160" s="261">
        <v>3</v>
      </c>
      <c r="AB160" s="261">
        <v>1</v>
      </c>
      <c r="AC160" s="261">
        <v>592451170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3</v>
      </c>
      <c r="CB160" s="292">
        <v>1</v>
      </c>
    </row>
    <row r="161" spans="1:80">
      <c r="A161" s="301"/>
      <c r="B161" s="308"/>
      <c r="C161" s="309" t="s">
        <v>378</v>
      </c>
      <c r="D161" s="310"/>
      <c r="E161" s="311">
        <v>23.1</v>
      </c>
      <c r="F161" s="312"/>
      <c r="G161" s="313"/>
      <c r="H161" s="314"/>
      <c r="I161" s="306"/>
      <c r="J161" s="315"/>
      <c r="K161" s="306"/>
      <c r="M161" s="307" t="s">
        <v>378</v>
      </c>
      <c r="O161" s="292"/>
    </row>
    <row r="162" spans="1:80">
      <c r="A162" s="301"/>
      <c r="B162" s="308"/>
      <c r="C162" s="309" t="s">
        <v>379</v>
      </c>
      <c r="D162" s="310"/>
      <c r="E162" s="311">
        <v>0.9</v>
      </c>
      <c r="F162" s="312"/>
      <c r="G162" s="313"/>
      <c r="H162" s="314"/>
      <c r="I162" s="306"/>
      <c r="J162" s="315"/>
      <c r="K162" s="306"/>
      <c r="M162" s="307" t="s">
        <v>379</v>
      </c>
      <c r="O162" s="292"/>
    </row>
    <row r="163" spans="1:80">
      <c r="A163" s="316"/>
      <c r="B163" s="317" t="s">
        <v>99</v>
      </c>
      <c r="C163" s="318" t="s">
        <v>369</v>
      </c>
      <c r="D163" s="319"/>
      <c r="E163" s="320"/>
      <c r="F163" s="321"/>
      <c r="G163" s="322">
        <f>SUM(G156:G162)</f>
        <v>0</v>
      </c>
      <c r="H163" s="323"/>
      <c r="I163" s="324">
        <f>SUM(I156:I162)</f>
        <v>5.7811599999999999</v>
      </c>
      <c r="J163" s="323"/>
      <c r="K163" s="324">
        <f>SUM(K156:K162)</f>
        <v>0</v>
      </c>
      <c r="O163" s="292">
        <v>4</v>
      </c>
      <c r="BA163" s="325">
        <f>SUM(BA156:BA162)</f>
        <v>0</v>
      </c>
      <c r="BB163" s="325">
        <f>SUM(BB156:BB162)</f>
        <v>0</v>
      </c>
      <c r="BC163" s="325">
        <f>SUM(BC156:BC162)</f>
        <v>0</v>
      </c>
      <c r="BD163" s="325">
        <f>SUM(BD156:BD162)</f>
        <v>0</v>
      </c>
      <c r="BE163" s="325">
        <f>SUM(BE156:BE162)</f>
        <v>0</v>
      </c>
    </row>
    <row r="164" spans="1:80">
      <c r="A164" s="282" t="s">
        <v>97</v>
      </c>
      <c r="B164" s="283" t="s">
        <v>380</v>
      </c>
      <c r="C164" s="284" t="s">
        <v>381</v>
      </c>
      <c r="D164" s="285"/>
      <c r="E164" s="286"/>
      <c r="F164" s="286"/>
      <c r="G164" s="287"/>
      <c r="H164" s="288"/>
      <c r="I164" s="289"/>
      <c r="J164" s="290"/>
      <c r="K164" s="291"/>
      <c r="O164" s="292">
        <v>1</v>
      </c>
    </row>
    <row r="165" spans="1:80" ht="22.5">
      <c r="A165" s="293">
        <v>50</v>
      </c>
      <c r="B165" s="294" t="s">
        <v>383</v>
      </c>
      <c r="C165" s="295" t="s">
        <v>384</v>
      </c>
      <c r="D165" s="296" t="s">
        <v>385</v>
      </c>
      <c r="E165" s="297">
        <v>2</v>
      </c>
      <c r="F165" s="297">
        <v>0</v>
      </c>
      <c r="G165" s="298">
        <f>E165*F165</f>
        <v>0</v>
      </c>
      <c r="H165" s="299">
        <v>3.5619999999999999E-2</v>
      </c>
      <c r="I165" s="300">
        <f>E165*H165</f>
        <v>7.1239999999999998E-2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301"/>
      <c r="B166" s="302"/>
      <c r="C166" s="303" t="s">
        <v>386</v>
      </c>
      <c r="D166" s="304"/>
      <c r="E166" s="304"/>
      <c r="F166" s="304"/>
      <c r="G166" s="305"/>
      <c r="I166" s="306"/>
      <c r="K166" s="306"/>
      <c r="L166" s="307" t="s">
        <v>386</v>
      </c>
      <c r="O166" s="292">
        <v>3</v>
      </c>
    </row>
    <row r="167" spans="1:80">
      <c r="A167" s="316"/>
      <c r="B167" s="317" t="s">
        <v>99</v>
      </c>
      <c r="C167" s="318" t="s">
        <v>382</v>
      </c>
      <c r="D167" s="319"/>
      <c r="E167" s="320"/>
      <c r="F167" s="321"/>
      <c r="G167" s="322">
        <f>SUM(G164:G166)</f>
        <v>0</v>
      </c>
      <c r="H167" s="323"/>
      <c r="I167" s="324">
        <f>SUM(I164:I166)</f>
        <v>7.1239999999999998E-2</v>
      </c>
      <c r="J167" s="323"/>
      <c r="K167" s="324">
        <f>SUM(K164:K166)</f>
        <v>0</v>
      </c>
      <c r="O167" s="292">
        <v>4</v>
      </c>
      <c r="BA167" s="325">
        <f>SUM(BA164:BA166)</f>
        <v>0</v>
      </c>
      <c r="BB167" s="325">
        <f>SUM(BB164:BB166)</f>
        <v>0</v>
      </c>
      <c r="BC167" s="325">
        <f>SUM(BC164:BC166)</f>
        <v>0</v>
      </c>
      <c r="BD167" s="325">
        <f>SUM(BD164:BD166)</f>
        <v>0</v>
      </c>
      <c r="BE167" s="325">
        <f>SUM(BE164:BE166)</f>
        <v>0</v>
      </c>
    </row>
    <row r="168" spans="1:80">
      <c r="A168" s="282" t="s">
        <v>97</v>
      </c>
      <c r="B168" s="283" t="s">
        <v>387</v>
      </c>
      <c r="C168" s="284" t="s">
        <v>388</v>
      </c>
      <c r="D168" s="285"/>
      <c r="E168" s="286"/>
      <c r="F168" s="286"/>
      <c r="G168" s="287"/>
      <c r="H168" s="288"/>
      <c r="I168" s="289"/>
      <c r="J168" s="290"/>
      <c r="K168" s="291"/>
      <c r="O168" s="292">
        <v>1</v>
      </c>
    </row>
    <row r="169" spans="1:80">
      <c r="A169" s="293">
        <v>51</v>
      </c>
      <c r="B169" s="294" t="s">
        <v>390</v>
      </c>
      <c r="C169" s="295" t="s">
        <v>391</v>
      </c>
      <c r="D169" s="296" t="s">
        <v>176</v>
      </c>
      <c r="E169" s="297">
        <v>57.23</v>
      </c>
      <c r="F169" s="297">
        <v>0</v>
      </c>
      <c r="G169" s="298">
        <f>E169*F169</f>
        <v>0</v>
      </c>
      <c r="H169" s="299">
        <v>2.2000000000000001E-4</v>
      </c>
      <c r="I169" s="300">
        <f>E169*H169</f>
        <v>1.25906E-2</v>
      </c>
      <c r="J169" s="299">
        <v>0</v>
      </c>
      <c r="K169" s="300">
        <f>E169*J169</f>
        <v>0</v>
      </c>
      <c r="O169" s="292">
        <v>2</v>
      </c>
      <c r="AA169" s="261">
        <v>1</v>
      </c>
      <c r="AB169" s="261">
        <v>1</v>
      </c>
      <c r="AC169" s="261">
        <v>1</v>
      </c>
      <c r="AZ169" s="261">
        <v>1</v>
      </c>
      <c r="BA169" s="261">
        <f>IF(AZ169=1,G169,0)</f>
        <v>0</v>
      </c>
      <c r="BB169" s="261">
        <f>IF(AZ169=2,G169,0)</f>
        <v>0</v>
      </c>
      <c r="BC169" s="261">
        <f>IF(AZ169=3,G169,0)</f>
        <v>0</v>
      </c>
      <c r="BD169" s="261">
        <f>IF(AZ169=4,G169,0)</f>
        <v>0</v>
      </c>
      <c r="BE169" s="261">
        <f>IF(AZ169=5,G169,0)</f>
        <v>0</v>
      </c>
      <c r="CA169" s="292">
        <v>1</v>
      </c>
      <c r="CB169" s="292">
        <v>1</v>
      </c>
    </row>
    <row r="170" spans="1:80">
      <c r="A170" s="301"/>
      <c r="B170" s="308"/>
      <c r="C170" s="309" t="s">
        <v>392</v>
      </c>
      <c r="D170" s="310"/>
      <c r="E170" s="311">
        <v>28.614999999999998</v>
      </c>
      <c r="F170" s="312"/>
      <c r="G170" s="313"/>
      <c r="H170" s="314"/>
      <c r="I170" s="306"/>
      <c r="J170" s="315"/>
      <c r="K170" s="306"/>
      <c r="M170" s="307" t="s">
        <v>392</v>
      </c>
      <c r="O170" s="292"/>
    </row>
    <row r="171" spans="1:80">
      <c r="A171" s="301"/>
      <c r="B171" s="308"/>
      <c r="C171" s="309" t="s">
        <v>393</v>
      </c>
      <c r="D171" s="310"/>
      <c r="E171" s="311">
        <v>28.614999999999998</v>
      </c>
      <c r="F171" s="312"/>
      <c r="G171" s="313"/>
      <c r="H171" s="314"/>
      <c r="I171" s="306"/>
      <c r="J171" s="315"/>
      <c r="K171" s="306"/>
      <c r="M171" s="307" t="s">
        <v>393</v>
      </c>
      <c r="O171" s="292"/>
    </row>
    <row r="172" spans="1:80">
      <c r="A172" s="316"/>
      <c r="B172" s="317" t="s">
        <v>99</v>
      </c>
      <c r="C172" s="318" t="s">
        <v>389</v>
      </c>
      <c r="D172" s="319"/>
      <c r="E172" s="320"/>
      <c r="F172" s="321"/>
      <c r="G172" s="322">
        <f>SUM(G168:G171)</f>
        <v>0</v>
      </c>
      <c r="H172" s="323"/>
      <c r="I172" s="324">
        <f>SUM(I168:I171)</f>
        <v>1.25906E-2</v>
      </c>
      <c r="J172" s="323"/>
      <c r="K172" s="324">
        <f>SUM(K168:K171)</f>
        <v>0</v>
      </c>
      <c r="O172" s="292">
        <v>4</v>
      </c>
      <c r="BA172" s="325">
        <f>SUM(BA168:BA171)</f>
        <v>0</v>
      </c>
      <c r="BB172" s="325">
        <f>SUM(BB168:BB171)</f>
        <v>0</v>
      </c>
      <c r="BC172" s="325">
        <f>SUM(BC168:BC171)</f>
        <v>0</v>
      </c>
      <c r="BD172" s="325">
        <f>SUM(BD168:BD171)</f>
        <v>0</v>
      </c>
      <c r="BE172" s="325">
        <f>SUM(BE168:BE171)</f>
        <v>0</v>
      </c>
    </row>
    <row r="173" spans="1:80">
      <c r="A173" s="282" t="s">
        <v>97</v>
      </c>
      <c r="B173" s="283" t="s">
        <v>394</v>
      </c>
      <c r="C173" s="284" t="s">
        <v>395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52</v>
      </c>
      <c r="B174" s="294" t="s">
        <v>397</v>
      </c>
      <c r="C174" s="295" t="s">
        <v>398</v>
      </c>
      <c r="D174" s="296" t="s">
        <v>184</v>
      </c>
      <c r="E174" s="297">
        <v>4</v>
      </c>
      <c r="F174" s="297">
        <v>0</v>
      </c>
      <c r="G174" s="298">
        <f>E174*F174</f>
        <v>0</v>
      </c>
      <c r="H174" s="299">
        <v>0</v>
      </c>
      <c r="I174" s="300">
        <f>E174*H174</f>
        <v>0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2"/>
      <c r="C175" s="303" t="s">
        <v>399</v>
      </c>
      <c r="D175" s="304"/>
      <c r="E175" s="304"/>
      <c r="F175" s="304"/>
      <c r="G175" s="305"/>
      <c r="I175" s="306"/>
      <c r="K175" s="306"/>
      <c r="L175" s="307" t="s">
        <v>399</v>
      </c>
      <c r="O175" s="292">
        <v>3</v>
      </c>
    </row>
    <row r="176" spans="1:80">
      <c r="A176" s="301"/>
      <c r="B176" s="308"/>
      <c r="C176" s="309" t="s">
        <v>400</v>
      </c>
      <c r="D176" s="310"/>
      <c r="E176" s="311">
        <v>4</v>
      </c>
      <c r="F176" s="312"/>
      <c r="G176" s="313"/>
      <c r="H176" s="314"/>
      <c r="I176" s="306"/>
      <c r="J176" s="315"/>
      <c r="K176" s="306"/>
      <c r="M176" s="307" t="s">
        <v>400</v>
      </c>
      <c r="O176" s="292"/>
    </row>
    <row r="177" spans="1:80">
      <c r="A177" s="316"/>
      <c r="B177" s="317" t="s">
        <v>99</v>
      </c>
      <c r="C177" s="318" t="s">
        <v>396</v>
      </c>
      <c r="D177" s="319"/>
      <c r="E177" s="320"/>
      <c r="F177" s="321"/>
      <c r="G177" s="322">
        <f>SUM(G173:G176)</f>
        <v>0</v>
      </c>
      <c r="H177" s="323"/>
      <c r="I177" s="324">
        <f>SUM(I173:I176)</f>
        <v>0</v>
      </c>
      <c r="J177" s="323"/>
      <c r="K177" s="324">
        <f>SUM(K173:K176)</f>
        <v>0</v>
      </c>
      <c r="O177" s="292">
        <v>4</v>
      </c>
      <c r="BA177" s="325">
        <f>SUM(BA173:BA176)</f>
        <v>0</v>
      </c>
      <c r="BB177" s="325">
        <f>SUM(BB173:BB176)</f>
        <v>0</v>
      </c>
      <c r="BC177" s="325">
        <f>SUM(BC173:BC176)</f>
        <v>0</v>
      </c>
      <c r="BD177" s="325">
        <f>SUM(BD173:BD176)</f>
        <v>0</v>
      </c>
      <c r="BE177" s="325">
        <f>SUM(BE173:BE176)</f>
        <v>0</v>
      </c>
    </row>
    <row r="178" spans="1:80">
      <c r="A178" s="282" t="s">
        <v>97</v>
      </c>
      <c r="B178" s="283" t="s">
        <v>401</v>
      </c>
      <c r="C178" s="284" t="s">
        <v>402</v>
      </c>
      <c r="D178" s="285"/>
      <c r="E178" s="286"/>
      <c r="F178" s="286"/>
      <c r="G178" s="287"/>
      <c r="H178" s="288"/>
      <c r="I178" s="289"/>
      <c r="J178" s="290"/>
      <c r="K178" s="291"/>
      <c r="O178" s="292">
        <v>1</v>
      </c>
    </row>
    <row r="179" spans="1:80">
      <c r="A179" s="293">
        <v>53</v>
      </c>
      <c r="B179" s="294" t="s">
        <v>404</v>
      </c>
      <c r="C179" s="295" t="s">
        <v>405</v>
      </c>
      <c r="D179" s="296" t="s">
        <v>184</v>
      </c>
      <c r="E179" s="297">
        <v>10</v>
      </c>
      <c r="F179" s="297">
        <v>0</v>
      </c>
      <c r="G179" s="298">
        <f>E179*F179</f>
        <v>0</v>
      </c>
      <c r="H179" s="299">
        <v>3.6999999999999999E-4</v>
      </c>
      <c r="I179" s="300">
        <f>E179*H179</f>
        <v>3.7000000000000002E-3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1</v>
      </c>
      <c r="AC179" s="261">
        <v>1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1</v>
      </c>
    </row>
    <row r="180" spans="1:80">
      <c r="A180" s="301"/>
      <c r="B180" s="302"/>
      <c r="C180" s="303" t="s">
        <v>406</v>
      </c>
      <c r="D180" s="304"/>
      <c r="E180" s="304"/>
      <c r="F180" s="304"/>
      <c r="G180" s="305"/>
      <c r="I180" s="306"/>
      <c r="K180" s="306"/>
      <c r="L180" s="307" t="s">
        <v>406</v>
      </c>
      <c r="O180" s="292">
        <v>3</v>
      </c>
    </row>
    <row r="181" spans="1:80">
      <c r="A181" s="293">
        <v>54</v>
      </c>
      <c r="B181" s="294" t="s">
        <v>407</v>
      </c>
      <c r="C181" s="295" t="s">
        <v>408</v>
      </c>
      <c r="D181" s="296" t="s">
        <v>184</v>
      </c>
      <c r="E181" s="297">
        <v>30</v>
      </c>
      <c r="F181" s="297">
        <v>0</v>
      </c>
      <c r="G181" s="298">
        <f>E181*F181</f>
        <v>0</v>
      </c>
      <c r="H181" s="299">
        <v>0.188</v>
      </c>
      <c r="I181" s="300">
        <f>E181*H181</f>
        <v>5.64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301"/>
      <c r="B182" s="308"/>
      <c r="C182" s="309" t="s">
        <v>409</v>
      </c>
      <c r="D182" s="310"/>
      <c r="E182" s="311">
        <v>27.5</v>
      </c>
      <c r="F182" s="312"/>
      <c r="G182" s="313"/>
      <c r="H182" s="314"/>
      <c r="I182" s="306"/>
      <c r="J182" s="315"/>
      <c r="K182" s="306"/>
      <c r="M182" s="307" t="s">
        <v>409</v>
      </c>
      <c r="O182" s="292"/>
    </row>
    <row r="183" spans="1:80">
      <c r="A183" s="301"/>
      <c r="B183" s="308"/>
      <c r="C183" s="309" t="s">
        <v>410</v>
      </c>
      <c r="D183" s="310"/>
      <c r="E183" s="311">
        <v>1</v>
      </c>
      <c r="F183" s="312"/>
      <c r="G183" s="313"/>
      <c r="H183" s="314"/>
      <c r="I183" s="306"/>
      <c r="J183" s="315"/>
      <c r="K183" s="306"/>
      <c r="M183" s="307" t="s">
        <v>410</v>
      </c>
      <c r="O183" s="292"/>
    </row>
    <row r="184" spans="1:80">
      <c r="A184" s="301"/>
      <c r="B184" s="308"/>
      <c r="C184" s="309" t="s">
        <v>411</v>
      </c>
      <c r="D184" s="310"/>
      <c r="E184" s="311">
        <v>1.5</v>
      </c>
      <c r="F184" s="312"/>
      <c r="G184" s="313"/>
      <c r="H184" s="314"/>
      <c r="I184" s="306"/>
      <c r="J184" s="315"/>
      <c r="K184" s="306"/>
      <c r="M184" s="307" t="s">
        <v>411</v>
      </c>
      <c r="O184" s="292"/>
    </row>
    <row r="185" spans="1:80">
      <c r="A185" s="293">
        <v>55</v>
      </c>
      <c r="B185" s="294" t="s">
        <v>412</v>
      </c>
      <c r="C185" s="295" t="s">
        <v>413</v>
      </c>
      <c r="D185" s="296" t="s">
        <v>109</v>
      </c>
      <c r="E185" s="297">
        <v>1.05</v>
      </c>
      <c r="F185" s="297">
        <v>0</v>
      </c>
      <c r="G185" s="298">
        <f>E185*F185</f>
        <v>0</v>
      </c>
      <c r="H185" s="299">
        <v>2.5249999999999999</v>
      </c>
      <c r="I185" s="300">
        <f>E185*H185</f>
        <v>2.6512500000000001</v>
      </c>
      <c r="J185" s="299">
        <v>0</v>
      </c>
      <c r="K185" s="300">
        <f>E185*J185</f>
        <v>0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01"/>
      <c r="B186" s="302"/>
      <c r="C186" s="303" t="s">
        <v>366</v>
      </c>
      <c r="D186" s="304"/>
      <c r="E186" s="304"/>
      <c r="F186" s="304"/>
      <c r="G186" s="305"/>
      <c r="I186" s="306"/>
      <c r="K186" s="306"/>
      <c r="L186" s="307" t="s">
        <v>366</v>
      </c>
      <c r="O186" s="292">
        <v>3</v>
      </c>
    </row>
    <row r="187" spans="1:80">
      <c r="A187" s="301"/>
      <c r="B187" s="308"/>
      <c r="C187" s="309" t="s">
        <v>414</v>
      </c>
      <c r="D187" s="310"/>
      <c r="E187" s="311">
        <v>1.05</v>
      </c>
      <c r="F187" s="312"/>
      <c r="G187" s="313"/>
      <c r="H187" s="314"/>
      <c r="I187" s="306"/>
      <c r="J187" s="315"/>
      <c r="K187" s="306"/>
      <c r="M187" s="307" t="s">
        <v>414</v>
      </c>
      <c r="O187" s="292"/>
    </row>
    <row r="188" spans="1:80">
      <c r="A188" s="293">
        <v>56</v>
      </c>
      <c r="B188" s="294" t="s">
        <v>415</v>
      </c>
      <c r="C188" s="295" t="s">
        <v>416</v>
      </c>
      <c r="D188" s="296" t="s">
        <v>184</v>
      </c>
      <c r="E188" s="297">
        <v>4.0999999999999996</v>
      </c>
      <c r="F188" s="297">
        <v>0</v>
      </c>
      <c r="G188" s="298">
        <f>E188*F188</f>
        <v>0</v>
      </c>
      <c r="H188" s="299">
        <v>0</v>
      </c>
      <c r="I188" s="300">
        <f>E188*H188</f>
        <v>0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1</v>
      </c>
      <c r="AC188" s="261">
        <v>1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1</v>
      </c>
    </row>
    <row r="189" spans="1:80">
      <c r="A189" s="301"/>
      <c r="B189" s="302"/>
      <c r="C189" s="303"/>
      <c r="D189" s="304"/>
      <c r="E189" s="304"/>
      <c r="F189" s="304"/>
      <c r="G189" s="305"/>
      <c r="I189" s="306"/>
      <c r="K189" s="306"/>
      <c r="L189" s="307"/>
      <c r="O189" s="292">
        <v>3</v>
      </c>
    </row>
    <row r="190" spans="1:80">
      <c r="A190" s="301"/>
      <c r="B190" s="308"/>
      <c r="C190" s="309" t="s">
        <v>417</v>
      </c>
      <c r="D190" s="310"/>
      <c r="E190" s="311">
        <v>4.0999999999999996</v>
      </c>
      <c r="F190" s="312"/>
      <c r="G190" s="313"/>
      <c r="H190" s="314"/>
      <c r="I190" s="306"/>
      <c r="J190" s="315"/>
      <c r="K190" s="306"/>
      <c r="M190" s="307" t="s">
        <v>417</v>
      </c>
      <c r="O190" s="292"/>
    </row>
    <row r="191" spans="1:80">
      <c r="A191" s="293">
        <v>57</v>
      </c>
      <c r="B191" s="294" t="s">
        <v>418</v>
      </c>
      <c r="C191" s="295" t="s">
        <v>419</v>
      </c>
      <c r="D191" s="296" t="s">
        <v>184</v>
      </c>
      <c r="E191" s="297">
        <v>4.0999999999999996</v>
      </c>
      <c r="F191" s="297">
        <v>0</v>
      </c>
      <c r="G191" s="298">
        <f>E191*F191</f>
        <v>0</v>
      </c>
      <c r="H191" s="299">
        <v>0</v>
      </c>
      <c r="I191" s="300">
        <f>E191*H191</f>
        <v>0</v>
      </c>
      <c r="J191" s="299">
        <v>0</v>
      </c>
      <c r="K191" s="300">
        <f>E191*J191</f>
        <v>0</v>
      </c>
      <c r="O191" s="292">
        <v>2</v>
      </c>
      <c r="AA191" s="261">
        <v>1</v>
      </c>
      <c r="AB191" s="261">
        <v>1</v>
      </c>
      <c r="AC191" s="261">
        <v>1</v>
      </c>
      <c r="AZ191" s="261">
        <v>1</v>
      </c>
      <c r="BA191" s="261">
        <f>IF(AZ191=1,G191,0)</f>
        <v>0</v>
      </c>
      <c r="BB191" s="261">
        <f>IF(AZ191=2,G191,0)</f>
        <v>0</v>
      </c>
      <c r="BC191" s="261">
        <f>IF(AZ191=3,G191,0)</f>
        <v>0</v>
      </c>
      <c r="BD191" s="261">
        <f>IF(AZ191=4,G191,0)</f>
        <v>0</v>
      </c>
      <c r="BE191" s="261">
        <f>IF(AZ191=5,G191,0)</f>
        <v>0</v>
      </c>
      <c r="CA191" s="292">
        <v>1</v>
      </c>
      <c r="CB191" s="292">
        <v>1</v>
      </c>
    </row>
    <row r="192" spans="1:80">
      <c r="A192" s="301"/>
      <c r="B192" s="308"/>
      <c r="C192" s="309" t="s">
        <v>417</v>
      </c>
      <c r="D192" s="310"/>
      <c r="E192" s="311">
        <v>4.0999999999999996</v>
      </c>
      <c r="F192" s="312"/>
      <c r="G192" s="313"/>
      <c r="H192" s="314"/>
      <c r="I192" s="306"/>
      <c r="J192" s="315"/>
      <c r="K192" s="306"/>
      <c r="M192" s="307" t="s">
        <v>417</v>
      </c>
      <c r="O192" s="292"/>
    </row>
    <row r="193" spans="1:80">
      <c r="A193" s="293">
        <v>58</v>
      </c>
      <c r="B193" s="294" t="s">
        <v>420</v>
      </c>
      <c r="C193" s="295" t="s">
        <v>421</v>
      </c>
      <c r="D193" s="296" t="s">
        <v>385</v>
      </c>
      <c r="E193" s="297">
        <v>28</v>
      </c>
      <c r="F193" s="297">
        <v>0</v>
      </c>
      <c r="G193" s="298">
        <f>E193*F193</f>
        <v>0</v>
      </c>
      <c r="H193" s="299">
        <v>4.5999999999999999E-2</v>
      </c>
      <c r="I193" s="300">
        <f>E193*H193</f>
        <v>1.288</v>
      </c>
      <c r="J193" s="299"/>
      <c r="K193" s="300">
        <f>E193*J193</f>
        <v>0</v>
      </c>
      <c r="O193" s="292">
        <v>2</v>
      </c>
      <c r="AA193" s="261">
        <v>3</v>
      </c>
      <c r="AB193" s="261">
        <v>1</v>
      </c>
      <c r="AC193" s="261">
        <v>59217420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3</v>
      </c>
      <c r="CB193" s="292">
        <v>1</v>
      </c>
    </row>
    <row r="194" spans="1:80">
      <c r="A194" s="301"/>
      <c r="B194" s="308"/>
      <c r="C194" s="309" t="s">
        <v>422</v>
      </c>
      <c r="D194" s="310"/>
      <c r="E194" s="311">
        <v>27.774999999999999</v>
      </c>
      <c r="F194" s="312"/>
      <c r="G194" s="313"/>
      <c r="H194" s="314"/>
      <c r="I194" s="306"/>
      <c r="J194" s="315"/>
      <c r="K194" s="306"/>
      <c r="M194" s="307" t="s">
        <v>422</v>
      </c>
      <c r="O194" s="292"/>
    </row>
    <row r="195" spans="1:80">
      <c r="A195" s="301"/>
      <c r="B195" s="308"/>
      <c r="C195" s="309" t="s">
        <v>423</v>
      </c>
      <c r="D195" s="310"/>
      <c r="E195" s="311">
        <v>0.22500000000000001</v>
      </c>
      <c r="F195" s="312"/>
      <c r="G195" s="313"/>
      <c r="H195" s="314"/>
      <c r="I195" s="306"/>
      <c r="J195" s="315"/>
      <c r="K195" s="306"/>
      <c r="M195" s="307" t="s">
        <v>423</v>
      </c>
      <c r="O195" s="292"/>
    </row>
    <row r="196" spans="1:80">
      <c r="A196" s="293">
        <v>59</v>
      </c>
      <c r="B196" s="294" t="s">
        <v>424</v>
      </c>
      <c r="C196" s="295" t="s">
        <v>425</v>
      </c>
      <c r="D196" s="296" t="s">
        <v>385</v>
      </c>
      <c r="E196" s="297">
        <v>3</v>
      </c>
      <c r="F196" s="297">
        <v>0</v>
      </c>
      <c r="G196" s="298">
        <f>E196*F196</f>
        <v>0</v>
      </c>
      <c r="H196" s="299">
        <v>0.04</v>
      </c>
      <c r="I196" s="300">
        <f>E196*H196</f>
        <v>0.12</v>
      </c>
      <c r="J196" s="299"/>
      <c r="K196" s="300">
        <f>E196*J196</f>
        <v>0</v>
      </c>
      <c r="O196" s="292">
        <v>2</v>
      </c>
      <c r="AA196" s="261">
        <v>3</v>
      </c>
      <c r="AB196" s="261">
        <v>10</v>
      </c>
      <c r="AC196" s="261">
        <v>59217489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3</v>
      </c>
      <c r="CB196" s="292">
        <v>10</v>
      </c>
    </row>
    <row r="197" spans="1:80">
      <c r="A197" s="301"/>
      <c r="B197" s="308"/>
      <c r="C197" s="309" t="s">
        <v>426</v>
      </c>
      <c r="D197" s="310"/>
      <c r="E197" s="311">
        <v>3</v>
      </c>
      <c r="F197" s="312"/>
      <c r="G197" s="313"/>
      <c r="H197" s="314"/>
      <c r="I197" s="306"/>
      <c r="J197" s="315"/>
      <c r="K197" s="306"/>
      <c r="M197" s="307" t="s">
        <v>426</v>
      </c>
      <c r="O197" s="292"/>
    </row>
    <row r="198" spans="1:80">
      <c r="A198" s="293">
        <v>60</v>
      </c>
      <c r="B198" s="294" t="s">
        <v>427</v>
      </c>
      <c r="C198" s="295" t="s">
        <v>428</v>
      </c>
      <c r="D198" s="296" t="s">
        <v>385</v>
      </c>
      <c r="E198" s="297">
        <v>3</v>
      </c>
      <c r="F198" s="297">
        <v>0</v>
      </c>
      <c r="G198" s="298">
        <f>E198*F198</f>
        <v>0</v>
      </c>
      <c r="H198" s="299">
        <v>5.1999999999999998E-2</v>
      </c>
      <c r="I198" s="300">
        <f>E198*H198</f>
        <v>0.156</v>
      </c>
      <c r="J198" s="299"/>
      <c r="K198" s="300">
        <f>E198*J198</f>
        <v>0</v>
      </c>
      <c r="O198" s="292">
        <v>2</v>
      </c>
      <c r="AA198" s="261">
        <v>3</v>
      </c>
      <c r="AB198" s="261">
        <v>1</v>
      </c>
      <c r="AC198" s="261">
        <v>59217490</v>
      </c>
      <c r="AZ198" s="261">
        <v>1</v>
      </c>
      <c r="BA198" s="261">
        <f>IF(AZ198=1,G198,0)</f>
        <v>0</v>
      </c>
      <c r="BB198" s="261">
        <f>IF(AZ198=2,G198,0)</f>
        <v>0</v>
      </c>
      <c r="BC198" s="261">
        <f>IF(AZ198=3,G198,0)</f>
        <v>0</v>
      </c>
      <c r="BD198" s="261">
        <f>IF(AZ198=4,G198,0)</f>
        <v>0</v>
      </c>
      <c r="BE198" s="261">
        <f>IF(AZ198=5,G198,0)</f>
        <v>0</v>
      </c>
      <c r="CA198" s="292">
        <v>3</v>
      </c>
      <c r="CB198" s="292">
        <v>1</v>
      </c>
    </row>
    <row r="199" spans="1:80">
      <c r="A199" s="301"/>
      <c r="B199" s="308"/>
      <c r="C199" s="309" t="s">
        <v>426</v>
      </c>
      <c r="D199" s="310"/>
      <c r="E199" s="311">
        <v>3</v>
      </c>
      <c r="F199" s="312"/>
      <c r="G199" s="313"/>
      <c r="H199" s="314"/>
      <c r="I199" s="306"/>
      <c r="J199" s="315"/>
      <c r="K199" s="306"/>
      <c r="M199" s="307" t="s">
        <v>426</v>
      </c>
      <c r="O199" s="292"/>
    </row>
    <row r="200" spans="1:80">
      <c r="A200" s="316"/>
      <c r="B200" s="317" t="s">
        <v>99</v>
      </c>
      <c r="C200" s="318" t="s">
        <v>403</v>
      </c>
      <c r="D200" s="319"/>
      <c r="E200" s="320"/>
      <c r="F200" s="321"/>
      <c r="G200" s="322">
        <f>SUM(G178:G199)</f>
        <v>0</v>
      </c>
      <c r="H200" s="323"/>
      <c r="I200" s="324">
        <f>SUM(I178:I199)</f>
        <v>9.8589500000000001</v>
      </c>
      <c r="J200" s="323"/>
      <c r="K200" s="324">
        <f>SUM(K178:K199)</f>
        <v>0</v>
      </c>
      <c r="O200" s="292">
        <v>4</v>
      </c>
      <c r="BA200" s="325">
        <f>SUM(BA178:BA199)</f>
        <v>0</v>
      </c>
      <c r="BB200" s="325">
        <f>SUM(BB178:BB199)</f>
        <v>0</v>
      </c>
      <c r="BC200" s="325">
        <f>SUM(BC178:BC199)</f>
        <v>0</v>
      </c>
      <c r="BD200" s="325">
        <f>SUM(BD178:BD199)</f>
        <v>0</v>
      </c>
      <c r="BE200" s="325">
        <f>SUM(BE178:BE199)</f>
        <v>0</v>
      </c>
    </row>
    <row r="201" spans="1:80">
      <c r="A201" s="282" t="s">
        <v>97</v>
      </c>
      <c r="B201" s="283" t="s">
        <v>429</v>
      </c>
      <c r="C201" s="284" t="s">
        <v>430</v>
      </c>
      <c r="D201" s="285"/>
      <c r="E201" s="286"/>
      <c r="F201" s="286"/>
      <c r="G201" s="287"/>
      <c r="H201" s="288"/>
      <c r="I201" s="289"/>
      <c r="J201" s="290"/>
      <c r="K201" s="291"/>
      <c r="O201" s="292">
        <v>1</v>
      </c>
    </row>
    <row r="202" spans="1:80">
      <c r="A202" s="293">
        <v>61</v>
      </c>
      <c r="B202" s="294" t="s">
        <v>432</v>
      </c>
      <c r="C202" s="295" t="s">
        <v>433</v>
      </c>
      <c r="D202" s="296" t="s">
        <v>434</v>
      </c>
      <c r="E202" s="297">
        <v>10</v>
      </c>
      <c r="F202" s="297">
        <v>0</v>
      </c>
      <c r="G202" s="298">
        <f>E202*F202</f>
        <v>0</v>
      </c>
      <c r="H202" s="299"/>
      <c r="I202" s="300">
        <f>E202*H202</f>
        <v>0</v>
      </c>
      <c r="J202" s="299"/>
      <c r="K202" s="300">
        <f>E202*J202</f>
        <v>0</v>
      </c>
      <c r="O202" s="292">
        <v>2</v>
      </c>
      <c r="AA202" s="261">
        <v>6</v>
      </c>
      <c r="AB202" s="261">
        <v>1</v>
      </c>
      <c r="AC202" s="261">
        <v>171156610600</v>
      </c>
      <c r="AZ202" s="261">
        <v>1</v>
      </c>
      <c r="BA202" s="261">
        <f>IF(AZ202=1,G202,0)</f>
        <v>0</v>
      </c>
      <c r="BB202" s="261">
        <f>IF(AZ202=2,G202,0)</f>
        <v>0</v>
      </c>
      <c r="BC202" s="261">
        <f>IF(AZ202=3,G202,0)</f>
        <v>0</v>
      </c>
      <c r="BD202" s="261">
        <f>IF(AZ202=4,G202,0)</f>
        <v>0</v>
      </c>
      <c r="BE202" s="261">
        <f>IF(AZ202=5,G202,0)</f>
        <v>0</v>
      </c>
      <c r="CA202" s="292">
        <v>6</v>
      </c>
      <c r="CB202" s="292">
        <v>1</v>
      </c>
    </row>
    <row r="203" spans="1:80">
      <c r="A203" s="301"/>
      <c r="B203" s="302"/>
      <c r="C203" s="303"/>
      <c r="D203" s="304"/>
      <c r="E203" s="304"/>
      <c r="F203" s="304"/>
      <c r="G203" s="305"/>
      <c r="I203" s="306"/>
      <c r="K203" s="306"/>
      <c r="L203" s="307"/>
      <c r="O203" s="292">
        <v>3</v>
      </c>
    </row>
    <row r="204" spans="1:80">
      <c r="A204" s="316"/>
      <c r="B204" s="317" t="s">
        <v>99</v>
      </c>
      <c r="C204" s="318" t="s">
        <v>431</v>
      </c>
      <c r="D204" s="319"/>
      <c r="E204" s="320"/>
      <c r="F204" s="321"/>
      <c r="G204" s="322">
        <f>SUM(G201:G203)</f>
        <v>0</v>
      </c>
      <c r="H204" s="323"/>
      <c r="I204" s="324">
        <f>SUM(I201:I203)</f>
        <v>0</v>
      </c>
      <c r="J204" s="323"/>
      <c r="K204" s="324">
        <f>SUM(K201:K203)</f>
        <v>0</v>
      </c>
      <c r="O204" s="292">
        <v>4</v>
      </c>
      <c r="BA204" s="325">
        <f>SUM(BA201:BA203)</f>
        <v>0</v>
      </c>
      <c r="BB204" s="325">
        <f>SUM(BB201:BB203)</f>
        <v>0</v>
      </c>
      <c r="BC204" s="325">
        <f>SUM(BC201:BC203)</f>
        <v>0</v>
      </c>
      <c r="BD204" s="325">
        <f>SUM(BD201:BD203)</f>
        <v>0</v>
      </c>
      <c r="BE204" s="325">
        <f>SUM(BE201:BE203)</f>
        <v>0</v>
      </c>
    </row>
    <row r="205" spans="1:80">
      <c r="A205" s="282" t="s">
        <v>97</v>
      </c>
      <c r="B205" s="283" t="s">
        <v>435</v>
      </c>
      <c r="C205" s="284" t="s">
        <v>436</v>
      </c>
      <c r="D205" s="285"/>
      <c r="E205" s="286"/>
      <c r="F205" s="286"/>
      <c r="G205" s="287"/>
      <c r="H205" s="288"/>
      <c r="I205" s="289"/>
      <c r="J205" s="290"/>
      <c r="K205" s="291"/>
      <c r="O205" s="292">
        <v>1</v>
      </c>
    </row>
    <row r="206" spans="1:80">
      <c r="A206" s="293">
        <v>62</v>
      </c>
      <c r="B206" s="294" t="s">
        <v>438</v>
      </c>
      <c r="C206" s="295" t="s">
        <v>439</v>
      </c>
      <c r="D206" s="296" t="s">
        <v>176</v>
      </c>
      <c r="E206" s="297">
        <v>30</v>
      </c>
      <c r="F206" s="297">
        <v>0</v>
      </c>
      <c r="G206" s="298">
        <f>E206*F206</f>
        <v>0</v>
      </c>
      <c r="H206" s="299">
        <v>0</v>
      </c>
      <c r="I206" s="300">
        <f>E206*H206</f>
        <v>0</v>
      </c>
      <c r="J206" s="299">
        <v>0</v>
      </c>
      <c r="K206" s="300">
        <f>E206*J206</f>
        <v>0</v>
      </c>
      <c r="O206" s="292">
        <v>2</v>
      </c>
      <c r="AA206" s="261">
        <v>1</v>
      </c>
      <c r="AB206" s="261">
        <v>1</v>
      </c>
      <c r="AC206" s="261">
        <v>1</v>
      </c>
      <c r="AZ206" s="261">
        <v>1</v>
      </c>
      <c r="BA206" s="261">
        <f>IF(AZ206=1,G206,0)</f>
        <v>0</v>
      </c>
      <c r="BB206" s="261">
        <f>IF(AZ206=2,G206,0)</f>
        <v>0</v>
      </c>
      <c r="BC206" s="261">
        <f>IF(AZ206=3,G206,0)</f>
        <v>0</v>
      </c>
      <c r="BD206" s="261">
        <f>IF(AZ206=4,G206,0)</f>
        <v>0</v>
      </c>
      <c r="BE206" s="261">
        <f>IF(AZ206=5,G206,0)</f>
        <v>0</v>
      </c>
      <c r="CA206" s="292">
        <v>1</v>
      </c>
      <c r="CB206" s="292">
        <v>1</v>
      </c>
    </row>
    <row r="207" spans="1:80">
      <c r="A207" s="316"/>
      <c r="B207" s="317" t="s">
        <v>99</v>
      </c>
      <c r="C207" s="318" t="s">
        <v>437</v>
      </c>
      <c r="D207" s="319"/>
      <c r="E207" s="320"/>
      <c r="F207" s="321"/>
      <c r="G207" s="322">
        <f>SUM(G205:G206)</f>
        <v>0</v>
      </c>
      <c r="H207" s="323"/>
      <c r="I207" s="324">
        <f>SUM(I205:I206)</f>
        <v>0</v>
      </c>
      <c r="J207" s="323"/>
      <c r="K207" s="324">
        <f>SUM(K205:K206)</f>
        <v>0</v>
      </c>
      <c r="O207" s="292">
        <v>4</v>
      </c>
      <c r="BA207" s="325">
        <f>SUM(BA205:BA206)</f>
        <v>0</v>
      </c>
      <c r="BB207" s="325">
        <f>SUM(BB205:BB206)</f>
        <v>0</v>
      </c>
      <c r="BC207" s="325">
        <f>SUM(BC205:BC206)</f>
        <v>0</v>
      </c>
      <c r="BD207" s="325">
        <f>SUM(BD205:BD206)</f>
        <v>0</v>
      </c>
      <c r="BE207" s="325">
        <f>SUM(BE205:BE206)</f>
        <v>0</v>
      </c>
    </row>
    <row r="208" spans="1:80">
      <c r="A208" s="282" t="s">
        <v>97</v>
      </c>
      <c r="B208" s="283" t="s">
        <v>440</v>
      </c>
      <c r="C208" s="284" t="s">
        <v>441</v>
      </c>
      <c r="D208" s="285"/>
      <c r="E208" s="286"/>
      <c r="F208" s="286"/>
      <c r="G208" s="287"/>
      <c r="H208" s="288"/>
      <c r="I208" s="289"/>
      <c r="J208" s="290"/>
      <c r="K208" s="291"/>
      <c r="O208" s="292">
        <v>1</v>
      </c>
    </row>
    <row r="209" spans="1:80">
      <c r="A209" s="293">
        <v>63</v>
      </c>
      <c r="B209" s="294" t="s">
        <v>443</v>
      </c>
      <c r="C209" s="295" t="s">
        <v>444</v>
      </c>
      <c r="D209" s="296" t="s">
        <v>98</v>
      </c>
      <c r="E209" s="297">
        <v>4</v>
      </c>
      <c r="F209" s="297">
        <v>0</v>
      </c>
      <c r="G209" s="298">
        <f>E209*F209</f>
        <v>0</v>
      </c>
      <c r="H209" s="299">
        <v>5.9000000000000003E-4</v>
      </c>
      <c r="I209" s="300">
        <f>E209*H209</f>
        <v>2.3600000000000001E-3</v>
      </c>
      <c r="J209" s="299">
        <v>-9.2999999999999999E-2</v>
      </c>
      <c r="K209" s="300">
        <f>E209*J209</f>
        <v>-0.372</v>
      </c>
      <c r="O209" s="292">
        <v>2</v>
      </c>
      <c r="AA209" s="261">
        <v>1</v>
      </c>
      <c r="AB209" s="261">
        <v>1</v>
      </c>
      <c r="AC209" s="261">
        <v>1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1</v>
      </c>
      <c r="CB209" s="292">
        <v>1</v>
      </c>
    </row>
    <row r="210" spans="1:80">
      <c r="A210" s="301"/>
      <c r="B210" s="302"/>
      <c r="C210" s="303" t="s">
        <v>445</v>
      </c>
      <c r="D210" s="304"/>
      <c r="E210" s="304"/>
      <c r="F210" s="304"/>
      <c r="G210" s="305"/>
      <c r="I210" s="306"/>
      <c r="K210" s="306"/>
      <c r="L210" s="307" t="s">
        <v>445</v>
      </c>
      <c r="O210" s="292">
        <v>3</v>
      </c>
    </row>
    <row r="211" spans="1:80">
      <c r="A211" s="293">
        <v>64</v>
      </c>
      <c r="B211" s="294" t="s">
        <v>446</v>
      </c>
      <c r="C211" s="295" t="s">
        <v>447</v>
      </c>
      <c r="D211" s="296" t="s">
        <v>176</v>
      </c>
      <c r="E211" s="297">
        <v>5</v>
      </c>
      <c r="F211" s="297">
        <v>0</v>
      </c>
      <c r="G211" s="298">
        <f>E211*F211</f>
        <v>0</v>
      </c>
      <c r="H211" s="299">
        <v>0</v>
      </c>
      <c r="I211" s="300">
        <f>E211*H211</f>
        <v>0</v>
      </c>
      <c r="J211" s="299">
        <v>-2.7499999999999998E-3</v>
      </c>
      <c r="K211" s="300">
        <f>E211*J211</f>
        <v>-1.3749999999999998E-2</v>
      </c>
      <c r="O211" s="292">
        <v>2</v>
      </c>
      <c r="AA211" s="261">
        <v>1</v>
      </c>
      <c r="AB211" s="261">
        <v>1</v>
      </c>
      <c r="AC211" s="261">
        <v>1</v>
      </c>
      <c r="AZ211" s="261">
        <v>1</v>
      </c>
      <c r="BA211" s="261">
        <f>IF(AZ211=1,G211,0)</f>
        <v>0</v>
      </c>
      <c r="BB211" s="261">
        <f>IF(AZ211=2,G211,0)</f>
        <v>0</v>
      </c>
      <c r="BC211" s="261">
        <f>IF(AZ211=3,G211,0)</f>
        <v>0</v>
      </c>
      <c r="BD211" s="261">
        <f>IF(AZ211=4,G211,0)</f>
        <v>0</v>
      </c>
      <c r="BE211" s="261">
        <f>IF(AZ211=5,G211,0)</f>
        <v>0</v>
      </c>
      <c r="CA211" s="292">
        <v>1</v>
      </c>
      <c r="CB211" s="292">
        <v>1</v>
      </c>
    </row>
    <row r="212" spans="1:80">
      <c r="A212" s="293">
        <v>65</v>
      </c>
      <c r="B212" s="294" t="s">
        <v>448</v>
      </c>
      <c r="C212" s="295" t="s">
        <v>449</v>
      </c>
      <c r="D212" s="296" t="s">
        <v>184</v>
      </c>
      <c r="E212" s="297">
        <v>8</v>
      </c>
      <c r="F212" s="297">
        <v>0</v>
      </c>
      <c r="G212" s="298">
        <f>E212*F212</f>
        <v>0</v>
      </c>
      <c r="H212" s="299">
        <v>5.9000000000000003E-4</v>
      </c>
      <c r="I212" s="300">
        <f>E212*H212</f>
        <v>4.7200000000000002E-3</v>
      </c>
      <c r="J212" s="299">
        <v>-9.2999999999999999E-2</v>
      </c>
      <c r="K212" s="300">
        <f>E212*J212</f>
        <v>-0.74399999999999999</v>
      </c>
      <c r="O212" s="292">
        <v>2</v>
      </c>
      <c r="AA212" s="261">
        <v>1</v>
      </c>
      <c r="AB212" s="261">
        <v>1</v>
      </c>
      <c r="AC212" s="261">
        <v>1</v>
      </c>
      <c r="AZ212" s="261">
        <v>1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1</v>
      </c>
    </row>
    <row r="213" spans="1:80">
      <c r="A213" s="301"/>
      <c r="B213" s="302"/>
      <c r="C213" s="303" t="s">
        <v>450</v>
      </c>
      <c r="D213" s="304"/>
      <c r="E213" s="304"/>
      <c r="F213" s="304"/>
      <c r="G213" s="305"/>
      <c r="I213" s="306"/>
      <c r="K213" s="306"/>
      <c r="L213" s="307" t="s">
        <v>450</v>
      </c>
      <c r="O213" s="292">
        <v>3</v>
      </c>
    </row>
    <row r="214" spans="1:80">
      <c r="A214" s="301"/>
      <c r="B214" s="302"/>
      <c r="C214" s="303" t="s">
        <v>451</v>
      </c>
      <c r="D214" s="304"/>
      <c r="E214" s="304"/>
      <c r="F214" s="304"/>
      <c r="G214" s="305"/>
      <c r="I214" s="306"/>
      <c r="K214" s="306"/>
      <c r="L214" s="307" t="s">
        <v>451</v>
      </c>
      <c r="O214" s="292">
        <v>3</v>
      </c>
    </row>
    <row r="215" spans="1:80">
      <c r="A215" s="301"/>
      <c r="B215" s="308"/>
      <c r="C215" s="309" t="s">
        <v>195</v>
      </c>
      <c r="D215" s="310"/>
      <c r="E215" s="311">
        <v>8</v>
      </c>
      <c r="F215" s="312"/>
      <c r="G215" s="313"/>
      <c r="H215" s="314"/>
      <c r="I215" s="306"/>
      <c r="J215" s="315"/>
      <c r="K215" s="306"/>
      <c r="M215" s="307" t="s">
        <v>195</v>
      </c>
      <c r="O215" s="292"/>
    </row>
    <row r="216" spans="1:80">
      <c r="A216" s="316"/>
      <c r="B216" s="317" t="s">
        <v>99</v>
      </c>
      <c r="C216" s="318" t="s">
        <v>442</v>
      </c>
      <c r="D216" s="319"/>
      <c r="E216" s="320"/>
      <c r="F216" s="321"/>
      <c r="G216" s="322">
        <f>SUM(G208:G215)</f>
        <v>0</v>
      </c>
      <c r="H216" s="323"/>
      <c r="I216" s="324">
        <f>SUM(I208:I215)</f>
        <v>7.0800000000000004E-3</v>
      </c>
      <c r="J216" s="323"/>
      <c r="K216" s="324">
        <f>SUM(K208:K215)</f>
        <v>-1.12975</v>
      </c>
      <c r="O216" s="292">
        <v>4</v>
      </c>
      <c r="BA216" s="325">
        <f>SUM(BA208:BA215)</f>
        <v>0</v>
      </c>
      <c r="BB216" s="325">
        <f>SUM(BB208:BB215)</f>
        <v>0</v>
      </c>
      <c r="BC216" s="325">
        <f>SUM(BC208:BC215)</f>
        <v>0</v>
      </c>
      <c r="BD216" s="325">
        <f>SUM(BD208:BD215)</f>
        <v>0</v>
      </c>
      <c r="BE216" s="325">
        <f>SUM(BE208:BE215)</f>
        <v>0</v>
      </c>
    </row>
    <row r="217" spans="1:80">
      <c r="A217" s="282" t="s">
        <v>97</v>
      </c>
      <c r="B217" s="283" t="s">
        <v>452</v>
      </c>
      <c r="C217" s="284" t="s">
        <v>453</v>
      </c>
      <c r="D217" s="285"/>
      <c r="E217" s="286"/>
      <c r="F217" s="286"/>
      <c r="G217" s="287"/>
      <c r="H217" s="288"/>
      <c r="I217" s="289"/>
      <c r="J217" s="290"/>
      <c r="K217" s="291"/>
      <c r="O217" s="292">
        <v>1</v>
      </c>
    </row>
    <row r="218" spans="1:80">
      <c r="A218" s="293">
        <v>66</v>
      </c>
      <c r="B218" s="294" t="s">
        <v>455</v>
      </c>
      <c r="C218" s="295" t="s">
        <v>456</v>
      </c>
      <c r="D218" s="296" t="s">
        <v>319</v>
      </c>
      <c r="E218" s="297">
        <v>103.09665002200001</v>
      </c>
      <c r="F218" s="297">
        <v>0</v>
      </c>
      <c r="G218" s="298">
        <f>E218*F218</f>
        <v>0</v>
      </c>
      <c r="H218" s="299">
        <v>0</v>
      </c>
      <c r="I218" s="300">
        <f>E218*H218</f>
        <v>0</v>
      </c>
      <c r="J218" s="299"/>
      <c r="K218" s="300">
        <f>E218*J218</f>
        <v>0</v>
      </c>
      <c r="O218" s="292">
        <v>2</v>
      </c>
      <c r="AA218" s="261">
        <v>7</v>
      </c>
      <c r="AB218" s="261">
        <v>1</v>
      </c>
      <c r="AC218" s="261">
        <v>2</v>
      </c>
      <c r="AZ218" s="261">
        <v>1</v>
      </c>
      <c r="BA218" s="261">
        <f>IF(AZ218=1,G218,0)</f>
        <v>0</v>
      </c>
      <c r="BB218" s="261">
        <f>IF(AZ218=2,G218,0)</f>
        <v>0</v>
      </c>
      <c r="BC218" s="261">
        <f>IF(AZ218=3,G218,0)</f>
        <v>0</v>
      </c>
      <c r="BD218" s="261">
        <f>IF(AZ218=4,G218,0)</f>
        <v>0</v>
      </c>
      <c r="BE218" s="261">
        <f>IF(AZ218=5,G218,0)</f>
        <v>0</v>
      </c>
      <c r="CA218" s="292">
        <v>7</v>
      </c>
      <c r="CB218" s="292">
        <v>1</v>
      </c>
    </row>
    <row r="219" spans="1:80">
      <c r="A219" s="316"/>
      <c r="B219" s="317" t="s">
        <v>99</v>
      </c>
      <c r="C219" s="318" t="s">
        <v>454</v>
      </c>
      <c r="D219" s="319"/>
      <c r="E219" s="320"/>
      <c r="F219" s="321"/>
      <c r="G219" s="322">
        <f>SUM(G217:G218)</f>
        <v>0</v>
      </c>
      <c r="H219" s="323"/>
      <c r="I219" s="324">
        <f>SUM(I217:I218)</f>
        <v>0</v>
      </c>
      <c r="J219" s="323"/>
      <c r="K219" s="324">
        <f>SUM(K217:K218)</f>
        <v>0</v>
      </c>
      <c r="O219" s="292">
        <v>4</v>
      </c>
      <c r="BA219" s="325">
        <f>SUM(BA217:BA218)</f>
        <v>0</v>
      </c>
      <c r="BB219" s="325">
        <f>SUM(BB217:BB218)</f>
        <v>0</v>
      </c>
      <c r="BC219" s="325">
        <f>SUM(BC217:BC218)</f>
        <v>0</v>
      </c>
      <c r="BD219" s="325">
        <f>SUM(BD217:BD218)</f>
        <v>0</v>
      </c>
      <c r="BE219" s="325">
        <f>SUM(BE217:BE218)</f>
        <v>0</v>
      </c>
    </row>
    <row r="220" spans="1:80">
      <c r="A220" s="282" t="s">
        <v>97</v>
      </c>
      <c r="B220" s="283" t="s">
        <v>457</v>
      </c>
      <c r="C220" s="284" t="s">
        <v>458</v>
      </c>
      <c r="D220" s="285"/>
      <c r="E220" s="286"/>
      <c r="F220" s="286"/>
      <c r="G220" s="287"/>
      <c r="H220" s="288"/>
      <c r="I220" s="289"/>
      <c r="J220" s="290"/>
      <c r="K220" s="291"/>
      <c r="O220" s="292">
        <v>1</v>
      </c>
    </row>
    <row r="221" spans="1:80">
      <c r="A221" s="293">
        <v>67</v>
      </c>
      <c r="B221" s="294" t="s">
        <v>460</v>
      </c>
      <c r="C221" s="295" t="s">
        <v>461</v>
      </c>
      <c r="D221" s="296" t="s">
        <v>98</v>
      </c>
      <c r="E221" s="297">
        <v>3</v>
      </c>
      <c r="F221" s="297">
        <v>0</v>
      </c>
      <c r="G221" s="298">
        <f>E221*F221</f>
        <v>0</v>
      </c>
      <c r="H221" s="299">
        <v>2.0000000000000001E-4</v>
      </c>
      <c r="I221" s="300">
        <f>E221*H221</f>
        <v>6.0000000000000006E-4</v>
      </c>
      <c r="J221" s="299">
        <v>0</v>
      </c>
      <c r="K221" s="300">
        <f>E221*J221</f>
        <v>0</v>
      </c>
      <c r="O221" s="292">
        <v>2</v>
      </c>
      <c r="AA221" s="261">
        <v>1</v>
      </c>
      <c r="AB221" s="261">
        <v>0</v>
      </c>
      <c r="AC221" s="261">
        <v>0</v>
      </c>
      <c r="AZ221" s="261">
        <v>2</v>
      </c>
      <c r="BA221" s="261">
        <f>IF(AZ221=1,G221,0)</f>
        <v>0</v>
      </c>
      <c r="BB221" s="261">
        <f>IF(AZ221=2,G221,0)</f>
        <v>0</v>
      </c>
      <c r="BC221" s="261">
        <f>IF(AZ221=3,G221,0)</f>
        <v>0</v>
      </c>
      <c r="BD221" s="261">
        <f>IF(AZ221=4,G221,0)</f>
        <v>0</v>
      </c>
      <c r="BE221" s="261">
        <f>IF(AZ221=5,G221,0)</f>
        <v>0</v>
      </c>
      <c r="CA221" s="292">
        <v>1</v>
      </c>
      <c r="CB221" s="292">
        <v>0</v>
      </c>
    </row>
    <row r="222" spans="1:80">
      <c r="A222" s="293">
        <v>68</v>
      </c>
      <c r="B222" s="294" t="s">
        <v>462</v>
      </c>
      <c r="C222" s="295" t="s">
        <v>463</v>
      </c>
      <c r="D222" s="296" t="s">
        <v>98</v>
      </c>
      <c r="E222" s="297">
        <v>1</v>
      </c>
      <c r="F222" s="297">
        <v>0</v>
      </c>
      <c r="G222" s="298">
        <f>E222*F222</f>
        <v>0</v>
      </c>
      <c r="H222" s="299">
        <v>2.0000000000000001E-4</v>
      </c>
      <c r="I222" s="300">
        <f>E222*H222</f>
        <v>2.0000000000000001E-4</v>
      </c>
      <c r="J222" s="299">
        <v>0</v>
      </c>
      <c r="K222" s="300">
        <f>E222*J222</f>
        <v>0</v>
      </c>
      <c r="O222" s="292">
        <v>2</v>
      </c>
      <c r="AA222" s="261">
        <v>1</v>
      </c>
      <c r="AB222" s="261">
        <v>7</v>
      </c>
      <c r="AC222" s="261">
        <v>7</v>
      </c>
      <c r="AZ222" s="261">
        <v>2</v>
      </c>
      <c r="BA222" s="261">
        <f>IF(AZ222=1,G222,0)</f>
        <v>0</v>
      </c>
      <c r="BB222" s="261">
        <f>IF(AZ222=2,G222,0)</f>
        <v>0</v>
      </c>
      <c r="BC222" s="261">
        <f>IF(AZ222=3,G222,0)</f>
        <v>0</v>
      </c>
      <c r="BD222" s="261">
        <f>IF(AZ222=4,G222,0)</f>
        <v>0</v>
      </c>
      <c r="BE222" s="261">
        <f>IF(AZ222=5,G222,0)</f>
        <v>0</v>
      </c>
      <c r="CA222" s="292">
        <v>1</v>
      </c>
      <c r="CB222" s="292">
        <v>7</v>
      </c>
    </row>
    <row r="223" spans="1:80">
      <c r="A223" s="316"/>
      <c r="B223" s="317" t="s">
        <v>99</v>
      </c>
      <c r="C223" s="318" t="s">
        <v>459</v>
      </c>
      <c r="D223" s="319"/>
      <c r="E223" s="320"/>
      <c r="F223" s="321"/>
      <c r="G223" s="322">
        <f>SUM(G220:G222)</f>
        <v>0</v>
      </c>
      <c r="H223" s="323"/>
      <c r="I223" s="324">
        <f>SUM(I220:I222)</f>
        <v>8.0000000000000004E-4</v>
      </c>
      <c r="J223" s="323"/>
      <c r="K223" s="324">
        <f>SUM(K220:K222)</f>
        <v>0</v>
      </c>
      <c r="O223" s="292">
        <v>4</v>
      </c>
      <c r="BA223" s="325">
        <f>SUM(BA220:BA222)</f>
        <v>0</v>
      </c>
      <c r="BB223" s="325">
        <f>SUM(BB220:BB222)</f>
        <v>0</v>
      </c>
      <c r="BC223" s="325">
        <f>SUM(BC220:BC222)</f>
        <v>0</v>
      </c>
      <c r="BD223" s="325">
        <f>SUM(BD220:BD222)</f>
        <v>0</v>
      </c>
      <c r="BE223" s="325">
        <f>SUM(BE220:BE222)</f>
        <v>0</v>
      </c>
    </row>
    <row r="224" spans="1:80">
      <c r="A224" s="282" t="s">
        <v>97</v>
      </c>
      <c r="B224" s="283" t="s">
        <v>464</v>
      </c>
      <c r="C224" s="284" t="s">
        <v>465</v>
      </c>
      <c r="D224" s="285"/>
      <c r="E224" s="286"/>
      <c r="F224" s="286"/>
      <c r="G224" s="287"/>
      <c r="H224" s="288"/>
      <c r="I224" s="289"/>
      <c r="J224" s="290"/>
      <c r="K224" s="291"/>
      <c r="O224" s="292">
        <v>1</v>
      </c>
    </row>
    <row r="225" spans="1:80">
      <c r="A225" s="293">
        <v>69</v>
      </c>
      <c r="B225" s="294" t="s">
        <v>467</v>
      </c>
      <c r="C225" s="295" t="s">
        <v>468</v>
      </c>
      <c r="D225" s="296" t="s">
        <v>469</v>
      </c>
      <c r="E225" s="297">
        <v>1</v>
      </c>
      <c r="F225" s="297">
        <v>0</v>
      </c>
      <c r="G225" s="298">
        <f>E225*F225</f>
        <v>0</v>
      </c>
      <c r="H225" s="299">
        <v>0</v>
      </c>
      <c r="I225" s="300">
        <f>E225*H225</f>
        <v>0</v>
      </c>
      <c r="J225" s="299">
        <v>0</v>
      </c>
      <c r="K225" s="300">
        <f>E225*J225</f>
        <v>0</v>
      </c>
      <c r="O225" s="292">
        <v>2</v>
      </c>
      <c r="AA225" s="261">
        <v>1</v>
      </c>
      <c r="AB225" s="261">
        <v>9</v>
      </c>
      <c r="AC225" s="261">
        <v>9</v>
      </c>
      <c r="AZ225" s="261">
        <v>4</v>
      </c>
      <c r="BA225" s="261">
        <f>IF(AZ225=1,G225,0)</f>
        <v>0</v>
      </c>
      <c r="BB225" s="261">
        <f>IF(AZ225=2,G225,0)</f>
        <v>0</v>
      </c>
      <c r="BC225" s="261">
        <f>IF(AZ225=3,G225,0)</f>
        <v>0</v>
      </c>
      <c r="BD225" s="261">
        <f>IF(AZ225=4,G225,0)</f>
        <v>0</v>
      </c>
      <c r="BE225" s="261">
        <f>IF(AZ225=5,G225,0)</f>
        <v>0</v>
      </c>
      <c r="CA225" s="292">
        <v>1</v>
      </c>
      <c r="CB225" s="292">
        <v>9</v>
      </c>
    </row>
    <row r="226" spans="1:80">
      <c r="A226" s="301"/>
      <c r="B226" s="302"/>
      <c r="C226" s="303" t="s">
        <v>470</v>
      </c>
      <c r="D226" s="304"/>
      <c r="E226" s="304"/>
      <c r="F226" s="304"/>
      <c r="G226" s="305"/>
      <c r="I226" s="306"/>
      <c r="K226" s="306"/>
      <c r="L226" s="307" t="s">
        <v>470</v>
      </c>
      <c r="O226" s="292">
        <v>3</v>
      </c>
    </row>
    <row r="227" spans="1:80">
      <c r="A227" s="316"/>
      <c r="B227" s="317" t="s">
        <v>99</v>
      </c>
      <c r="C227" s="318" t="s">
        <v>466</v>
      </c>
      <c r="D227" s="319"/>
      <c r="E227" s="320"/>
      <c r="F227" s="321"/>
      <c r="G227" s="322">
        <f>SUM(G224:G226)</f>
        <v>0</v>
      </c>
      <c r="H227" s="323"/>
      <c r="I227" s="324">
        <f>SUM(I224:I226)</f>
        <v>0</v>
      </c>
      <c r="J227" s="323"/>
      <c r="K227" s="324">
        <f>SUM(K224:K226)</f>
        <v>0</v>
      </c>
      <c r="O227" s="292">
        <v>4</v>
      </c>
      <c r="BA227" s="325">
        <f>SUM(BA224:BA226)</f>
        <v>0</v>
      </c>
      <c r="BB227" s="325">
        <f>SUM(BB224:BB226)</f>
        <v>0</v>
      </c>
      <c r="BC227" s="325">
        <f>SUM(BC224:BC226)</f>
        <v>0</v>
      </c>
      <c r="BD227" s="325">
        <f>SUM(BD224:BD226)</f>
        <v>0</v>
      </c>
      <c r="BE227" s="325">
        <f>SUM(BE224:BE226)</f>
        <v>0</v>
      </c>
    </row>
    <row r="228" spans="1:80">
      <c r="A228" s="282" t="s">
        <v>97</v>
      </c>
      <c r="B228" s="283" t="s">
        <v>471</v>
      </c>
      <c r="C228" s="284" t="s">
        <v>472</v>
      </c>
      <c r="D228" s="285"/>
      <c r="E228" s="286"/>
      <c r="F228" s="286"/>
      <c r="G228" s="287"/>
      <c r="H228" s="288"/>
      <c r="I228" s="289"/>
      <c r="J228" s="290"/>
      <c r="K228" s="291"/>
      <c r="O228" s="292">
        <v>1</v>
      </c>
    </row>
    <row r="229" spans="1:80">
      <c r="A229" s="293">
        <v>70</v>
      </c>
      <c r="B229" s="294" t="s">
        <v>474</v>
      </c>
      <c r="C229" s="295" t="s">
        <v>475</v>
      </c>
      <c r="D229" s="296" t="s">
        <v>319</v>
      </c>
      <c r="E229" s="297">
        <v>2.6669499999999999</v>
      </c>
      <c r="F229" s="297">
        <v>0</v>
      </c>
      <c r="G229" s="298">
        <f>E229*F229</f>
        <v>0</v>
      </c>
      <c r="H229" s="299">
        <v>0</v>
      </c>
      <c r="I229" s="300">
        <f>E229*H229</f>
        <v>0</v>
      </c>
      <c r="J229" s="299"/>
      <c r="K229" s="300">
        <f>E229*J229</f>
        <v>0</v>
      </c>
      <c r="O229" s="292">
        <v>2</v>
      </c>
      <c r="AA229" s="261">
        <v>8</v>
      </c>
      <c r="AB229" s="261">
        <v>0</v>
      </c>
      <c r="AC229" s="261">
        <v>3</v>
      </c>
      <c r="AZ229" s="261">
        <v>1</v>
      </c>
      <c r="BA229" s="261">
        <f>IF(AZ229=1,G229,0)</f>
        <v>0</v>
      </c>
      <c r="BB229" s="261">
        <f>IF(AZ229=2,G229,0)</f>
        <v>0</v>
      </c>
      <c r="BC229" s="261">
        <f>IF(AZ229=3,G229,0)</f>
        <v>0</v>
      </c>
      <c r="BD229" s="261">
        <f>IF(AZ229=4,G229,0)</f>
        <v>0</v>
      </c>
      <c r="BE229" s="261">
        <f>IF(AZ229=5,G229,0)</f>
        <v>0</v>
      </c>
      <c r="CA229" s="292">
        <v>8</v>
      </c>
      <c r="CB229" s="292">
        <v>0</v>
      </c>
    </row>
    <row r="230" spans="1:80">
      <c r="A230" s="293">
        <v>71</v>
      </c>
      <c r="B230" s="294" t="s">
        <v>476</v>
      </c>
      <c r="C230" s="295" t="s">
        <v>477</v>
      </c>
      <c r="D230" s="296" t="s">
        <v>319</v>
      </c>
      <c r="E230" s="297">
        <v>24.002549999999999</v>
      </c>
      <c r="F230" s="297">
        <v>0</v>
      </c>
      <c r="G230" s="298">
        <f>E230*F230</f>
        <v>0</v>
      </c>
      <c r="H230" s="299">
        <v>0</v>
      </c>
      <c r="I230" s="300">
        <f>E230*H230</f>
        <v>0</v>
      </c>
      <c r="J230" s="299"/>
      <c r="K230" s="300">
        <f>E230*J230</f>
        <v>0</v>
      </c>
      <c r="O230" s="292">
        <v>2</v>
      </c>
      <c r="AA230" s="261">
        <v>8</v>
      </c>
      <c r="AB230" s="261">
        <v>0</v>
      </c>
      <c r="AC230" s="261">
        <v>3</v>
      </c>
      <c r="AZ230" s="261">
        <v>1</v>
      </c>
      <c r="BA230" s="261">
        <f>IF(AZ230=1,G230,0)</f>
        <v>0</v>
      </c>
      <c r="BB230" s="261">
        <f>IF(AZ230=2,G230,0)</f>
        <v>0</v>
      </c>
      <c r="BC230" s="261">
        <f>IF(AZ230=3,G230,0)</f>
        <v>0</v>
      </c>
      <c r="BD230" s="261">
        <f>IF(AZ230=4,G230,0)</f>
        <v>0</v>
      </c>
      <c r="BE230" s="261">
        <f>IF(AZ230=5,G230,0)</f>
        <v>0</v>
      </c>
      <c r="CA230" s="292">
        <v>8</v>
      </c>
      <c r="CB230" s="292">
        <v>0</v>
      </c>
    </row>
    <row r="231" spans="1:80">
      <c r="A231" s="301"/>
      <c r="B231" s="302"/>
      <c r="C231" s="303"/>
      <c r="D231" s="304"/>
      <c r="E231" s="304"/>
      <c r="F231" s="304"/>
      <c r="G231" s="305"/>
      <c r="I231" s="306"/>
      <c r="K231" s="306"/>
      <c r="L231" s="307"/>
      <c r="O231" s="292">
        <v>3</v>
      </c>
    </row>
    <row r="232" spans="1:80">
      <c r="A232" s="293">
        <v>72</v>
      </c>
      <c r="B232" s="294" t="s">
        <v>478</v>
      </c>
      <c r="C232" s="295" t="s">
        <v>479</v>
      </c>
      <c r="D232" s="296" t="s">
        <v>319</v>
      </c>
      <c r="E232" s="297">
        <v>2.6669499999999999</v>
      </c>
      <c r="F232" s="297">
        <v>0</v>
      </c>
      <c r="G232" s="298">
        <f>E232*F232</f>
        <v>0</v>
      </c>
      <c r="H232" s="299">
        <v>0</v>
      </c>
      <c r="I232" s="300">
        <f>E232*H232</f>
        <v>0</v>
      </c>
      <c r="J232" s="299"/>
      <c r="K232" s="300">
        <f>E232*J232</f>
        <v>0</v>
      </c>
      <c r="O232" s="292">
        <v>2</v>
      </c>
      <c r="AA232" s="261">
        <v>8</v>
      </c>
      <c r="AB232" s="261">
        <v>0</v>
      </c>
      <c r="AC232" s="261">
        <v>3</v>
      </c>
      <c r="AZ232" s="261">
        <v>1</v>
      </c>
      <c r="BA232" s="261">
        <f>IF(AZ232=1,G232,0)</f>
        <v>0</v>
      </c>
      <c r="BB232" s="261">
        <f>IF(AZ232=2,G232,0)</f>
        <v>0</v>
      </c>
      <c r="BC232" s="261">
        <f>IF(AZ232=3,G232,0)</f>
        <v>0</v>
      </c>
      <c r="BD232" s="261">
        <f>IF(AZ232=4,G232,0)</f>
        <v>0</v>
      </c>
      <c r="BE232" s="261">
        <f>IF(AZ232=5,G232,0)</f>
        <v>0</v>
      </c>
      <c r="CA232" s="292">
        <v>8</v>
      </c>
      <c r="CB232" s="292">
        <v>0</v>
      </c>
    </row>
    <row r="233" spans="1:80">
      <c r="A233" s="316"/>
      <c r="B233" s="317" t="s">
        <v>99</v>
      </c>
      <c r="C233" s="318" t="s">
        <v>473</v>
      </c>
      <c r="D233" s="319"/>
      <c r="E233" s="320"/>
      <c r="F233" s="321"/>
      <c r="G233" s="322">
        <f>SUM(G228:G232)</f>
        <v>0</v>
      </c>
      <c r="H233" s="323"/>
      <c r="I233" s="324">
        <f>SUM(I228:I232)</f>
        <v>0</v>
      </c>
      <c r="J233" s="323"/>
      <c r="K233" s="324">
        <f>SUM(K228:K232)</f>
        <v>0</v>
      </c>
      <c r="O233" s="292">
        <v>4</v>
      </c>
      <c r="BA233" s="325">
        <f>SUM(BA228:BA232)</f>
        <v>0</v>
      </c>
      <c r="BB233" s="325">
        <f>SUM(BB228:BB232)</f>
        <v>0</v>
      </c>
      <c r="BC233" s="325">
        <f>SUM(BC228:BC232)</f>
        <v>0</v>
      </c>
      <c r="BD233" s="325">
        <f>SUM(BD228:BD232)</f>
        <v>0</v>
      </c>
      <c r="BE233" s="325">
        <f>SUM(BE228:BE232)</f>
        <v>0</v>
      </c>
    </row>
    <row r="234" spans="1:80">
      <c r="E234" s="261"/>
    </row>
    <row r="235" spans="1:80">
      <c r="E235" s="261"/>
    </row>
    <row r="236" spans="1:80">
      <c r="E236" s="261"/>
    </row>
    <row r="237" spans="1:80">
      <c r="E237" s="261"/>
    </row>
    <row r="238" spans="1:80">
      <c r="E238" s="261"/>
    </row>
    <row r="239" spans="1:80">
      <c r="E239" s="261"/>
    </row>
    <row r="240" spans="1:80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A257" s="315"/>
      <c r="B257" s="315"/>
      <c r="C257" s="315"/>
      <c r="D257" s="315"/>
      <c r="E257" s="315"/>
      <c r="F257" s="315"/>
      <c r="G257" s="315"/>
    </row>
    <row r="258" spans="1:7">
      <c r="A258" s="315"/>
      <c r="B258" s="315"/>
      <c r="C258" s="315"/>
      <c r="D258" s="315"/>
      <c r="E258" s="315"/>
      <c r="F258" s="315"/>
      <c r="G258" s="315"/>
    </row>
    <row r="259" spans="1:7">
      <c r="A259" s="315"/>
      <c r="B259" s="315"/>
      <c r="C259" s="315"/>
      <c r="D259" s="315"/>
      <c r="E259" s="315"/>
      <c r="F259" s="315"/>
      <c r="G259" s="315"/>
    </row>
    <row r="260" spans="1:7">
      <c r="A260" s="315"/>
      <c r="B260" s="315"/>
      <c r="C260" s="315"/>
      <c r="D260" s="315"/>
      <c r="E260" s="315"/>
      <c r="F260" s="315"/>
      <c r="G260" s="315"/>
    </row>
    <row r="261" spans="1:7">
      <c r="E261" s="261"/>
    </row>
    <row r="262" spans="1:7">
      <c r="E262" s="261"/>
    </row>
    <row r="263" spans="1:7">
      <c r="E263" s="261"/>
    </row>
    <row r="264" spans="1:7">
      <c r="E264" s="261"/>
    </row>
    <row r="265" spans="1:7">
      <c r="E265" s="261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A292" s="326"/>
      <c r="B292" s="326"/>
    </row>
    <row r="293" spans="1:7">
      <c r="A293" s="315"/>
      <c r="B293" s="315"/>
      <c r="C293" s="327"/>
      <c r="D293" s="327"/>
      <c r="E293" s="328"/>
      <c r="F293" s="327"/>
      <c r="G293" s="329"/>
    </row>
    <row r="294" spans="1:7">
      <c r="A294" s="330"/>
      <c r="B294" s="330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  <row r="297" spans="1:7">
      <c r="A297" s="315"/>
      <c r="B297" s="315"/>
      <c r="C297" s="315"/>
      <c r="D297" s="315"/>
      <c r="E297" s="331"/>
      <c r="F297" s="315"/>
      <c r="G297" s="315"/>
    </row>
    <row r="298" spans="1:7">
      <c r="A298" s="315"/>
      <c r="B298" s="315"/>
      <c r="C298" s="315"/>
      <c r="D298" s="315"/>
      <c r="E298" s="331"/>
      <c r="F298" s="315"/>
      <c r="G298" s="315"/>
    </row>
    <row r="299" spans="1:7">
      <c r="A299" s="315"/>
      <c r="B299" s="315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  <row r="305" spans="1:7">
      <c r="A305" s="315"/>
      <c r="B305" s="315"/>
      <c r="C305" s="315"/>
      <c r="D305" s="315"/>
      <c r="E305" s="331"/>
      <c r="F305" s="315"/>
      <c r="G305" s="315"/>
    </row>
    <row r="306" spans="1:7">
      <c r="A306" s="315"/>
      <c r="B306" s="315"/>
      <c r="C306" s="315"/>
      <c r="D306" s="315"/>
      <c r="E306" s="331"/>
      <c r="F306" s="315"/>
      <c r="G306" s="315"/>
    </row>
  </sheetData>
  <mergeCells count="107">
    <mergeCell ref="C231:G231"/>
    <mergeCell ref="C226:G226"/>
    <mergeCell ref="C210:G210"/>
    <mergeCell ref="C213:G213"/>
    <mergeCell ref="C214:G214"/>
    <mergeCell ref="C215:D215"/>
    <mergeCell ref="C195:D195"/>
    <mergeCell ref="C197:D197"/>
    <mergeCell ref="C199:D199"/>
    <mergeCell ref="C203:G203"/>
    <mergeCell ref="C186:G186"/>
    <mergeCell ref="C187:D187"/>
    <mergeCell ref="C189:G189"/>
    <mergeCell ref="C190:D190"/>
    <mergeCell ref="C192:D192"/>
    <mergeCell ref="C194:D194"/>
    <mergeCell ref="C175:G175"/>
    <mergeCell ref="C176:D176"/>
    <mergeCell ref="C180:G180"/>
    <mergeCell ref="C182:D182"/>
    <mergeCell ref="C183:D183"/>
    <mergeCell ref="C184:D184"/>
    <mergeCell ref="C166:G166"/>
    <mergeCell ref="C170:D170"/>
    <mergeCell ref="C171:D171"/>
    <mergeCell ref="C154:G154"/>
    <mergeCell ref="C161:D161"/>
    <mergeCell ref="C162:D162"/>
    <mergeCell ref="C138:D138"/>
    <mergeCell ref="C142:G142"/>
    <mergeCell ref="C144:G144"/>
    <mergeCell ref="C146:G146"/>
    <mergeCell ref="C148:G148"/>
    <mergeCell ref="C127:G127"/>
    <mergeCell ref="C128:D128"/>
    <mergeCell ref="C132:G132"/>
    <mergeCell ref="C133:D133"/>
    <mergeCell ref="C134:D134"/>
    <mergeCell ref="C114:G114"/>
    <mergeCell ref="C115:D115"/>
    <mergeCell ref="C117:D117"/>
    <mergeCell ref="C119:G119"/>
    <mergeCell ref="C120:D120"/>
    <mergeCell ref="C122:G122"/>
    <mergeCell ref="C123:D123"/>
    <mergeCell ref="C109:G109"/>
    <mergeCell ref="C110:D110"/>
    <mergeCell ref="C96:D96"/>
    <mergeCell ref="C100:D100"/>
    <mergeCell ref="C102:D102"/>
    <mergeCell ref="C85:D85"/>
    <mergeCell ref="C86:D86"/>
    <mergeCell ref="C87:D87"/>
    <mergeCell ref="C88:D88"/>
    <mergeCell ref="C89:D89"/>
    <mergeCell ref="C90:D90"/>
    <mergeCell ref="C91:D91"/>
    <mergeCell ref="C73:D73"/>
    <mergeCell ref="C77:D77"/>
    <mergeCell ref="C79:D79"/>
    <mergeCell ref="C80:D80"/>
    <mergeCell ref="C65:D65"/>
    <mergeCell ref="C66:D66"/>
    <mergeCell ref="C67:D67"/>
    <mergeCell ref="C68:D68"/>
    <mergeCell ref="C71:G71"/>
    <mergeCell ref="C72:D72"/>
    <mergeCell ref="C57:D57"/>
    <mergeCell ref="C58:D58"/>
    <mergeCell ref="C59:D59"/>
    <mergeCell ref="C62:D62"/>
    <mergeCell ref="C63:D63"/>
    <mergeCell ref="C64:D64"/>
    <mergeCell ref="C51:G51"/>
    <mergeCell ref="C52:G52"/>
    <mergeCell ref="C53:D53"/>
    <mergeCell ref="C54:D54"/>
    <mergeCell ref="C55:D55"/>
    <mergeCell ref="C56:D56"/>
    <mergeCell ref="C44:D44"/>
    <mergeCell ref="C45:D45"/>
    <mergeCell ref="C46:D46"/>
    <mergeCell ref="C47:D47"/>
    <mergeCell ref="C49:G49"/>
    <mergeCell ref="C50:G50"/>
    <mergeCell ref="C34:G34"/>
    <mergeCell ref="C35:D35"/>
    <mergeCell ref="C36:D36"/>
    <mergeCell ref="C38:G38"/>
    <mergeCell ref="C39:D39"/>
    <mergeCell ref="C41:D41"/>
    <mergeCell ref="C42:D42"/>
    <mergeCell ref="C43:D43"/>
    <mergeCell ref="C19:D19"/>
    <mergeCell ref="C21:G21"/>
    <mergeCell ref="C22:D22"/>
    <mergeCell ref="C26:D26"/>
    <mergeCell ref="C28:D28"/>
    <mergeCell ref="C29:D29"/>
    <mergeCell ref="A1:G1"/>
    <mergeCell ref="A3:B3"/>
    <mergeCell ref="A4:B4"/>
    <mergeCell ref="E4:G4"/>
    <mergeCell ref="C9:D9"/>
    <mergeCell ref="C12:D12"/>
    <mergeCell ref="C17:G17"/>
    <mergeCell ref="C18:G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482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481</v>
      </c>
      <c r="B5" s="118"/>
      <c r="C5" s="119" t="s">
        <v>482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166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165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39-2019 Rek'!E33</f>
        <v>0</v>
      </c>
      <c r="D15" s="160" t="str">
        <f>'SO 02 39-2019 Rek'!A38</f>
        <v>Ztížené výrobní podmínky</v>
      </c>
      <c r="E15" s="161"/>
      <c r="F15" s="162"/>
      <c r="G15" s="159">
        <f>'SO 02 39-2019 Rek'!I38</f>
        <v>0</v>
      </c>
    </row>
    <row r="16" spans="1:57" ht="15.95" customHeight="1">
      <c r="A16" s="157" t="s">
        <v>52</v>
      </c>
      <c r="B16" s="158" t="s">
        <v>53</v>
      </c>
      <c r="C16" s="159">
        <f>'SO 02 39-2019 Rek'!F33</f>
        <v>0</v>
      </c>
      <c r="D16" s="109" t="str">
        <f>'SO 02 39-2019 Rek'!A39</f>
        <v>Oborová přirážka</v>
      </c>
      <c r="E16" s="163"/>
      <c r="F16" s="164"/>
      <c r="G16" s="159">
        <f>'SO 02 39-2019 Rek'!I39</f>
        <v>0</v>
      </c>
    </row>
    <row r="17" spans="1:7" ht="15.95" customHeight="1">
      <c r="A17" s="157" t="s">
        <v>54</v>
      </c>
      <c r="B17" s="158" t="s">
        <v>55</v>
      </c>
      <c r="C17" s="159">
        <f>'SO 02 39-2019 Rek'!H33</f>
        <v>0</v>
      </c>
      <c r="D17" s="109" t="str">
        <f>'SO 02 39-2019 Rek'!A40</f>
        <v>Přesun stavebních kapacit</v>
      </c>
      <c r="E17" s="163"/>
      <c r="F17" s="164"/>
      <c r="G17" s="159">
        <f>'SO 02 39-2019 Rek'!I40</f>
        <v>0</v>
      </c>
    </row>
    <row r="18" spans="1:7" ht="15.95" customHeight="1">
      <c r="A18" s="165" t="s">
        <v>56</v>
      </c>
      <c r="B18" s="166" t="s">
        <v>57</v>
      </c>
      <c r="C18" s="159">
        <f>'SO 02 39-2019 Rek'!G33</f>
        <v>0</v>
      </c>
      <c r="D18" s="109" t="str">
        <f>'SO 02 39-2019 Rek'!A41</f>
        <v>Mimostaveništní doprava</v>
      </c>
      <c r="E18" s="163"/>
      <c r="F18" s="164"/>
      <c r="G18" s="159">
        <f>'SO 02 39-2019 Rek'!I41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39-2019 Rek'!A42</f>
        <v>Zařízení staveniště</v>
      </c>
      <c r="E19" s="163"/>
      <c r="F19" s="164"/>
      <c r="G19" s="159">
        <f>'SO 02 39-2019 Rek'!I42</f>
        <v>0</v>
      </c>
    </row>
    <row r="20" spans="1:7" ht="15.95" customHeight="1">
      <c r="A20" s="167"/>
      <c r="B20" s="158"/>
      <c r="C20" s="159"/>
      <c r="D20" s="109" t="str">
        <f>'SO 02 39-2019 Rek'!A43</f>
        <v>Provoz investora</v>
      </c>
      <c r="E20" s="163"/>
      <c r="F20" s="164"/>
      <c r="G20" s="159">
        <f>'SO 02 39-2019 Rek'!I43</f>
        <v>0</v>
      </c>
    </row>
    <row r="21" spans="1:7" ht="15.95" customHeight="1">
      <c r="A21" s="167" t="s">
        <v>29</v>
      </c>
      <c r="B21" s="158"/>
      <c r="C21" s="159">
        <f>'SO 02 39-2019 Rek'!I33</f>
        <v>0</v>
      </c>
      <c r="D21" s="109" t="str">
        <f>'SO 02 39-2019 Rek'!A44</f>
        <v>Kompletační činnost (IČD)</v>
      </c>
      <c r="E21" s="163"/>
      <c r="F21" s="164"/>
      <c r="G21" s="159">
        <f>'SO 02 39-2019 Rek'!I44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39-2019 Rek'!H46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483</v>
      </c>
      <c r="D2" s="216"/>
      <c r="E2" s="217"/>
      <c r="F2" s="216"/>
      <c r="G2" s="218" t="s">
        <v>482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02 39-2019 Pol'!B7</f>
        <v>11</v>
      </c>
      <c r="B7" s="70" t="str">
        <f>'SO 02 39-2019 Pol'!C7</f>
        <v>Přípravné a přidružené práce</v>
      </c>
      <c r="D7" s="230"/>
      <c r="E7" s="333">
        <f>'SO 02 39-2019 Pol'!BA26</f>
        <v>0</v>
      </c>
      <c r="F7" s="334">
        <f>'SO 02 39-2019 Pol'!BB26</f>
        <v>0</v>
      </c>
      <c r="G7" s="334">
        <f>'SO 02 39-2019 Pol'!BC26</f>
        <v>0</v>
      </c>
      <c r="H7" s="334">
        <f>'SO 02 39-2019 Pol'!BD26</f>
        <v>0</v>
      </c>
      <c r="I7" s="335">
        <f>'SO 02 39-2019 Pol'!BE26</f>
        <v>0</v>
      </c>
    </row>
    <row r="8" spans="1:9" s="137" customFormat="1">
      <c r="A8" s="332" t="str">
        <f>'SO 02 39-2019 Pol'!B27</f>
        <v>12</v>
      </c>
      <c r="B8" s="70" t="str">
        <f>'SO 02 39-2019 Pol'!C27</f>
        <v>Odkopávky a prokopávky</v>
      </c>
      <c r="D8" s="230"/>
      <c r="E8" s="333">
        <f>'SO 02 39-2019 Pol'!BA34</f>
        <v>0</v>
      </c>
      <c r="F8" s="334">
        <f>'SO 02 39-2019 Pol'!BB34</f>
        <v>0</v>
      </c>
      <c r="G8" s="334">
        <f>'SO 02 39-2019 Pol'!BC34</f>
        <v>0</v>
      </c>
      <c r="H8" s="334">
        <f>'SO 02 39-2019 Pol'!BD34</f>
        <v>0</v>
      </c>
      <c r="I8" s="335">
        <f>'SO 02 39-2019 Pol'!BE34</f>
        <v>0</v>
      </c>
    </row>
    <row r="9" spans="1:9" s="137" customFormat="1">
      <c r="A9" s="332" t="str">
        <f>'SO 02 39-2019 Pol'!B35</f>
        <v>13</v>
      </c>
      <c r="B9" s="70" t="str">
        <f>'SO 02 39-2019 Pol'!C35</f>
        <v>Hloubené vykopávky</v>
      </c>
      <c r="D9" s="230"/>
      <c r="E9" s="333">
        <f>'SO 02 39-2019 Pol'!BA77</f>
        <v>0</v>
      </c>
      <c r="F9" s="334">
        <f>'SO 02 39-2019 Pol'!BB77</f>
        <v>0</v>
      </c>
      <c r="G9" s="334">
        <f>'SO 02 39-2019 Pol'!BC77</f>
        <v>0</v>
      </c>
      <c r="H9" s="334">
        <f>'SO 02 39-2019 Pol'!BD77</f>
        <v>0</v>
      </c>
      <c r="I9" s="335">
        <f>'SO 02 39-2019 Pol'!BE77</f>
        <v>0</v>
      </c>
    </row>
    <row r="10" spans="1:9" s="137" customFormat="1">
      <c r="A10" s="332" t="str">
        <f>'SO 02 39-2019 Pol'!B78</f>
        <v>16</v>
      </c>
      <c r="B10" s="70" t="str">
        <f>'SO 02 39-2019 Pol'!C78</f>
        <v>Přemístění výkopku</v>
      </c>
      <c r="D10" s="230"/>
      <c r="E10" s="333">
        <f>'SO 02 39-2019 Pol'!BA84</f>
        <v>0</v>
      </c>
      <c r="F10" s="334">
        <f>'SO 02 39-2019 Pol'!BB84</f>
        <v>0</v>
      </c>
      <c r="G10" s="334">
        <f>'SO 02 39-2019 Pol'!BC84</f>
        <v>0</v>
      </c>
      <c r="H10" s="334">
        <f>'SO 02 39-2019 Pol'!BD84</f>
        <v>0</v>
      </c>
      <c r="I10" s="335">
        <f>'SO 02 39-2019 Pol'!BE84</f>
        <v>0</v>
      </c>
    </row>
    <row r="11" spans="1:9" s="137" customFormat="1">
      <c r="A11" s="332" t="str">
        <f>'SO 02 39-2019 Pol'!B85</f>
        <v>17</v>
      </c>
      <c r="B11" s="70" t="str">
        <f>'SO 02 39-2019 Pol'!C85</f>
        <v>Konstrukce ze zemin</v>
      </c>
      <c r="D11" s="230"/>
      <c r="E11" s="333">
        <f>'SO 02 39-2019 Pol'!BA95</f>
        <v>0</v>
      </c>
      <c r="F11" s="334">
        <f>'SO 02 39-2019 Pol'!BB95</f>
        <v>0</v>
      </c>
      <c r="G11" s="334">
        <f>'SO 02 39-2019 Pol'!BC95</f>
        <v>0</v>
      </c>
      <c r="H11" s="334">
        <f>'SO 02 39-2019 Pol'!BD95</f>
        <v>0</v>
      </c>
      <c r="I11" s="335">
        <f>'SO 02 39-2019 Pol'!BE95</f>
        <v>0</v>
      </c>
    </row>
    <row r="12" spans="1:9" s="137" customFormat="1">
      <c r="A12" s="332" t="str">
        <f>'SO 02 39-2019 Pol'!B96</f>
        <v>18</v>
      </c>
      <c r="B12" s="70" t="str">
        <f>'SO 02 39-2019 Pol'!C96</f>
        <v>Povrchové úpravy terénu</v>
      </c>
      <c r="D12" s="230"/>
      <c r="E12" s="333">
        <f>'SO 02 39-2019 Pol'!BA107</f>
        <v>0</v>
      </c>
      <c r="F12" s="334">
        <f>'SO 02 39-2019 Pol'!BB107</f>
        <v>0</v>
      </c>
      <c r="G12" s="334">
        <f>'SO 02 39-2019 Pol'!BC107</f>
        <v>0</v>
      </c>
      <c r="H12" s="334">
        <f>'SO 02 39-2019 Pol'!BD107</f>
        <v>0</v>
      </c>
      <c r="I12" s="335">
        <f>'SO 02 39-2019 Pol'!BE107</f>
        <v>0</v>
      </c>
    </row>
    <row r="13" spans="1:9" s="137" customFormat="1">
      <c r="A13" s="332" t="str">
        <f>'SO 02 39-2019 Pol'!B108</f>
        <v>19</v>
      </c>
      <c r="B13" s="70" t="str">
        <f>'SO 02 39-2019 Pol'!C108</f>
        <v>Hloubení pro podzemní stěny a doly</v>
      </c>
      <c r="D13" s="230"/>
      <c r="E13" s="333">
        <f>'SO 02 39-2019 Pol'!BA110</f>
        <v>0</v>
      </c>
      <c r="F13" s="334">
        <f>'SO 02 39-2019 Pol'!BB110</f>
        <v>0</v>
      </c>
      <c r="G13" s="334">
        <f>'SO 02 39-2019 Pol'!BC110</f>
        <v>0</v>
      </c>
      <c r="H13" s="334">
        <f>'SO 02 39-2019 Pol'!BD110</f>
        <v>0</v>
      </c>
      <c r="I13" s="335">
        <f>'SO 02 39-2019 Pol'!BE110</f>
        <v>0</v>
      </c>
    </row>
    <row r="14" spans="1:9" s="137" customFormat="1">
      <c r="A14" s="332" t="str">
        <f>'SO 02 39-2019 Pol'!B111</f>
        <v>21</v>
      </c>
      <c r="B14" s="70" t="str">
        <f>'SO 02 39-2019 Pol'!C111</f>
        <v>Úprava podloží a základ.spáry</v>
      </c>
      <c r="D14" s="230"/>
      <c r="E14" s="333">
        <f>'SO 02 39-2019 Pol'!BA115</f>
        <v>0</v>
      </c>
      <c r="F14" s="334">
        <f>'SO 02 39-2019 Pol'!BB115</f>
        <v>0</v>
      </c>
      <c r="G14" s="334">
        <f>'SO 02 39-2019 Pol'!BC115</f>
        <v>0</v>
      </c>
      <c r="H14" s="334">
        <f>'SO 02 39-2019 Pol'!BD115</f>
        <v>0</v>
      </c>
      <c r="I14" s="335">
        <f>'SO 02 39-2019 Pol'!BE115</f>
        <v>0</v>
      </c>
    </row>
    <row r="15" spans="1:9" s="137" customFormat="1">
      <c r="A15" s="332" t="str">
        <f>'SO 02 39-2019 Pol'!B116</f>
        <v>27</v>
      </c>
      <c r="B15" s="70" t="str">
        <f>'SO 02 39-2019 Pol'!C116</f>
        <v>Základy</v>
      </c>
      <c r="D15" s="230"/>
      <c r="E15" s="333">
        <f>'SO 02 39-2019 Pol'!BA128</f>
        <v>0</v>
      </c>
      <c r="F15" s="334">
        <f>'SO 02 39-2019 Pol'!BB128</f>
        <v>0</v>
      </c>
      <c r="G15" s="334">
        <f>'SO 02 39-2019 Pol'!BC128</f>
        <v>0</v>
      </c>
      <c r="H15" s="334">
        <f>'SO 02 39-2019 Pol'!BD128</f>
        <v>0</v>
      </c>
      <c r="I15" s="335">
        <f>'SO 02 39-2019 Pol'!BE128</f>
        <v>0</v>
      </c>
    </row>
    <row r="16" spans="1:9" s="137" customFormat="1">
      <c r="A16" s="332" t="str">
        <f>'SO 02 39-2019 Pol'!B129</f>
        <v>31</v>
      </c>
      <c r="B16" s="70" t="str">
        <f>'SO 02 39-2019 Pol'!C129</f>
        <v>Zdi podpěrné a volné</v>
      </c>
      <c r="D16" s="230"/>
      <c r="E16" s="333">
        <f>'SO 02 39-2019 Pol'!BA133</f>
        <v>0</v>
      </c>
      <c r="F16" s="334">
        <f>'SO 02 39-2019 Pol'!BB133</f>
        <v>0</v>
      </c>
      <c r="G16" s="334">
        <f>'SO 02 39-2019 Pol'!BC133</f>
        <v>0</v>
      </c>
      <c r="H16" s="334">
        <f>'SO 02 39-2019 Pol'!BD133</f>
        <v>0</v>
      </c>
      <c r="I16" s="335">
        <f>'SO 02 39-2019 Pol'!BE133</f>
        <v>0</v>
      </c>
    </row>
    <row r="17" spans="1:9" s="137" customFormat="1">
      <c r="A17" s="332" t="str">
        <f>'SO 02 39-2019 Pol'!B134</f>
        <v>38</v>
      </c>
      <c r="B17" s="70" t="str">
        <f>'SO 02 39-2019 Pol'!C134</f>
        <v>Kompletní konstrukce</v>
      </c>
      <c r="D17" s="230"/>
      <c r="E17" s="333">
        <f>'SO 02 39-2019 Pol'!BA140</f>
        <v>0</v>
      </c>
      <c r="F17" s="334">
        <f>'SO 02 39-2019 Pol'!BB140</f>
        <v>0</v>
      </c>
      <c r="G17" s="334">
        <f>'SO 02 39-2019 Pol'!BC140</f>
        <v>0</v>
      </c>
      <c r="H17" s="334">
        <f>'SO 02 39-2019 Pol'!BD140</f>
        <v>0</v>
      </c>
      <c r="I17" s="335">
        <f>'SO 02 39-2019 Pol'!BE140</f>
        <v>0</v>
      </c>
    </row>
    <row r="18" spans="1:9" s="137" customFormat="1">
      <c r="A18" s="332" t="str">
        <f>'SO 02 39-2019 Pol'!B141</f>
        <v>45</v>
      </c>
      <c r="B18" s="70" t="str">
        <f>'SO 02 39-2019 Pol'!C141</f>
        <v>Podkladní a vedlejší konstrukce</v>
      </c>
      <c r="D18" s="230"/>
      <c r="E18" s="333">
        <f>'SO 02 39-2019 Pol'!BA144</f>
        <v>0</v>
      </c>
      <c r="F18" s="334">
        <f>'SO 02 39-2019 Pol'!BB144</f>
        <v>0</v>
      </c>
      <c r="G18" s="334">
        <f>'SO 02 39-2019 Pol'!BC144</f>
        <v>0</v>
      </c>
      <c r="H18" s="334">
        <f>'SO 02 39-2019 Pol'!BD144</f>
        <v>0</v>
      </c>
      <c r="I18" s="335">
        <f>'SO 02 39-2019 Pol'!BE144</f>
        <v>0</v>
      </c>
    </row>
    <row r="19" spans="1:9" s="137" customFormat="1">
      <c r="A19" s="332" t="str">
        <f>'SO 02 39-2019 Pol'!B145</f>
        <v>56</v>
      </c>
      <c r="B19" s="70" t="str">
        <f>'SO 02 39-2019 Pol'!C145</f>
        <v>Podkladní vrstvy komunikací a zpevněných ploch</v>
      </c>
      <c r="D19" s="230"/>
      <c r="E19" s="333">
        <f>'SO 02 39-2019 Pol'!BA154</f>
        <v>0</v>
      </c>
      <c r="F19" s="334">
        <f>'SO 02 39-2019 Pol'!BB154</f>
        <v>0</v>
      </c>
      <c r="G19" s="334">
        <f>'SO 02 39-2019 Pol'!BC154</f>
        <v>0</v>
      </c>
      <c r="H19" s="334">
        <f>'SO 02 39-2019 Pol'!BD154</f>
        <v>0</v>
      </c>
      <c r="I19" s="335">
        <f>'SO 02 39-2019 Pol'!BE154</f>
        <v>0</v>
      </c>
    </row>
    <row r="20" spans="1:9" s="137" customFormat="1">
      <c r="A20" s="332" t="str">
        <f>'SO 02 39-2019 Pol'!B155</f>
        <v>57</v>
      </c>
      <c r="B20" s="70" t="str">
        <f>'SO 02 39-2019 Pol'!C155</f>
        <v>Kryty štěrkových a živičných komunikací</v>
      </c>
      <c r="D20" s="230"/>
      <c r="E20" s="333">
        <f>'SO 02 39-2019 Pol'!BA160</f>
        <v>0</v>
      </c>
      <c r="F20" s="334">
        <f>'SO 02 39-2019 Pol'!BB160</f>
        <v>0</v>
      </c>
      <c r="G20" s="334">
        <f>'SO 02 39-2019 Pol'!BC160</f>
        <v>0</v>
      </c>
      <c r="H20" s="334">
        <f>'SO 02 39-2019 Pol'!BD160</f>
        <v>0</v>
      </c>
      <c r="I20" s="335">
        <f>'SO 02 39-2019 Pol'!BE160</f>
        <v>0</v>
      </c>
    </row>
    <row r="21" spans="1:9" s="137" customFormat="1">
      <c r="A21" s="332" t="str">
        <f>'SO 02 39-2019 Pol'!B161</f>
        <v>59</v>
      </c>
      <c r="B21" s="70" t="str">
        <f>'SO 02 39-2019 Pol'!C161</f>
        <v>Dlažby a předlažby komunikací</v>
      </c>
      <c r="D21" s="230"/>
      <c r="E21" s="333">
        <f>'SO 02 39-2019 Pol'!BA168</f>
        <v>0</v>
      </c>
      <c r="F21" s="334">
        <f>'SO 02 39-2019 Pol'!BB168</f>
        <v>0</v>
      </c>
      <c r="G21" s="334">
        <f>'SO 02 39-2019 Pol'!BC168</f>
        <v>0</v>
      </c>
      <c r="H21" s="334">
        <f>'SO 02 39-2019 Pol'!BD168</f>
        <v>0</v>
      </c>
      <c r="I21" s="335">
        <f>'SO 02 39-2019 Pol'!BE168</f>
        <v>0</v>
      </c>
    </row>
    <row r="22" spans="1:9" s="137" customFormat="1">
      <c r="A22" s="332" t="str">
        <f>'SO 02 39-2019 Pol'!B169</f>
        <v>61</v>
      </c>
      <c r="B22" s="70" t="str">
        <f>'SO 02 39-2019 Pol'!C169</f>
        <v>Upravy povrchů vnitřní</v>
      </c>
      <c r="D22" s="230"/>
      <c r="E22" s="333">
        <f>'SO 02 39-2019 Pol'!BA172</f>
        <v>0</v>
      </c>
      <c r="F22" s="334">
        <f>'SO 02 39-2019 Pol'!BB172</f>
        <v>0</v>
      </c>
      <c r="G22" s="334">
        <f>'SO 02 39-2019 Pol'!BC172</f>
        <v>0</v>
      </c>
      <c r="H22" s="334">
        <f>'SO 02 39-2019 Pol'!BD172</f>
        <v>0</v>
      </c>
      <c r="I22" s="335">
        <f>'SO 02 39-2019 Pol'!BE172</f>
        <v>0</v>
      </c>
    </row>
    <row r="23" spans="1:9" s="137" customFormat="1">
      <c r="A23" s="332" t="str">
        <f>'SO 02 39-2019 Pol'!B173</f>
        <v>63</v>
      </c>
      <c r="B23" s="70" t="str">
        <f>'SO 02 39-2019 Pol'!C173</f>
        <v>Podlahy a podlahové konstrukce</v>
      </c>
      <c r="D23" s="230"/>
      <c r="E23" s="333">
        <f>'SO 02 39-2019 Pol'!BA177</f>
        <v>0</v>
      </c>
      <c r="F23" s="334">
        <f>'SO 02 39-2019 Pol'!BB177</f>
        <v>0</v>
      </c>
      <c r="G23" s="334">
        <f>'SO 02 39-2019 Pol'!BC177</f>
        <v>0</v>
      </c>
      <c r="H23" s="334">
        <f>'SO 02 39-2019 Pol'!BD177</f>
        <v>0</v>
      </c>
      <c r="I23" s="335">
        <f>'SO 02 39-2019 Pol'!BE177</f>
        <v>0</v>
      </c>
    </row>
    <row r="24" spans="1:9" s="137" customFormat="1">
      <c r="A24" s="332" t="str">
        <f>'SO 02 39-2019 Pol'!B178</f>
        <v>89</v>
      </c>
      <c r="B24" s="70" t="str">
        <f>'SO 02 39-2019 Pol'!C178</f>
        <v>Ostatní konstrukce na trubním vedení</v>
      </c>
      <c r="D24" s="230"/>
      <c r="E24" s="333">
        <f>'SO 02 39-2019 Pol'!BA181</f>
        <v>0</v>
      </c>
      <c r="F24" s="334">
        <f>'SO 02 39-2019 Pol'!BB181</f>
        <v>0</v>
      </c>
      <c r="G24" s="334">
        <f>'SO 02 39-2019 Pol'!BC181</f>
        <v>0</v>
      </c>
      <c r="H24" s="334">
        <f>'SO 02 39-2019 Pol'!BD181</f>
        <v>0</v>
      </c>
      <c r="I24" s="335">
        <f>'SO 02 39-2019 Pol'!BE181</f>
        <v>0</v>
      </c>
    </row>
    <row r="25" spans="1:9" s="137" customFormat="1">
      <c r="A25" s="332" t="str">
        <f>'SO 02 39-2019 Pol'!B182</f>
        <v>91</v>
      </c>
      <c r="B25" s="70" t="str">
        <f>'SO 02 39-2019 Pol'!C182</f>
        <v>Doplňující práce na komunikaci</v>
      </c>
      <c r="D25" s="230"/>
      <c r="E25" s="333">
        <f>'SO 02 39-2019 Pol'!BA204</f>
        <v>0</v>
      </c>
      <c r="F25" s="334">
        <f>'SO 02 39-2019 Pol'!BB204</f>
        <v>0</v>
      </c>
      <c r="G25" s="334">
        <f>'SO 02 39-2019 Pol'!BC204</f>
        <v>0</v>
      </c>
      <c r="H25" s="334">
        <f>'SO 02 39-2019 Pol'!BD204</f>
        <v>0</v>
      </c>
      <c r="I25" s="335">
        <f>'SO 02 39-2019 Pol'!BE204</f>
        <v>0</v>
      </c>
    </row>
    <row r="26" spans="1:9" s="137" customFormat="1">
      <c r="A26" s="332" t="str">
        <f>'SO 02 39-2019 Pol'!B205</f>
        <v>94</v>
      </c>
      <c r="B26" s="70" t="str">
        <f>'SO 02 39-2019 Pol'!C205</f>
        <v>Lešení a stavební výtahy</v>
      </c>
      <c r="D26" s="230"/>
      <c r="E26" s="333">
        <f>'SO 02 39-2019 Pol'!BA208</f>
        <v>0</v>
      </c>
      <c r="F26" s="334">
        <f>'SO 02 39-2019 Pol'!BB208</f>
        <v>0</v>
      </c>
      <c r="G26" s="334">
        <f>'SO 02 39-2019 Pol'!BC208</f>
        <v>0</v>
      </c>
      <c r="H26" s="334">
        <f>'SO 02 39-2019 Pol'!BD208</f>
        <v>0</v>
      </c>
      <c r="I26" s="335">
        <f>'SO 02 39-2019 Pol'!BE208</f>
        <v>0</v>
      </c>
    </row>
    <row r="27" spans="1:9" s="137" customFormat="1">
      <c r="A27" s="332" t="str">
        <f>'SO 02 39-2019 Pol'!B209</f>
        <v>95</v>
      </c>
      <c r="B27" s="70" t="str">
        <f>'SO 02 39-2019 Pol'!C209</f>
        <v>Dokončovací konstrukce na pozemních stavbách</v>
      </c>
      <c r="D27" s="230"/>
      <c r="E27" s="333">
        <f>'SO 02 39-2019 Pol'!BA211</f>
        <v>0</v>
      </c>
      <c r="F27" s="334">
        <f>'SO 02 39-2019 Pol'!BB211</f>
        <v>0</v>
      </c>
      <c r="G27" s="334">
        <f>'SO 02 39-2019 Pol'!BC211</f>
        <v>0</v>
      </c>
      <c r="H27" s="334">
        <f>'SO 02 39-2019 Pol'!BD211</f>
        <v>0</v>
      </c>
      <c r="I27" s="335">
        <f>'SO 02 39-2019 Pol'!BE211</f>
        <v>0</v>
      </c>
    </row>
    <row r="28" spans="1:9" s="137" customFormat="1">
      <c r="A28" s="332" t="str">
        <f>'SO 02 39-2019 Pol'!B212</f>
        <v>96</v>
      </c>
      <c r="B28" s="70" t="str">
        <f>'SO 02 39-2019 Pol'!C212</f>
        <v>Bourání konstrukcí</v>
      </c>
      <c r="D28" s="230"/>
      <c r="E28" s="333">
        <f>'SO 02 39-2019 Pol'!BA219</f>
        <v>0</v>
      </c>
      <c r="F28" s="334">
        <f>'SO 02 39-2019 Pol'!BB219</f>
        <v>0</v>
      </c>
      <c r="G28" s="334">
        <f>'SO 02 39-2019 Pol'!BC219</f>
        <v>0</v>
      </c>
      <c r="H28" s="334">
        <f>'SO 02 39-2019 Pol'!BD219</f>
        <v>0</v>
      </c>
      <c r="I28" s="335">
        <f>'SO 02 39-2019 Pol'!BE219</f>
        <v>0</v>
      </c>
    </row>
    <row r="29" spans="1:9" s="137" customFormat="1">
      <c r="A29" s="332" t="str">
        <f>'SO 02 39-2019 Pol'!B220</f>
        <v>99</v>
      </c>
      <c r="B29" s="70" t="str">
        <f>'SO 02 39-2019 Pol'!C220</f>
        <v>Staveništní přesun hmot</v>
      </c>
      <c r="D29" s="230"/>
      <c r="E29" s="333">
        <f>'SO 02 39-2019 Pol'!BA222</f>
        <v>0</v>
      </c>
      <c r="F29" s="334">
        <f>'SO 02 39-2019 Pol'!BB222</f>
        <v>0</v>
      </c>
      <c r="G29" s="334">
        <f>'SO 02 39-2019 Pol'!BC222</f>
        <v>0</v>
      </c>
      <c r="H29" s="334">
        <f>'SO 02 39-2019 Pol'!BD222</f>
        <v>0</v>
      </c>
      <c r="I29" s="335">
        <f>'SO 02 39-2019 Pol'!BE222</f>
        <v>0</v>
      </c>
    </row>
    <row r="30" spans="1:9" s="137" customFormat="1">
      <c r="A30" s="332" t="str">
        <f>'SO 02 39-2019 Pol'!B223</f>
        <v>792</v>
      </c>
      <c r="B30" s="70" t="str">
        <f>'SO 02 39-2019 Pol'!C223</f>
        <v>Mobiliář</v>
      </c>
      <c r="D30" s="230"/>
      <c r="E30" s="333">
        <f>'SO 02 39-2019 Pol'!BA226</f>
        <v>0</v>
      </c>
      <c r="F30" s="334">
        <f>'SO 02 39-2019 Pol'!BB226</f>
        <v>0</v>
      </c>
      <c r="G30" s="334">
        <f>'SO 02 39-2019 Pol'!BC226</f>
        <v>0</v>
      </c>
      <c r="H30" s="334">
        <f>'SO 02 39-2019 Pol'!BD226</f>
        <v>0</v>
      </c>
      <c r="I30" s="335">
        <f>'SO 02 39-2019 Pol'!BE226</f>
        <v>0</v>
      </c>
    </row>
    <row r="31" spans="1:9" s="137" customFormat="1">
      <c r="A31" s="332" t="str">
        <f>'SO 02 39-2019 Pol'!B227</f>
        <v>M21</v>
      </c>
      <c r="B31" s="70" t="str">
        <f>'SO 02 39-2019 Pol'!C227</f>
        <v>Elektromontáže</v>
      </c>
      <c r="D31" s="230"/>
      <c r="E31" s="333">
        <f>'SO 02 39-2019 Pol'!BA231</f>
        <v>0</v>
      </c>
      <c r="F31" s="334">
        <f>'SO 02 39-2019 Pol'!BB231</f>
        <v>0</v>
      </c>
      <c r="G31" s="334">
        <f>'SO 02 39-2019 Pol'!BC231</f>
        <v>0</v>
      </c>
      <c r="H31" s="334">
        <f>'SO 02 39-2019 Pol'!BD231</f>
        <v>0</v>
      </c>
      <c r="I31" s="335">
        <f>'SO 02 39-2019 Pol'!BE231</f>
        <v>0</v>
      </c>
    </row>
    <row r="32" spans="1:9" s="137" customFormat="1" ht="13.5" thickBot="1">
      <c r="A32" s="332" t="str">
        <f>'SO 02 39-2019 Pol'!B232</f>
        <v>D96</v>
      </c>
      <c r="B32" s="70" t="str">
        <f>'SO 02 39-2019 Pol'!C232</f>
        <v>Přesuny suti a vybouraných hmot</v>
      </c>
      <c r="D32" s="230"/>
      <c r="E32" s="333">
        <f>'SO 02 39-2019 Pol'!BA237</f>
        <v>0</v>
      </c>
      <c r="F32" s="334">
        <f>'SO 02 39-2019 Pol'!BB237</f>
        <v>0</v>
      </c>
      <c r="G32" s="334">
        <f>'SO 02 39-2019 Pol'!BC237</f>
        <v>0</v>
      </c>
      <c r="H32" s="334">
        <f>'SO 02 39-2019 Pol'!BD237</f>
        <v>0</v>
      </c>
      <c r="I32" s="335">
        <f>'SO 02 39-2019 Pol'!BE237</f>
        <v>0</v>
      </c>
    </row>
    <row r="33" spans="1:57" s="14" customFormat="1" ht="13.5" thickBot="1">
      <c r="A33" s="231"/>
      <c r="B33" s="232" t="s">
        <v>79</v>
      </c>
      <c r="C33" s="232"/>
      <c r="D33" s="233"/>
      <c r="E33" s="234">
        <f>SUM(E7:E32)</f>
        <v>0</v>
      </c>
      <c r="F33" s="235">
        <f>SUM(F7:F32)</f>
        <v>0</v>
      </c>
      <c r="G33" s="235">
        <f>SUM(G7:G32)</f>
        <v>0</v>
      </c>
      <c r="H33" s="235">
        <f>SUM(H7:H32)</f>
        <v>0</v>
      </c>
      <c r="I33" s="236">
        <f>SUM(I7:I32)</f>
        <v>0</v>
      </c>
    </row>
    <row r="34" spans="1:57">
      <c r="A34" s="137"/>
      <c r="B34" s="137"/>
      <c r="C34" s="137"/>
      <c r="D34" s="137"/>
      <c r="E34" s="137"/>
      <c r="F34" s="137"/>
      <c r="G34" s="137"/>
      <c r="H34" s="137"/>
      <c r="I34" s="137"/>
    </row>
    <row r="35" spans="1:57" ht="19.5" customHeight="1">
      <c r="A35" s="222" t="s">
        <v>80</v>
      </c>
      <c r="B35" s="222"/>
      <c r="C35" s="222"/>
      <c r="D35" s="222"/>
      <c r="E35" s="222"/>
      <c r="F35" s="222"/>
      <c r="G35" s="237"/>
      <c r="H35" s="222"/>
      <c r="I35" s="222"/>
      <c r="BA35" s="143"/>
      <c r="BB35" s="143"/>
      <c r="BC35" s="143"/>
      <c r="BD35" s="143"/>
      <c r="BE35" s="143"/>
    </row>
    <row r="36" spans="1:57" ht="13.5" thickBot="1"/>
    <row r="37" spans="1:57">
      <c r="A37" s="175" t="s">
        <v>81</v>
      </c>
      <c r="B37" s="176"/>
      <c r="C37" s="176"/>
      <c r="D37" s="238"/>
      <c r="E37" s="239" t="s">
        <v>82</v>
      </c>
      <c r="F37" s="240" t="s">
        <v>12</v>
      </c>
      <c r="G37" s="241" t="s">
        <v>83</v>
      </c>
      <c r="H37" s="242"/>
      <c r="I37" s="243" t="s">
        <v>82</v>
      </c>
    </row>
    <row r="38" spans="1:57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159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0</v>
      </c>
    </row>
    <row r="41" spans="1:57">
      <c r="A41" s="167" t="s">
        <v>160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0</v>
      </c>
    </row>
    <row r="42" spans="1:57">
      <c r="A42" s="167" t="s">
        <v>161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1</v>
      </c>
    </row>
    <row r="43" spans="1:57">
      <c r="A43" s="167" t="s">
        <v>162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1</v>
      </c>
    </row>
    <row r="44" spans="1:57">
      <c r="A44" s="167" t="s">
        <v>163</v>
      </c>
      <c r="B44" s="158"/>
      <c r="C44" s="158"/>
      <c r="D44" s="244"/>
      <c r="E44" s="245"/>
      <c r="F44" s="246"/>
      <c r="G44" s="247">
        <v>0</v>
      </c>
      <c r="H44" s="248"/>
      <c r="I44" s="249">
        <f>E44+F44*G44/100</f>
        <v>0</v>
      </c>
      <c r="BA44" s="1">
        <v>2</v>
      </c>
    </row>
    <row r="45" spans="1:57">
      <c r="A45" s="167" t="s">
        <v>164</v>
      </c>
      <c r="B45" s="158"/>
      <c r="C45" s="158"/>
      <c r="D45" s="244"/>
      <c r="E45" s="245"/>
      <c r="F45" s="246"/>
      <c r="G45" s="247">
        <v>0</v>
      </c>
      <c r="H45" s="248"/>
      <c r="I45" s="249">
        <f>E45+F45*G45/100</f>
        <v>0</v>
      </c>
      <c r="BA45" s="1">
        <v>2</v>
      </c>
    </row>
    <row r="46" spans="1:57" ht="13.5" thickBot="1">
      <c r="A46" s="250"/>
      <c r="B46" s="251" t="s">
        <v>84</v>
      </c>
      <c r="C46" s="252"/>
      <c r="D46" s="253"/>
      <c r="E46" s="254"/>
      <c r="F46" s="255"/>
      <c r="G46" s="255"/>
      <c r="H46" s="256">
        <f>SUM(I38:I45)</f>
        <v>0</v>
      </c>
      <c r="I46" s="257"/>
    </row>
    <row r="48" spans="1:57">
      <c r="B48" s="14"/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  <row r="96" spans="6:9">
      <c r="F96" s="258"/>
      <c r="G96" s="259"/>
      <c r="H96" s="259"/>
      <c r="I96" s="54"/>
    </row>
    <row r="97" spans="6:9">
      <c r="F97" s="258"/>
      <c r="G97" s="259"/>
      <c r="H97" s="259"/>
      <c r="I97" s="54"/>
    </row>
  </sheetData>
  <mergeCells count="4">
    <mergeCell ref="A1:B1"/>
    <mergeCell ref="A2:B2"/>
    <mergeCell ref="G2:I2"/>
    <mergeCell ref="H46:I4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72</vt:i4>
      </vt:variant>
    </vt:vector>
  </HeadingPairs>
  <TitlesOfParts>
    <vt:vector size="103" baseType="lpstr">
      <vt:lpstr>Stavba</vt:lpstr>
      <vt:lpstr>SO 00 39-2019 KL</vt:lpstr>
      <vt:lpstr>SO 00 39-2019 Rek</vt:lpstr>
      <vt:lpstr>SO 00 39-2019 Pol</vt:lpstr>
      <vt:lpstr>SO 01 39-2019 KL</vt:lpstr>
      <vt:lpstr>SO 01 39-2019 Rek</vt:lpstr>
      <vt:lpstr>SO 01 39-2019 Pol</vt:lpstr>
      <vt:lpstr>SO 02 39-2019 KL</vt:lpstr>
      <vt:lpstr>SO 02 39-2019 Rek</vt:lpstr>
      <vt:lpstr>SO 02 39-2019 Pol</vt:lpstr>
      <vt:lpstr>SO 03 39-2019 KL</vt:lpstr>
      <vt:lpstr>SO 03 39-2019 Rek</vt:lpstr>
      <vt:lpstr>SO 03 39-2019 Pol</vt:lpstr>
      <vt:lpstr>SO 04 39-2019 KL</vt:lpstr>
      <vt:lpstr>SO 04 39-2019 Rek</vt:lpstr>
      <vt:lpstr>SO 04 39-2019 Pol</vt:lpstr>
      <vt:lpstr>SO 05 39-2019 KL</vt:lpstr>
      <vt:lpstr>SO 05 39-2019 Rek</vt:lpstr>
      <vt:lpstr>SO 05 39-2019 Pol</vt:lpstr>
      <vt:lpstr>SO 06 39-2019 KL</vt:lpstr>
      <vt:lpstr>SO 06 39-2019 Rek</vt:lpstr>
      <vt:lpstr>SO 06 39-2019 Pol</vt:lpstr>
      <vt:lpstr>SO 07 39-2019 KL</vt:lpstr>
      <vt:lpstr>SO 07 39-2019 Rek</vt:lpstr>
      <vt:lpstr>SO 07 39-2019 Pol</vt:lpstr>
      <vt:lpstr>SO 08 39-2019 KL</vt:lpstr>
      <vt:lpstr>SO 08 39-2019 Rek</vt:lpstr>
      <vt:lpstr>SO 08 39-2019 Pol</vt:lpstr>
      <vt:lpstr>SO 09 39-2019 KL</vt:lpstr>
      <vt:lpstr>SO 09 39-2019 Rek</vt:lpstr>
      <vt:lpstr>SO 09 39-2019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39-2019 Pol'!Názvy_tisku</vt:lpstr>
      <vt:lpstr>'SO 00 39-2019 Rek'!Názvy_tisku</vt:lpstr>
      <vt:lpstr>'SO 01 39-2019 Pol'!Názvy_tisku</vt:lpstr>
      <vt:lpstr>'SO 01 39-2019 Rek'!Názvy_tisku</vt:lpstr>
      <vt:lpstr>'SO 02 39-2019 Pol'!Názvy_tisku</vt:lpstr>
      <vt:lpstr>'SO 02 39-2019 Rek'!Názvy_tisku</vt:lpstr>
      <vt:lpstr>'SO 03 39-2019 Pol'!Názvy_tisku</vt:lpstr>
      <vt:lpstr>'SO 03 39-2019 Rek'!Názvy_tisku</vt:lpstr>
      <vt:lpstr>'SO 04 39-2019 Pol'!Názvy_tisku</vt:lpstr>
      <vt:lpstr>'SO 04 39-2019 Rek'!Názvy_tisku</vt:lpstr>
      <vt:lpstr>'SO 05 39-2019 Pol'!Názvy_tisku</vt:lpstr>
      <vt:lpstr>'SO 05 39-2019 Rek'!Názvy_tisku</vt:lpstr>
      <vt:lpstr>'SO 06 39-2019 Pol'!Názvy_tisku</vt:lpstr>
      <vt:lpstr>'SO 06 39-2019 Rek'!Názvy_tisku</vt:lpstr>
      <vt:lpstr>'SO 07 39-2019 Pol'!Názvy_tisku</vt:lpstr>
      <vt:lpstr>'SO 07 39-2019 Rek'!Názvy_tisku</vt:lpstr>
      <vt:lpstr>'SO 08 39-2019 Pol'!Názvy_tisku</vt:lpstr>
      <vt:lpstr>'SO 08 39-2019 Rek'!Názvy_tisku</vt:lpstr>
      <vt:lpstr>'SO 09 39-2019 Pol'!Názvy_tisku</vt:lpstr>
      <vt:lpstr>'SO 09 39-2019 Rek'!Názvy_tisku</vt:lpstr>
      <vt:lpstr>Stavba!Objednatel</vt:lpstr>
      <vt:lpstr>Stavba!Objekt</vt:lpstr>
      <vt:lpstr>'SO 00 39-2019 KL'!Oblast_tisku</vt:lpstr>
      <vt:lpstr>'SO 00 39-2019 Pol'!Oblast_tisku</vt:lpstr>
      <vt:lpstr>'SO 00 39-2019 Rek'!Oblast_tisku</vt:lpstr>
      <vt:lpstr>'SO 01 39-2019 KL'!Oblast_tisku</vt:lpstr>
      <vt:lpstr>'SO 01 39-2019 Pol'!Oblast_tisku</vt:lpstr>
      <vt:lpstr>'SO 01 39-2019 Rek'!Oblast_tisku</vt:lpstr>
      <vt:lpstr>'SO 02 39-2019 KL'!Oblast_tisku</vt:lpstr>
      <vt:lpstr>'SO 02 39-2019 Pol'!Oblast_tisku</vt:lpstr>
      <vt:lpstr>'SO 02 39-2019 Rek'!Oblast_tisku</vt:lpstr>
      <vt:lpstr>'SO 03 39-2019 KL'!Oblast_tisku</vt:lpstr>
      <vt:lpstr>'SO 03 39-2019 Pol'!Oblast_tisku</vt:lpstr>
      <vt:lpstr>'SO 03 39-2019 Rek'!Oblast_tisku</vt:lpstr>
      <vt:lpstr>'SO 04 39-2019 KL'!Oblast_tisku</vt:lpstr>
      <vt:lpstr>'SO 04 39-2019 Pol'!Oblast_tisku</vt:lpstr>
      <vt:lpstr>'SO 04 39-2019 Rek'!Oblast_tisku</vt:lpstr>
      <vt:lpstr>'SO 05 39-2019 KL'!Oblast_tisku</vt:lpstr>
      <vt:lpstr>'SO 05 39-2019 Pol'!Oblast_tisku</vt:lpstr>
      <vt:lpstr>'SO 05 39-2019 Rek'!Oblast_tisku</vt:lpstr>
      <vt:lpstr>'SO 06 39-2019 KL'!Oblast_tisku</vt:lpstr>
      <vt:lpstr>'SO 06 39-2019 Pol'!Oblast_tisku</vt:lpstr>
      <vt:lpstr>'SO 06 39-2019 Rek'!Oblast_tisku</vt:lpstr>
      <vt:lpstr>'SO 07 39-2019 KL'!Oblast_tisku</vt:lpstr>
      <vt:lpstr>'SO 07 39-2019 Pol'!Oblast_tisku</vt:lpstr>
      <vt:lpstr>'SO 07 39-2019 Rek'!Oblast_tisku</vt:lpstr>
      <vt:lpstr>'SO 08 39-2019 KL'!Oblast_tisku</vt:lpstr>
      <vt:lpstr>'SO 08 39-2019 Pol'!Oblast_tisku</vt:lpstr>
      <vt:lpstr>'SO 08 39-2019 Rek'!Oblast_tisku</vt:lpstr>
      <vt:lpstr>'SO 09 39-2019 KL'!Oblast_tisku</vt:lpstr>
      <vt:lpstr>'SO 09 39-2019 Pol'!Oblast_tisku</vt:lpstr>
      <vt:lpstr>'SO 09 39-2019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2020-09-22T14:51:55Z</dcterms:created>
  <dcterms:modified xsi:type="dcterms:W3CDTF">2020-09-22T14:54:08Z</dcterms:modified>
</cp:coreProperties>
</file>