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ilbox\_01_PROJEKTY_\20 020 Úprava a rozšíření požárních únikových cest v DPS Vážany\21 005 Úpr a rozšíř pú cest v DPS Vážany (2)\_DpSV DPS 2022 - zadávací\"/>
    </mc:Choice>
  </mc:AlternateContent>
  <xr:revisionPtr revIDLastSave="0" documentId="8_{D56D532D-89F3-4781-8277-1F32D2916AA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SO01.1 01.1 - STA Pol" sheetId="12" r:id="rId4"/>
    <sheet name=" SO01.1 01.2 - hydranty Pol" sheetId="13" r:id="rId5"/>
    <sheet name=" SO01.1 01.3 - Plyn Pol" sheetId="14" r:id="rId6"/>
    <sheet name=" SO01.1 02 - SIL Pol" sheetId="15" r:id="rId7"/>
    <sheet name=" SO01.1 03 - SLP Pol" sheetId="16" r:id="rId8"/>
    <sheet name=" SO01.1 04 - VZT CHÚC Pol" sheetId="17" r:id="rId9"/>
    <sheet name=" SO01.1 05 - VZT MP Pol" sheetId="18" r:id="rId10"/>
    <sheet name=" SO01.2  01 - STA Pol" sheetId="19" r:id="rId11"/>
    <sheet name=" SO01.2  02 - STA Pol" sheetId="20" r:id="rId12"/>
    <sheet name=" SO01.2  03 - SIL Pol" sheetId="21" r:id="rId13"/>
    <sheet name=" SO01.3 01 - STA Pol" sheetId="22" r:id="rId14"/>
    <sheet name=" SO01.3 02 - SIL Pol" sheetId="23" r:id="rId15"/>
    <sheet name="IO01 01 Pol" sheetId="24" r:id="rId16"/>
    <sheet name="IO02  01 Pol" sheetId="25" r:id="rId17"/>
    <sheet name="IO03 01 Pol" sheetId="26" r:id="rId18"/>
    <sheet name="VN+ON 01 Pol" sheetId="27" r:id="rId19"/>
  </sheets>
  <externalReferences>
    <externalReference r:id="rId20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 SO01.1 01.1 - STA Pol'!$1:$7</definedName>
    <definedName name="_xlnm.Print_Titles" localSheetId="4">' SO01.1 01.2 - hydranty Pol'!$1:$7</definedName>
    <definedName name="_xlnm.Print_Titles" localSheetId="5">' SO01.1 01.3 - Plyn Pol'!$1:$7</definedName>
    <definedName name="_xlnm.Print_Titles" localSheetId="6">' SO01.1 02 - SIL Pol'!$1:$7</definedName>
    <definedName name="_xlnm.Print_Titles" localSheetId="7">' SO01.1 03 - SLP Pol'!$1:$7</definedName>
    <definedName name="_xlnm.Print_Titles" localSheetId="8">' SO01.1 04 - VZT CHÚC Pol'!$1:$7</definedName>
    <definedName name="_xlnm.Print_Titles" localSheetId="9">' SO01.1 05 - VZT MP Pol'!$1:$7</definedName>
    <definedName name="_xlnm.Print_Titles" localSheetId="10">' SO01.2  01 - STA Pol'!$1:$7</definedName>
    <definedName name="_xlnm.Print_Titles" localSheetId="11">' SO01.2  02 - STA Pol'!$1:$7</definedName>
    <definedName name="_xlnm.Print_Titles" localSheetId="12">' SO01.2  03 - SIL Pol'!$1:$7</definedName>
    <definedName name="_xlnm.Print_Titles" localSheetId="13">' SO01.3 01 - STA Pol'!$1:$7</definedName>
    <definedName name="_xlnm.Print_Titles" localSheetId="14">' SO01.3 02 - SIL Pol'!$1:$7</definedName>
    <definedName name="_xlnm.Print_Titles" localSheetId="15">'IO01 01 Pol'!$1:$7</definedName>
    <definedName name="_xlnm.Print_Titles" localSheetId="16">'IO02  01 Pol'!$1:$7</definedName>
    <definedName name="_xlnm.Print_Titles" localSheetId="17">'IO03 01 Pol'!$1:$7</definedName>
    <definedName name="_xlnm.Print_Titles" localSheetId="18">'VN+ON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SO01.1 01.1 - STA Pol'!$A$1:$X$944</definedName>
    <definedName name="_xlnm.Print_Area" localSheetId="4">' SO01.1 01.2 - hydranty Pol'!$A$1:$X$69</definedName>
    <definedName name="_xlnm.Print_Area" localSheetId="5">' SO01.1 01.3 - Plyn Pol'!$A$1:$X$119</definedName>
    <definedName name="_xlnm.Print_Area" localSheetId="6">' SO01.1 02 - SIL Pol'!$A$1:$X$63</definedName>
    <definedName name="_xlnm.Print_Area" localSheetId="7">' SO01.1 03 - SLP Pol'!$A$1:$X$51</definedName>
    <definedName name="_xlnm.Print_Area" localSheetId="8">' SO01.1 04 - VZT CHÚC Pol'!$A$1:$X$184</definedName>
    <definedName name="_xlnm.Print_Area" localSheetId="9">' SO01.1 05 - VZT MP Pol'!$A$1:$X$92</definedName>
    <definedName name="_xlnm.Print_Area" localSheetId="10">' SO01.2  01 - STA Pol'!$A$1:$X$133</definedName>
    <definedName name="_xlnm.Print_Area" localSheetId="11">' SO01.2  02 - STA Pol'!$A$1:$X$145</definedName>
    <definedName name="_xlnm.Print_Area" localSheetId="12">' SO01.2  03 - SIL Pol'!$A$1:$X$36</definedName>
    <definedName name="_xlnm.Print_Area" localSheetId="13">' SO01.3 01 - STA Pol'!$A$1:$X$356</definedName>
    <definedName name="_xlnm.Print_Area" localSheetId="14">' SO01.3 02 - SIL Pol'!$A$1:$X$23</definedName>
    <definedName name="_xlnm.Print_Area" localSheetId="15">'IO01 01 Pol'!$A$1:$X$125</definedName>
    <definedName name="_xlnm.Print_Area" localSheetId="16">'IO02  01 Pol'!$A$1:$X$113</definedName>
    <definedName name="_xlnm.Print_Area" localSheetId="17">'IO03 01 Pol'!$A$1:$X$31</definedName>
    <definedName name="_xlnm.Print_Area" localSheetId="1">Stavba!$A$1:$J$131</definedName>
    <definedName name="_xlnm.Print_Area" localSheetId="18">'VN+ON 01 Pol'!$A$1:$X$26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0" i="1" l="1"/>
  <c r="I129" i="1"/>
  <c r="I128" i="1"/>
  <c r="I127" i="1"/>
  <c r="I126" i="1"/>
  <c r="I125" i="1"/>
  <c r="I124" i="1"/>
  <c r="I18" i="1" s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7" i="1" s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4" i="1"/>
  <c r="I73" i="1"/>
  <c r="I72" i="1"/>
  <c r="I71" i="1"/>
  <c r="G63" i="1"/>
  <c r="F63" i="1"/>
  <c r="G62" i="1"/>
  <c r="F62" i="1"/>
  <c r="H62" i="1" s="1"/>
  <c r="I62" i="1" s="1"/>
  <c r="G61" i="1"/>
  <c r="F61" i="1"/>
  <c r="G60" i="1"/>
  <c r="F60" i="1"/>
  <c r="G59" i="1"/>
  <c r="F59" i="1"/>
  <c r="G58" i="1"/>
  <c r="F58" i="1"/>
  <c r="H58" i="1" s="1"/>
  <c r="I58" i="1" s="1"/>
  <c r="G57" i="1"/>
  <c r="F57" i="1"/>
  <c r="G56" i="1"/>
  <c r="F56" i="1"/>
  <c r="G55" i="1"/>
  <c r="F55" i="1"/>
  <c r="G54" i="1"/>
  <c r="F54" i="1"/>
  <c r="H54" i="1" s="1"/>
  <c r="I54" i="1" s="1"/>
  <c r="G53" i="1"/>
  <c r="F53" i="1"/>
  <c r="G52" i="1"/>
  <c r="F52" i="1"/>
  <c r="G51" i="1"/>
  <c r="F51" i="1"/>
  <c r="G50" i="1"/>
  <c r="F50" i="1"/>
  <c r="H50" i="1" s="1"/>
  <c r="I50" i="1" s="1"/>
  <c r="G49" i="1"/>
  <c r="F49" i="1"/>
  <c r="G48" i="1"/>
  <c r="F48" i="1"/>
  <c r="G47" i="1"/>
  <c r="F47" i="1"/>
  <c r="G46" i="1"/>
  <c r="F46" i="1"/>
  <c r="H46" i="1" s="1"/>
  <c r="I46" i="1" s="1"/>
  <c r="G45" i="1"/>
  <c r="F45" i="1"/>
  <c r="G44" i="1"/>
  <c r="F44" i="1"/>
  <c r="G43" i="1"/>
  <c r="F43" i="1"/>
  <c r="G25" i="27"/>
  <c r="BA22" i="27"/>
  <c r="BA16" i="27"/>
  <c r="BA13" i="27"/>
  <c r="G9" i="27"/>
  <c r="M9" i="27" s="1"/>
  <c r="I9" i="27"/>
  <c r="I8" i="27" s="1"/>
  <c r="K9" i="27"/>
  <c r="K8" i="27" s="1"/>
  <c r="O9" i="27"/>
  <c r="Q9" i="27"/>
  <c r="Q8" i="27" s="1"/>
  <c r="V9" i="27"/>
  <c r="V8" i="27" s="1"/>
  <c r="G10" i="27"/>
  <c r="I10" i="27"/>
  <c r="K10" i="27"/>
  <c r="M10" i="27"/>
  <c r="O10" i="27"/>
  <c r="Q10" i="27"/>
  <c r="V10" i="27"/>
  <c r="G12" i="27"/>
  <c r="I12" i="27"/>
  <c r="K12" i="27"/>
  <c r="M12" i="27"/>
  <c r="O12" i="27"/>
  <c r="Q12" i="27"/>
  <c r="V12" i="27"/>
  <c r="G14" i="27"/>
  <c r="M14" i="27" s="1"/>
  <c r="I14" i="27"/>
  <c r="K14" i="27"/>
  <c r="O14" i="27"/>
  <c r="O8" i="27" s="1"/>
  <c r="Q14" i="27"/>
  <c r="V14" i="27"/>
  <c r="G15" i="27"/>
  <c r="M15" i="27" s="1"/>
  <c r="I15" i="27"/>
  <c r="K15" i="27"/>
  <c r="O15" i="27"/>
  <c r="Q15" i="27"/>
  <c r="V15" i="27"/>
  <c r="G18" i="27"/>
  <c r="I18" i="27"/>
  <c r="I17" i="27" s="1"/>
  <c r="K18" i="27"/>
  <c r="M18" i="27"/>
  <c r="O18" i="27"/>
  <c r="Q18" i="27"/>
  <c r="Q17" i="27" s="1"/>
  <c r="V18" i="27"/>
  <c r="G19" i="27"/>
  <c r="G17" i="27" s="1"/>
  <c r="I19" i="27"/>
  <c r="K19" i="27"/>
  <c r="O19" i="27"/>
  <c r="O17" i="27" s="1"/>
  <c r="Q19" i="27"/>
  <c r="V19" i="27"/>
  <c r="G20" i="27"/>
  <c r="I20" i="27"/>
  <c r="K20" i="27"/>
  <c r="M20" i="27"/>
  <c r="O20" i="27"/>
  <c r="Q20" i="27"/>
  <c r="V20" i="27"/>
  <c r="G21" i="27"/>
  <c r="M21" i="27" s="1"/>
  <c r="I21" i="27"/>
  <c r="K21" i="27"/>
  <c r="K17" i="27" s="1"/>
  <c r="O21" i="27"/>
  <c r="Q21" i="27"/>
  <c r="V21" i="27"/>
  <c r="V17" i="27" s="1"/>
  <c r="G23" i="27"/>
  <c r="I23" i="27"/>
  <c r="K23" i="27"/>
  <c r="M23" i="27"/>
  <c r="O23" i="27"/>
  <c r="Q23" i="27"/>
  <c r="V23" i="27"/>
  <c r="AE25" i="27"/>
  <c r="AF25" i="27"/>
  <c r="G30" i="26"/>
  <c r="G9" i="26"/>
  <c r="M9" i="26" s="1"/>
  <c r="I9" i="26"/>
  <c r="I8" i="26" s="1"/>
  <c r="K9" i="26"/>
  <c r="K8" i="26" s="1"/>
  <c r="O9" i="26"/>
  <c r="Q9" i="26"/>
  <c r="Q8" i="26" s="1"/>
  <c r="V9" i="26"/>
  <c r="V8" i="26" s="1"/>
  <c r="G10" i="26"/>
  <c r="I10" i="26"/>
  <c r="K10" i="26"/>
  <c r="M10" i="26"/>
  <c r="O10" i="26"/>
  <c r="Q10" i="26"/>
  <c r="V10" i="26"/>
  <c r="G11" i="26"/>
  <c r="I11" i="26"/>
  <c r="K11" i="26"/>
  <c r="M11" i="26"/>
  <c r="O11" i="26"/>
  <c r="Q11" i="26"/>
  <c r="V11" i="26"/>
  <c r="G12" i="26"/>
  <c r="G8" i="26" s="1"/>
  <c r="I12" i="26"/>
  <c r="K12" i="26"/>
  <c r="O12" i="26"/>
  <c r="O8" i="26" s="1"/>
  <c r="Q12" i="26"/>
  <c r="V12" i="26"/>
  <c r="G14" i="26"/>
  <c r="I14" i="26"/>
  <c r="K14" i="26"/>
  <c r="K13" i="26" s="1"/>
  <c r="M14" i="26"/>
  <c r="O14" i="26"/>
  <c r="Q14" i="26"/>
  <c r="V14" i="26"/>
  <c r="V13" i="26" s="1"/>
  <c r="G15" i="26"/>
  <c r="I15" i="26"/>
  <c r="K15" i="26"/>
  <c r="M15" i="26"/>
  <c r="O15" i="26"/>
  <c r="Q15" i="26"/>
  <c r="V15" i="26"/>
  <c r="G16" i="26"/>
  <c r="G13" i="26" s="1"/>
  <c r="I16" i="26"/>
  <c r="K16" i="26"/>
  <c r="O16" i="26"/>
  <c r="O13" i="26" s="1"/>
  <c r="Q16" i="26"/>
  <c r="V16" i="26"/>
  <c r="G17" i="26"/>
  <c r="M17" i="26" s="1"/>
  <c r="I17" i="26"/>
  <c r="I13" i="26" s="1"/>
  <c r="K17" i="26"/>
  <c r="O17" i="26"/>
  <c r="Q17" i="26"/>
  <c r="Q13" i="26" s="1"/>
  <c r="V17" i="26"/>
  <c r="G18" i="26"/>
  <c r="I18" i="26"/>
  <c r="K18" i="26"/>
  <c r="M18" i="26"/>
  <c r="O18" i="26"/>
  <c r="Q18" i="26"/>
  <c r="V18" i="26"/>
  <c r="G19" i="26"/>
  <c r="I19" i="26"/>
  <c r="K19" i="26"/>
  <c r="M19" i="26"/>
  <c r="O19" i="26"/>
  <c r="Q19" i="26"/>
  <c r="V19" i="26"/>
  <c r="G20" i="26"/>
  <c r="M20" i="26" s="1"/>
  <c r="I20" i="26"/>
  <c r="K20" i="26"/>
  <c r="O20" i="26"/>
  <c r="Q20" i="26"/>
  <c r="V20" i="26"/>
  <c r="G22" i="26"/>
  <c r="M22" i="26" s="1"/>
  <c r="I22" i="26"/>
  <c r="I21" i="26" s="1"/>
  <c r="K22" i="26"/>
  <c r="K21" i="26" s="1"/>
  <c r="O22" i="26"/>
  <c r="Q22" i="26"/>
  <c r="Q21" i="26" s="1"/>
  <c r="V22" i="26"/>
  <c r="V21" i="26" s="1"/>
  <c r="G23" i="26"/>
  <c r="I23" i="26"/>
  <c r="K23" i="26"/>
  <c r="M23" i="26"/>
  <c r="O23" i="26"/>
  <c r="Q23" i="26"/>
  <c r="V23" i="26"/>
  <c r="G24" i="26"/>
  <c r="G21" i="26" s="1"/>
  <c r="I24" i="26"/>
  <c r="K24" i="26"/>
  <c r="O24" i="26"/>
  <c r="O21" i="26" s="1"/>
  <c r="Q24" i="26"/>
  <c r="V24" i="26"/>
  <c r="G25" i="26"/>
  <c r="M25" i="26" s="1"/>
  <c r="I25" i="26"/>
  <c r="K25" i="26"/>
  <c r="O25" i="26"/>
  <c r="Q25" i="26"/>
  <c r="V25" i="26"/>
  <c r="G26" i="26"/>
  <c r="I26" i="26"/>
  <c r="K26" i="26"/>
  <c r="M26" i="26"/>
  <c r="O26" i="26"/>
  <c r="Q26" i="26"/>
  <c r="V26" i="26"/>
  <c r="G27" i="26"/>
  <c r="I27" i="26"/>
  <c r="K27" i="26"/>
  <c r="M27" i="26"/>
  <c r="O27" i="26"/>
  <c r="Q27" i="26"/>
  <c r="V27" i="26"/>
  <c r="G28" i="26"/>
  <c r="M28" i="26" s="1"/>
  <c r="I28" i="26"/>
  <c r="K28" i="26"/>
  <c r="O28" i="26"/>
  <c r="Q28" i="26"/>
  <c r="V28" i="26"/>
  <c r="AE30" i="26"/>
  <c r="AF30" i="26"/>
  <c r="G112" i="25"/>
  <c r="BA88" i="25"/>
  <c r="BA86" i="25"/>
  <c r="BA60" i="25"/>
  <c r="BA36" i="25"/>
  <c r="BA25" i="25"/>
  <c r="BA22" i="25"/>
  <c r="BA19" i="25"/>
  <c r="BA16" i="25"/>
  <c r="BA13" i="25"/>
  <c r="G9" i="25"/>
  <c r="M9" i="25" s="1"/>
  <c r="I9" i="25"/>
  <c r="I8" i="25" s="1"/>
  <c r="K9" i="25"/>
  <c r="K8" i="25" s="1"/>
  <c r="O9" i="25"/>
  <c r="Q9" i="25"/>
  <c r="Q8" i="25" s="1"/>
  <c r="V9" i="25"/>
  <c r="V8" i="25" s="1"/>
  <c r="G12" i="25"/>
  <c r="I12" i="25"/>
  <c r="K12" i="25"/>
  <c r="M12" i="25"/>
  <c r="O12" i="25"/>
  <c r="Q12" i="25"/>
  <c r="V12" i="25"/>
  <c r="G15" i="25"/>
  <c r="I15" i="25"/>
  <c r="K15" i="25"/>
  <c r="M15" i="25"/>
  <c r="O15" i="25"/>
  <c r="Q15" i="25"/>
  <c r="V15" i="25"/>
  <c r="G18" i="25"/>
  <c r="M18" i="25" s="1"/>
  <c r="I18" i="25"/>
  <c r="K18" i="25"/>
  <c r="O18" i="25"/>
  <c r="O8" i="25" s="1"/>
  <c r="Q18" i="25"/>
  <c r="V18" i="25"/>
  <c r="G21" i="25"/>
  <c r="M21" i="25" s="1"/>
  <c r="I21" i="25"/>
  <c r="K21" i="25"/>
  <c r="O21" i="25"/>
  <c r="Q21" i="25"/>
  <c r="V21" i="25"/>
  <c r="G24" i="25"/>
  <c r="I24" i="25"/>
  <c r="K24" i="25"/>
  <c r="M24" i="25"/>
  <c r="O24" i="25"/>
  <c r="Q24" i="25"/>
  <c r="V24" i="25"/>
  <c r="G27" i="25"/>
  <c r="I27" i="25"/>
  <c r="K27" i="25"/>
  <c r="M27" i="25"/>
  <c r="O27" i="25"/>
  <c r="Q27" i="25"/>
  <c r="V27" i="25"/>
  <c r="G30" i="25"/>
  <c r="M30" i="25" s="1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G35" i="25"/>
  <c r="I35" i="25"/>
  <c r="K35" i="25"/>
  <c r="M35" i="25"/>
  <c r="O35" i="25"/>
  <c r="Q35" i="25"/>
  <c r="V35" i="25"/>
  <c r="G41" i="25"/>
  <c r="I41" i="25"/>
  <c r="K41" i="25"/>
  <c r="M41" i="25"/>
  <c r="O41" i="25"/>
  <c r="Q41" i="25"/>
  <c r="V41" i="25"/>
  <c r="G44" i="25"/>
  <c r="M44" i="25" s="1"/>
  <c r="I44" i="25"/>
  <c r="K44" i="25"/>
  <c r="O44" i="25"/>
  <c r="Q44" i="25"/>
  <c r="V44" i="25"/>
  <c r="G47" i="25"/>
  <c r="M47" i="25" s="1"/>
  <c r="I47" i="25"/>
  <c r="K47" i="25"/>
  <c r="O47" i="25"/>
  <c r="Q47" i="25"/>
  <c r="V47" i="25"/>
  <c r="G50" i="25"/>
  <c r="I50" i="25"/>
  <c r="K50" i="25"/>
  <c r="M50" i="25"/>
  <c r="O50" i="25"/>
  <c r="Q50" i="25"/>
  <c r="V50" i="25"/>
  <c r="G52" i="25"/>
  <c r="I52" i="25"/>
  <c r="K52" i="25"/>
  <c r="M52" i="25"/>
  <c r="O52" i="25"/>
  <c r="Q52" i="25"/>
  <c r="V52" i="25"/>
  <c r="G59" i="25"/>
  <c r="M59" i="25" s="1"/>
  <c r="I59" i="25"/>
  <c r="K59" i="25"/>
  <c r="O59" i="25"/>
  <c r="Q59" i="25"/>
  <c r="V59" i="25"/>
  <c r="G62" i="25"/>
  <c r="M62" i="25" s="1"/>
  <c r="I62" i="25"/>
  <c r="K62" i="25"/>
  <c r="O62" i="25"/>
  <c r="Q62" i="25"/>
  <c r="V62" i="25"/>
  <c r="G64" i="25"/>
  <c r="I64" i="25"/>
  <c r="K64" i="25"/>
  <c r="M64" i="25"/>
  <c r="O64" i="25"/>
  <c r="Q64" i="25"/>
  <c r="V64" i="25"/>
  <c r="K66" i="25"/>
  <c r="V66" i="25"/>
  <c r="G67" i="25"/>
  <c r="M67" i="25" s="1"/>
  <c r="M66" i="25" s="1"/>
  <c r="I67" i="25"/>
  <c r="I66" i="25" s="1"/>
  <c r="K67" i="25"/>
  <c r="O67" i="25"/>
  <c r="O66" i="25" s="1"/>
  <c r="Q67" i="25"/>
  <c r="Q66" i="25" s="1"/>
  <c r="V67" i="25"/>
  <c r="G71" i="25"/>
  <c r="I71" i="25"/>
  <c r="K71" i="25"/>
  <c r="K70" i="25" s="1"/>
  <c r="M71" i="25"/>
  <c r="M70" i="25" s="1"/>
  <c r="O71" i="25"/>
  <c r="Q71" i="25"/>
  <c r="V71" i="25"/>
  <c r="V70" i="25" s="1"/>
  <c r="G73" i="25"/>
  <c r="G70" i="25" s="1"/>
  <c r="I73" i="25"/>
  <c r="K73" i="25"/>
  <c r="M73" i="25"/>
  <c r="O73" i="25"/>
  <c r="O70" i="25" s="1"/>
  <c r="Q73" i="25"/>
  <c r="V73" i="25"/>
  <c r="G76" i="25"/>
  <c r="M76" i="25" s="1"/>
  <c r="I76" i="25"/>
  <c r="K76" i="25"/>
  <c r="O76" i="25"/>
  <c r="Q76" i="25"/>
  <c r="V76" i="25"/>
  <c r="G79" i="25"/>
  <c r="M79" i="25" s="1"/>
  <c r="I79" i="25"/>
  <c r="I70" i="25" s="1"/>
  <c r="K79" i="25"/>
  <c r="O79" i="25"/>
  <c r="Q79" i="25"/>
  <c r="Q70" i="25" s="1"/>
  <c r="V79" i="25"/>
  <c r="G82" i="25"/>
  <c r="G81" i="25" s="1"/>
  <c r="I82" i="25"/>
  <c r="K82" i="25"/>
  <c r="M82" i="25"/>
  <c r="O82" i="25"/>
  <c r="O81" i="25" s="1"/>
  <c r="Q82" i="25"/>
  <c r="V82" i="25"/>
  <c r="G84" i="25"/>
  <c r="M84" i="25" s="1"/>
  <c r="I84" i="25"/>
  <c r="I81" i="25" s="1"/>
  <c r="K84" i="25"/>
  <c r="O84" i="25"/>
  <c r="Q84" i="25"/>
  <c r="Q81" i="25" s="1"/>
  <c r="V84" i="25"/>
  <c r="G85" i="25"/>
  <c r="M85" i="25" s="1"/>
  <c r="I85" i="25"/>
  <c r="K85" i="25"/>
  <c r="O85" i="25"/>
  <c r="Q85" i="25"/>
  <c r="V85" i="25"/>
  <c r="G87" i="25"/>
  <c r="I87" i="25"/>
  <c r="K87" i="25"/>
  <c r="K81" i="25" s="1"/>
  <c r="M87" i="25"/>
  <c r="O87" i="25"/>
  <c r="Q87" i="25"/>
  <c r="V87" i="25"/>
  <c r="V81" i="25" s="1"/>
  <c r="G89" i="25"/>
  <c r="I89" i="25"/>
  <c r="K89" i="25"/>
  <c r="M89" i="25"/>
  <c r="O89" i="25"/>
  <c r="Q89" i="25"/>
  <c r="V89" i="25"/>
  <c r="G90" i="25"/>
  <c r="M90" i="25" s="1"/>
  <c r="I90" i="25"/>
  <c r="K90" i="25"/>
  <c r="O90" i="25"/>
  <c r="Q90" i="25"/>
  <c r="V90" i="25"/>
  <c r="G91" i="25"/>
  <c r="M91" i="25" s="1"/>
  <c r="I91" i="25"/>
  <c r="K91" i="25"/>
  <c r="O91" i="25"/>
  <c r="Q91" i="25"/>
  <c r="V91" i="25"/>
  <c r="K92" i="25"/>
  <c r="V92" i="25"/>
  <c r="G93" i="25"/>
  <c r="G92" i="25" s="1"/>
  <c r="I93" i="25"/>
  <c r="K93" i="25"/>
  <c r="M93" i="25"/>
  <c r="O93" i="25"/>
  <c r="O92" i="25" s="1"/>
  <c r="Q93" i="25"/>
  <c r="V93" i="25"/>
  <c r="G96" i="25"/>
  <c r="M96" i="25" s="1"/>
  <c r="I96" i="25"/>
  <c r="I92" i="25" s="1"/>
  <c r="K96" i="25"/>
  <c r="O96" i="25"/>
  <c r="Q96" i="25"/>
  <c r="Q92" i="25" s="1"/>
  <c r="V96" i="25"/>
  <c r="G99" i="25"/>
  <c r="I99" i="25"/>
  <c r="O99" i="25"/>
  <c r="Q99" i="25"/>
  <c r="G100" i="25"/>
  <c r="I100" i="25"/>
  <c r="K100" i="25"/>
  <c r="K99" i="25" s="1"/>
  <c r="M100" i="25"/>
  <c r="M99" i="25" s="1"/>
  <c r="O100" i="25"/>
  <c r="Q100" i="25"/>
  <c r="V100" i="25"/>
  <c r="V99" i="25" s="1"/>
  <c r="K102" i="25"/>
  <c r="V102" i="25"/>
  <c r="G103" i="25"/>
  <c r="M103" i="25" s="1"/>
  <c r="M102" i="25" s="1"/>
  <c r="I103" i="25"/>
  <c r="I102" i="25" s="1"/>
  <c r="K103" i="25"/>
  <c r="O103" i="25"/>
  <c r="O102" i="25" s="1"/>
  <c r="Q103" i="25"/>
  <c r="Q102" i="25" s="1"/>
  <c r="V103" i="25"/>
  <c r="G105" i="25"/>
  <c r="I105" i="25"/>
  <c r="O105" i="25"/>
  <c r="Q105" i="25"/>
  <c r="G106" i="25"/>
  <c r="I106" i="25"/>
  <c r="K106" i="25"/>
  <c r="K105" i="25" s="1"/>
  <c r="M106" i="25"/>
  <c r="M105" i="25" s="1"/>
  <c r="O106" i="25"/>
  <c r="Q106" i="25"/>
  <c r="V106" i="25"/>
  <c r="V105" i="25" s="1"/>
  <c r="G108" i="25"/>
  <c r="M108" i="25" s="1"/>
  <c r="I108" i="25"/>
  <c r="I107" i="25" s="1"/>
  <c r="K108" i="25"/>
  <c r="O108" i="25"/>
  <c r="O107" i="25" s="1"/>
  <c r="Q108" i="25"/>
  <c r="Q107" i="25" s="1"/>
  <c r="V108" i="25"/>
  <c r="G110" i="25"/>
  <c r="M110" i="25" s="1"/>
  <c r="I110" i="25"/>
  <c r="K110" i="25"/>
  <c r="K107" i="25" s="1"/>
  <c r="O110" i="25"/>
  <c r="Q110" i="25"/>
  <c r="V110" i="25"/>
  <c r="V107" i="25" s="1"/>
  <c r="AE112" i="25"/>
  <c r="AF112" i="25"/>
  <c r="G124" i="24"/>
  <c r="BA119" i="24"/>
  <c r="BA82" i="24"/>
  <c r="BA68" i="24"/>
  <c r="BA43" i="24"/>
  <c r="BA29" i="24"/>
  <c r="BA26" i="24"/>
  <c r="BA20" i="24"/>
  <c r="BA18" i="24"/>
  <c r="BA15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2" i="24"/>
  <c r="I12" i="24"/>
  <c r="K12" i="24"/>
  <c r="M12" i="24"/>
  <c r="O12" i="24"/>
  <c r="Q12" i="24"/>
  <c r="V12" i="24"/>
  <c r="G14" i="24"/>
  <c r="I14" i="24"/>
  <c r="K14" i="24"/>
  <c r="M14" i="24"/>
  <c r="O14" i="24"/>
  <c r="Q14" i="24"/>
  <c r="V14" i="24"/>
  <c r="G17" i="24"/>
  <c r="M17" i="24" s="1"/>
  <c r="I17" i="24"/>
  <c r="K17" i="24"/>
  <c r="O17" i="24"/>
  <c r="O8" i="24" s="1"/>
  <c r="Q17" i="24"/>
  <c r="V17" i="24"/>
  <c r="G19" i="24"/>
  <c r="M19" i="24" s="1"/>
  <c r="I19" i="24"/>
  <c r="K19" i="24"/>
  <c r="O19" i="24"/>
  <c r="Q19" i="24"/>
  <c r="V19" i="24"/>
  <c r="G25" i="24"/>
  <c r="I25" i="24"/>
  <c r="K25" i="24"/>
  <c r="M25" i="24"/>
  <c r="O25" i="24"/>
  <c r="Q25" i="24"/>
  <c r="V25" i="24"/>
  <c r="G28" i="24"/>
  <c r="I28" i="24"/>
  <c r="K28" i="24"/>
  <c r="M28" i="24"/>
  <c r="O28" i="24"/>
  <c r="Q28" i="24"/>
  <c r="V28" i="24"/>
  <c r="G31" i="24"/>
  <c r="M31" i="24" s="1"/>
  <c r="I31" i="24"/>
  <c r="K31" i="24"/>
  <c r="O31" i="24"/>
  <c r="Q31" i="24"/>
  <c r="V31" i="24"/>
  <c r="G34" i="24"/>
  <c r="M34" i="24" s="1"/>
  <c r="I34" i="24"/>
  <c r="K34" i="24"/>
  <c r="O34" i="24"/>
  <c r="Q34" i="24"/>
  <c r="V34" i="24"/>
  <c r="G37" i="24"/>
  <c r="I37" i="24"/>
  <c r="K37" i="24"/>
  <c r="M37" i="24"/>
  <c r="O37" i="24"/>
  <c r="Q37" i="24"/>
  <c r="V37" i="24"/>
  <c r="G39" i="24"/>
  <c r="I39" i="24"/>
  <c r="K39" i="24"/>
  <c r="M39" i="24"/>
  <c r="O39" i="24"/>
  <c r="Q39" i="24"/>
  <c r="V39" i="24"/>
  <c r="G42" i="24"/>
  <c r="M42" i="24" s="1"/>
  <c r="I42" i="24"/>
  <c r="K42" i="24"/>
  <c r="O42" i="24"/>
  <c r="Q42" i="24"/>
  <c r="V42" i="24"/>
  <c r="G48" i="24"/>
  <c r="M48" i="24" s="1"/>
  <c r="I48" i="24"/>
  <c r="K48" i="24"/>
  <c r="O48" i="24"/>
  <c r="Q48" i="24"/>
  <c r="V48" i="24"/>
  <c r="G55" i="24"/>
  <c r="I55" i="24"/>
  <c r="K55" i="24"/>
  <c r="M55" i="24"/>
  <c r="O55" i="24"/>
  <c r="Q55" i="24"/>
  <c r="V55" i="24"/>
  <c r="G58" i="24"/>
  <c r="I58" i="24"/>
  <c r="K58" i="24"/>
  <c r="M58" i="24"/>
  <c r="O58" i="24"/>
  <c r="Q58" i="24"/>
  <c r="V58" i="24"/>
  <c r="G61" i="24"/>
  <c r="M61" i="24" s="1"/>
  <c r="I61" i="24"/>
  <c r="K61" i="24"/>
  <c r="O61" i="24"/>
  <c r="Q61" i="24"/>
  <c r="V61" i="24"/>
  <c r="G63" i="24"/>
  <c r="M63" i="24" s="1"/>
  <c r="I63" i="24"/>
  <c r="K63" i="24"/>
  <c r="O63" i="24"/>
  <c r="Q63" i="24"/>
  <c r="V63" i="24"/>
  <c r="G67" i="24"/>
  <c r="I67" i="24"/>
  <c r="K67" i="24"/>
  <c r="M67" i="24"/>
  <c r="O67" i="24"/>
  <c r="Q67" i="24"/>
  <c r="V67" i="24"/>
  <c r="G70" i="24"/>
  <c r="I70" i="24"/>
  <c r="K70" i="24"/>
  <c r="M70" i="24"/>
  <c r="O70" i="24"/>
  <c r="Q70" i="24"/>
  <c r="V70" i="24"/>
  <c r="G72" i="24"/>
  <c r="M72" i="24" s="1"/>
  <c r="I72" i="24"/>
  <c r="K72" i="24"/>
  <c r="O72" i="24"/>
  <c r="Q72" i="24"/>
  <c r="V72" i="24"/>
  <c r="G74" i="24"/>
  <c r="I74" i="24"/>
  <c r="O74" i="24"/>
  <c r="Q74" i="24"/>
  <c r="G75" i="24"/>
  <c r="I75" i="24"/>
  <c r="K75" i="24"/>
  <c r="K74" i="24" s="1"/>
  <c r="M75" i="24"/>
  <c r="M74" i="24" s="1"/>
  <c r="O75" i="24"/>
  <c r="Q75" i="24"/>
  <c r="V75" i="24"/>
  <c r="V74" i="24" s="1"/>
  <c r="K78" i="24"/>
  <c r="V78" i="24"/>
  <c r="G79" i="24"/>
  <c r="M79" i="24" s="1"/>
  <c r="I79" i="24"/>
  <c r="I78" i="24" s="1"/>
  <c r="K79" i="24"/>
  <c r="O79" i="24"/>
  <c r="O78" i="24" s="1"/>
  <c r="Q79" i="24"/>
  <c r="Q78" i="24" s="1"/>
  <c r="V79" i="24"/>
  <c r="G81" i="24"/>
  <c r="M81" i="24" s="1"/>
  <c r="I81" i="24"/>
  <c r="K81" i="24"/>
  <c r="O81" i="24"/>
  <c r="Q81" i="24"/>
  <c r="V81" i="24"/>
  <c r="G84" i="24"/>
  <c r="G83" i="24" s="1"/>
  <c r="I84" i="24"/>
  <c r="K84" i="24"/>
  <c r="K83" i="24" s="1"/>
  <c r="M84" i="24"/>
  <c r="O84" i="24"/>
  <c r="O83" i="24" s="1"/>
  <c r="Q84" i="24"/>
  <c r="V84" i="24"/>
  <c r="V83" i="24" s="1"/>
  <c r="G87" i="24"/>
  <c r="I87" i="24"/>
  <c r="I83" i="24" s="1"/>
  <c r="K87" i="24"/>
  <c r="M87" i="24"/>
  <c r="O87" i="24"/>
  <c r="Q87" i="24"/>
  <c r="Q83" i="24" s="1"/>
  <c r="V87" i="24"/>
  <c r="G89" i="24"/>
  <c r="M89" i="24" s="1"/>
  <c r="I89" i="24"/>
  <c r="K89" i="24"/>
  <c r="O89" i="24"/>
  <c r="Q89" i="24"/>
  <c r="V89" i="24"/>
  <c r="G92" i="24"/>
  <c r="I92" i="24"/>
  <c r="K92" i="24"/>
  <c r="M92" i="24"/>
  <c r="O92" i="24"/>
  <c r="Q92" i="24"/>
  <c r="V92" i="24"/>
  <c r="G93" i="24"/>
  <c r="I93" i="24"/>
  <c r="K93" i="24"/>
  <c r="M93" i="24"/>
  <c r="O93" i="24"/>
  <c r="Q93" i="24"/>
  <c r="V93" i="24"/>
  <c r="G94" i="24"/>
  <c r="I94" i="24"/>
  <c r="K94" i="24"/>
  <c r="M94" i="24"/>
  <c r="O94" i="24"/>
  <c r="Q94" i="24"/>
  <c r="V94" i="24"/>
  <c r="G95" i="24"/>
  <c r="M95" i="24" s="1"/>
  <c r="I95" i="24"/>
  <c r="K95" i="24"/>
  <c r="O95" i="24"/>
  <c r="Q95" i="24"/>
  <c r="V95" i="24"/>
  <c r="G96" i="24"/>
  <c r="I96" i="24"/>
  <c r="K96" i="24"/>
  <c r="M96" i="24"/>
  <c r="O96" i="24"/>
  <c r="Q96" i="24"/>
  <c r="V96" i="24"/>
  <c r="G97" i="24"/>
  <c r="M97" i="24" s="1"/>
  <c r="I97" i="24"/>
  <c r="K97" i="24"/>
  <c r="O97" i="24"/>
  <c r="Q97" i="24"/>
  <c r="V97" i="24"/>
  <c r="G98" i="24"/>
  <c r="I98" i="24"/>
  <c r="K98" i="24"/>
  <c r="M98" i="24"/>
  <c r="O98" i="24"/>
  <c r="Q98" i="24"/>
  <c r="V98" i="24"/>
  <c r="G100" i="24"/>
  <c r="M100" i="24" s="1"/>
  <c r="I100" i="24"/>
  <c r="K100" i="24"/>
  <c r="O100" i="24"/>
  <c r="Q100" i="24"/>
  <c r="V100" i="24"/>
  <c r="G102" i="24"/>
  <c r="I102" i="24"/>
  <c r="K102" i="24"/>
  <c r="M102" i="24"/>
  <c r="O102" i="24"/>
  <c r="Q102" i="24"/>
  <c r="V102" i="24"/>
  <c r="G104" i="24"/>
  <c r="M104" i="24" s="1"/>
  <c r="I104" i="24"/>
  <c r="K104" i="24"/>
  <c r="O104" i="24"/>
  <c r="Q104" i="24"/>
  <c r="V104" i="24"/>
  <c r="G106" i="24"/>
  <c r="I106" i="24"/>
  <c r="K106" i="24"/>
  <c r="M106" i="24"/>
  <c r="O106" i="24"/>
  <c r="Q106" i="24"/>
  <c r="V106" i="24"/>
  <c r="G108" i="24"/>
  <c r="M108" i="24" s="1"/>
  <c r="I108" i="24"/>
  <c r="K108" i="24"/>
  <c r="O108" i="24"/>
  <c r="Q108" i="24"/>
  <c r="V108" i="24"/>
  <c r="G109" i="24"/>
  <c r="I109" i="24"/>
  <c r="K109" i="24"/>
  <c r="M109" i="24"/>
  <c r="O109" i="24"/>
  <c r="Q109" i="24"/>
  <c r="V109" i="24"/>
  <c r="G110" i="24"/>
  <c r="M110" i="24" s="1"/>
  <c r="I110" i="24"/>
  <c r="K110" i="24"/>
  <c r="O110" i="24"/>
  <c r="Q110" i="24"/>
  <c r="V110" i="24"/>
  <c r="G112" i="24"/>
  <c r="I112" i="24"/>
  <c r="K112" i="24"/>
  <c r="M112" i="24"/>
  <c r="O112" i="24"/>
  <c r="Q112" i="24"/>
  <c r="V112" i="24"/>
  <c r="G113" i="24"/>
  <c r="K113" i="24"/>
  <c r="O113" i="24"/>
  <c r="V113" i="24"/>
  <c r="G114" i="24"/>
  <c r="I114" i="24"/>
  <c r="I113" i="24" s="1"/>
  <c r="K114" i="24"/>
  <c r="M114" i="24"/>
  <c r="M113" i="24" s="1"/>
  <c r="O114" i="24"/>
  <c r="Q114" i="24"/>
  <c r="Q113" i="24" s="1"/>
  <c r="V114" i="24"/>
  <c r="G117" i="24"/>
  <c r="K117" i="24"/>
  <c r="O117" i="24"/>
  <c r="V117" i="24"/>
  <c r="G118" i="24"/>
  <c r="I118" i="24"/>
  <c r="I117" i="24" s="1"/>
  <c r="K118" i="24"/>
  <c r="M118" i="24"/>
  <c r="M117" i="24" s="1"/>
  <c r="O118" i="24"/>
  <c r="Q118" i="24"/>
  <c r="Q117" i="24" s="1"/>
  <c r="V118" i="24"/>
  <c r="G120" i="24"/>
  <c r="K120" i="24"/>
  <c r="O120" i="24"/>
  <c r="V120" i="24"/>
  <c r="G121" i="24"/>
  <c r="I121" i="24"/>
  <c r="I120" i="24" s="1"/>
  <c r="K121" i="24"/>
  <c r="M121" i="24"/>
  <c r="M120" i="24" s="1"/>
  <c r="O121" i="24"/>
  <c r="Q121" i="24"/>
  <c r="Q120" i="24" s="1"/>
  <c r="V121" i="24"/>
  <c r="AE124" i="24"/>
  <c r="AF124" i="24"/>
  <c r="G22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G8" i="23" s="1"/>
  <c r="I12" i="23"/>
  <c r="K12" i="23"/>
  <c r="O12" i="23"/>
  <c r="O8" i="23" s="1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I18" i="23"/>
  <c r="K18" i="23"/>
  <c r="M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AF22" i="23"/>
  <c r="G355" i="22"/>
  <c r="BA245" i="22"/>
  <c r="BA170" i="22"/>
  <c r="BA142" i="22"/>
  <c r="BA129" i="22"/>
  <c r="BA119" i="22"/>
  <c r="BA95" i="22"/>
  <c r="BA70" i="22"/>
  <c r="BA66" i="22"/>
  <c r="BA56" i="22"/>
  <c r="BA53" i="22"/>
  <c r="BA44" i="22"/>
  <c r="BA22" i="22"/>
  <c r="BA19" i="22"/>
  <c r="G9" i="22"/>
  <c r="M9" i="22" s="1"/>
  <c r="I9" i="22"/>
  <c r="I8" i="22" s="1"/>
  <c r="K9" i="22"/>
  <c r="K8" i="22" s="1"/>
  <c r="O9" i="22"/>
  <c r="Q9" i="22"/>
  <c r="Q8" i="22" s="1"/>
  <c r="V9" i="22"/>
  <c r="V8" i="22" s="1"/>
  <c r="G12" i="22"/>
  <c r="I12" i="22"/>
  <c r="K12" i="22"/>
  <c r="M12" i="22"/>
  <c r="O12" i="22"/>
  <c r="Q12" i="22"/>
  <c r="V12" i="22"/>
  <c r="G15" i="22"/>
  <c r="I15" i="22"/>
  <c r="K15" i="22"/>
  <c r="M15" i="22"/>
  <c r="O15" i="22"/>
  <c r="Q15" i="22"/>
  <c r="V15" i="22"/>
  <c r="G18" i="22"/>
  <c r="M18" i="22" s="1"/>
  <c r="I18" i="22"/>
  <c r="K18" i="22"/>
  <c r="O18" i="22"/>
  <c r="O8" i="22" s="1"/>
  <c r="Q18" i="22"/>
  <c r="V18" i="22"/>
  <c r="G21" i="22"/>
  <c r="M21" i="22" s="1"/>
  <c r="I21" i="22"/>
  <c r="K21" i="22"/>
  <c r="O21" i="22"/>
  <c r="Q21" i="22"/>
  <c r="V21" i="22"/>
  <c r="G24" i="22"/>
  <c r="I24" i="22"/>
  <c r="K24" i="22"/>
  <c r="M24" i="22"/>
  <c r="O24" i="22"/>
  <c r="Q24" i="22"/>
  <c r="V24" i="22"/>
  <c r="G28" i="22"/>
  <c r="I28" i="22"/>
  <c r="K28" i="22"/>
  <c r="M28" i="22"/>
  <c r="O28" i="22"/>
  <c r="Q28" i="22"/>
  <c r="V28" i="22"/>
  <c r="G31" i="22"/>
  <c r="M31" i="22" s="1"/>
  <c r="I31" i="22"/>
  <c r="K31" i="22"/>
  <c r="O31" i="22"/>
  <c r="Q31" i="22"/>
  <c r="V31" i="22"/>
  <c r="G34" i="22"/>
  <c r="M34" i="22" s="1"/>
  <c r="I34" i="22"/>
  <c r="K34" i="22"/>
  <c r="O34" i="22"/>
  <c r="Q34" i="22"/>
  <c r="V34" i="22"/>
  <c r="G43" i="22"/>
  <c r="I43" i="22"/>
  <c r="K43" i="22"/>
  <c r="M43" i="22"/>
  <c r="O43" i="22"/>
  <c r="Q43" i="22"/>
  <c r="V43" i="22"/>
  <c r="G46" i="22"/>
  <c r="I46" i="22"/>
  <c r="K46" i="22"/>
  <c r="M46" i="22"/>
  <c r="O46" i="22"/>
  <c r="Q46" i="22"/>
  <c r="V46" i="22"/>
  <c r="G49" i="22"/>
  <c r="M49" i="22" s="1"/>
  <c r="I49" i="22"/>
  <c r="I48" i="22" s="1"/>
  <c r="K49" i="22"/>
  <c r="K48" i="22" s="1"/>
  <c r="O49" i="22"/>
  <c r="Q49" i="22"/>
  <c r="Q48" i="22" s="1"/>
  <c r="V49" i="22"/>
  <c r="V48" i="22" s="1"/>
  <c r="G52" i="22"/>
  <c r="I52" i="22"/>
  <c r="K52" i="22"/>
  <c r="M52" i="22"/>
  <c r="O52" i="22"/>
  <c r="Q52" i="22"/>
  <c r="V52" i="22"/>
  <c r="G55" i="22"/>
  <c r="I55" i="22"/>
  <c r="K55" i="22"/>
  <c r="M55" i="22"/>
  <c r="O55" i="22"/>
  <c r="Q55" i="22"/>
  <c r="V55" i="22"/>
  <c r="G58" i="22"/>
  <c r="M58" i="22" s="1"/>
  <c r="I58" i="22"/>
  <c r="K58" i="22"/>
  <c r="O58" i="22"/>
  <c r="O48" i="22" s="1"/>
  <c r="Q58" i="22"/>
  <c r="V58" i="22"/>
  <c r="G62" i="22"/>
  <c r="M62" i="22" s="1"/>
  <c r="I62" i="22"/>
  <c r="K62" i="22"/>
  <c r="O62" i="22"/>
  <c r="Q62" i="22"/>
  <c r="V62" i="22"/>
  <c r="G65" i="22"/>
  <c r="I65" i="22"/>
  <c r="K65" i="22"/>
  <c r="M65" i="22"/>
  <c r="O65" i="22"/>
  <c r="Q65" i="22"/>
  <c r="V65" i="22"/>
  <c r="G69" i="22"/>
  <c r="I69" i="22"/>
  <c r="K69" i="22"/>
  <c r="M69" i="22"/>
  <c r="O69" i="22"/>
  <c r="Q69" i="22"/>
  <c r="V69" i="22"/>
  <c r="G72" i="22"/>
  <c r="M72" i="22" s="1"/>
  <c r="I72" i="22"/>
  <c r="K72" i="22"/>
  <c r="O72" i="22"/>
  <c r="Q72" i="22"/>
  <c r="V72" i="22"/>
  <c r="I75" i="22"/>
  <c r="Q75" i="22"/>
  <c r="G76" i="22"/>
  <c r="M76" i="22" s="1"/>
  <c r="I76" i="22"/>
  <c r="K76" i="22"/>
  <c r="K75" i="22" s="1"/>
  <c r="O76" i="22"/>
  <c r="Q76" i="22"/>
  <c r="V76" i="22"/>
  <c r="V75" i="22" s="1"/>
  <c r="G78" i="22"/>
  <c r="I78" i="22"/>
  <c r="K78" i="22"/>
  <c r="M78" i="22"/>
  <c r="O78" i="22"/>
  <c r="Q78" i="22"/>
  <c r="V78" i="22"/>
  <c r="G81" i="22"/>
  <c r="G75" i="22" s="1"/>
  <c r="I81" i="22"/>
  <c r="K81" i="22"/>
  <c r="O81" i="22"/>
  <c r="O75" i="22" s="1"/>
  <c r="Q81" i="22"/>
  <c r="V81" i="22"/>
  <c r="I83" i="22"/>
  <c r="Q83" i="22"/>
  <c r="G84" i="22"/>
  <c r="M84" i="22" s="1"/>
  <c r="I84" i="22"/>
  <c r="K84" i="22"/>
  <c r="K83" i="22" s="1"/>
  <c r="O84" i="22"/>
  <c r="Q84" i="22"/>
  <c r="V84" i="22"/>
  <c r="V83" i="22" s="1"/>
  <c r="G86" i="22"/>
  <c r="I86" i="22"/>
  <c r="K86" i="22"/>
  <c r="M86" i="22"/>
  <c r="O86" i="22"/>
  <c r="Q86" i="22"/>
  <c r="V86" i="22"/>
  <c r="G89" i="22"/>
  <c r="G83" i="22" s="1"/>
  <c r="I89" i="22"/>
  <c r="K89" i="22"/>
  <c r="O89" i="22"/>
  <c r="O83" i="22" s="1"/>
  <c r="Q89" i="22"/>
  <c r="V89" i="22"/>
  <c r="I91" i="22"/>
  <c r="Q91" i="22"/>
  <c r="G92" i="22"/>
  <c r="M92" i="22" s="1"/>
  <c r="I92" i="22"/>
  <c r="K92" i="22"/>
  <c r="K91" i="22" s="1"/>
  <c r="O92" i="22"/>
  <c r="Q92" i="22"/>
  <c r="V92" i="22"/>
  <c r="V91" i="22" s="1"/>
  <c r="G94" i="22"/>
  <c r="I94" i="22"/>
  <c r="K94" i="22"/>
  <c r="M94" i="22"/>
  <c r="O94" i="22"/>
  <c r="Q94" i="22"/>
  <c r="V94" i="22"/>
  <c r="G98" i="22"/>
  <c r="G91" i="22" s="1"/>
  <c r="I98" i="22"/>
  <c r="K98" i="22"/>
  <c r="O98" i="22"/>
  <c r="O91" i="22" s="1"/>
  <c r="Q98" i="22"/>
  <c r="V98" i="22"/>
  <c r="G101" i="22"/>
  <c r="M101" i="22" s="1"/>
  <c r="I101" i="22"/>
  <c r="I100" i="22" s="1"/>
  <c r="K101" i="22"/>
  <c r="K100" i="22" s="1"/>
  <c r="O101" i="22"/>
  <c r="Q101" i="22"/>
  <c r="Q100" i="22" s="1"/>
  <c r="V101" i="22"/>
  <c r="V100" i="22" s="1"/>
  <c r="G104" i="22"/>
  <c r="I104" i="22"/>
  <c r="K104" i="22"/>
  <c r="M104" i="22"/>
  <c r="O104" i="22"/>
  <c r="Q104" i="22"/>
  <c r="V104" i="22"/>
  <c r="G107" i="22"/>
  <c r="G100" i="22" s="1"/>
  <c r="I107" i="22"/>
  <c r="K107" i="22"/>
  <c r="M107" i="22"/>
  <c r="O107" i="22"/>
  <c r="O100" i="22" s="1"/>
  <c r="Q107" i="22"/>
  <c r="V107" i="22"/>
  <c r="G110" i="22"/>
  <c r="M110" i="22" s="1"/>
  <c r="I110" i="22"/>
  <c r="K110" i="22"/>
  <c r="O110" i="22"/>
  <c r="Q110" i="22"/>
  <c r="V110" i="22"/>
  <c r="I113" i="22"/>
  <c r="Q113" i="22"/>
  <c r="G114" i="22"/>
  <c r="I114" i="22"/>
  <c r="K114" i="22"/>
  <c r="K113" i="22" s="1"/>
  <c r="M114" i="22"/>
  <c r="O114" i="22"/>
  <c r="Q114" i="22"/>
  <c r="V114" i="22"/>
  <c r="V113" i="22" s="1"/>
  <c r="G118" i="22"/>
  <c r="G113" i="22" s="1"/>
  <c r="I118" i="22"/>
  <c r="K118" i="22"/>
  <c r="M118" i="22"/>
  <c r="O118" i="22"/>
  <c r="O113" i="22" s="1"/>
  <c r="Q118" i="22"/>
  <c r="V118" i="22"/>
  <c r="G121" i="22"/>
  <c r="M121" i="22" s="1"/>
  <c r="I121" i="22"/>
  <c r="K121" i="22"/>
  <c r="O121" i="22"/>
  <c r="Q121" i="22"/>
  <c r="V121" i="22"/>
  <c r="G125" i="22"/>
  <c r="I125" i="22"/>
  <c r="K125" i="22"/>
  <c r="K124" i="22" s="1"/>
  <c r="M125" i="22"/>
  <c r="O125" i="22"/>
  <c r="Q125" i="22"/>
  <c r="V125" i="22"/>
  <c r="V124" i="22" s="1"/>
  <c r="G128" i="22"/>
  <c r="G124" i="22" s="1"/>
  <c r="I128" i="22"/>
  <c r="K128" i="22"/>
  <c r="M128" i="22"/>
  <c r="O128" i="22"/>
  <c r="O124" i="22" s="1"/>
  <c r="Q128" i="22"/>
  <c r="V128" i="22"/>
  <c r="G131" i="22"/>
  <c r="M131" i="22" s="1"/>
  <c r="I131" i="22"/>
  <c r="K131" i="22"/>
  <c r="O131" i="22"/>
  <c r="Q131" i="22"/>
  <c r="V131" i="22"/>
  <c r="G133" i="22"/>
  <c r="M133" i="22" s="1"/>
  <c r="I133" i="22"/>
  <c r="I124" i="22" s="1"/>
  <c r="K133" i="22"/>
  <c r="O133" i="22"/>
  <c r="Q133" i="22"/>
  <c r="Q124" i="22" s="1"/>
  <c r="V133" i="22"/>
  <c r="G135" i="22"/>
  <c r="I135" i="22"/>
  <c r="K135" i="22"/>
  <c r="M135" i="22"/>
  <c r="O135" i="22"/>
  <c r="Q135" i="22"/>
  <c r="V135" i="22"/>
  <c r="G138" i="22"/>
  <c r="G137" i="22" s="1"/>
  <c r="I138" i="22"/>
  <c r="I137" i="22" s="1"/>
  <c r="K138" i="22"/>
  <c r="O138" i="22"/>
  <c r="O137" i="22" s="1"/>
  <c r="Q138" i="22"/>
  <c r="Q137" i="22" s="1"/>
  <c r="V138" i="22"/>
  <c r="G141" i="22"/>
  <c r="M141" i="22" s="1"/>
  <c r="I141" i="22"/>
  <c r="K141" i="22"/>
  <c r="K137" i="22" s="1"/>
  <c r="O141" i="22"/>
  <c r="Q141" i="22"/>
  <c r="V141" i="22"/>
  <c r="V137" i="22" s="1"/>
  <c r="K144" i="22"/>
  <c r="V144" i="22"/>
  <c r="G145" i="22"/>
  <c r="G144" i="22" s="1"/>
  <c r="I145" i="22"/>
  <c r="K145" i="22"/>
  <c r="M145" i="22"/>
  <c r="O145" i="22"/>
  <c r="O144" i="22" s="1"/>
  <c r="Q145" i="22"/>
  <c r="V145" i="22"/>
  <c r="G146" i="22"/>
  <c r="M146" i="22" s="1"/>
  <c r="I146" i="22"/>
  <c r="I144" i="22" s="1"/>
  <c r="K146" i="22"/>
  <c r="O146" i="22"/>
  <c r="Q146" i="22"/>
  <c r="Q144" i="22" s="1"/>
  <c r="V146" i="22"/>
  <c r="I147" i="22"/>
  <c r="Q147" i="22"/>
  <c r="G148" i="22"/>
  <c r="I148" i="22"/>
  <c r="K148" i="22"/>
  <c r="K147" i="22" s="1"/>
  <c r="M148" i="22"/>
  <c r="M147" i="22" s="1"/>
  <c r="O148" i="22"/>
  <c r="Q148" i="22"/>
  <c r="V148" i="22"/>
  <c r="V147" i="22" s="1"/>
  <c r="G151" i="22"/>
  <c r="G147" i="22" s="1"/>
  <c r="I151" i="22"/>
  <c r="K151" i="22"/>
  <c r="M151" i="22"/>
  <c r="O151" i="22"/>
  <c r="O147" i="22" s="1"/>
  <c r="Q151" i="22"/>
  <c r="V151" i="22"/>
  <c r="G153" i="22"/>
  <c r="O153" i="22"/>
  <c r="G154" i="22"/>
  <c r="M154" i="22" s="1"/>
  <c r="M153" i="22" s="1"/>
  <c r="I154" i="22"/>
  <c r="I153" i="22" s="1"/>
  <c r="K154" i="22"/>
  <c r="K153" i="22" s="1"/>
  <c r="O154" i="22"/>
  <c r="Q154" i="22"/>
  <c r="Q153" i="22" s="1"/>
  <c r="V154" i="22"/>
  <c r="V153" i="22" s="1"/>
  <c r="K156" i="22"/>
  <c r="V156" i="22"/>
  <c r="G157" i="22"/>
  <c r="G156" i="22" s="1"/>
  <c r="I157" i="22"/>
  <c r="K157" i="22"/>
  <c r="M157" i="22"/>
  <c r="O157" i="22"/>
  <c r="O156" i="22" s="1"/>
  <c r="Q157" i="22"/>
  <c r="V157" i="22"/>
  <c r="G159" i="22"/>
  <c r="M159" i="22" s="1"/>
  <c r="I159" i="22"/>
  <c r="I156" i="22" s="1"/>
  <c r="K159" i="22"/>
  <c r="O159" i="22"/>
  <c r="Q159" i="22"/>
  <c r="Q156" i="22" s="1"/>
  <c r="V159" i="22"/>
  <c r="G161" i="22"/>
  <c r="M161" i="22" s="1"/>
  <c r="I161" i="22"/>
  <c r="K161" i="22"/>
  <c r="O161" i="22"/>
  <c r="Q161" i="22"/>
  <c r="V161" i="22"/>
  <c r="K163" i="22"/>
  <c r="V163" i="22"/>
  <c r="G164" i="22"/>
  <c r="G163" i="22" s="1"/>
  <c r="I164" i="22"/>
  <c r="I163" i="22" s="1"/>
  <c r="K164" i="22"/>
  <c r="M164" i="22"/>
  <c r="O164" i="22"/>
  <c r="O163" i="22" s="1"/>
  <c r="Q164" i="22"/>
  <c r="Q163" i="22" s="1"/>
  <c r="V164" i="22"/>
  <c r="G166" i="22"/>
  <c r="M166" i="22" s="1"/>
  <c r="I166" i="22"/>
  <c r="K166" i="22"/>
  <c r="O166" i="22"/>
  <c r="Q166" i="22"/>
  <c r="V166" i="22"/>
  <c r="G169" i="22"/>
  <c r="M169" i="22" s="1"/>
  <c r="I169" i="22"/>
  <c r="K169" i="22"/>
  <c r="O169" i="22"/>
  <c r="Q169" i="22"/>
  <c r="V169" i="22"/>
  <c r="K172" i="22"/>
  <c r="V172" i="22"/>
  <c r="G173" i="22"/>
  <c r="G172" i="22" s="1"/>
  <c r="I173" i="22"/>
  <c r="I172" i="22" s="1"/>
  <c r="K173" i="22"/>
  <c r="M173" i="22"/>
  <c r="M172" i="22" s="1"/>
  <c r="O173" i="22"/>
  <c r="O172" i="22" s="1"/>
  <c r="Q173" i="22"/>
  <c r="Q172" i="22" s="1"/>
  <c r="V173" i="22"/>
  <c r="G176" i="22"/>
  <c r="I176" i="22"/>
  <c r="I175" i="22" s="1"/>
  <c r="K176" i="22"/>
  <c r="K175" i="22" s="1"/>
  <c r="M176" i="22"/>
  <c r="O176" i="22"/>
  <c r="Q176" i="22"/>
  <c r="Q175" i="22" s="1"/>
  <c r="V176" i="22"/>
  <c r="V175" i="22" s="1"/>
  <c r="G178" i="22"/>
  <c r="I178" i="22"/>
  <c r="K178" i="22"/>
  <c r="M178" i="22"/>
  <c r="O178" i="22"/>
  <c r="Q178" i="22"/>
  <c r="V178" i="22"/>
  <c r="G180" i="22"/>
  <c r="I180" i="22"/>
  <c r="K180" i="22"/>
  <c r="M180" i="22"/>
  <c r="O180" i="22"/>
  <c r="Q180" i="22"/>
  <c r="V180" i="22"/>
  <c r="G182" i="22"/>
  <c r="G175" i="22" s="1"/>
  <c r="I182" i="22"/>
  <c r="K182" i="22"/>
  <c r="O182" i="22"/>
  <c r="O175" i="22" s="1"/>
  <c r="Q182" i="22"/>
  <c r="V182" i="22"/>
  <c r="G184" i="22"/>
  <c r="I184" i="22"/>
  <c r="K184" i="22"/>
  <c r="M184" i="22"/>
  <c r="O184" i="22"/>
  <c r="Q184" i="22"/>
  <c r="V184" i="22"/>
  <c r="G186" i="22"/>
  <c r="I186" i="22"/>
  <c r="K186" i="22"/>
  <c r="M186" i="22"/>
  <c r="O186" i="22"/>
  <c r="Q186" i="22"/>
  <c r="V186" i="22"/>
  <c r="G189" i="22"/>
  <c r="G188" i="22" s="1"/>
  <c r="I189" i="22"/>
  <c r="I188" i="22" s="1"/>
  <c r="K189" i="22"/>
  <c r="K188" i="22" s="1"/>
  <c r="O189" i="22"/>
  <c r="O188" i="22" s="1"/>
  <c r="Q189" i="22"/>
  <c r="Q188" i="22" s="1"/>
  <c r="V189" i="22"/>
  <c r="V188" i="22" s="1"/>
  <c r="G192" i="22"/>
  <c r="I192" i="22"/>
  <c r="K192" i="22"/>
  <c r="M192" i="22"/>
  <c r="O192" i="22"/>
  <c r="Q192" i="22"/>
  <c r="V192" i="22"/>
  <c r="G196" i="22"/>
  <c r="I196" i="22"/>
  <c r="K196" i="22"/>
  <c r="M196" i="22"/>
  <c r="O196" i="22"/>
  <c r="Q196" i="22"/>
  <c r="V196" i="22"/>
  <c r="G200" i="22"/>
  <c r="I200" i="22"/>
  <c r="K200" i="22"/>
  <c r="M200" i="22"/>
  <c r="O200" i="22"/>
  <c r="Q200" i="22"/>
  <c r="V200" i="22"/>
  <c r="G205" i="22"/>
  <c r="M205" i="22" s="1"/>
  <c r="I205" i="22"/>
  <c r="K205" i="22"/>
  <c r="O205" i="22"/>
  <c r="Q205" i="22"/>
  <c r="V205" i="22"/>
  <c r="G209" i="22"/>
  <c r="I209" i="22"/>
  <c r="K209" i="22"/>
  <c r="M209" i="22"/>
  <c r="O209" i="22"/>
  <c r="Q209" i="22"/>
  <c r="V209" i="22"/>
  <c r="G214" i="22"/>
  <c r="I214" i="22"/>
  <c r="K214" i="22"/>
  <c r="M214" i="22"/>
  <c r="O214" i="22"/>
  <c r="Q214" i="22"/>
  <c r="V214" i="22"/>
  <c r="G218" i="22"/>
  <c r="I218" i="22"/>
  <c r="K218" i="22"/>
  <c r="M218" i="22"/>
  <c r="O218" i="22"/>
  <c r="Q218" i="22"/>
  <c r="V218" i="22"/>
  <c r="G221" i="22"/>
  <c r="M221" i="22" s="1"/>
  <c r="I221" i="22"/>
  <c r="K221" i="22"/>
  <c r="O221" i="22"/>
  <c r="Q221" i="22"/>
  <c r="V221" i="22"/>
  <c r="G228" i="22"/>
  <c r="G227" i="22" s="1"/>
  <c r="I228" i="22"/>
  <c r="K228" i="22"/>
  <c r="K227" i="22" s="1"/>
  <c r="M228" i="22"/>
  <c r="O228" i="22"/>
  <c r="O227" i="22" s="1"/>
  <c r="Q228" i="22"/>
  <c r="V228" i="22"/>
  <c r="V227" i="22" s="1"/>
  <c r="G230" i="22"/>
  <c r="I230" i="22"/>
  <c r="K230" i="22"/>
  <c r="M230" i="22"/>
  <c r="O230" i="22"/>
  <c r="Q230" i="22"/>
  <c r="V230" i="22"/>
  <c r="G232" i="22"/>
  <c r="M232" i="22" s="1"/>
  <c r="I232" i="22"/>
  <c r="K232" i="22"/>
  <c r="O232" i="22"/>
  <c r="Q232" i="22"/>
  <c r="V232" i="22"/>
  <c r="G235" i="22"/>
  <c r="I235" i="22"/>
  <c r="I227" i="22" s="1"/>
  <c r="K235" i="22"/>
  <c r="M235" i="22"/>
  <c r="O235" i="22"/>
  <c r="Q235" i="22"/>
  <c r="Q227" i="22" s="1"/>
  <c r="V235" i="22"/>
  <c r="G237" i="22"/>
  <c r="I237" i="22"/>
  <c r="K237" i="22"/>
  <c r="M237" i="22"/>
  <c r="O237" i="22"/>
  <c r="Q237" i="22"/>
  <c r="V237" i="22"/>
  <c r="G239" i="22"/>
  <c r="I239" i="22"/>
  <c r="K239" i="22"/>
  <c r="M239" i="22"/>
  <c r="O239" i="22"/>
  <c r="Q239" i="22"/>
  <c r="V239" i="22"/>
  <c r="G241" i="22"/>
  <c r="M241" i="22" s="1"/>
  <c r="I241" i="22"/>
  <c r="K241" i="22"/>
  <c r="O241" i="22"/>
  <c r="Q241" i="22"/>
  <c r="V241" i="22"/>
  <c r="G244" i="22"/>
  <c r="I244" i="22"/>
  <c r="K244" i="22"/>
  <c r="M244" i="22"/>
  <c r="O244" i="22"/>
  <c r="Q244" i="22"/>
  <c r="V244" i="22"/>
  <c r="G247" i="22"/>
  <c r="I247" i="22"/>
  <c r="K247" i="22"/>
  <c r="M247" i="22"/>
  <c r="O247" i="22"/>
  <c r="Q247" i="22"/>
  <c r="V247" i="22"/>
  <c r="G252" i="22"/>
  <c r="G251" i="22" s="1"/>
  <c r="I252" i="22"/>
  <c r="I251" i="22" s="1"/>
  <c r="K252" i="22"/>
  <c r="K251" i="22" s="1"/>
  <c r="O252" i="22"/>
  <c r="O251" i="22" s="1"/>
  <c r="Q252" i="22"/>
  <c r="Q251" i="22" s="1"/>
  <c r="V252" i="22"/>
  <c r="V251" i="22" s="1"/>
  <c r="G255" i="22"/>
  <c r="I255" i="22"/>
  <c r="K255" i="22"/>
  <c r="M255" i="22"/>
  <c r="O255" i="22"/>
  <c r="Q255" i="22"/>
  <c r="V255" i="22"/>
  <c r="G258" i="22"/>
  <c r="I258" i="22"/>
  <c r="K258" i="22"/>
  <c r="M258" i="22"/>
  <c r="O258" i="22"/>
  <c r="Q258" i="22"/>
  <c r="V258" i="22"/>
  <c r="G261" i="22"/>
  <c r="I261" i="22"/>
  <c r="K261" i="22"/>
  <c r="M261" i="22"/>
  <c r="O261" i="22"/>
  <c r="Q261" i="22"/>
  <c r="V261" i="22"/>
  <c r="G262" i="22"/>
  <c r="M262" i="22" s="1"/>
  <c r="I262" i="22"/>
  <c r="K262" i="22"/>
  <c r="O262" i="22"/>
  <c r="Q262" i="22"/>
  <c r="V262" i="22"/>
  <c r="G263" i="22"/>
  <c r="I263" i="22"/>
  <c r="K263" i="22"/>
  <c r="M263" i="22"/>
  <c r="O263" i="22"/>
  <c r="Q263" i="22"/>
  <c r="V263" i="22"/>
  <c r="G265" i="22"/>
  <c r="I265" i="22"/>
  <c r="K265" i="22"/>
  <c r="M265" i="22"/>
  <c r="O265" i="22"/>
  <c r="Q265" i="22"/>
  <c r="V265" i="22"/>
  <c r="G268" i="22"/>
  <c r="G267" i="22" s="1"/>
  <c r="I268" i="22"/>
  <c r="I267" i="22" s="1"/>
  <c r="K268" i="22"/>
  <c r="K267" i="22" s="1"/>
  <c r="O268" i="22"/>
  <c r="O267" i="22" s="1"/>
  <c r="Q268" i="22"/>
  <c r="Q267" i="22" s="1"/>
  <c r="V268" i="22"/>
  <c r="V267" i="22" s="1"/>
  <c r="I270" i="22"/>
  <c r="Q270" i="22"/>
  <c r="G271" i="22"/>
  <c r="G270" i="22" s="1"/>
  <c r="I271" i="22"/>
  <c r="K271" i="22"/>
  <c r="K270" i="22" s="1"/>
  <c r="M271" i="22"/>
  <c r="M270" i="22" s="1"/>
  <c r="O271" i="22"/>
  <c r="O270" i="22" s="1"/>
  <c r="Q271" i="22"/>
  <c r="V271" i="22"/>
  <c r="V270" i="22" s="1"/>
  <c r="G274" i="22"/>
  <c r="I274" i="22"/>
  <c r="K274" i="22"/>
  <c r="M274" i="22"/>
  <c r="O274" i="22"/>
  <c r="Q274" i="22"/>
  <c r="V274" i="22"/>
  <c r="G279" i="22"/>
  <c r="M279" i="22" s="1"/>
  <c r="I279" i="22"/>
  <c r="I278" i="22" s="1"/>
  <c r="K279" i="22"/>
  <c r="K278" i="22" s="1"/>
  <c r="O279" i="22"/>
  <c r="Q279" i="22"/>
  <c r="Q278" i="22" s="1"/>
  <c r="V279" i="22"/>
  <c r="V278" i="22" s="1"/>
  <c r="G281" i="22"/>
  <c r="I281" i="22"/>
  <c r="K281" i="22"/>
  <c r="M281" i="22"/>
  <c r="O281" i="22"/>
  <c r="Q281" i="22"/>
  <c r="V281" i="22"/>
  <c r="G283" i="22"/>
  <c r="I283" i="22"/>
  <c r="K283" i="22"/>
  <c r="M283" i="22"/>
  <c r="O283" i="22"/>
  <c r="Q283" i="22"/>
  <c r="V283" i="22"/>
  <c r="G286" i="22"/>
  <c r="G278" i="22" s="1"/>
  <c r="I286" i="22"/>
  <c r="K286" i="22"/>
  <c r="O286" i="22"/>
  <c r="O278" i="22" s="1"/>
  <c r="Q286" i="22"/>
  <c r="V286" i="22"/>
  <c r="G288" i="22"/>
  <c r="M288" i="22" s="1"/>
  <c r="I288" i="22"/>
  <c r="K288" i="22"/>
  <c r="O288" i="22"/>
  <c r="Q288" i="22"/>
  <c r="V288" i="22"/>
  <c r="G290" i="22"/>
  <c r="I290" i="22"/>
  <c r="K290" i="22"/>
  <c r="M290" i="22"/>
  <c r="O290" i="22"/>
  <c r="Q290" i="22"/>
  <c r="V290" i="22"/>
  <c r="G293" i="22"/>
  <c r="I293" i="22"/>
  <c r="K293" i="22"/>
  <c r="M293" i="22"/>
  <c r="O293" i="22"/>
  <c r="Q293" i="22"/>
  <c r="V293" i="22"/>
  <c r="G295" i="22"/>
  <c r="M295" i="22" s="1"/>
  <c r="I295" i="22"/>
  <c r="K295" i="22"/>
  <c r="O295" i="22"/>
  <c r="Q295" i="22"/>
  <c r="V295" i="22"/>
  <c r="G297" i="22"/>
  <c r="M297" i="22" s="1"/>
  <c r="I297" i="22"/>
  <c r="K297" i="22"/>
  <c r="O297" i="22"/>
  <c r="Q297" i="22"/>
  <c r="V297" i="22"/>
  <c r="G299" i="22"/>
  <c r="I299" i="22"/>
  <c r="K299" i="22"/>
  <c r="M299" i="22"/>
  <c r="O299" i="22"/>
  <c r="Q299" i="22"/>
  <c r="V299" i="22"/>
  <c r="G302" i="22"/>
  <c r="G301" i="22" s="1"/>
  <c r="I302" i="22"/>
  <c r="I301" i="22" s="1"/>
  <c r="K302" i="22"/>
  <c r="K301" i="22" s="1"/>
  <c r="O302" i="22"/>
  <c r="O301" i="22" s="1"/>
  <c r="Q302" i="22"/>
  <c r="Q301" i="22" s="1"/>
  <c r="V302" i="22"/>
  <c r="V301" i="22" s="1"/>
  <c r="G304" i="22"/>
  <c r="I304" i="22"/>
  <c r="K304" i="22"/>
  <c r="M304" i="22"/>
  <c r="O304" i="22"/>
  <c r="Q304" i="22"/>
  <c r="V304" i="22"/>
  <c r="G306" i="22"/>
  <c r="I306" i="22"/>
  <c r="K306" i="22"/>
  <c r="M306" i="22"/>
  <c r="O306" i="22"/>
  <c r="Q306" i="22"/>
  <c r="V306" i="22"/>
  <c r="G308" i="22"/>
  <c r="I308" i="22"/>
  <c r="K308" i="22"/>
  <c r="M308" i="22"/>
  <c r="O308" i="22"/>
  <c r="Q308" i="22"/>
  <c r="V308" i="22"/>
  <c r="G310" i="22"/>
  <c r="M310" i="22" s="1"/>
  <c r="I310" i="22"/>
  <c r="K310" i="22"/>
  <c r="O310" i="22"/>
  <c r="Q310" i="22"/>
  <c r="V310" i="22"/>
  <c r="G314" i="22"/>
  <c r="M314" i="22" s="1"/>
  <c r="I314" i="22"/>
  <c r="K314" i="22"/>
  <c r="O314" i="22"/>
  <c r="Q314" i="22"/>
  <c r="V314" i="22"/>
  <c r="G317" i="22"/>
  <c r="I317" i="22"/>
  <c r="K317" i="22"/>
  <c r="M317" i="22"/>
  <c r="O317" i="22"/>
  <c r="Q317" i="22"/>
  <c r="V317" i="22"/>
  <c r="G319" i="22"/>
  <c r="I319" i="22"/>
  <c r="K319" i="22"/>
  <c r="M319" i="22"/>
  <c r="O319" i="22"/>
  <c r="Q319" i="22"/>
  <c r="V319" i="22"/>
  <c r="G322" i="22"/>
  <c r="M322" i="22" s="1"/>
  <c r="I322" i="22"/>
  <c r="I321" i="22" s="1"/>
  <c r="K322" i="22"/>
  <c r="K321" i="22" s="1"/>
  <c r="O322" i="22"/>
  <c r="Q322" i="22"/>
  <c r="Q321" i="22" s="1"/>
  <c r="V322" i="22"/>
  <c r="V321" i="22" s="1"/>
  <c r="G324" i="22"/>
  <c r="I324" i="22"/>
  <c r="K324" i="22"/>
  <c r="M324" i="22"/>
  <c r="O324" i="22"/>
  <c r="Q324" i="22"/>
  <c r="V324" i="22"/>
  <c r="G326" i="22"/>
  <c r="I326" i="22"/>
  <c r="K326" i="22"/>
  <c r="M326" i="22"/>
  <c r="O326" i="22"/>
  <c r="Q326" i="22"/>
  <c r="V326" i="22"/>
  <c r="G329" i="22"/>
  <c r="G321" i="22" s="1"/>
  <c r="I329" i="22"/>
  <c r="K329" i="22"/>
  <c r="O329" i="22"/>
  <c r="O321" i="22" s="1"/>
  <c r="Q329" i="22"/>
  <c r="V329" i="22"/>
  <c r="G331" i="22"/>
  <c r="M331" i="22" s="1"/>
  <c r="I331" i="22"/>
  <c r="K331" i="22"/>
  <c r="O331" i="22"/>
  <c r="Q331" i="22"/>
  <c r="V331" i="22"/>
  <c r="G333" i="22"/>
  <c r="I333" i="22"/>
  <c r="K333" i="22"/>
  <c r="M333" i="22"/>
  <c r="O333" i="22"/>
  <c r="Q333" i="22"/>
  <c r="V333" i="22"/>
  <c r="G336" i="22"/>
  <c r="I336" i="22"/>
  <c r="K336" i="22"/>
  <c r="M336" i="22"/>
  <c r="O336" i="22"/>
  <c r="Q336" i="22"/>
  <c r="V336" i="22"/>
  <c r="G342" i="22"/>
  <c r="O342" i="22"/>
  <c r="G343" i="22"/>
  <c r="I343" i="22"/>
  <c r="I342" i="22" s="1"/>
  <c r="K343" i="22"/>
  <c r="K342" i="22" s="1"/>
  <c r="M343" i="22"/>
  <c r="M342" i="22" s="1"/>
  <c r="O343" i="22"/>
  <c r="Q343" i="22"/>
  <c r="Q342" i="22" s="1"/>
  <c r="V343" i="22"/>
  <c r="V342" i="22" s="1"/>
  <c r="G345" i="22"/>
  <c r="I345" i="22"/>
  <c r="K345" i="22"/>
  <c r="M345" i="22"/>
  <c r="O345" i="22"/>
  <c r="Q345" i="22"/>
  <c r="V345" i="22"/>
  <c r="G351" i="22"/>
  <c r="G350" i="22" s="1"/>
  <c r="I351" i="22"/>
  <c r="I350" i="22" s="1"/>
  <c r="K351" i="22"/>
  <c r="K350" i="22" s="1"/>
  <c r="O351" i="22"/>
  <c r="O350" i="22" s="1"/>
  <c r="Q351" i="22"/>
  <c r="Q350" i="22" s="1"/>
  <c r="V351" i="22"/>
  <c r="V350" i="22" s="1"/>
  <c r="AF355" i="22"/>
  <c r="G35" i="21"/>
  <c r="G8" i="21"/>
  <c r="O8" i="21"/>
  <c r="G9" i="21"/>
  <c r="M9" i="21" s="1"/>
  <c r="M8" i="21" s="1"/>
  <c r="I9" i="21"/>
  <c r="I8" i="21" s="1"/>
  <c r="K9" i="21"/>
  <c r="K8" i="21" s="1"/>
  <c r="O9" i="21"/>
  <c r="Q9" i="21"/>
  <c r="Q8" i="21" s="1"/>
  <c r="V9" i="21"/>
  <c r="V8" i="21" s="1"/>
  <c r="G10" i="21"/>
  <c r="I10" i="21"/>
  <c r="K10" i="21"/>
  <c r="M10" i="21"/>
  <c r="O10" i="21"/>
  <c r="Q10" i="21"/>
  <c r="V10" i="21"/>
  <c r="G12" i="21"/>
  <c r="G11" i="21" s="1"/>
  <c r="I12" i="21"/>
  <c r="I11" i="21" s="1"/>
  <c r="K12" i="21"/>
  <c r="K11" i="21" s="1"/>
  <c r="O12" i="21"/>
  <c r="O11" i="21" s="1"/>
  <c r="Q12" i="21"/>
  <c r="Q11" i="21" s="1"/>
  <c r="V12" i="21"/>
  <c r="V11" i="21" s="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I25" i="21"/>
  <c r="K25" i="21"/>
  <c r="M25" i="21"/>
  <c r="O25" i="21"/>
  <c r="Q25" i="21"/>
  <c r="V25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G28" i="21"/>
  <c r="AE35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I30" i="21"/>
  <c r="K30" i="21"/>
  <c r="M30" i="21"/>
  <c r="O30" i="21"/>
  <c r="Q30" i="21"/>
  <c r="V30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G33" i="21"/>
  <c r="I33" i="21"/>
  <c r="K33" i="21"/>
  <c r="M33" i="21"/>
  <c r="O33" i="21"/>
  <c r="Q33" i="21"/>
  <c r="V33" i="21"/>
  <c r="AF35" i="21"/>
  <c r="G144" i="20"/>
  <c r="BA99" i="20"/>
  <c r="BA80" i="20"/>
  <c r="BA76" i="20"/>
  <c r="BA66" i="20"/>
  <c r="BA63" i="20"/>
  <c r="BA44" i="20"/>
  <c r="BA18" i="20"/>
  <c r="BA15" i="20"/>
  <c r="BA13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4" i="20"/>
  <c r="M14" i="20" s="1"/>
  <c r="I14" i="20"/>
  <c r="K14" i="20"/>
  <c r="O14" i="20"/>
  <c r="O8" i="20" s="1"/>
  <c r="Q14" i="20"/>
  <c r="V14" i="20"/>
  <c r="G17" i="20"/>
  <c r="M17" i="20" s="1"/>
  <c r="I17" i="20"/>
  <c r="K17" i="20"/>
  <c r="O17" i="20"/>
  <c r="Q17" i="20"/>
  <c r="V17" i="20"/>
  <c r="G20" i="20"/>
  <c r="I20" i="20"/>
  <c r="K20" i="20"/>
  <c r="M20" i="20"/>
  <c r="O20" i="20"/>
  <c r="Q20" i="20"/>
  <c r="V20" i="20"/>
  <c r="G24" i="20"/>
  <c r="I24" i="20"/>
  <c r="K24" i="20"/>
  <c r="M24" i="20"/>
  <c r="O24" i="20"/>
  <c r="Q24" i="20"/>
  <c r="V24" i="20"/>
  <c r="G27" i="20"/>
  <c r="M27" i="20" s="1"/>
  <c r="I27" i="20"/>
  <c r="K27" i="20"/>
  <c r="O27" i="20"/>
  <c r="Q27" i="20"/>
  <c r="V27" i="20"/>
  <c r="G30" i="20"/>
  <c r="M30" i="20" s="1"/>
  <c r="I30" i="20"/>
  <c r="K30" i="20"/>
  <c r="O30" i="20"/>
  <c r="Q30" i="20"/>
  <c r="V30" i="20"/>
  <c r="G41" i="20"/>
  <c r="I41" i="20"/>
  <c r="K41" i="20"/>
  <c r="M41" i="20"/>
  <c r="O41" i="20"/>
  <c r="Q41" i="20"/>
  <c r="V41" i="20"/>
  <c r="G43" i="20"/>
  <c r="I43" i="20"/>
  <c r="K43" i="20"/>
  <c r="M43" i="20"/>
  <c r="O43" i="20"/>
  <c r="Q43" i="20"/>
  <c r="V43" i="20"/>
  <c r="G46" i="20"/>
  <c r="M46" i="20" s="1"/>
  <c r="I46" i="20"/>
  <c r="K46" i="20"/>
  <c r="O46" i="20"/>
  <c r="Q46" i="20"/>
  <c r="V46" i="20"/>
  <c r="G49" i="20"/>
  <c r="M49" i="20" s="1"/>
  <c r="I49" i="20"/>
  <c r="K49" i="20"/>
  <c r="O49" i="20"/>
  <c r="Q49" i="20"/>
  <c r="V49" i="20"/>
  <c r="G52" i="20"/>
  <c r="I52" i="20"/>
  <c r="K52" i="20"/>
  <c r="M52" i="20"/>
  <c r="O52" i="20"/>
  <c r="Q52" i="20"/>
  <c r="V52" i="20"/>
  <c r="G54" i="20"/>
  <c r="I54" i="20"/>
  <c r="K54" i="20"/>
  <c r="M54" i="20"/>
  <c r="O54" i="20"/>
  <c r="Q54" i="20"/>
  <c r="V54" i="20"/>
  <c r="G56" i="20"/>
  <c r="M56" i="20" s="1"/>
  <c r="I56" i="20"/>
  <c r="K56" i="20"/>
  <c r="O56" i="20"/>
  <c r="Q56" i="20"/>
  <c r="V56" i="20"/>
  <c r="G57" i="20"/>
  <c r="M57" i="20" s="1"/>
  <c r="I57" i="20"/>
  <c r="K57" i="20"/>
  <c r="O57" i="20"/>
  <c r="Q57" i="20"/>
  <c r="V57" i="20"/>
  <c r="G59" i="20"/>
  <c r="I59" i="20"/>
  <c r="I58" i="20" s="1"/>
  <c r="K59" i="20"/>
  <c r="M59" i="20"/>
  <c r="O59" i="20"/>
  <c r="Q59" i="20"/>
  <c r="Q58" i="20" s="1"/>
  <c r="V59" i="20"/>
  <c r="G62" i="20"/>
  <c r="M62" i="20" s="1"/>
  <c r="I62" i="20"/>
  <c r="K62" i="20"/>
  <c r="O62" i="20"/>
  <c r="O58" i="20" s="1"/>
  <c r="Q62" i="20"/>
  <c r="V62" i="20"/>
  <c r="G65" i="20"/>
  <c r="I65" i="20"/>
  <c r="K65" i="20"/>
  <c r="M65" i="20"/>
  <c r="O65" i="20"/>
  <c r="Q65" i="20"/>
  <c r="V65" i="20"/>
  <c r="G68" i="20"/>
  <c r="M68" i="20" s="1"/>
  <c r="I68" i="20"/>
  <c r="K68" i="20"/>
  <c r="K58" i="20" s="1"/>
  <c r="O68" i="20"/>
  <c r="Q68" i="20"/>
  <c r="V68" i="20"/>
  <c r="V58" i="20" s="1"/>
  <c r="G72" i="20"/>
  <c r="I72" i="20"/>
  <c r="K72" i="20"/>
  <c r="M72" i="20"/>
  <c r="O72" i="20"/>
  <c r="Q72" i="20"/>
  <c r="V72" i="20"/>
  <c r="G75" i="20"/>
  <c r="M75" i="20" s="1"/>
  <c r="I75" i="20"/>
  <c r="K75" i="20"/>
  <c r="O75" i="20"/>
  <c r="Q75" i="20"/>
  <c r="V75" i="20"/>
  <c r="G79" i="20"/>
  <c r="I79" i="20"/>
  <c r="K79" i="20"/>
  <c r="M79" i="20"/>
  <c r="O79" i="20"/>
  <c r="Q79" i="20"/>
  <c r="V79" i="20"/>
  <c r="G82" i="20"/>
  <c r="M82" i="20" s="1"/>
  <c r="I82" i="20"/>
  <c r="K82" i="20"/>
  <c r="O82" i="20"/>
  <c r="Q82" i="20"/>
  <c r="V82" i="20"/>
  <c r="G84" i="20"/>
  <c r="I84" i="20"/>
  <c r="K84" i="20"/>
  <c r="M84" i="20"/>
  <c r="O84" i="20"/>
  <c r="Q84" i="20"/>
  <c r="V84" i="20"/>
  <c r="G85" i="20"/>
  <c r="M85" i="20" s="1"/>
  <c r="I85" i="20"/>
  <c r="K85" i="20"/>
  <c r="O85" i="20"/>
  <c r="Q85" i="20"/>
  <c r="V85" i="20"/>
  <c r="G86" i="20"/>
  <c r="I86" i="20"/>
  <c r="K86" i="20"/>
  <c r="M86" i="20"/>
  <c r="O86" i="20"/>
  <c r="Q86" i="20"/>
  <c r="V86" i="20"/>
  <c r="G94" i="20"/>
  <c r="K94" i="20"/>
  <c r="O94" i="20"/>
  <c r="V94" i="20"/>
  <c r="G95" i="20"/>
  <c r="I95" i="20"/>
  <c r="I94" i="20" s="1"/>
  <c r="K95" i="20"/>
  <c r="M95" i="20"/>
  <c r="M94" i="20" s="1"/>
  <c r="O95" i="20"/>
  <c r="Q95" i="20"/>
  <c r="Q94" i="20" s="1"/>
  <c r="V95" i="20"/>
  <c r="G97" i="20"/>
  <c r="O97" i="20"/>
  <c r="G98" i="20"/>
  <c r="I98" i="20"/>
  <c r="I97" i="20" s="1"/>
  <c r="K98" i="20"/>
  <c r="M98" i="20"/>
  <c r="O98" i="20"/>
  <c r="Q98" i="20"/>
  <c r="Q97" i="20" s="1"/>
  <c r="V98" i="20"/>
  <c r="G101" i="20"/>
  <c r="M101" i="20" s="1"/>
  <c r="I101" i="20"/>
  <c r="K101" i="20"/>
  <c r="K97" i="20" s="1"/>
  <c r="O101" i="20"/>
  <c r="Q101" i="20"/>
  <c r="V101" i="20"/>
  <c r="V97" i="20" s="1"/>
  <c r="G104" i="20"/>
  <c r="I104" i="20"/>
  <c r="K104" i="20"/>
  <c r="M104" i="20"/>
  <c r="O104" i="20"/>
  <c r="Q104" i="20"/>
  <c r="V104" i="20"/>
  <c r="G106" i="20"/>
  <c r="K106" i="20"/>
  <c r="O106" i="20"/>
  <c r="V106" i="20"/>
  <c r="G107" i="20"/>
  <c r="I107" i="20"/>
  <c r="I106" i="20" s="1"/>
  <c r="K107" i="20"/>
  <c r="M107" i="20"/>
  <c r="M106" i="20" s="1"/>
  <c r="O107" i="20"/>
  <c r="Q107" i="20"/>
  <c r="Q106" i="20" s="1"/>
  <c r="V107" i="20"/>
  <c r="K110" i="20"/>
  <c r="V110" i="20"/>
  <c r="G111" i="20"/>
  <c r="I111" i="20"/>
  <c r="I110" i="20" s="1"/>
  <c r="K111" i="20"/>
  <c r="M111" i="20"/>
  <c r="O111" i="20"/>
  <c r="Q111" i="20"/>
  <c r="Q110" i="20" s="1"/>
  <c r="V111" i="20"/>
  <c r="G113" i="20"/>
  <c r="M113" i="20" s="1"/>
  <c r="I113" i="20"/>
  <c r="K113" i="20"/>
  <c r="O113" i="20"/>
  <c r="O110" i="20" s="1"/>
  <c r="Q113" i="20"/>
  <c r="V113" i="20"/>
  <c r="G115" i="20"/>
  <c r="I115" i="20"/>
  <c r="O115" i="20"/>
  <c r="Q115" i="20"/>
  <c r="G116" i="20"/>
  <c r="M116" i="20" s="1"/>
  <c r="M115" i="20" s="1"/>
  <c r="I116" i="20"/>
  <c r="K116" i="20"/>
  <c r="K115" i="20" s="1"/>
  <c r="O116" i="20"/>
  <c r="Q116" i="20"/>
  <c r="V116" i="20"/>
  <c r="V115" i="20" s="1"/>
  <c r="G119" i="20"/>
  <c r="M119" i="20" s="1"/>
  <c r="I119" i="20"/>
  <c r="I118" i="20" s="1"/>
  <c r="K119" i="20"/>
  <c r="O119" i="20"/>
  <c r="O118" i="20" s="1"/>
  <c r="Q119" i="20"/>
  <c r="Q118" i="20" s="1"/>
  <c r="V119" i="20"/>
  <c r="G121" i="20"/>
  <c r="M121" i="20" s="1"/>
  <c r="I121" i="20"/>
  <c r="K121" i="20"/>
  <c r="O121" i="20"/>
  <c r="Q121" i="20"/>
  <c r="V121" i="20"/>
  <c r="G123" i="20"/>
  <c r="I123" i="20"/>
  <c r="K123" i="20"/>
  <c r="K118" i="20" s="1"/>
  <c r="M123" i="20"/>
  <c r="O123" i="20"/>
  <c r="Q123" i="20"/>
  <c r="V123" i="20"/>
  <c r="V118" i="20" s="1"/>
  <c r="G125" i="20"/>
  <c r="I125" i="20"/>
  <c r="K125" i="20"/>
  <c r="M125" i="20"/>
  <c r="O125" i="20"/>
  <c r="Q125" i="20"/>
  <c r="V125" i="20"/>
  <c r="G127" i="20"/>
  <c r="M127" i="20" s="1"/>
  <c r="I127" i="20"/>
  <c r="K127" i="20"/>
  <c r="O127" i="20"/>
  <c r="Q127" i="20"/>
  <c r="V127" i="20"/>
  <c r="G129" i="20"/>
  <c r="M129" i="20" s="1"/>
  <c r="I129" i="20"/>
  <c r="K129" i="20"/>
  <c r="O129" i="20"/>
  <c r="Q129" i="20"/>
  <c r="V129" i="20"/>
  <c r="G132" i="20"/>
  <c r="G131" i="20" s="1"/>
  <c r="I132" i="20"/>
  <c r="I131" i="20" s="1"/>
  <c r="K132" i="20"/>
  <c r="M132" i="20"/>
  <c r="O132" i="20"/>
  <c r="O131" i="20" s="1"/>
  <c r="Q132" i="20"/>
  <c r="Q131" i="20" s="1"/>
  <c r="V132" i="20"/>
  <c r="G136" i="20"/>
  <c r="M136" i="20" s="1"/>
  <c r="I136" i="20"/>
  <c r="K136" i="20"/>
  <c r="O136" i="20"/>
  <c r="Q136" i="20"/>
  <c r="V136" i="20"/>
  <c r="G138" i="20"/>
  <c r="M138" i="20" s="1"/>
  <c r="I138" i="20"/>
  <c r="K138" i="20"/>
  <c r="O138" i="20"/>
  <c r="Q138" i="20"/>
  <c r="V138" i="20"/>
  <c r="G139" i="20"/>
  <c r="I139" i="20"/>
  <c r="K139" i="20"/>
  <c r="K131" i="20" s="1"/>
  <c r="M139" i="20"/>
  <c r="O139" i="20"/>
  <c r="Q139" i="20"/>
  <c r="V139" i="20"/>
  <c r="V131" i="20" s="1"/>
  <c r="G141" i="20"/>
  <c r="I141" i="20"/>
  <c r="K141" i="20"/>
  <c r="M141" i="20"/>
  <c r="O141" i="20"/>
  <c r="Q141" i="20"/>
  <c r="V141" i="20"/>
  <c r="AE144" i="20"/>
  <c r="AF144" i="20"/>
  <c r="G132" i="19"/>
  <c r="BA87" i="19"/>
  <c r="BA68" i="19"/>
  <c r="BA64" i="19"/>
  <c r="BA54" i="19"/>
  <c r="BA51" i="19"/>
  <c r="BA41" i="19"/>
  <c r="BA15" i="19"/>
  <c r="BA12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4" i="19"/>
  <c r="I14" i="19"/>
  <c r="K14" i="19"/>
  <c r="M14" i="19"/>
  <c r="O14" i="19"/>
  <c r="Q14" i="19"/>
  <c r="V14" i="19"/>
  <c r="G17" i="19"/>
  <c r="G8" i="19" s="1"/>
  <c r="I17" i="19"/>
  <c r="K17" i="19"/>
  <c r="O17" i="19"/>
  <c r="O8" i="19" s="1"/>
  <c r="Q17" i="19"/>
  <c r="V17" i="19"/>
  <c r="G21" i="19"/>
  <c r="I21" i="19"/>
  <c r="K21" i="19"/>
  <c r="M21" i="19"/>
  <c r="O21" i="19"/>
  <c r="Q21" i="19"/>
  <c r="V21" i="19"/>
  <c r="G24" i="19"/>
  <c r="I24" i="19"/>
  <c r="K24" i="19"/>
  <c r="M24" i="19"/>
  <c r="O24" i="19"/>
  <c r="Q24" i="19"/>
  <c r="V24" i="19"/>
  <c r="G27" i="19"/>
  <c r="I27" i="19"/>
  <c r="K27" i="19"/>
  <c r="M27" i="19"/>
  <c r="O27" i="19"/>
  <c r="Q27" i="19"/>
  <c r="V27" i="19"/>
  <c r="G38" i="19"/>
  <c r="M38" i="19" s="1"/>
  <c r="I38" i="19"/>
  <c r="K38" i="19"/>
  <c r="O38" i="19"/>
  <c r="Q38" i="19"/>
  <c r="V38" i="19"/>
  <c r="G40" i="19"/>
  <c r="I40" i="19"/>
  <c r="K40" i="19"/>
  <c r="M40" i="19"/>
  <c r="O40" i="19"/>
  <c r="Q40" i="19"/>
  <c r="V40" i="19"/>
  <c r="G43" i="19"/>
  <c r="M43" i="19" s="1"/>
  <c r="I43" i="19"/>
  <c r="K43" i="19"/>
  <c r="O43" i="19"/>
  <c r="Q43" i="19"/>
  <c r="V43" i="19"/>
  <c r="G45" i="19"/>
  <c r="I45" i="19"/>
  <c r="K45" i="19"/>
  <c r="M45" i="19"/>
  <c r="O45" i="19"/>
  <c r="Q45" i="19"/>
  <c r="V45" i="19"/>
  <c r="G47" i="19"/>
  <c r="I47" i="19"/>
  <c r="I46" i="19" s="1"/>
  <c r="K47" i="19"/>
  <c r="K46" i="19" s="1"/>
  <c r="M47" i="19"/>
  <c r="O47" i="19"/>
  <c r="Q47" i="19"/>
  <c r="Q46" i="19" s="1"/>
  <c r="V47" i="19"/>
  <c r="V46" i="19" s="1"/>
  <c r="G50" i="19"/>
  <c r="I50" i="19"/>
  <c r="K50" i="19"/>
  <c r="M50" i="19"/>
  <c r="O50" i="19"/>
  <c r="Q50" i="19"/>
  <c r="V50" i="19"/>
  <c r="G53" i="19"/>
  <c r="I53" i="19"/>
  <c r="K53" i="19"/>
  <c r="M53" i="19"/>
  <c r="O53" i="19"/>
  <c r="Q53" i="19"/>
  <c r="V53" i="19"/>
  <c r="G56" i="19"/>
  <c r="G46" i="19" s="1"/>
  <c r="I56" i="19"/>
  <c r="K56" i="19"/>
  <c r="O56" i="19"/>
  <c r="O46" i="19" s="1"/>
  <c r="Q56" i="19"/>
  <c r="V56" i="19"/>
  <c r="G60" i="19"/>
  <c r="I60" i="19"/>
  <c r="K60" i="19"/>
  <c r="M60" i="19"/>
  <c r="O60" i="19"/>
  <c r="Q60" i="19"/>
  <c r="V60" i="19"/>
  <c r="G63" i="19"/>
  <c r="M63" i="19" s="1"/>
  <c r="I63" i="19"/>
  <c r="K63" i="19"/>
  <c r="O63" i="19"/>
  <c r="Q63" i="19"/>
  <c r="V63" i="19"/>
  <c r="G67" i="19"/>
  <c r="I67" i="19"/>
  <c r="K67" i="19"/>
  <c r="M67" i="19"/>
  <c r="O67" i="19"/>
  <c r="Q67" i="19"/>
  <c r="V67" i="19"/>
  <c r="G70" i="19"/>
  <c r="M70" i="19" s="1"/>
  <c r="I70" i="19"/>
  <c r="K70" i="19"/>
  <c r="O70" i="19"/>
  <c r="Q70" i="19"/>
  <c r="V70" i="19"/>
  <c r="G72" i="19"/>
  <c r="I72" i="19"/>
  <c r="K72" i="19"/>
  <c r="M72" i="19"/>
  <c r="O72" i="19"/>
  <c r="Q72" i="19"/>
  <c r="V72" i="19"/>
  <c r="G73" i="19"/>
  <c r="M73" i="19" s="1"/>
  <c r="I73" i="19"/>
  <c r="K73" i="19"/>
  <c r="O73" i="19"/>
  <c r="Q73" i="19"/>
  <c r="V73" i="19"/>
  <c r="G74" i="19"/>
  <c r="I74" i="19"/>
  <c r="K74" i="19"/>
  <c r="M74" i="19"/>
  <c r="O74" i="19"/>
  <c r="Q74" i="19"/>
  <c r="V74" i="19"/>
  <c r="G82" i="19"/>
  <c r="K82" i="19"/>
  <c r="O82" i="19"/>
  <c r="V82" i="19"/>
  <c r="G83" i="19"/>
  <c r="I83" i="19"/>
  <c r="I82" i="19" s="1"/>
  <c r="K83" i="19"/>
  <c r="M83" i="19"/>
  <c r="M82" i="19" s="1"/>
  <c r="O83" i="19"/>
  <c r="Q83" i="19"/>
  <c r="Q82" i="19" s="1"/>
  <c r="V83" i="19"/>
  <c r="K85" i="19"/>
  <c r="V85" i="19"/>
  <c r="G86" i="19"/>
  <c r="I86" i="19"/>
  <c r="I85" i="19" s="1"/>
  <c r="K86" i="19"/>
  <c r="M86" i="19"/>
  <c r="O86" i="19"/>
  <c r="Q86" i="19"/>
  <c r="Q85" i="19" s="1"/>
  <c r="V86" i="19"/>
  <c r="G89" i="19"/>
  <c r="G85" i="19" s="1"/>
  <c r="I89" i="19"/>
  <c r="K89" i="19"/>
  <c r="O89" i="19"/>
  <c r="O85" i="19" s="1"/>
  <c r="Q89" i="19"/>
  <c r="V89" i="19"/>
  <c r="G92" i="19"/>
  <c r="I92" i="19"/>
  <c r="K92" i="19"/>
  <c r="M92" i="19"/>
  <c r="O92" i="19"/>
  <c r="Q92" i="19"/>
  <c r="V92" i="19"/>
  <c r="G94" i="19"/>
  <c r="K94" i="19"/>
  <c r="O94" i="19"/>
  <c r="V94" i="19"/>
  <c r="G95" i="19"/>
  <c r="I95" i="19"/>
  <c r="I94" i="19" s="1"/>
  <c r="K95" i="19"/>
  <c r="M95" i="19"/>
  <c r="M94" i="19" s="1"/>
  <c r="O95" i="19"/>
  <c r="Q95" i="19"/>
  <c r="Q94" i="19" s="1"/>
  <c r="V95" i="19"/>
  <c r="G98" i="19"/>
  <c r="O98" i="19"/>
  <c r="G99" i="19"/>
  <c r="I99" i="19"/>
  <c r="I98" i="19" s="1"/>
  <c r="K99" i="19"/>
  <c r="M99" i="19"/>
  <c r="O99" i="19"/>
  <c r="Q99" i="19"/>
  <c r="Q98" i="19" s="1"/>
  <c r="V99" i="19"/>
  <c r="G101" i="19"/>
  <c r="M101" i="19" s="1"/>
  <c r="I101" i="19"/>
  <c r="K101" i="19"/>
  <c r="K98" i="19" s="1"/>
  <c r="O101" i="19"/>
  <c r="Q101" i="19"/>
  <c r="V101" i="19"/>
  <c r="V98" i="19" s="1"/>
  <c r="I103" i="19"/>
  <c r="Q103" i="19"/>
  <c r="G104" i="19"/>
  <c r="G103" i="19" s="1"/>
  <c r="I104" i="19"/>
  <c r="K104" i="19"/>
  <c r="K103" i="19" s="1"/>
  <c r="O104" i="19"/>
  <c r="O103" i="19" s="1"/>
  <c r="Q104" i="19"/>
  <c r="V104" i="19"/>
  <c r="V103" i="19" s="1"/>
  <c r="G107" i="19"/>
  <c r="M107" i="19" s="1"/>
  <c r="I107" i="19"/>
  <c r="K107" i="19"/>
  <c r="K106" i="19" s="1"/>
  <c r="O107" i="19"/>
  <c r="O106" i="19" s="1"/>
  <c r="Q107" i="19"/>
  <c r="V107" i="19"/>
  <c r="V106" i="19" s="1"/>
  <c r="G109" i="19"/>
  <c r="I109" i="19"/>
  <c r="K109" i="19"/>
  <c r="M109" i="19"/>
  <c r="O109" i="19"/>
  <c r="Q109" i="19"/>
  <c r="V109" i="19"/>
  <c r="G111" i="19"/>
  <c r="M111" i="19" s="1"/>
  <c r="I111" i="19"/>
  <c r="K111" i="19"/>
  <c r="O111" i="19"/>
  <c r="Q111" i="19"/>
  <c r="V111" i="19"/>
  <c r="G113" i="19"/>
  <c r="I113" i="19"/>
  <c r="I106" i="19" s="1"/>
  <c r="K113" i="19"/>
  <c r="M113" i="19"/>
  <c r="O113" i="19"/>
  <c r="Q113" i="19"/>
  <c r="Q106" i="19" s="1"/>
  <c r="V113" i="19"/>
  <c r="G115" i="19"/>
  <c r="M115" i="19" s="1"/>
  <c r="I115" i="19"/>
  <c r="K115" i="19"/>
  <c r="O115" i="19"/>
  <c r="Q115" i="19"/>
  <c r="V115" i="19"/>
  <c r="G117" i="19"/>
  <c r="I117" i="19"/>
  <c r="K117" i="19"/>
  <c r="M117" i="19"/>
  <c r="O117" i="19"/>
  <c r="Q117" i="19"/>
  <c r="V117" i="19"/>
  <c r="G120" i="19"/>
  <c r="I120" i="19"/>
  <c r="I119" i="19" s="1"/>
  <c r="K120" i="19"/>
  <c r="M120" i="19"/>
  <c r="O120" i="19"/>
  <c r="Q120" i="19"/>
  <c r="Q119" i="19" s="1"/>
  <c r="V120" i="19"/>
  <c r="G124" i="19"/>
  <c r="M124" i="19" s="1"/>
  <c r="I124" i="19"/>
  <c r="K124" i="19"/>
  <c r="K119" i="19" s="1"/>
  <c r="O124" i="19"/>
  <c r="Q124" i="19"/>
  <c r="V124" i="19"/>
  <c r="V119" i="19" s="1"/>
  <c r="G126" i="19"/>
  <c r="I126" i="19"/>
  <c r="K126" i="19"/>
  <c r="M126" i="19"/>
  <c r="O126" i="19"/>
  <c r="Q126" i="19"/>
  <c r="V126" i="19"/>
  <c r="G127" i="19"/>
  <c r="G119" i="19" s="1"/>
  <c r="I127" i="19"/>
  <c r="K127" i="19"/>
  <c r="O127" i="19"/>
  <c r="O119" i="19" s="1"/>
  <c r="Q127" i="19"/>
  <c r="V127" i="19"/>
  <c r="G129" i="19"/>
  <c r="I129" i="19"/>
  <c r="K129" i="19"/>
  <c r="M129" i="19"/>
  <c r="O129" i="19"/>
  <c r="Q129" i="19"/>
  <c r="V129" i="19"/>
  <c r="AF132" i="19"/>
  <c r="G91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6" i="18"/>
  <c r="I16" i="18"/>
  <c r="I15" i="18" s="1"/>
  <c r="K16" i="18"/>
  <c r="M16" i="18"/>
  <c r="O16" i="18"/>
  <c r="Q16" i="18"/>
  <c r="Q15" i="18" s="1"/>
  <c r="V16" i="18"/>
  <c r="G23" i="18"/>
  <c r="G15" i="18" s="1"/>
  <c r="I23" i="18"/>
  <c r="K23" i="18"/>
  <c r="K15" i="18" s="1"/>
  <c r="O23" i="18"/>
  <c r="O15" i="18" s="1"/>
  <c r="Q23" i="18"/>
  <c r="V23" i="18"/>
  <c r="V15" i="18" s="1"/>
  <c r="G29" i="18"/>
  <c r="I29" i="18"/>
  <c r="K29" i="18"/>
  <c r="M29" i="18"/>
  <c r="O29" i="18"/>
  <c r="Q29" i="18"/>
  <c r="V29" i="18"/>
  <c r="G35" i="18"/>
  <c r="M35" i="18" s="1"/>
  <c r="I35" i="18"/>
  <c r="K35" i="18"/>
  <c r="O35" i="18"/>
  <c r="Q35" i="18"/>
  <c r="V35" i="18"/>
  <c r="G41" i="18"/>
  <c r="I41" i="18"/>
  <c r="K41" i="18"/>
  <c r="M41" i="18"/>
  <c r="O41" i="18"/>
  <c r="Q41" i="18"/>
  <c r="V41" i="18"/>
  <c r="G47" i="18"/>
  <c r="M47" i="18" s="1"/>
  <c r="I47" i="18"/>
  <c r="K47" i="18"/>
  <c r="O47" i="18"/>
  <c r="Q47" i="18"/>
  <c r="V47" i="18"/>
  <c r="I53" i="18"/>
  <c r="Q53" i="18"/>
  <c r="G54" i="18"/>
  <c r="M54" i="18" s="1"/>
  <c r="M53" i="18" s="1"/>
  <c r="I54" i="18"/>
  <c r="K54" i="18"/>
  <c r="K53" i="18" s="1"/>
  <c r="O54" i="18"/>
  <c r="O53" i="18" s="1"/>
  <c r="Q54" i="18"/>
  <c r="V54" i="18"/>
  <c r="V53" i="18" s="1"/>
  <c r="G60" i="18"/>
  <c r="G59" i="18" s="1"/>
  <c r="I60" i="18"/>
  <c r="K60" i="18"/>
  <c r="K59" i="18" s="1"/>
  <c r="O60" i="18"/>
  <c r="O59" i="18" s="1"/>
  <c r="Q60" i="18"/>
  <c r="V60" i="18"/>
  <c r="V59" i="18" s="1"/>
  <c r="G66" i="18"/>
  <c r="I66" i="18"/>
  <c r="I59" i="18" s="1"/>
  <c r="K66" i="18"/>
  <c r="M66" i="18"/>
  <c r="O66" i="18"/>
  <c r="Q66" i="18"/>
  <c r="Q59" i="18" s="1"/>
  <c r="V66" i="18"/>
  <c r="G72" i="18"/>
  <c r="O72" i="18"/>
  <c r="G73" i="18"/>
  <c r="I73" i="18"/>
  <c r="I72" i="18" s="1"/>
  <c r="K73" i="18"/>
  <c r="M73" i="18"/>
  <c r="O73" i="18"/>
  <c r="Q73" i="18"/>
  <c r="Q72" i="18" s="1"/>
  <c r="V73" i="18"/>
  <c r="G79" i="18"/>
  <c r="M79" i="18" s="1"/>
  <c r="I79" i="18"/>
  <c r="K79" i="18"/>
  <c r="K72" i="18" s="1"/>
  <c r="O79" i="18"/>
  <c r="Q79" i="18"/>
  <c r="V79" i="18"/>
  <c r="V72" i="18" s="1"/>
  <c r="G86" i="18"/>
  <c r="M86" i="18" s="1"/>
  <c r="M85" i="18" s="1"/>
  <c r="I86" i="18"/>
  <c r="K86" i="18"/>
  <c r="K85" i="18" s="1"/>
  <c r="O86" i="18"/>
  <c r="O85" i="18" s="1"/>
  <c r="Q86" i="18"/>
  <c r="V86" i="18"/>
  <c r="V85" i="18" s="1"/>
  <c r="G87" i="18"/>
  <c r="I87" i="18"/>
  <c r="I85" i="18" s="1"/>
  <c r="K87" i="18"/>
  <c r="M87" i="18"/>
  <c r="O87" i="18"/>
  <c r="Q87" i="18"/>
  <c r="Q85" i="18" s="1"/>
  <c r="V87" i="18"/>
  <c r="G88" i="18"/>
  <c r="M88" i="18" s="1"/>
  <c r="I88" i="18"/>
  <c r="K88" i="18"/>
  <c r="O88" i="18"/>
  <c r="Q88" i="18"/>
  <c r="V88" i="18"/>
  <c r="G89" i="18"/>
  <c r="I89" i="18"/>
  <c r="K89" i="18"/>
  <c r="M89" i="18"/>
  <c r="O89" i="18"/>
  <c r="Q89" i="18"/>
  <c r="V89" i="18"/>
  <c r="AE91" i="18"/>
  <c r="AF91" i="18"/>
  <c r="G183" i="17"/>
  <c r="BA143" i="17"/>
  <c r="BA59" i="17"/>
  <c r="BA54" i="17"/>
  <c r="BA21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3" i="17"/>
  <c r="K13" i="17"/>
  <c r="O13" i="17"/>
  <c r="V13" i="17"/>
  <c r="G14" i="17"/>
  <c r="I14" i="17"/>
  <c r="I13" i="17" s="1"/>
  <c r="K14" i="17"/>
  <c r="M14" i="17"/>
  <c r="M13" i="17" s="1"/>
  <c r="O14" i="17"/>
  <c r="Q14" i="17"/>
  <c r="Q13" i="17" s="1"/>
  <c r="V14" i="17"/>
  <c r="G19" i="17"/>
  <c r="O19" i="17"/>
  <c r="G20" i="17"/>
  <c r="I20" i="17"/>
  <c r="I19" i="17" s="1"/>
  <c r="K20" i="17"/>
  <c r="M20" i="17"/>
  <c r="O20" i="17"/>
  <c r="Q20" i="17"/>
  <c r="Q19" i="17" s="1"/>
  <c r="V20" i="17"/>
  <c r="G25" i="17"/>
  <c r="M25" i="17" s="1"/>
  <c r="I25" i="17"/>
  <c r="K25" i="17"/>
  <c r="K19" i="17" s="1"/>
  <c r="O25" i="17"/>
  <c r="Q25" i="17"/>
  <c r="V25" i="17"/>
  <c r="V19" i="17" s="1"/>
  <c r="G30" i="17"/>
  <c r="I30" i="17"/>
  <c r="K30" i="17"/>
  <c r="M30" i="17"/>
  <c r="O30" i="17"/>
  <c r="Q30" i="17"/>
  <c r="V30" i="17"/>
  <c r="G34" i="17"/>
  <c r="O34" i="17"/>
  <c r="G35" i="17"/>
  <c r="I35" i="17"/>
  <c r="I34" i="17" s="1"/>
  <c r="K35" i="17"/>
  <c r="M35" i="17"/>
  <c r="O35" i="17"/>
  <c r="Q35" i="17"/>
  <c r="Q34" i="17" s="1"/>
  <c r="V35" i="17"/>
  <c r="G40" i="17"/>
  <c r="M40" i="17" s="1"/>
  <c r="I40" i="17"/>
  <c r="K40" i="17"/>
  <c r="K34" i="17" s="1"/>
  <c r="O40" i="17"/>
  <c r="Q40" i="17"/>
  <c r="V40" i="17"/>
  <c r="V34" i="17" s="1"/>
  <c r="G43" i="17"/>
  <c r="G42" i="17" s="1"/>
  <c r="I43" i="17"/>
  <c r="K43" i="17"/>
  <c r="K42" i="17" s="1"/>
  <c r="O43" i="17"/>
  <c r="O42" i="17" s="1"/>
  <c r="Q43" i="17"/>
  <c r="V43" i="17"/>
  <c r="V42" i="17" s="1"/>
  <c r="G47" i="17"/>
  <c r="I47" i="17"/>
  <c r="I42" i="17" s="1"/>
  <c r="K47" i="17"/>
  <c r="M47" i="17"/>
  <c r="O47" i="17"/>
  <c r="Q47" i="17"/>
  <c r="Q42" i="17" s="1"/>
  <c r="V47" i="17"/>
  <c r="G53" i="17"/>
  <c r="I53" i="17"/>
  <c r="I52" i="17" s="1"/>
  <c r="K53" i="17"/>
  <c r="M53" i="17"/>
  <c r="O53" i="17"/>
  <c r="Q53" i="17"/>
  <c r="Q52" i="17" s="1"/>
  <c r="V53" i="17"/>
  <c r="G58" i="17"/>
  <c r="G52" i="17" s="1"/>
  <c r="I58" i="17"/>
  <c r="K58" i="17"/>
  <c r="O58" i="17"/>
  <c r="O52" i="17" s="1"/>
  <c r="Q58" i="17"/>
  <c r="V58" i="17"/>
  <c r="G63" i="17"/>
  <c r="I63" i="17"/>
  <c r="K63" i="17"/>
  <c r="M63" i="17"/>
  <c r="O63" i="17"/>
  <c r="Q63" i="17"/>
  <c r="V63" i="17"/>
  <c r="G67" i="17"/>
  <c r="M67" i="17" s="1"/>
  <c r="I67" i="17"/>
  <c r="K67" i="17"/>
  <c r="K52" i="17" s="1"/>
  <c r="O67" i="17"/>
  <c r="Q67" i="17"/>
  <c r="V67" i="17"/>
  <c r="V52" i="17" s="1"/>
  <c r="G72" i="17"/>
  <c r="I72" i="17"/>
  <c r="K72" i="17"/>
  <c r="M72" i="17"/>
  <c r="O72" i="17"/>
  <c r="Q72" i="17"/>
  <c r="V72" i="17"/>
  <c r="G76" i="17"/>
  <c r="K76" i="17"/>
  <c r="O76" i="17"/>
  <c r="V76" i="17"/>
  <c r="G77" i="17"/>
  <c r="I77" i="17"/>
  <c r="I76" i="17" s="1"/>
  <c r="K77" i="17"/>
  <c r="M77" i="17"/>
  <c r="M76" i="17" s="1"/>
  <c r="O77" i="17"/>
  <c r="Q77" i="17"/>
  <c r="Q76" i="17" s="1"/>
  <c r="V77" i="17"/>
  <c r="G80" i="17"/>
  <c r="I80" i="17"/>
  <c r="I79" i="17" s="1"/>
  <c r="K80" i="17"/>
  <c r="M80" i="17"/>
  <c r="O80" i="17"/>
  <c r="Q80" i="17"/>
  <c r="Q79" i="17" s="1"/>
  <c r="V80" i="17"/>
  <c r="G81" i="17"/>
  <c r="G79" i="17" s="1"/>
  <c r="I81" i="17"/>
  <c r="K81" i="17"/>
  <c r="O81" i="17"/>
  <c r="O79" i="17" s="1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K79" i="17" s="1"/>
  <c r="O83" i="17"/>
  <c r="Q83" i="17"/>
  <c r="V83" i="17"/>
  <c r="V79" i="17" s="1"/>
  <c r="G84" i="17"/>
  <c r="I84" i="17"/>
  <c r="K84" i="17"/>
  <c r="M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8" i="17"/>
  <c r="I88" i="17"/>
  <c r="I87" i="17" s="1"/>
  <c r="K88" i="17"/>
  <c r="M88" i="17"/>
  <c r="O88" i="17"/>
  <c r="Q88" i="17"/>
  <c r="Q87" i="17" s="1"/>
  <c r="V88" i="17"/>
  <c r="G89" i="17"/>
  <c r="G87" i="17" s="1"/>
  <c r="I89" i="17"/>
  <c r="K89" i="17"/>
  <c r="O89" i="17"/>
  <c r="O87" i="17" s="1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K87" i="17" s="1"/>
  <c r="O91" i="17"/>
  <c r="Q91" i="17"/>
  <c r="V91" i="17"/>
  <c r="V87" i="17" s="1"/>
  <c r="G92" i="17"/>
  <c r="I92" i="17"/>
  <c r="K92" i="17"/>
  <c r="M92" i="17"/>
  <c r="O92" i="17"/>
  <c r="Q92" i="17"/>
  <c r="V92" i="17"/>
  <c r="G93" i="17"/>
  <c r="M93" i="17" s="1"/>
  <c r="I93" i="17"/>
  <c r="K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7" i="17"/>
  <c r="G96" i="17" s="1"/>
  <c r="I97" i="17"/>
  <c r="K97" i="17"/>
  <c r="K96" i="17" s="1"/>
  <c r="O97" i="17"/>
  <c r="O96" i="17" s="1"/>
  <c r="Q97" i="17"/>
  <c r="V97" i="17"/>
  <c r="V96" i="17" s="1"/>
  <c r="G98" i="17"/>
  <c r="I98" i="17"/>
  <c r="I96" i="17" s="1"/>
  <c r="K98" i="17"/>
  <c r="M98" i="17"/>
  <c r="O98" i="17"/>
  <c r="Q98" i="17"/>
  <c r="Q96" i="17" s="1"/>
  <c r="V98" i="17"/>
  <c r="G99" i="17"/>
  <c r="M99" i="17" s="1"/>
  <c r="I99" i="17"/>
  <c r="K99" i="17"/>
  <c r="O99" i="17"/>
  <c r="Q99" i="17"/>
  <c r="V99" i="17"/>
  <c r="G100" i="17"/>
  <c r="I100" i="17"/>
  <c r="K100" i="17"/>
  <c r="M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I102" i="17"/>
  <c r="K102" i="17"/>
  <c r="M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6" i="17"/>
  <c r="I106" i="17"/>
  <c r="I105" i="17" s="1"/>
  <c r="K106" i="17"/>
  <c r="M106" i="17"/>
  <c r="O106" i="17"/>
  <c r="Q106" i="17"/>
  <c r="Q105" i="17" s="1"/>
  <c r="V106" i="17"/>
  <c r="G107" i="17"/>
  <c r="M107" i="17" s="1"/>
  <c r="I107" i="17"/>
  <c r="K107" i="17"/>
  <c r="K105" i="17" s="1"/>
  <c r="O107" i="17"/>
  <c r="Q107" i="17"/>
  <c r="V107" i="17"/>
  <c r="V105" i="17" s="1"/>
  <c r="G108" i="17"/>
  <c r="I108" i="17"/>
  <c r="K108" i="17"/>
  <c r="M108" i="17"/>
  <c r="O108" i="17"/>
  <c r="Q108" i="17"/>
  <c r="V108" i="17"/>
  <c r="G109" i="17"/>
  <c r="G105" i="17" s="1"/>
  <c r="I109" i="17"/>
  <c r="K109" i="17"/>
  <c r="O109" i="17"/>
  <c r="O105" i="17" s="1"/>
  <c r="Q109" i="17"/>
  <c r="V109" i="17"/>
  <c r="G110" i="17"/>
  <c r="I110" i="17"/>
  <c r="K110" i="17"/>
  <c r="M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I112" i="17"/>
  <c r="K112" i="17"/>
  <c r="M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I114" i="17"/>
  <c r="K114" i="17"/>
  <c r="M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I116" i="17"/>
  <c r="K116" i="17"/>
  <c r="M116" i="17"/>
  <c r="O116" i="17"/>
  <c r="Q116" i="17"/>
  <c r="V116" i="17"/>
  <c r="G117" i="17"/>
  <c r="M117" i="17" s="1"/>
  <c r="I117" i="17"/>
  <c r="K117" i="17"/>
  <c r="O117" i="17"/>
  <c r="Q117" i="17"/>
  <c r="V117" i="17"/>
  <c r="G119" i="17"/>
  <c r="M119" i="17" s="1"/>
  <c r="I119" i="17"/>
  <c r="K119" i="17"/>
  <c r="K118" i="17" s="1"/>
  <c r="O119" i="17"/>
  <c r="O118" i="17" s="1"/>
  <c r="Q119" i="17"/>
  <c r="V119" i="17"/>
  <c r="V118" i="17" s="1"/>
  <c r="G120" i="17"/>
  <c r="I120" i="17"/>
  <c r="K120" i="17"/>
  <c r="M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I122" i="17"/>
  <c r="I118" i="17" s="1"/>
  <c r="K122" i="17"/>
  <c r="M122" i="17"/>
  <c r="O122" i="17"/>
  <c r="Q122" i="17"/>
  <c r="Q118" i="17" s="1"/>
  <c r="V122" i="17"/>
  <c r="G123" i="17"/>
  <c r="M123" i="17" s="1"/>
  <c r="I123" i="17"/>
  <c r="K123" i="17"/>
  <c r="O123" i="17"/>
  <c r="Q123" i="17"/>
  <c r="V123" i="17"/>
  <c r="G124" i="17"/>
  <c r="I124" i="17"/>
  <c r="K124" i="17"/>
  <c r="M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I126" i="17"/>
  <c r="K126" i="17"/>
  <c r="M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I130" i="17"/>
  <c r="K130" i="17"/>
  <c r="M130" i="17"/>
  <c r="O130" i="17"/>
  <c r="Q130" i="17"/>
  <c r="V130" i="17"/>
  <c r="G131" i="17"/>
  <c r="K131" i="17"/>
  <c r="O131" i="17"/>
  <c r="V131" i="17"/>
  <c r="G132" i="17"/>
  <c r="I132" i="17"/>
  <c r="I131" i="17" s="1"/>
  <c r="K132" i="17"/>
  <c r="M132" i="17"/>
  <c r="M131" i="17" s="1"/>
  <c r="O132" i="17"/>
  <c r="Q132" i="17"/>
  <c r="Q131" i="17" s="1"/>
  <c r="V132" i="17"/>
  <c r="G136" i="17"/>
  <c r="K136" i="17"/>
  <c r="O136" i="17"/>
  <c r="V136" i="17"/>
  <c r="G137" i="17"/>
  <c r="I137" i="17"/>
  <c r="I136" i="17" s="1"/>
  <c r="K137" i="17"/>
  <c r="M137" i="17"/>
  <c r="M136" i="17" s="1"/>
  <c r="O137" i="17"/>
  <c r="Q137" i="17"/>
  <c r="Q136" i="17" s="1"/>
  <c r="V137" i="17"/>
  <c r="G141" i="17"/>
  <c r="K141" i="17"/>
  <c r="O141" i="17"/>
  <c r="V141" i="17"/>
  <c r="G142" i="17"/>
  <c r="I142" i="17"/>
  <c r="I141" i="17" s="1"/>
  <c r="K142" i="17"/>
  <c r="M142" i="17"/>
  <c r="M141" i="17" s="1"/>
  <c r="O142" i="17"/>
  <c r="Q142" i="17"/>
  <c r="Q141" i="17" s="1"/>
  <c r="V142" i="17"/>
  <c r="G144" i="17"/>
  <c r="O144" i="17"/>
  <c r="G145" i="17"/>
  <c r="I145" i="17"/>
  <c r="I144" i="17" s="1"/>
  <c r="K145" i="17"/>
  <c r="M145" i="17"/>
  <c r="O145" i="17"/>
  <c r="Q145" i="17"/>
  <c r="Q144" i="17" s="1"/>
  <c r="V145" i="17"/>
  <c r="G149" i="17"/>
  <c r="M149" i="17" s="1"/>
  <c r="I149" i="17"/>
  <c r="K149" i="17"/>
  <c r="K144" i="17" s="1"/>
  <c r="O149" i="17"/>
  <c r="Q149" i="17"/>
  <c r="V149" i="17"/>
  <c r="V144" i="17" s="1"/>
  <c r="G153" i="17"/>
  <c r="I153" i="17"/>
  <c r="K153" i="17"/>
  <c r="M153" i="17"/>
  <c r="O153" i="17"/>
  <c r="Q153" i="17"/>
  <c r="V153" i="17"/>
  <c r="G155" i="17"/>
  <c r="O155" i="17"/>
  <c r="G156" i="17"/>
  <c r="I156" i="17"/>
  <c r="I155" i="17" s="1"/>
  <c r="K156" i="17"/>
  <c r="M156" i="17"/>
  <c r="O156" i="17"/>
  <c r="Q156" i="17"/>
  <c r="Q155" i="17" s="1"/>
  <c r="V156" i="17"/>
  <c r="G160" i="17"/>
  <c r="M160" i="17" s="1"/>
  <c r="I160" i="17"/>
  <c r="K160" i="17"/>
  <c r="K155" i="17" s="1"/>
  <c r="O160" i="17"/>
  <c r="Q160" i="17"/>
  <c r="V160" i="17"/>
  <c r="V155" i="17" s="1"/>
  <c r="G164" i="17"/>
  <c r="I164" i="17"/>
  <c r="K164" i="17"/>
  <c r="M164" i="17"/>
  <c r="O164" i="17"/>
  <c r="Q164" i="17"/>
  <c r="V164" i="17"/>
  <c r="G166" i="17"/>
  <c r="O166" i="17"/>
  <c r="G167" i="17"/>
  <c r="I167" i="17"/>
  <c r="I166" i="17" s="1"/>
  <c r="K167" i="17"/>
  <c r="M167" i="17"/>
  <c r="O167" i="17"/>
  <c r="Q167" i="17"/>
  <c r="Q166" i="17" s="1"/>
  <c r="V167" i="17"/>
  <c r="G169" i="17"/>
  <c r="M169" i="17" s="1"/>
  <c r="I169" i="17"/>
  <c r="K169" i="17"/>
  <c r="K166" i="17" s="1"/>
  <c r="O169" i="17"/>
  <c r="Q169" i="17"/>
  <c r="V169" i="17"/>
  <c r="V166" i="17" s="1"/>
  <c r="G177" i="17"/>
  <c r="G176" i="17" s="1"/>
  <c r="I177" i="17"/>
  <c r="K177" i="17"/>
  <c r="K176" i="17" s="1"/>
  <c r="O177" i="17"/>
  <c r="O176" i="17" s="1"/>
  <c r="Q177" i="17"/>
  <c r="V177" i="17"/>
  <c r="V176" i="17" s="1"/>
  <c r="G178" i="17"/>
  <c r="I178" i="17"/>
  <c r="I176" i="17" s="1"/>
  <c r="K178" i="17"/>
  <c r="M178" i="17"/>
  <c r="O178" i="17"/>
  <c r="Q178" i="17"/>
  <c r="Q176" i="17" s="1"/>
  <c r="V178" i="17"/>
  <c r="G179" i="17"/>
  <c r="M179" i="17" s="1"/>
  <c r="I179" i="17"/>
  <c r="K179" i="17"/>
  <c r="O179" i="17"/>
  <c r="Q179" i="17"/>
  <c r="V179" i="17"/>
  <c r="G180" i="17"/>
  <c r="I180" i="17"/>
  <c r="K180" i="17"/>
  <c r="M180" i="17"/>
  <c r="O180" i="17"/>
  <c r="Q180" i="17"/>
  <c r="V180" i="17"/>
  <c r="G181" i="17"/>
  <c r="M181" i="17" s="1"/>
  <c r="I181" i="17"/>
  <c r="K181" i="17"/>
  <c r="O181" i="17"/>
  <c r="Q181" i="17"/>
  <c r="V181" i="17"/>
  <c r="AF183" i="17"/>
  <c r="G50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2" i="16"/>
  <c r="I22" i="16"/>
  <c r="K22" i="16"/>
  <c r="K21" i="16" s="1"/>
  <c r="M22" i="16"/>
  <c r="O22" i="16"/>
  <c r="Q22" i="16"/>
  <c r="V22" i="16"/>
  <c r="V21" i="16" s="1"/>
  <c r="G23" i="16"/>
  <c r="I23" i="16"/>
  <c r="K23" i="16"/>
  <c r="M23" i="16"/>
  <c r="O23" i="16"/>
  <c r="Q23" i="16"/>
  <c r="V23" i="16"/>
  <c r="G24" i="16"/>
  <c r="G21" i="16" s="1"/>
  <c r="I24" i="16"/>
  <c r="K24" i="16"/>
  <c r="O24" i="16"/>
  <c r="O21" i="16" s="1"/>
  <c r="Q24" i="16"/>
  <c r="V24" i="16"/>
  <c r="G25" i="16"/>
  <c r="M25" i="16" s="1"/>
  <c r="I25" i="16"/>
  <c r="I21" i="16" s="1"/>
  <c r="K25" i="16"/>
  <c r="O25" i="16"/>
  <c r="Q25" i="16"/>
  <c r="Q21" i="16" s="1"/>
  <c r="V25" i="16"/>
  <c r="G27" i="16"/>
  <c r="I27" i="16"/>
  <c r="K27" i="16"/>
  <c r="M27" i="16"/>
  <c r="O27" i="16"/>
  <c r="Q27" i="16"/>
  <c r="V27" i="16"/>
  <c r="G28" i="16"/>
  <c r="G26" i="16" s="1"/>
  <c r="I28" i="16"/>
  <c r="K28" i="16"/>
  <c r="O28" i="16"/>
  <c r="O26" i="16" s="1"/>
  <c r="Q28" i="16"/>
  <c r="V28" i="16"/>
  <c r="G29" i="16"/>
  <c r="M29" i="16" s="1"/>
  <c r="I29" i="16"/>
  <c r="I26" i="16" s="1"/>
  <c r="K29" i="16"/>
  <c r="O29" i="16"/>
  <c r="Q29" i="16"/>
  <c r="Q26" i="16" s="1"/>
  <c r="V29" i="16"/>
  <c r="G30" i="16"/>
  <c r="M30" i="16" s="1"/>
  <c r="I30" i="16"/>
  <c r="K30" i="16"/>
  <c r="K26" i="16" s="1"/>
  <c r="O30" i="16"/>
  <c r="Q30" i="16"/>
  <c r="V30" i="16"/>
  <c r="V26" i="16" s="1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4" i="16"/>
  <c r="M34" i="16" s="1"/>
  <c r="I34" i="16"/>
  <c r="K34" i="16"/>
  <c r="K33" i="16" s="1"/>
  <c r="O34" i="16"/>
  <c r="Q34" i="16"/>
  <c r="V34" i="16"/>
  <c r="V33" i="16" s="1"/>
  <c r="G35" i="16"/>
  <c r="I35" i="16"/>
  <c r="K35" i="16"/>
  <c r="M35" i="16"/>
  <c r="O35" i="16"/>
  <c r="Q35" i="16"/>
  <c r="V35" i="16"/>
  <c r="G36" i="16"/>
  <c r="G33" i="16" s="1"/>
  <c r="I36" i="16"/>
  <c r="K36" i="16"/>
  <c r="O36" i="16"/>
  <c r="O33" i="16" s="1"/>
  <c r="Q36" i="16"/>
  <c r="V36" i="16"/>
  <c r="G37" i="16"/>
  <c r="M37" i="16" s="1"/>
  <c r="I37" i="16"/>
  <c r="I33" i="16" s="1"/>
  <c r="K37" i="16"/>
  <c r="O37" i="16"/>
  <c r="Q37" i="16"/>
  <c r="Q33" i="16" s="1"/>
  <c r="V37" i="16"/>
  <c r="G39" i="16"/>
  <c r="I39" i="16"/>
  <c r="K39" i="16"/>
  <c r="M39" i="16"/>
  <c r="O39" i="16"/>
  <c r="Q39" i="16"/>
  <c r="V39" i="16"/>
  <c r="G40" i="16"/>
  <c r="G38" i="16" s="1"/>
  <c r="I40" i="16"/>
  <c r="K40" i="16"/>
  <c r="O40" i="16"/>
  <c r="O38" i="16" s="1"/>
  <c r="Q40" i="16"/>
  <c r="V40" i="16"/>
  <c r="G41" i="16"/>
  <c r="M41" i="16" s="1"/>
  <c r="I41" i="16"/>
  <c r="I38" i="16" s="1"/>
  <c r="K41" i="16"/>
  <c r="O41" i="16"/>
  <c r="Q41" i="16"/>
  <c r="Q38" i="16" s="1"/>
  <c r="V41" i="16"/>
  <c r="G42" i="16"/>
  <c r="M42" i="16" s="1"/>
  <c r="I42" i="16"/>
  <c r="K42" i="16"/>
  <c r="K38" i="16" s="1"/>
  <c r="O42" i="16"/>
  <c r="Q42" i="16"/>
  <c r="V42" i="16"/>
  <c r="V38" i="16" s="1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K46" i="16"/>
  <c r="V46" i="16"/>
  <c r="G47" i="16"/>
  <c r="I47" i="16"/>
  <c r="I46" i="16" s="1"/>
  <c r="K47" i="16"/>
  <c r="M47" i="16"/>
  <c r="O47" i="16"/>
  <c r="Q47" i="16"/>
  <c r="Q46" i="16" s="1"/>
  <c r="V47" i="16"/>
  <c r="G48" i="16"/>
  <c r="G46" i="16" s="1"/>
  <c r="I48" i="16"/>
  <c r="K48" i="16"/>
  <c r="O48" i="16"/>
  <c r="O46" i="16" s="1"/>
  <c r="Q48" i="16"/>
  <c r="V48" i="16"/>
  <c r="AE50" i="16"/>
  <c r="AF50" i="16"/>
  <c r="G62" i="15"/>
  <c r="BA26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O24" i="15"/>
  <c r="G25" i="15"/>
  <c r="M25" i="15" s="1"/>
  <c r="M24" i="15" s="1"/>
  <c r="I25" i="15"/>
  <c r="I24" i="15" s="1"/>
  <c r="K25" i="15"/>
  <c r="K24" i="15" s="1"/>
  <c r="O25" i="15"/>
  <c r="Q25" i="15"/>
  <c r="Q24" i="15" s="1"/>
  <c r="V25" i="15"/>
  <c r="V24" i="15" s="1"/>
  <c r="G28" i="15"/>
  <c r="I28" i="15"/>
  <c r="I27" i="15" s="1"/>
  <c r="K28" i="15"/>
  <c r="M28" i="15"/>
  <c r="O28" i="15"/>
  <c r="Q28" i="15"/>
  <c r="Q27" i="15" s="1"/>
  <c r="V28" i="15"/>
  <c r="G29" i="15"/>
  <c r="M29" i="15" s="1"/>
  <c r="I29" i="15"/>
  <c r="K29" i="15"/>
  <c r="O29" i="15"/>
  <c r="O27" i="15" s="1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K27" i="15" s="1"/>
  <c r="O31" i="15"/>
  <c r="Q31" i="15"/>
  <c r="V31" i="15"/>
  <c r="V27" i="15" s="1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I52" i="15"/>
  <c r="K52" i="15"/>
  <c r="M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6" i="15"/>
  <c r="M56" i="15" s="1"/>
  <c r="I56" i="15"/>
  <c r="K56" i="15"/>
  <c r="O56" i="15"/>
  <c r="Q56" i="15"/>
  <c r="V56" i="15"/>
  <c r="AF62" i="15"/>
  <c r="G118" i="14"/>
  <c r="BA62" i="14"/>
  <c r="BA31" i="14"/>
  <c r="BA21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K15" i="14"/>
  <c r="V15" i="14"/>
  <c r="G16" i="14"/>
  <c r="G15" i="14" s="1"/>
  <c r="I16" i="14"/>
  <c r="I15" i="14" s="1"/>
  <c r="K16" i="14"/>
  <c r="O16" i="14"/>
  <c r="O15" i="14" s="1"/>
  <c r="Q16" i="14"/>
  <c r="Q15" i="14" s="1"/>
  <c r="V16" i="14"/>
  <c r="I19" i="14"/>
  <c r="Q19" i="14"/>
  <c r="G20" i="14"/>
  <c r="I20" i="14"/>
  <c r="K20" i="14"/>
  <c r="K19" i="14" s="1"/>
  <c r="M20" i="14"/>
  <c r="M19" i="14" s="1"/>
  <c r="O20" i="14"/>
  <c r="Q20" i="14"/>
  <c r="V20" i="14"/>
  <c r="V19" i="14" s="1"/>
  <c r="G24" i="14"/>
  <c r="G19" i="14" s="1"/>
  <c r="I24" i="14"/>
  <c r="K24" i="14"/>
  <c r="M24" i="14"/>
  <c r="O24" i="14"/>
  <c r="O19" i="14" s="1"/>
  <c r="Q24" i="14"/>
  <c r="V24" i="14"/>
  <c r="G26" i="14"/>
  <c r="O26" i="14"/>
  <c r="G27" i="14"/>
  <c r="M27" i="14" s="1"/>
  <c r="M26" i="14" s="1"/>
  <c r="I27" i="14"/>
  <c r="I26" i="14" s="1"/>
  <c r="K27" i="14"/>
  <c r="K26" i="14" s="1"/>
  <c r="O27" i="14"/>
  <c r="Q27" i="14"/>
  <c r="Q26" i="14" s="1"/>
  <c r="V27" i="14"/>
  <c r="V26" i="14" s="1"/>
  <c r="K29" i="14"/>
  <c r="V29" i="14"/>
  <c r="G30" i="14"/>
  <c r="G29" i="14" s="1"/>
  <c r="I30" i="14"/>
  <c r="K30" i="14"/>
  <c r="M30" i="14"/>
  <c r="O30" i="14"/>
  <c r="O29" i="14" s="1"/>
  <c r="Q30" i="14"/>
  <c r="V30" i="14"/>
  <c r="G33" i="14"/>
  <c r="M33" i="14" s="1"/>
  <c r="I33" i="14"/>
  <c r="I29" i="14" s="1"/>
  <c r="K33" i="14"/>
  <c r="O33" i="14"/>
  <c r="Q33" i="14"/>
  <c r="Q29" i="14" s="1"/>
  <c r="V33" i="14"/>
  <c r="G35" i="14"/>
  <c r="M35" i="14" s="1"/>
  <c r="I35" i="14"/>
  <c r="K35" i="14"/>
  <c r="O35" i="14"/>
  <c r="Q35" i="14"/>
  <c r="V35" i="14"/>
  <c r="G38" i="14"/>
  <c r="G37" i="14" s="1"/>
  <c r="I38" i="14"/>
  <c r="K38" i="14"/>
  <c r="M38" i="14"/>
  <c r="O38" i="14"/>
  <c r="O37" i="14" s="1"/>
  <c r="Q38" i="14"/>
  <c r="V38" i="14"/>
  <c r="G40" i="14"/>
  <c r="M40" i="14" s="1"/>
  <c r="I40" i="14"/>
  <c r="I37" i="14" s="1"/>
  <c r="K40" i="14"/>
  <c r="O40" i="14"/>
  <c r="Q40" i="14"/>
  <c r="Q37" i="14" s="1"/>
  <c r="V40" i="14"/>
  <c r="G42" i="14"/>
  <c r="M42" i="14" s="1"/>
  <c r="I42" i="14"/>
  <c r="K42" i="14"/>
  <c r="O42" i="14"/>
  <c r="Q42" i="14"/>
  <c r="V42" i="14"/>
  <c r="G44" i="14"/>
  <c r="I44" i="14"/>
  <c r="K44" i="14"/>
  <c r="K37" i="14" s="1"/>
  <c r="M44" i="14"/>
  <c r="O44" i="14"/>
  <c r="Q44" i="14"/>
  <c r="V44" i="14"/>
  <c r="V37" i="14" s="1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9" i="14"/>
  <c r="I49" i="14"/>
  <c r="K49" i="14"/>
  <c r="M49" i="14"/>
  <c r="O49" i="14"/>
  <c r="Q49" i="14"/>
  <c r="V49" i="14"/>
  <c r="G51" i="14"/>
  <c r="I51" i="14"/>
  <c r="K51" i="14"/>
  <c r="M51" i="14"/>
  <c r="O51" i="14"/>
  <c r="Q51" i="14"/>
  <c r="V51" i="14"/>
  <c r="G53" i="14"/>
  <c r="M53" i="14" s="1"/>
  <c r="I53" i="14"/>
  <c r="K53" i="14"/>
  <c r="O53" i="14"/>
  <c r="Q53" i="14"/>
  <c r="V53" i="14"/>
  <c r="G56" i="14"/>
  <c r="M56" i="14" s="1"/>
  <c r="I56" i="14"/>
  <c r="K56" i="14"/>
  <c r="O56" i="14"/>
  <c r="Q56" i="14"/>
  <c r="V56" i="14"/>
  <c r="G58" i="14"/>
  <c r="I58" i="14"/>
  <c r="K58" i="14"/>
  <c r="M58" i="14"/>
  <c r="O58" i="14"/>
  <c r="Q58" i="14"/>
  <c r="V58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8" i="14"/>
  <c r="I68" i="14"/>
  <c r="I67" i="14" s="1"/>
  <c r="K68" i="14"/>
  <c r="M68" i="14"/>
  <c r="O68" i="14"/>
  <c r="Q68" i="14"/>
  <c r="Q67" i="14" s="1"/>
  <c r="V68" i="14"/>
  <c r="G70" i="14"/>
  <c r="G67" i="14" s="1"/>
  <c r="I70" i="14"/>
  <c r="K70" i="14"/>
  <c r="K67" i="14" s="1"/>
  <c r="O70" i="14"/>
  <c r="O67" i="14" s="1"/>
  <c r="Q70" i="14"/>
  <c r="V70" i="14"/>
  <c r="V67" i="14" s="1"/>
  <c r="G72" i="14"/>
  <c r="I72" i="14"/>
  <c r="K72" i="14"/>
  <c r="M72" i="14"/>
  <c r="O72" i="14"/>
  <c r="Q72" i="14"/>
  <c r="V72" i="14"/>
  <c r="G74" i="14"/>
  <c r="O74" i="14"/>
  <c r="G75" i="14"/>
  <c r="I75" i="14"/>
  <c r="I74" i="14" s="1"/>
  <c r="K75" i="14"/>
  <c r="M75" i="14"/>
  <c r="O75" i="14"/>
  <c r="Q75" i="14"/>
  <c r="Q74" i="14" s="1"/>
  <c r="V75" i="14"/>
  <c r="G77" i="14"/>
  <c r="M77" i="14" s="1"/>
  <c r="I77" i="14"/>
  <c r="K77" i="14"/>
  <c r="K74" i="14" s="1"/>
  <c r="O77" i="14"/>
  <c r="Q77" i="14"/>
  <c r="V77" i="14"/>
  <c r="V74" i="14" s="1"/>
  <c r="G80" i="14"/>
  <c r="I80" i="14"/>
  <c r="K80" i="14"/>
  <c r="M80" i="14"/>
  <c r="O80" i="14"/>
  <c r="Q80" i="14"/>
  <c r="V80" i="14"/>
  <c r="G83" i="14"/>
  <c r="O83" i="14"/>
  <c r="G84" i="14"/>
  <c r="I84" i="14"/>
  <c r="I83" i="14" s="1"/>
  <c r="K84" i="14"/>
  <c r="M84" i="14"/>
  <c r="O84" i="14"/>
  <c r="Q84" i="14"/>
  <c r="Q83" i="14" s="1"/>
  <c r="V84" i="14"/>
  <c r="G88" i="14"/>
  <c r="M88" i="14" s="1"/>
  <c r="I88" i="14"/>
  <c r="K88" i="14"/>
  <c r="K83" i="14" s="1"/>
  <c r="O88" i="14"/>
  <c r="Q88" i="14"/>
  <c r="V88" i="14"/>
  <c r="V83" i="14" s="1"/>
  <c r="G92" i="14"/>
  <c r="I92" i="14"/>
  <c r="K92" i="14"/>
  <c r="M92" i="14"/>
  <c r="O92" i="14"/>
  <c r="Q92" i="14"/>
  <c r="V92" i="14"/>
  <c r="G96" i="14"/>
  <c r="O96" i="14"/>
  <c r="G97" i="14"/>
  <c r="I97" i="14"/>
  <c r="I96" i="14" s="1"/>
  <c r="K97" i="14"/>
  <c r="M97" i="14"/>
  <c r="O97" i="14"/>
  <c r="Q97" i="14"/>
  <c r="Q96" i="14" s="1"/>
  <c r="V97" i="14"/>
  <c r="G99" i="14"/>
  <c r="M99" i="14" s="1"/>
  <c r="I99" i="14"/>
  <c r="K99" i="14"/>
  <c r="K96" i="14" s="1"/>
  <c r="O99" i="14"/>
  <c r="Q99" i="14"/>
  <c r="V99" i="14"/>
  <c r="V96" i="14" s="1"/>
  <c r="G102" i="14"/>
  <c r="M102" i="14" s="1"/>
  <c r="M101" i="14" s="1"/>
  <c r="I102" i="14"/>
  <c r="K102" i="14"/>
  <c r="K101" i="14" s="1"/>
  <c r="O102" i="14"/>
  <c r="O101" i="14" s="1"/>
  <c r="Q102" i="14"/>
  <c r="V102" i="14"/>
  <c r="V101" i="14" s="1"/>
  <c r="G104" i="14"/>
  <c r="I104" i="14"/>
  <c r="I101" i="14" s="1"/>
  <c r="K104" i="14"/>
  <c r="M104" i="14"/>
  <c r="O104" i="14"/>
  <c r="Q104" i="14"/>
  <c r="Q101" i="14" s="1"/>
  <c r="V104" i="14"/>
  <c r="G108" i="14"/>
  <c r="M108" i="14" s="1"/>
  <c r="I108" i="14"/>
  <c r="K108" i="14"/>
  <c r="O108" i="14"/>
  <c r="Q108" i="14"/>
  <c r="V108" i="14"/>
  <c r="I110" i="14"/>
  <c r="Q110" i="14"/>
  <c r="G111" i="14"/>
  <c r="M111" i="14" s="1"/>
  <c r="M110" i="14" s="1"/>
  <c r="I111" i="14"/>
  <c r="K111" i="14"/>
  <c r="K110" i="14" s="1"/>
  <c r="O111" i="14"/>
  <c r="O110" i="14" s="1"/>
  <c r="Q111" i="14"/>
  <c r="V111" i="14"/>
  <c r="V110" i="14" s="1"/>
  <c r="I113" i="14"/>
  <c r="Q113" i="14"/>
  <c r="G114" i="14"/>
  <c r="G113" i="14" s="1"/>
  <c r="I114" i="14"/>
  <c r="K114" i="14"/>
  <c r="K113" i="14" s="1"/>
  <c r="O114" i="14"/>
  <c r="O113" i="14" s="1"/>
  <c r="Q114" i="14"/>
  <c r="V114" i="14"/>
  <c r="V113" i="14" s="1"/>
  <c r="AF118" i="14"/>
  <c r="G68" i="13"/>
  <c r="BA21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6" i="13"/>
  <c r="I16" i="13"/>
  <c r="K16" i="13"/>
  <c r="M16" i="13"/>
  <c r="O16" i="13"/>
  <c r="Q16" i="13"/>
  <c r="V16" i="13"/>
  <c r="G19" i="13"/>
  <c r="O19" i="13"/>
  <c r="G20" i="13"/>
  <c r="I20" i="13"/>
  <c r="I19" i="13" s="1"/>
  <c r="K20" i="13"/>
  <c r="K19" i="13" s="1"/>
  <c r="M20" i="13"/>
  <c r="O20" i="13"/>
  <c r="Q20" i="13"/>
  <c r="Q19" i="13" s="1"/>
  <c r="V20" i="13"/>
  <c r="V19" i="13" s="1"/>
  <c r="G23" i="13"/>
  <c r="M23" i="13" s="1"/>
  <c r="I23" i="13"/>
  <c r="K23" i="13"/>
  <c r="O23" i="13"/>
  <c r="Q23" i="13"/>
  <c r="V23" i="13"/>
  <c r="G27" i="13"/>
  <c r="I27" i="13"/>
  <c r="K27" i="13"/>
  <c r="M27" i="13"/>
  <c r="O27" i="13"/>
  <c r="Q27" i="13"/>
  <c r="V27" i="13"/>
  <c r="G30" i="13"/>
  <c r="O30" i="13"/>
  <c r="G31" i="13"/>
  <c r="M31" i="13" s="1"/>
  <c r="M30" i="13" s="1"/>
  <c r="I31" i="13"/>
  <c r="I30" i="13" s="1"/>
  <c r="K31" i="13"/>
  <c r="K30" i="13" s="1"/>
  <c r="O31" i="13"/>
  <c r="Q31" i="13"/>
  <c r="Q30" i="13" s="1"/>
  <c r="V31" i="13"/>
  <c r="V30" i="13" s="1"/>
  <c r="G33" i="13"/>
  <c r="K33" i="13"/>
  <c r="O33" i="13"/>
  <c r="V33" i="13"/>
  <c r="G34" i="13"/>
  <c r="I34" i="13"/>
  <c r="I33" i="13" s="1"/>
  <c r="K34" i="13"/>
  <c r="M34" i="13"/>
  <c r="M33" i="13" s="1"/>
  <c r="O34" i="13"/>
  <c r="Q34" i="13"/>
  <c r="Q33" i="13" s="1"/>
  <c r="V34" i="13"/>
  <c r="G37" i="13"/>
  <c r="I37" i="13"/>
  <c r="I36" i="13" s="1"/>
  <c r="K37" i="13"/>
  <c r="M37" i="13"/>
  <c r="O37" i="13"/>
  <c r="Q37" i="13"/>
  <c r="Q36" i="13" s="1"/>
  <c r="V37" i="13"/>
  <c r="G40" i="13"/>
  <c r="M40" i="13" s="1"/>
  <c r="I40" i="13"/>
  <c r="K40" i="13"/>
  <c r="K36" i="13" s="1"/>
  <c r="O40" i="13"/>
  <c r="Q40" i="13"/>
  <c r="V40" i="13"/>
  <c r="V36" i="13" s="1"/>
  <c r="G42" i="13"/>
  <c r="I42" i="13"/>
  <c r="K42" i="13"/>
  <c r="M42" i="13"/>
  <c r="O42" i="13"/>
  <c r="Q42" i="13"/>
  <c r="V42" i="13"/>
  <c r="G44" i="13"/>
  <c r="M44" i="13" s="1"/>
  <c r="I44" i="13"/>
  <c r="K44" i="13"/>
  <c r="O44" i="13"/>
  <c r="O36" i="13" s="1"/>
  <c r="Q44" i="13"/>
  <c r="V44" i="13"/>
  <c r="G46" i="13"/>
  <c r="I46" i="13"/>
  <c r="K46" i="13"/>
  <c r="M46" i="13"/>
  <c r="O46" i="13"/>
  <c r="Q46" i="13"/>
  <c r="V46" i="13"/>
  <c r="G48" i="13"/>
  <c r="M48" i="13" s="1"/>
  <c r="I48" i="13"/>
  <c r="K48" i="13"/>
  <c r="O48" i="13"/>
  <c r="Q48" i="13"/>
  <c r="V48" i="13"/>
  <c r="G50" i="13"/>
  <c r="I50" i="13"/>
  <c r="K50" i="13"/>
  <c r="M50" i="13"/>
  <c r="O50" i="13"/>
  <c r="Q50" i="13"/>
  <c r="V50" i="13"/>
  <c r="G52" i="13"/>
  <c r="M52" i="13" s="1"/>
  <c r="I52" i="13"/>
  <c r="K52" i="13"/>
  <c r="O52" i="13"/>
  <c r="Q52" i="13"/>
  <c r="V52" i="13"/>
  <c r="G54" i="13"/>
  <c r="I54" i="13"/>
  <c r="K54" i="13"/>
  <c r="M54" i="13"/>
  <c r="O54" i="13"/>
  <c r="Q54" i="13"/>
  <c r="V54" i="13"/>
  <c r="K56" i="13"/>
  <c r="V56" i="13"/>
  <c r="G57" i="13"/>
  <c r="I57" i="13"/>
  <c r="I56" i="13" s="1"/>
  <c r="K57" i="13"/>
  <c r="M57" i="13"/>
  <c r="O57" i="13"/>
  <c r="Q57" i="13"/>
  <c r="Q56" i="13" s="1"/>
  <c r="V57" i="13"/>
  <c r="G59" i="13"/>
  <c r="M59" i="13" s="1"/>
  <c r="I59" i="13"/>
  <c r="K59" i="13"/>
  <c r="O59" i="13"/>
  <c r="O56" i="13" s="1"/>
  <c r="Q59" i="13"/>
  <c r="V59" i="13"/>
  <c r="I60" i="13"/>
  <c r="Q60" i="13"/>
  <c r="G61" i="13"/>
  <c r="G60" i="13" s="1"/>
  <c r="I61" i="13"/>
  <c r="K61" i="13"/>
  <c r="K60" i="13" s="1"/>
  <c r="O61" i="13"/>
  <c r="O60" i="13" s="1"/>
  <c r="Q61" i="13"/>
  <c r="V61" i="13"/>
  <c r="V60" i="13" s="1"/>
  <c r="I63" i="13"/>
  <c r="Q63" i="13"/>
  <c r="G64" i="13"/>
  <c r="M64" i="13" s="1"/>
  <c r="M63" i="13" s="1"/>
  <c r="I64" i="13"/>
  <c r="K64" i="13"/>
  <c r="K63" i="13" s="1"/>
  <c r="O64" i="13"/>
  <c r="O63" i="13" s="1"/>
  <c r="Q64" i="13"/>
  <c r="V64" i="13"/>
  <c r="V63" i="13" s="1"/>
  <c r="AF68" i="13"/>
  <c r="BA640" i="12"/>
  <c r="BA420" i="12"/>
  <c r="BA336" i="12"/>
  <c r="BA332" i="12"/>
  <c r="BA281" i="12"/>
  <c r="BA253" i="12"/>
  <c r="BA247" i="12"/>
  <c r="BA241" i="12"/>
  <c r="BA222" i="12"/>
  <c r="BA125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45" i="12"/>
  <c r="I45" i="12"/>
  <c r="K45" i="12"/>
  <c r="M45" i="12"/>
  <c r="O45" i="12"/>
  <c r="Q45" i="12"/>
  <c r="V45" i="12"/>
  <c r="G55" i="12"/>
  <c r="I55" i="12"/>
  <c r="K55" i="12"/>
  <c r="M55" i="12"/>
  <c r="O55" i="12"/>
  <c r="Q55" i="12"/>
  <c r="V55" i="12"/>
  <c r="G78" i="12"/>
  <c r="M78" i="12" s="1"/>
  <c r="I78" i="12"/>
  <c r="K78" i="12"/>
  <c r="O78" i="12"/>
  <c r="O8" i="12" s="1"/>
  <c r="Q78" i="12"/>
  <c r="V78" i="12"/>
  <c r="G89" i="12"/>
  <c r="I89" i="12"/>
  <c r="K89" i="12"/>
  <c r="M89" i="12"/>
  <c r="O89" i="12"/>
  <c r="Q89" i="12"/>
  <c r="V89" i="12"/>
  <c r="G93" i="12"/>
  <c r="M93" i="12" s="1"/>
  <c r="I93" i="12"/>
  <c r="K93" i="12"/>
  <c r="O93" i="12"/>
  <c r="Q93" i="12"/>
  <c r="V93" i="12"/>
  <c r="G97" i="12"/>
  <c r="M97" i="12" s="1"/>
  <c r="M96" i="12" s="1"/>
  <c r="I97" i="12"/>
  <c r="I96" i="12" s="1"/>
  <c r="K97" i="12"/>
  <c r="K96" i="12" s="1"/>
  <c r="O97" i="12"/>
  <c r="O96" i="12" s="1"/>
  <c r="Q97" i="12"/>
  <c r="Q96" i="12" s="1"/>
  <c r="V97" i="12"/>
  <c r="V96" i="12" s="1"/>
  <c r="G108" i="12"/>
  <c r="I108" i="12"/>
  <c r="K108" i="12"/>
  <c r="M108" i="12"/>
  <c r="O108" i="12"/>
  <c r="Q108" i="12"/>
  <c r="V108" i="12"/>
  <c r="G113" i="12"/>
  <c r="G112" i="12" s="1"/>
  <c r="I113" i="12"/>
  <c r="I112" i="12" s="1"/>
  <c r="K113" i="12"/>
  <c r="M113" i="12"/>
  <c r="O113" i="12"/>
  <c r="O112" i="12" s="1"/>
  <c r="Q113" i="12"/>
  <c r="Q112" i="12" s="1"/>
  <c r="V113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4" i="12"/>
  <c r="I124" i="12"/>
  <c r="K124" i="12"/>
  <c r="K112" i="12" s="1"/>
  <c r="M124" i="12"/>
  <c r="O124" i="12"/>
  <c r="Q124" i="12"/>
  <c r="V124" i="12"/>
  <c r="V112" i="12" s="1"/>
  <c r="G157" i="12"/>
  <c r="I157" i="12"/>
  <c r="K157" i="12"/>
  <c r="M157" i="12"/>
  <c r="O157" i="12"/>
  <c r="Q157" i="12"/>
  <c r="V157" i="12"/>
  <c r="G161" i="12"/>
  <c r="I161" i="12"/>
  <c r="I160" i="12" s="1"/>
  <c r="K161" i="12"/>
  <c r="K160" i="12" s="1"/>
  <c r="M161" i="12"/>
  <c r="M160" i="12" s="1"/>
  <c r="O161" i="12"/>
  <c r="Q161" i="12"/>
  <c r="Q160" i="12" s="1"/>
  <c r="V161" i="12"/>
  <c r="V160" i="12" s="1"/>
  <c r="G164" i="12"/>
  <c r="I164" i="12"/>
  <c r="K164" i="12"/>
  <c r="M164" i="12"/>
  <c r="O164" i="12"/>
  <c r="Q164" i="12"/>
  <c r="V164" i="12"/>
  <c r="G167" i="12"/>
  <c r="I167" i="12"/>
  <c r="K167" i="12"/>
  <c r="M167" i="12"/>
  <c r="O167" i="12"/>
  <c r="Q167" i="12"/>
  <c r="V167" i="12"/>
  <c r="G209" i="12"/>
  <c r="M209" i="12" s="1"/>
  <c r="I209" i="12"/>
  <c r="K209" i="12"/>
  <c r="O209" i="12"/>
  <c r="O160" i="12" s="1"/>
  <c r="Q209" i="12"/>
  <c r="V209" i="12"/>
  <c r="G218" i="12"/>
  <c r="I218" i="12"/>
  <c r="K218" i="12"/>
  <c r="M218" i="12"/>
  <c r="O218" i="12"/>
  <c r="Q218" i="12"/>
  <c r="V218" i="12"/>
  <c r="G220" i="12"/>
  <c r="K220" i="12"/>
  <c r="O220" i="12"/>
  <c r="V220" i="12"/>
  <c r="G221" i="12"/>
  <c r="I221" i="12"/>
  <c r="I220" i="12" s="1"/>
  <c r="K221" i="12"/>
  <c r="M221" i="12"/>
  <c r="M220" i="12" s="1"/>
  <c r="O221" i="12"/>
  <c r="Q221" i="12"/>
  <c r="Q220" i="12" s="1"/>
  <c r="V221" i="12"/>
  <c r="G240" i="12"/>
  <c r="I240" i="12"/>
  <c r="I239" i="12" s="1"/>
  <c r="K240" i="12"/>
  <c r="M240" i="12"/>
  <c r="O240" i="12"/>
  <c r="Q240" i="12"/>
  <c r="Q239" i="12" s="1"/>
  <c r="V240" i="12"/>
  <c r="G246" i="12"/>
  <c r="M246" i="12" s="1"/>
  <c r="I246" i="12"/>
  <c r="K246" i="12"/>
  <c r="K239" i="12" s="1"/>
  <c r="O246" i="12"/>
  <c r="Q246" i="12"/>
  <c r="V246" i="12"/>
  <c r="V239" i="12" s="1"/>
  <c r="G252" i="12"/>
  <c r="I252" i="12"/>
  <c r="K252" i="12"/>
  <c r="M252" i="12"/>
  <c r="O252" i="12"/>
  <c r="Q252" i="12"/>
  <c r="V252" i="12"/>
  <c r="G280" i="12"/>
  <c r="M280" i="12" s="1"/>
  <c r="I280" i="12"/>
  <c r="K280" i="12"/>
  <c r="O280" i="12"/>
  <c r="O239" i="12" s="1"/>
  <c r="Q280" i="12"/>
  <c r="V280" i="12"/>
  <c r="G301" i="12"/>
  <c r="I301" i="12"/>
  <c r="K301" i="12"/>
  <c r="M301" i="12"/>
  <c r="O301" i="12"/>
  <c r="Q301" i="12"/>
  <c r="V301" i="12"/>
  <c r="G304" i="12"/>
  <c r="M304" i="12" s="1"/>
  <c r="I304" i="12"/>
  <c r="K304" i="12"/>
  <c r="O304" i="12"/>
  <c r="Q304" i="12"/>
  <c r="V304" i="12"/>
  <c r="G307" i="12"/>
  <c r="I307" i="12"/>
  <c r="K307" i="12"/>
  <c r="M307" i="12"/>
  <c r="O307" i="12"/>
  <c r="Q307" i="12"/>
  <c r="V307" i="12"/>
  <c r="G310" i="12"/>
  <c r="M310" i="12" s="1"/>
  <c r="I310" i="12"/>
  <c r="K310" i="12"/>
  <c r="O310" i="12"/>
  <c r="Q310" i="12"/>
  <c r="V310" i="12"/>
  <c r="I313" i="12"/>
  <c r="Q313" i="12"/>
  <c r="G314" i="12"/>
  <c r="G313" i="12" s="1"/>
  <c r="I314" i="12"/>
  <c r="K314" i="12"/>
  <c r="K313" i="12" s="1"/>
  <c r="O314" i="12"/>
  <c r="O313" i="12" s="1"/>
  <c r="Q314" i="12"/>
  <c r="V314" i="12"/>
  <c r="V313" i="12" s="1"/>
  <c r="G324" i="12"/>
  <c r="M324" i="12" s="1"/>
  <c r="I324" i="12"/>
  <c r="K324" i="12"/>
  <c r="K323" i="12" s="1"/>
  <c r="O324" i="12"/>
  <c r="O323" i="12" s="1"/>
  <c r="Q324" i="12"/>
  <c r="V324" i="12"/>
  <c r="V323" i="12" s="1"/>
  <c r="G327" i="12"/>
  <c r="I327" i="12"/>
  <c r="I323" i="12" s="1"/>
  <c r="K327" i="12"/>
  <c r="M327" i="12"/>
  <c r="O327" i="12"/>
  <c r="Q327" i="12"/>
  <c r="Q323" i="12" s="1"/>
  <c r="V327" i="12"/>
  <c r="G328" i="12"/>
  <c r="M328" i="12" s="1"/>
  <c r="I328" i="12"/>
  <c r="K328" i="12"/>
  <c r="O328" i="12"/>
  <c r="Q328" i="12"/>
  <c r="V328" i="12"/>
  <c r="G331" i="12"/>
  <c r="M331" i="12" s="1"/>
  <c r="I331" i="12"/>
  <c r="K331" i="12"/>
  <c r="K330" i="12" s="1"/>
  <c r="O331" i="12"/>
  <c r="O330" i="12" s="1"/>
  <c r="Q331" i="12"/>
  <c r="V331" i="12"/>
  <c r="V330" i="12" s="1"/>
  <c r="G335" i="12"/>
  <c r="I335" i="12"/>
  <c r="I330" i="12" s="1"/>
  <c r="K335" i="12"/>
  <c r="M335" i="12"/>
  <c r="O335" i="12"/>
  <c r="Q335" i="12"/>
  <c r="Q330" i="12" s="1"/>
  <c r="V335" i="12"/>
  <c r="G341" i="12"/>
  <c r="M341" i="12" s="1"/>
  <c r="I341" i="12"/>
  <c r="K341" i="12"/>
  <c r="O341" i="12"/>
  <c r="Q341" i="12"/>
  <c r="V341" i="12"/>
  <c r="G343" i="12"/>
  <c r="I343" i="12"/>
  <c r="K343" i="12"/>
  <c r="M343" i="12"/>
  <c r="O343" i="12"/>
  <c r="Q343" i="12"/>
  <c r="V343" i="12"/>
  <c r="G388" i="12"/>
  <c r="M388" i="12" s="1"/>
  <c r="I388" i="12"/>
  <c r="K388" i="12"/>
  <c r="O388" i="12"/>
  <c r="Q388" i="12"/>
  <c r="V388" i="12"/>
  <c r="G419" i="12"/>
  <c r="I419" i="12"/>
  <c r="K419" i="12"/>
  <c r="M419" i="12"/>
  <c r="O419" i="12"/>
  <c r="Q419" i="12"/>
  <c r="V419" i="12"/>
  <c r="G434" i="12"/>
  <c r="M434" i="12" s="1"/>
  <c r="I434" i="12"/>
  <c r="K434" i="12"/>
  <c r="O434" i="12"/>
  <c r="Q434" i="12"/>
  <c r="V434" i="12"/>
  <c r="G460" i="12"/>
  <c r="I460" i="12"/>
  <c r="K460" i="12"/>
  <c r="M460" i="12"/>
  <c r="O460" i="12"/>
  <c r="Q460" i="12"/>
  <c r="V460" i="12"/>
  <c r="G471" i="12"/>
  <c r="M471" i="12" s="1"/>
  <c r="I471" i="12"/>
  <c r="K471" i="12"/>
  <c r="O471" i="12"/>
  <c r="Q471" i="12"/>
  <c r="V471" i="12"/>
  <c r="G488" i="12"/>
  <c r="I488" i="12"/>
  <c r="K488" i="12"/>
  <c r="M488" i="12"/>
  <c r="O488" i="12"/>
  <c r="Q488" i="12"/>
  <c r="V488" i="12"/>
  <c r="G498" i="12"/>
  <c r="M498" i="12" s="1"/>
  <c r="I498" i="12"/>
  <c r="K498" i="12"/>
  <c r="O498" i="12"/>
  <c r="Q498" i="12"/>
  <c r="V498" i="12"/>
  <c r="G506" i="12"/>
  <c r="I506" i="12"/>
  <c r="K506" i="12"/>
  <c r="M506" i="12"/>
  <c r="O506" i="12"/>
  <c r="Q506" i="12"/>
  <c r="V506" i="12"/>
  <c r="G508" i="12"/>
  <c r="M508" i="12" s="1"/>
  <c r="I508" i="12"/>
  <c r="K508" i="12"/>
  <c r="O508" i="12"/>
  <c r="Q508" i="12"/>
  <c r="V508" i="12"/>
  <c r="G518" i="12"/>
  <c r="I518" i="12"/>
  <c r="K518" i="12"/>
  <c r="M518" i="12"/>
  <c r="O518" i="12"/>
  <c r="Q518" i="12"/>
  <c r="V518" i="12"/>
  <c r="G536" i="12"/>
  <c r="M536" i="12" s="1"/>
  <c r="I536" i="12"/>
  <c r="K536" i="12"/>
  <c r="O536" i="12"/>
  <c r="Q536" i="12"/>
  <c r="V536" i="12"/>
  <c r="I545" i="12"/>
  <c r="Q545" i="12"/>
  <c r="G546" i="12"/>
  <c r="M546" i="12" s="1"/>
  <c r="M545" i="12" s="1"/>
  <c r="I546" i="12"/>
  <c r="K546" i="12"/>
  <c r="K545" i="12" s="1"/>
  <c r="O546" i="12"/>
  <c r="O545" i="12" s="1"/>
  <c r="Q546" i="12"/>
  <c r="V546" i="12"/>
  <c r="V545" i="12" s="1"/>
  <c r="I548" i="12"/>
  <c r="Q548" i="12"/>
  <c r="G549" i="12"/>
  <c r="G548" i="12" s="1"/>
  <c r="I549" i="12"/>
  <c r="K549" i="12"/>
  <c r="K548" i="12" s="1"/>
  <c r="O549" i="12"/>
  <c r="O548" i="12" s="1"/>
  <c r="Q549" i="12"/>
  <c r="V549" i="12"/>
  <c r="V548" i="12" s="1"/>
  <c r="G555" i="12"/>
  <c r="M555" i="12" s="1"/>
  <c r="M554" i="12" s="1"/>
  <c r="I555" i="12"/>
  <c r="K555" i="12"/>
  <c r="K554" i="12" s="1"/>
  <c r="O555" i="12"/>
  <c r="O554" i="12" s="1"/>
  <c r="Q555" i="12"/>
  <c r="V555" i="12"/>
  <c r="V554" i="12" s="1"/>
  <c r="G557" i="12"/>
  <c r="I557" i="12"/>
  <c r="I554" i="12" s="1"/>
  <c r="K557" i="12"/>
  <c r="M557" i="12"/>
  <c r="O557" i="12"/>
  <c r="Q557" i="12"/>
  <c r="Q554" i="12" s="1"/>
  <c r="V557" i="12"/>
  <c r="G560" i="12"/>
  <c r="K560" i="12"/>
  <c r="O560" i="12"/>
  <c r="V560" i="12"/>
  <c r="G561" i="12"/>
  <c r="I561" i="12"/>
  <c r="I560" i="12" s="1"/>
  <c r="K561" i="12"/>
  <c r="M561" i="12"/>
  <c r="M560" i="12" s="1"/>
  <c r="O561" i="12"/>
  <c r="Q561" i="12"/>
  <c r="Q560" i="12" s="1"/>
  <c r="V561" i="12"/>
  <c r="G563" i="12"/>
  <c r="K563" i="12"/>
  <c r="O563" i="12"/>
  <c r="V563" i="12"/>
  <c r="G564" i="12"/>
  <c r="I564" i="12"/>
  <c r="I563" i="12" s="1"/>
  <c r="K564" i="12"/>
  <c r="M564" i="12"/>
  <c r="M563" i="12" s="1"/>
  <c r="O564" i="12"/>
  <c r="Q564" i="12"/>
  <c r="Q563" i="12" s="1"/>
  <c r="V564" i="12"/>
  <c r="G576" i="12"/>
  <c r="I576" i="12"/>
  <c r="I575" i="12" s="1"/>
  <c r="K576" i="12"/>
  <c r="M576" i="12"/>
  <c r="O576" i="12"/>
  <c r="Q576" i="12"/>
  <c r="Q575" i="12" s="1"/>
  <c r="V576" i="12"/>
  <c r="G596" i="12"/>
  <c r="G575" i="12" s="1"/>
  <c r="I596" i="12"/>
  <c r="K596" i="12"/>
  <c r="O596" i="12"/>
  <c r="O575" i="12" s="1"/>
  <c r="Q596" i="12"/>
  <c r="V596" i="12"/>
  <c r="G604" i="12"/>
  <c r="I604" i="12"/>
  <c r="K604" i="12"/>
  <c r="M604" i="12"/>
  <c r="O604" i="12"/>
  <c r="Q604" i="12"/>
  <c r="V604" i="12"/>
  <c r="G608" i="12"/>
  <c r="M608" i="12" s="1"/>
  <c r="I608" i="12"/>
  <c r="K608" i="12"/>
  <c r="K575" i="12" s="1"/>
  <c r="O608" i="12"/>
  <c r="Q608" i="12"/>
  <c r="V608" i="12"/>
  <c r="V575" i="12" s="1"/>
  <c r="G616" i="12"/>
  <c r="I616" i="12"/>
  <c r="K616" i="12"/>
  <c r="M616" i="12"/>
  <c r="O616" i="12"/>
  <c r="Q616" i="12"/>
  <c r="V616" i="12"/>
  <c r="G618" i="12"/>
  <c r="G619" i="12"/>
  <c r="I619" i="12"/>
  <c r="I618" i="12" s="1"/>
  <c r="K619" i="12"/>
  <c r="M619" i="12"/>
  <c r="O619" i="12"/>
  <c r="Q619" i="12"/>
  <c r="Q618" i="12" s="1"/>
  <c r="V619" i="12"/>
  <c r="G624" i="12"/>
  <c r="M624" i="12" s="1"/>
  <c r="I624" i="12"/>
  <c r="K624" i="12"/>
  <c r="K618" i="12" s="1"/>
  <c r="O624" i="12"/>
  <c r="Q624" i="12"/>
  <c r="V624" i="12"/>
  <c r="V618" i="12" s="1"/>
  <c r="G627" i="12"/>
  <c r="I627" i="12"/>
  <c r="K627" i="12"/>
  <c r="M627" i="12"/>
  <c r="O627" i="12"/>
  <c r="Q627" i="12"/>
  <c r="V627" i="12"/>
  <c r="G633" i="12"/>
  <c r="M633" i="12" s="1"/>
  <c r="I633" i="12"/>
  <c r="K633" i="12"/>
  <c r="O633" i="12"/>
  <c r="O618" i="12" s="1"/>
  <c r="Q633" i="12"/>
  <c r="V633" i="12"/>
  <c r="G639" i="12"/>
  <c r="I639" i="12"/>
  <c r="K639" i="12"/>
  <c r="M639" i="12"/>
  <c r="O639" i="12"/>
  <c r="Q639" i="12"/>
  <c r="V639" i="12"/>
  <c r="G643" i="12"/>
  <c r="M643" i="12" s="1"/>
  <c r="I643" i="12"/>
  <c r="K643" i="12"/>
  <c r="O643" i="12"/>
  <c r="Q643" i="12"/>
  <c r="V643" i="12"/>
  <c r="G648" i="12"/>
  <c r="I648" i="12"/>
  <c r="K648" i="12"/>
  <c r="M648" i="12"/>
  <c r="O648" i="12"/>
  <c r="Q648" i="12"/>
  <c r="V648" i="12"/>
  <c r="G726" i="12"/>
  <c r="M726" i="12" s="1"/>
  <c r="I726" i="12"/>
  <c r="K726" i="12"/>
  <c r="O726" i="12"/>
  <c r="Q726" i="12"/>
  <c r="V726" i="12"/>
  <c r="G729" i="12"/>
  <c r="I729" i="12"/>
  <c r="K729" i="12"/>
  <c r="M729" i="12"/>
  <c r="O729" i="12"/>
  <c r="Q729" i="12"/>
  <c r="V729" i="12"/>
  <c r="G746" i="12"/>
  <c r="M746" i="12" s="1"/>
  <c r="I746" i="12"/>
  <c r="K746" i="12"/>
  <c r="O746" i="12"/>
  <c r="Q746" i="12"/>
  <c r="V746" i="12"/>
  <c r="G754" i="12"/>
  <c r="I754" i="12"/>
  <c r="K754" i="12"/>
  <c r="M754" i="12"/>
  <c r="O754" i="12"/>
  <c r="Q754" i="12"/>
  <c r="V754" i="12"/>
  <c r="G763" i="12"/>
  <c r="M763" i="12" s="1"/>
  <c r="I763" i="12"/>
  <c r="K763" i="12"/>
  <c r="O763" i="12"/>
  <c r="Q763" i="12"/>
  <c r="V763" i="12"/>
  <c r="G775" i="12"/>
  <c r="I775" i="12"/>
  <c r="K775" i="12"/>
  <c r="M775" i="12"/>
  <c r="O775" i="12"/>
  <c r="Q775" i="12"/>
  <c r="V775" i="12"/>
  <c r="G778" i="12"/>
  <c r="I778" i="12"/>
  <c r="I777" i="12" s="1"/>
  <c r="K778" i="12"/>
  <c r="M778" i="12"/>
  <c r="O778" i="12"/>
  <c r="Q778" i="12"/>
  <c r="Q777" i="12" s="1"/>
  <c r="V778" i="12"/>
  <c r="G781" i="12"/>
  <c r="G777" i="12" s="1"/>
  <c r="I781" i="12"/>
  <c r="K781" i="12"/>
  <c r="O781" i="12"/>
  <c r="O777" i="12" s="1"/>
  <c r="Q781" i="12"/>
  <c r="V781" i="12"/>
  <c r="G784" i="12"/>
  <c r="I784" i="12"/>
  <c r="K784" i="12"/>
  <c r="M784" i="12"/>
  <c r="O784" i="12"/>
  <c r="Q784" i="12"/>
  <c r="V784" i="12"/>
  <c r="G788" i="12"/>
  <c r="M788" i="12" s="1"/>
  <c r="I788" i="12"/>
  <c r="K788" i="12"/>
  <c r="K777" i="12" s="1"/>
  <c r="O788" i="12"/>
  <c r="Q788" i="12"/>
  <c r="V788" i="12"/>
  <c r="V777" i="12" s="1"/>
  <c r="G792" i="12"/>
  <c r="I792" i="12"/>
  <c r="K792" i="12"/>
  <c r="M792" i="12"/>
  <c r="O792" i="12"/>
  <c r="Q792" i="12"/>
  <c r="V792" i="12"/>
  <c r="G795" i="12"/>
  <c r="M795" i="12" s="1"/>
  <c r="I795" i="12"/>
  <c r="K795" i="12"/>
  <c r="O795" i="12"/>
  <c r="Q795" i="12"/>
  <c r="V795" i="12"/>
  <c r="G798" i="12"/>
  <c r="I798" i="12"/>
  <c r="K798" i="12"/>
  <c r="M798" i="12"/>
  <c r="O798" i="12"/>
  <c r="Q798" i="12"/>
  <c r="V798" i="12"/>
  <c r="G802" i="12"/>
  <c r="M802" i="12" s="1"/>
  <c r="I802" i="12"/>
  <c r="K802" i="12"/>
  <c r="O802" i="12"/>
  <c r="Q802" i="12"/>
  <c r="V802" i="12"/>
  <c r="G806" i="12"/>
  <c r="I806" i="12"/>
  <c r="K806" i="12"/>
  <c r="M806" i="12"/>
  <c r="O806" i="12"/>
  <c r="Q806" i="12"/>
  <c r="V806" i="12"/>
  <c r="G809" i="12"/>
  <c r="M809" i="12" s="1"/>
  <c r="I809" i="12"/>
  <c r="K809" i="12"/>
  <c r="O809" i="12"/>
  <c r="Q809" i="12"/>
  <c r="V809" i="12"/>
  <c r="G816" i="12"/>
  <c r="I816" i="12"/>
  <c r="K816" i="12"/>
  <c r="M816" i="12"/>
  <c r="O816" i="12"/>
  <c r="Q816" i="12"/>
  <c r="V816" i="12"/>
  <c r="G823" i="12"/>
  <c r="M823" i="12" s="1"/>
  <c r="I823" i="12"/>
  <c r="K823" i="12"/>
  <c r="O823" i="12"/>
  <c r="Q823" i="12"/>
  <c r="V823" i="12"/>
  <c r="G828" i="12"/>
  <c r="I828" i="12"/>
  <c r="K828" i="12"/>
  <c r="M828" i="12"/>
  <c r="O828" i="12"/>
  <c r="Q828" i="12"/>
  <c r="V828" i="12"/>
  <c r="G831" i="12"/>
  <c r="M831" i="12" s="1"/>
  <c r="I831" i="12"/>
  <c r="K831" i="12"/>
  <c r="O831" i="12"/>
  <c r="Q831" i="12"/>
  <c r="V831" i="12"/>
  <c r="G839" i="12"/>
  <c r="I839" i="12"/>
  <c r="K839" i="12"/>
  <c r="M839" i="12"/>
  <c r="O839" i="12"/>
  <c r="Q839" i="12"/>
  <c r="V839" i="12"/>
  <c r="G844" i="12"/>
  <c r="I844" i="12"/>
  <c r="I843" i="12" s="1"/>
  <c r="K844" i="12"/>
  <c r="M844" i="12"/>
  <c r="O844" i="12"/>
  <c r="Q844" i="12"/>
  <c r="Q843" i="12" s="1"/>
  <c r="V844" i="12"/>
  <c r="G847" i="12"/>
  <c r="G843" i="12" s="1"/>
  <c r="I847" i="12"/>
  <c r="K847" i="12"/>
  <c r="O847" i="12"/>
  <c r="O843" i="12" s="1"/>
  <c r="Q847" i="12"/>
  <c r="V847" i="12"/>
  <c r="G849" i="12"/>
  <c r="I849" i="12"/>
  <c r="K849" i="12"/>
  <c r="M849" i="12"/>
  <c r="O849" i="12"/>
  <c r="Q849" i="12"/>
  <c r="V849" i="12"/>
  <c r="G860" i="12"/>
  <c r="M860" i="12" s="1"/>
  <c r="I860" i="12"/>
  <c r="K860" i="12"/>
  <c r="K843" i="12" s="1"/>
  <c r="O860" i="12"/>
  <c r="Q860" i="12"/>
  <c r="V860" i="12"/>
  <c r="V843" i="12" s="1"/>
  <c r="G862" i="12"/>
  <c r="I862" i="12"/>
  <c r="K862" i="12"/>
  <c r="M862" i="12"/>
  <c r="O862" i="12"/>
  <c r="Q862" i="12"/>
  <c r="V862" i="12"/>
  <c r="G865" i="12"/>
  <c r="M865" i="12" s="1"/>
  <c r="I865" i="12"/>
  <c r="K865" i="12"/>
  <c r="O865" i="12"/>
  <c r="Q865" i="12"/>
  <c r="V865" i="12"/>
  <c r="G875" i="12"/>
  <c r="I875" i="12"/>
  <c r="K875" i="12"/>
  <c r="M875" i="12"/>
  <c r="O875" i="12"/>
  <c r="Q875" i="12"/>
  <c r="V875" i="12"/>
  <c r="G877" i="12"/>
  <c r="M877" i="12" s="1"/>
  <c r="I877" i="12"/>
  <c r="K877" i="12"/>
  <c r="O877" i="12"/>
  <c r="Q877" i="12"/>
  <c r="V877" i="12"/>
  <c r="G880" i="12"/>
  <c r="I880" i="12"/>
  <c r="K880" i="12"/>
  <c r="M880" i="12"/>
  <c r="O880" i="12"/>
  <c r="Q880" i="12"/>
  <c r="V880" i="12"/>
  <c r="G882" i="12"/>
  <c r="M882" i="12" s="1"/>
  <c r="I882" i="12"/>
  <c r="K882" i="12"/>
  <c r="O882" i="12"/>
  <c r="Q882" i="12"/>
  <c r="V882" i="12"/>
  <c r="I888" i="12"/>
  <c r="Q888" i="12"/>
  <c r="G889" i="12"/>
  <c r="G888" i="12" s="1"/>
  <c r="I889" i="12"/>
  <c r="K889" i="12"/>
  <c r="K888" i="12" s="1"/>
  <c r="O889" i="12"/>
  <c r="O888" i="12" s="1"/>
  <c r="Q889" i="12"/>
  <c r="V889" i="12"/>
  <c r="V888" i="12" s="1"/>
  <c r="G891" i="12"/>
  <c r="I891" i="12"/>
  <c r="K891" i="12"/>
  <c r="M891" i="12"/>
  <c r="O891" i="12"/>
  <c r="Q891" i="12"/>
  <c r="V891" i="12"/>
  <c r="G894" i="12"/>
  <c r="M894" i="12" s="1"/>
  <c r="I894" i="12"/>
  <c r="K894" i="12"/>
  <c r="O894" i="12"/>
  <c r="Q894" i="12"/>
  <c r="V894" i="12"/>
  <c r="I898" i="12"/>
  <c r="Q898" i="12"/>
  <c r="G899" i="12"/>
  <c r="G898" i="12" s="1"/>
  <c r="I899" i="12"/>
  <c r="K899" i="12"/>
  <c r="K898" i="12" s="1"/>
  <c r="O899" i="12"/>
  <c r="O898" i="12" s="1"/>
  <c r="Q899" i="12"/>
  <c r="V899" i="12"/>
  <c r="V898" i="12" s="1"/>
  <c r="G910" i="12"/>
  <c r="M910" i="12" s="1"/>
  <c r="M909" i="12" s="1"/>
  <c r="I910" i="12"/>
  <c r="K910" i="12"/>
  <c r="K909" i="12" s="1"/>
  <c r="O910" i="12"/>
  <c r="O909" i="12" s="1"/>
  <c r="Q910" i="12"/>
  <c r="V910" i="12"/>
  <c r="V909" i="12" s="1"/>
  <c r="G912" i="12"/>
  <c r="I912" i="12"/>
  <c r="I909" i="12" s="1"/>
  <c r="K912" i="12"/>
  <c r="M912" i="12"/>
  <c r="O912" i="12"/>
  <c r="Q912" i="12"/>
  <c r="Q909" i="12" s="1"/>
  <c r="V912" i="12"/>
  <c r="G933" i="12"/>
  <c r="K933" i="12"/>
  <c r="O933" i="12"/>
  <c r="V933" i="12"/>
  <c r="G934" i="12"/>
  <c r="I934" i="12"/>
  <c r="I933" i="12" s="1"/>
  <c r="K934" i="12"/>
  <c r="M934" i="12"/>
  <c r="M933" i="12" s="1"/>
  <c r="O934" i="12"/>
  <c r="Q934" i="12"/>
  <c r="Q933" i="12" s="1"/>
  <c r="V934" i="12"/>
  <c r="G935" i="12"/>
  <c r="K935" i="12"/>
  <c r="O935" i="12"/>
  <c r="V935" i="12"/>
  <c r="G936" i="12"/>
  <c r="I936" i="12"/>
  <c r="I935" i="12" s="1"/>
  <c r="K936" i="12"/>
  <c r="M936" i="12"/>
  <c r="M935" i="12" s="1"/>
  <c r="O936" i="12"/>
  <c r="Q936" i="12"/>
  <c r="Q935" i="12" s="1"/>
  <c r="V936" i="12"/>
  <c r="G938" i="12"/>
  <c r="K938" i="12"/>
  <c r="O938" i="12"/>
  <c r="V938" i="12"/>
  <c r="G939" i="12"/>
  <c r="I939" i="12"/>
  <c r="I938" i="12" s="1"/>
  <c r="K939" i="12"/>
  <c r="M939" i="12"/>
  <c r="M938" i="12" s="1"/>
  <c r="O939" i="12"/>
  <c r="Q939" i="12"/>
  <c r="Q938" i="12" s="1"/>
  <c r="V939" i="12"/>
  <c r="AF943" i="12"/>
  <c r="G41" i="1" s="1"/>
  <c r="I20" i="1"/>
  <c r="I19" i="1"/>
  <c r="H63" i="1"/>
  <c r="I63" i="1" s="1"/>
  <c r="H61" i="1"/>
  <c r="I61" i="1" s="1"/>
  <c r="H60" i="1"/>
  <c r="I60" i="1" s="1"/>
  <c r="H59" i="1"/>
  <c r="I59" i="1" s="1"/>
  <c r="H57" i="1"/>
  <c r="I57" i="1" s="1"/>
  <c r="H56" i="1"/>
  <c r="I56" i="1" s="1"/>
  <c r="H55" i="1"/>
  <c r="I55" i="1" s="1"/>
  <c r="H53" i="1"/>
  <c r="I53" i="1" s="1"/>
  <c r="H52" i="1"/>
  <c r="I52" i="1" s="1"/>
  <c r="H51" i="1"/>
  <c r="I51" i="1" s="1"/>
  <c r="H49" i="1"/>
  <c r="I49" i="1" s="1"/>
  <c r="H48" i="1"/>
  <c r="I48" i="1" s="1"/>
  <c r="H47" i="1"/>
  <c r="I47" i="1" s="1"/>
  <c r="H45" i="1"/>
  <c r="I45" i="1" s="1"/>
  <c r="H44" i="1"/>
  <c r="I44" i="1" s="1"/>
  <c r="H43" i="1"/>
  <c r="I43" i="1" s="1"/>
  <c r="H40" i="1"/>
  <c r="J28" i="1"/>
  <c r="J26" i="1"/>
  <c r="G38" i="1"/>
  <c r="F38" i="1"/>
  <c r="J23" i="1"/>
  <c r="J24" i="1"/>
  <c r="J25" i="1"/>
  <c r="J27" i="1"/>
  <c r="E24" i="1"/>
  <c r="E26" i="1"/>
  <c r="AE943" i="12" l="1"/>
  <c r="F41" i="1" s="1"/>
  <c r="H41" i="1" s="1"/>
  <c r="I41" i="1" s="1"/>
  <c r="G39" i="1"/>
  <c r="G64" i="1" s="1"/>
  <c r="G25" i="1" s="1"/>
  <c r="A25" i="1" s="1"/>
  <c r="A26" i="1" s="1"/>
  <c r="G42" i="1"/>
  <c r="G26" i="1"/>
  <c r="M8" i="27"/>
  <c r="G8" i="27"/>
  <c r="M19" i="27"/>
  <c r="M17" i="27" s="1"/>
  <c r="M8" i="26"/>
  <c r="M24" i="26"/>
  <c r="M21" i="26" s="1"/>
  <c r="M16" i="26"/>
  <c r="M13" i="26" s="1"/>
  <c r="M12" i="26"/>
  <c r="M81" i="25"/>
  <c r="M107" i="25"/>
  <c r="M92" i="25"/>
  <c r="M8" i="25"/>
  <c r="G107" i="25"/>
  <c r="G102" i="25"/>
  <c r="G66" i="25"/>
  <c r="G8" i="25"/>
  <c r="M83" i="24"/>
  <c r="M8" i="24"/>
  <c r="M78" i="24"/>
  <c r="G78" i="24"/>
  <c r="G8" i="24"/>
  <c r="AE22" i="23"/>
  <c r="M12" i="23"/>
  <c r="M8" i="23" s="1"/>
  <c r="M227" i="22"/>
  <c r="M124" i="22"/>
  <c r="M113" i="22"/>
  <c r="M163" i="22"/>
  <c r="M144" i="22"/>
  <c r="M156" i="22"/>
  <c r="M48" i="22"/>
  <c r="M8" i="22"/>
  <c r="M100" i="22"/>
  <c r="AE355" i="22"/>
  <c r="M351" i="22"/>
  <c r="M350" i="22" s="1"/>
  <c r="M329" i="22"/>
  <c r="M321" i="22" s="1"/>
  <c r="M302" i="22"/>
  <c r="M301" i="22" s="1"/>
  <c r="M286" i="22"/>
  <c r="M278" i="22" s="1"/>
  <c r="M268" i="22"/>
  <c r="M267" i="22" s="1"/>
  <c r="M252" i="22"/>
  <c r="M251" i="22" s="1"/>
  <c r="M189" i="22"/>
  <c r="M188" i="22" s="1"/>
  <c r="M182" i="22"/>
  <c r="M175" i="22" s="1"/>
  <c r="M138" i="22"/>
  <c r="M137" i="22" s="1"/>
  <c r="G48" i="22"/>
  <c r="G8" i="22"/>
  <c r="M98" i="22"/>
  <c r="M91" i="22" s="1"/>
  <c r="M89" i="22"/>
  <c r="M83" i="22" s="1"/>
  <c r="M81" i="22"/>
  <c r="M75" i="22" s="1"/>
  <c r="M28" i="21"/>
  <c r="M12" i="21"/>
  <c r="M11" i="21" s="1"/>
  <c r="M97" i="20"/>
  <c r="M58" i="20"/>
  <c r="M131" i="20"/>
  <c r="M8" i="20"/>
  <c r="M118" i="20"/>
  <c r="M110" i="20"/>
  <c r="G110" i="20"/>
  <c r="G58" i="20"/>
  <c r="G118" i="20"/>
  <c r="G8" i="20"/>
  <c r="M98" i="19"/>
  <c r="M106" i="19"/>
  <c r="M127" i="19"/>
  <c r="M119" i="19" s="1"/>
  <c r="G106" i="19"/>
  <c r="M104" i="19"/>
  <c r="M103" i="19" s="1"/>
  <c r="M89" i="19"/>
  <c r="M85" i="19" s="1"/>
  <c r="M56" i="19"/>
  <c r="M46" i="19" s="1"/>
  <c r="M17" i="19"/>
  <c r="M8" i="19" s="1"/>
  <c r="AE132" i="19"/>
  <c r="M72" i="18"/>
  <c r="G85" i="18"/>
  <c r="M60" i="18"/>
  <c r="M59" i="18" s="1"/>
  <c r="G53" i="18"/>
  <c r="M23" i="18"/>
  <c r="M15" i="18" s="1"/>
  <c r="M155" i="17"/>
  <c r="M34" i="17"/>
  <c r="M166" i="17"/>
  <c r="M144" i="17"/>
  <c r="M118" i="17"/>
  <c r="M19" i="17"/>
  <c r="AE183" i="17"/>
  <c r="M177" i="17"/>
  <c r="M176" i="17" s="1"/>
  <c r="G118" i="17"/>
  <c r="M109" i="17"/>
  <c r="M105" i="17" s="1"/>
  <c r="M97" i="17"/>
  <c r="M96" i="17" s="1"/>
  <c r="M89" i="17"/>
  <c r="M87" i="17" s="1"/>
  <c r="M81" i="17"/>
  <c r="M79" i="17" s="1"/>
  <c r="M58" i="17"/>
  <c r="M52" i="17" s="1"/>
  <c r="M43" i="17"/>
  <c r="M42" i="17" s="1"/>
  <c r="M33" i="16"/>
  <c r="M48" i="16"/>
  <c r="M46" i="16" s="1"/>
  <c r="M40" i="16"/>
  <c r="M38" i="16" s="1"/>
  <c r="M36" i="16"/>
  <c r="M28" i="16"/>
  <c r="M26" i="16" s="1"/>
  <c r="M24" i="16"/>
  <c r="M21" i="16" s="1"/>
  <c r="M12" i="16"/>
  <c r="M8" i="16" s="1"/>
  <c r="M8" i="15"/>
  <c r="M27" i="15"/>
  <c r="G27" i="15"/>
  <c r="AE62" i="15"/>
  <c r="G8" i="15"/>
  <c r="M96" i="14"/>
  <c r="M74" i="14"/>
  <c r="M29" i="14"/>
  <c r="M37" i="14"/>
  <c r="M83" i="14"/>
  <c r="AE118" i="14"/>
  <c r="M114" i="14"/>
  <c r="M113" i="14" s="1"/>
  <c r="G110" i="14"/>
  <c r="G101" i="14"/>
  <c r="M70" i="14"/>
  <c r="M67" i="14" s="1"/>
  <c r="M16" i="14"/>
  <c r="M15" i="14" s="1"/>
  <c r="M36" i="13"/>
  <c r="M56" i="13"/>
  <c r="M19" i="13"/>
  <c r="G56" i="13"/>
  <c r="G63" i="13"/>
  <c r="M61" i="13"/>
  <c r="M60" i="13" s="1"/>
  <c r="G36" i="13"/>
  <c r="AE68" i="13"/>
  <c r="M8" i="12"/>
  <c r="M618" i="12"/>
  <c r="M323" i="12"/>
  <c r="M112" i="12"/>
  <c r="M330" i="12"/>
  <c r="M239" i="12"/>
  <c r="G909" i="12"/>
  <c r="M899" i="12"/>
  <c r="M898" i="12" s="1"/>
  <c r="M889" i="12"/>
  <c r="M888" i="12" s="1"/>
  <c r="G554" i="12"/>
  <c r="M549" i="12"/>
  <c r="M548" i="12" s="1"/>
  <c r="G545" i="12"/>
  <c r="G330" i="12"/>
  <c r="G323" i="12"/>
  <c r="M314" i="12"/>
  <c r="M313" i="12" s="1"/>
  <c r="G96" i="12"/>
  <c r="G239" i="12"/>
  <c r="G160" i="12"/>
  <c r="G8" i="12"/>
  <c r="M847" i="12"/>
  <c r="M843" i="12" s="1"/>
  <c r="M781" i="12"/>
  <c r="M777" i="12" s="1"/>
  <c r="M596" i="12"/>
  <c r="M575" i="12" s="1"/>
  <c r="F42" i="1" l="1"/>
  <c r="F39" i="1"/>
  <c r="G943" i="12"/>
  <c r="I75" i="1"/>
  <c r="H42" i="1"/>
  <c r="I42" i="1" s="1"/>
  <c r="H39" i="1" l="1"/>
  <c r="F64" i="1"/>
  <c r="I16" i="1"/>
  <c r="I21" i="1" s="1"/>
  <c r="I131" i="1"/>
  <c r="G28" i="1" l="1"/>
  <c r="G23" i="1"/>
  <c r="A23" i="1" s="1"/>
  <c r="I39" i="1"/>
  <c r="I64" i="1" s="1"/>
  <c r="H64" i="1"/>
  <c r="J94" i="1"/>
  <c r="J124" i="1"/>
  <c r="J81" i="1"/>
  <c r="J93" i="1"/>
  <c r="J105" i="1"/>
  <c r="J115" i="1"/>
  <c r="J125" i="1"/>
  <c r="J75" i="1"/>
  <c r="J91" i="1"/>
  <c r="J123" i="1"/>
  <c r="J128" i="1"/>
  <c r="J83" i="1"/>
  <c r="J97" i="1"/>
  <c r="J107" i="1"/>
  <c r="J117" i="1"/>
  <c r="J129" i="1"/>
  <c r="J79" i="1"/>
  <c r="J120" i="1"/>
  <c r="J101" i="1"/>
  <c r="J113" i="1"/>
  <c r="J116" i="1"/>
  <c r="J71" i="1"/>
  <c r="J89" i="1"/>
  <c r="J99" i="1"/>
  <c r="J109" i="1"/>
  <c r="J121" i="1"/>
  <c r="J112" i="1"/>
  <c r="J85" i="1"/>
  <c r="J77" i="1"/>
  <c r="J126" i="1"/>
  <c r="J103" i="1"/>
  <c r="J122" i="1"/>
  <c r="J104" i="1"/>
  <c r="J82" i="1"/>
  <c r="J102" i="1"/>
  <c r="J100" i="1"/>
  <c r="J74" i="1"/>
  <c r="J84" i="1"/>
  <c r="J106" i="1"/>
  <c r="J127" i="1"/>
  <c r="J95" i="1"/>
  <c r="J118" i="1"/>
  <c r="J98" i="1"/>
  <c r="J88" i="1"/>
  <c r="J90" i="1"/>
  <c r="J96" i="1"/>
  <c r="J80" i="1"/>
  <c r="J130" i="1"/>
  <c r="J78" i="1"/>
  <c r="J73" i="1"/>
  <c r="J111" i="1"/>
  <c r="J110" i="1"/>
  <c r="J108" i="1"/>
  <c r="J86" i="1"/>
  <c r="J119" i="1"/>
  <c r="J87" i="1"/>
  <c r="J114" i="1"/>
  <c r="J92" i="1"/>
  <c r="J76" i="1"/>
  <c r="J72" i="1"/>
  <c r="J58" i="1" l="1"/>
  <c r="J61" i="1"/>
  <c r="J63" i="1"/>
  <c r="J47" i="1"/>
  <c r="J56" i="1"/>
  <c r="J53" i="1"/>
  <c r="J54" i="1"/>
  <c r="J57" i="1"/>
  <c r="J59" i="1"/>
  <c r="J43" i="1"/>
  <c r="J52" i="1"/>
  <c r="J45" i="1"/>
  <c r="J50" i="1"/>
  <c r="J49" i="1"/>
  <c r="J55" i="1"/>
  <c r="J39" i="1"/>
  <c r="J64" i="1" s="1"/>
  <c r="J48" i="1"/>
  <c r="J62" i="1"/>
  <c r="J46" i="1"/>
  <c r="J41" i="1"/>
  <c r="J51" i="1"/>
  <c r="J60" i="1"/>
  <c r="J44" i="1"/>
  <c r="J42" i="1"/>
  <c r="G24" i="1"/>
  <c r="A27" i="1" s="1"/>
  <c r="A24" i="1"/>
  <c r="J13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ADC9AA10-DC93-4BC2-9F28-76E5CC5B80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9183F0-6426-4498-8802-DDA86D0BC9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C255EA5E-AE49-4C64-AE44-B7DF0FE1C0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56A88E-24AD-4EE2-82CB-251FCE9780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E1A04CA5-439B-47DD-A503-4E90EB2DD5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76B66C-9675-48F5-BDAA-6B1856EB09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F0EC6670-8081-4678-8B7B-ABDD69F9BBA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2037FC-C662-4907-9B9E-A814CDEA96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CCF187BC-B724-4439-ABE3-680F14A4DC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EE510D-FCF8-4F16-80F4-F61548FAA18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1F058043-37B2-4E54-B831-9547B7FDD7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719118A-45F9-4B90-B454-30735419CC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3A995046-0CA2-46EB-85A1-6C3ED198B5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6F5095-F758-4D60-B1A2-0E33F5F837C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3BB1D16E-0B78-4B5F-9A13-C934C68963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35AA23-F0E5-497B-AAC3-7FDF79277F3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D0E48F64-F86F-4F88-9493-301CA2085B0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417758-551E-4D5B-A6A6-5F89311578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00EE2F42-A9EA-4289-ACE2-10A39D21FD4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34E9E38-8588-4BE5-8275-13F828F385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F4C77561-3C41-45A0-9FF1-56FBB90A35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01A11E-76E3-46A9-AE5C-9EA52808CC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180E3277-123D-49BC-A2CD-8900BDC8648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D0B66A-0BB2-4C82-9E4A-948C5C892C8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AA28BDA2-4403-4E63-9C47-124DB4DB693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90ABF4-13B1-4915-933C-FA3E99D281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D19290E8-FE81-4438-BB74-4756B6E0E0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9CD281-D52D-4A78-A988-942C11E3ED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97FB6A97-A73A-4A1D-8318-68401C7547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BDA55C-9347-415A-8586-F5B145CA01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CCA348A-4D99-44CC-8A00-A827CF855D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0BB5492-00BB-414E-B430-18F760272C9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<sst xmlns="http://schemas.openxmlformats.org/spreadsheetml/2006/main" count="9804" uniqueCount="2439">
  <si>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</si>
  <si>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</si>
  <si>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</si>
  <si>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</si>
  <si>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</si>
  <si>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</si>
  <si>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</si>
  <si>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</si>
  <si>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</si>
  <si>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</si>
  <si>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</si>
  <si>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</si>
  <si>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</si>
  <si>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</si>
  <si>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</si>
  <si>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</si>
  <si>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</si>
  <si>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</si>
  <si>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</si>
  <si>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</si>
  <si>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</si>
  <si>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</si>
  <si>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</si>
  <si>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</si>
  <si>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</si>
  <si>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</si>
  <si>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</si>
  <si>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</si>
  <si>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</si>
  <si>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</si>
  <si>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</si>
  <si>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</si>
  <si>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</si>
  <si>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</si>
  <si>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</si>
  <si>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</si>
  <si>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</si>
  <si>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</si>
  <si>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</si>
  <si>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</si>
  <si>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</si>
  <si>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</si>
  <si>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</si>
  <si>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FAKO spol. s r.o.</t>
  </si>
  <si>
    <t>21005_REV 2022_01</t>
  </si>
  <si>
    <t>Úprava a rozšíření požárních únikových cest v DPS Vážany</t>
  </si>
  <si>
    <t>Stavba</t>
  </si>
  <si>
    <t>Stavební objekt</t>
  </si>
  <si>
    <t xml:space="preserve"> SO01.1</t>
  </si>
  <si>
    <t>Stavební úpravy v rámci CHÚC</t>
  </si>
  <si>
    <t>01.1 - STA</t>
  </si>
  <si>
    <t>Vnitřní stavební práce</t>
  </si>
  <si>
    <t>01.2 - hydranty</t>
  </si>
  <si>
    <t>Přeložka hydrantu</t>
  </si>
  <si>
    <t>01.3 - Plyn</t>
  </si>
  <si>
    <t>Přeložka vnitřního vedení plynu</t>
  </si>
  <si>
    <t>02 - SIL</t>
  </si>
  <si>
    <t>Silnoproudá elektrotechnika</t>
  </si>
  <si>
    <t>03 - SLP</t>
  </si>
  <si>
    <t>Slaboproudá elektrotechnika</t>
  </si>
  <si>
    <t>04 - VZT CHÚC</t>
  </si>
  <si>
    <t>Odvětrání chráněné únikové cesty</t>
  </si>
  <si>
    <t>05 - VZT MP</t>
  </si>
  <si>
    <t>Odvětrání místností personálu</t>
  </si>
  <si>
    <t xml:space="preserve"> SO01.2 </t>
  </si>
  <si>
    <t>Únikové venkovní schodiště</t>
  </si>
  <si>
    <t>01 - STA</t>
  </si>
  <si>
    <t>při severozápadní straně - stavební práce</t>
  </si>
  <si>
    <t>02 - STA</t>
  </si>
  <si>
    <t>při jihovýchodní straně - stavební práce</t>
  </si>
  <si>
    <t>03 - SIL</t>
  </si>
  <si>
    <t>Únikové venkovní schodiště - silnoproudá elektrotechnika, uzemnění</t>
  </si>
  <si>
    <t xml:space="preserve"> SO01.3</t>
  </si>
  <si>
    <t>Nový krytý vstup</t>
  </si>
  <si>
    <t>Stavební práce</t>
  </si>
  <si>
    <t>SO01.3 - Nový krytý vstup - silnoproudá elektrotechnika</t>
  </si>
  <si>
    <t>IO01</t>
  </si>
  <si>
    <t>Přeložka areálové kanalizace PVC DN300</t>
  </si>
  <si>
    <t>01</t>
  </si>
  <si>
    <t xml:space="preserve">IO02 </t>
  </si>
  <si>
    <t>Přeložka areálového vedení vody PVC 110</t>
  </si>
  <si>
    <t>IO03</t>
  </si>
  <si>
    <t>Přeložka areálového vedení NN - 2xAYKY 3x240+120 a vedení VO AYKY 4Bx16</t>
  </si>
  <si>
    <t>VN+ON</t>
  </si>
  <si>
    <t>Vedlejší a ostatní náklady</t>
  </si>
  <si>
    <t>Celkem za stavbu</t>
  </si>
  <si>
    <t>CZK</t>
  </si>
  <si>
    <t>Rekapitulace dílů</t>
  </si>
  <si>
    <t>Typ dílu</t>
  </si>
  <si>
    <t>1</t>
  </si>
  <si>
    <t>Rozváděč RUPS</t>
  </si>
  <si>
    <t>Zemní práce</t>
  </si>
  <si>
    <t>2</t>
  </si>
  <si>
    <t>Náhradní zdroj UPS</t>
  </si>
  <si>
    <t>Základy a zvláštní zakládání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</si>
  <si>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</si>
  <si>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</si>
  <si>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</si>
  <si>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</si>
  <si>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</si>
  <si>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</si>
  <si>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</si>
  <si>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</si>
  <si>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</si>
  <si>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</si>
  <si>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</si>
  <si>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</si>
  <si>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</si>
  <si>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</si>
  <si>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</si>
  <si>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</si>
  <si>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</si>
  <si>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</si>
  <si>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</si>
  <si>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</si>
  <si>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</si>
  <si>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</si>
  <si>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</si>
  <si>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</si>
  <si>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</si>
  <si>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</si>
  <si>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</si>
  <si>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</si>
  <si>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</si>
  <si>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</si>
  <si>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</si>
  <si>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</si>
  <si>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HZS</t>
  </si>
  <si>
    <t>HODINOVE ZUCTOVACI SAZBY</t>
  </si>
  <si>
    <t>SLP_01</t>
  </si>
  <si>
    <t>KABELOVÉ TRASY</t>
  </si>
  <si>
    <t>SLP_02</t>
  </si>
  <si>
    <t>KABELÁŽ</t>
  </si>
  <si>
    <t>SLP_03</t>
  </si>
  <si>
    <t>Komponenty EPS (ústředna a příslušenství)</t>
  </si>
  <si>
    <t>SLP_04</t>
  </si>
  <si>
    <t>Demontáže instalovaných zařízení a ostatní montáže</t>
  </si>
  <si>
    <t>SLP_HZS</t>
  </si>
  <si>
    <t>OSTATNÍ PROFESE</t>
  </si>
  <si>
    <t>SLP_ON</t>
  </si>
  <si>
    <t>Ostatní servis</t>
  </si>
  <si>
    <t>VZT_ON</t>
  </si>
  <si>
    <t>Společné náklady</t>
  </si>
  <si>
    <t>VZT_Z1</t>
  </si>
  <si>
    <t>Zar.č. 1 - Větrání CHÚC - PÚ č.N1.02A/II</t>
  </si>
  <si>
    <t>VZT_Z2</t>
  </si>
  <si>
    <t>Zar.č. 2 - Větrání CHÚC - PÚ č.N1.02B/II</t>
  </si>
  <si>
    <t>VZT_Z3</t>
  </si>
  <si>
    <t>Zar.č. 3 - Větrání CHÚC - PÚ č.N1.03A/II</t>
  </si>
  <si>
    <t>VZT_Z4</t>
  </si>
  <si>
    <t>Zar.č. 4 - Větrání CHÚC - PÚ č.N1.03B/II</t>
  </si>
  <si>
    <t>Zař.VZT</t>
  </si>
  <si>
    <t>Odtah ze zázemí personálu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</si>
  <si>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</si>
  <si>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</si>
  <si>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</si>
  <si>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</si>
  <si>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</si>
  <si>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</si>
  <si>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</si>
  <si>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</si>
  <si>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</si>
  <si>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</si>
  <si>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</si>
  <si>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</si>
  <si>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</si>
  <si>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</si>
  <si>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</si>
  <si>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</si>
  <si>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</si>
  <si>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</si>
  <si>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</si>
  <si>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</si>
  <si>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</si>
  <si>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</si>
  <si>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</si>
  <si>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</si>
  <si>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</si>
  <si>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</si>
  <si>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</si>
  <si>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</si>
  <si>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</si>
  <si>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</si>
  <si>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</si>
  <si>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</si>
  <si>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</si>
  <si>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</si>
  <si>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</si>
  <si>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</si>
  <si>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</si>
  <si>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</si>
  <si>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</si>
  <si>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</si>
  <si>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</si>
  <si>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</si>
  <si>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</si>
  <si>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</si>
  <si>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</si>
  <si>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</si>
  <si>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</si>
  <si>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</si>
  <si>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</si>
  <si>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</si>
  <si>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</si>
  <si>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</si>
  <si>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</si>
  <si>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</si>
  <si>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</si>
  <si>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</si>
  <si>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</si>
  <si>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</si>
  <si>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</si>
  <si>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</si>
  <si>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</si>
  <si>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</si>
  <si>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</si>
  <si>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</si>
  <si>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</si>
  <si>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</si>
  <si>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</si>
  <si>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</si>
  <si>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</si>
  <si>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</si>
  <si>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</si>
  <si>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</si>
  <si>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</si>
  <si>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</si>
  <si>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</si>
  <si>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</si>
  <si>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</si>
  <si>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</si>
  <si>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</si>
  <si>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</si>
  <si>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</si>
  <si>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078844111R00</t>
  </si>
  <si>
    <t>Úprava ostění otvoru při opravách omítnutím MC</t>
  </si>
  <si>
    <t>m2</t>
  </si>
  <si>
    <t>RTS 22/ I</t>
  </si>
  <si>
    <t>RTS 21/ II</t>
  </si>
  <si>
    <t>Práce</t>
  </si>
  <si>
    <t>POL1_</t>
  </si>
  <si>
    <t xml:space="preserve">ostění - dveře dodatečné do otvoru : </t>
  </si>
  <si>
    <t>VV</t>
  </si>
  <si>
    <t xml:space="preserve">D5P - 900 : </t>
  </si>
  <si>
    <t>142 : 1*(2,0*2+0,9)*0,15*2</t>
  </si>
  <si>
    <t xml:space="preserve">D7L - 900 : </t>
  </si>
  <si>
    <t>315 : 1*(2,0*2+0,9)*0,15*2</t>
  </si>
  <si>
    <t>319 : 1*(2,0*2+0,9)*0,15*2</t>
  </si>
  <si>
    <t>332 : 1*(2,0*2+0,9)*0,15*2</t>
  </si>
  <si>
    <t>325 : 1*(2,0*2+0,9)*0,15*2</t>
  </si>
  <si>
    <t xml:space="preserve">D7P - 900 : </t>
  </si>
  <si>
    <t>317 : 1*(2,0*2+0,9)*0,15*2</t>
  </si>
  <si>
    <t>316 : 1*(2,0*2+0,9)*0,15*2</t>
  </si>
  <si>
    <t>321 : 1*(2,0*2+0,9)*0,15*2</t>
  </si>
  <si>
    <t>326 : 1*(2,0*2+0,9)*0,15*2</t>
  </si>
  <si>
    <t>327 : 1*(2,0*2+0,9)*0,15*2</t>
  </si>
  <si>
    <t>329 : 1*(2,0*2+0,9)*0,15*2</t>
  </si>
  <si>
    <t>353 : 1*(2,0*2+0,9)*0,15*2</t>
  </si>
  <si>
    <t xml:space="preserve">D6P - 1100 : </t>
  </si>
  <si>
    <t>232 : 1*(2,0*2+1,1)*0,15*2</t>
  </si>
  <si>
    <t xml:space="preserve">D8L - 1100 : </t>
  </si>
  <si>
    <t>331 : 1*(2,0*2+1,1)*0,15*2</t>
  </si>
  <si>
    <t xml:space="preserve">D8P - 1100 : </t>
  </si>
  <si>
    <t>352 : 1*(2,0*2+1,1)*0,15*2</t>
  </si>
  <si>
    <t xml:space="preserve">ostění - dveře dodatečné do otvoru - 1500 : </t>
  </si>
  <si>
    <t>D2L 131/122 : 1*(2,0*2+1,5)*0,15*2</t>
  </si>
  <si>
    <t>D2P 137/138 : 1*(2,0*2+1,5)*0,15*2</t>
  </si>
  <si>
    <t>D2P 137/101 : 1*(2,0*2+1,5)*0,15*2</t>
  </si>
  <si>
    <t>D2L 231/251 : 1*(2,0*2+1,5)*0,15*2</t>
  </si>
  <si>
    <t>D2L 243b/247 : 1*(2,0*2+1,5)*0,15*2</t>
  </si>
  <si>
    <t>D2L 243b/248 : 1*(2,0*2+1,5)*0,15*2</t>
  </si>
  <si>
    <t>D2P 243b/251 : 1*(2,0*2+1,5)*0,15*2</t>
  </si>
  <si>
    <t xml:space="preserve">ostění - dveře dodatečné do otvoru - 1600 : </t>
  </si>
  <si>
    <t>D1L 129/101 : 1*(2,0*2+1,6)*0,15*2</t>
  </si>
  <si>
    <t>D1P 135/101 : 1*(2,0*2+1,6)*0,15*2</t>
  </si>
  <si>
    <t>D1L 229/201 : 1*(2,0*2+1,6)*0,15*2</t>
  </si>
  <si>
    <t>317121102R00</t>
  </si>
  <si>
    <t>Osazení překladu světlost otvoru do 180 cm</t>
  </si>
  <si>
    <t>kus</t>
  </si>
  <si>
    <t xml:space="preserve">PO dveře do nového otvoru - 1600 : </t>
  </si>
  <si>
    <t>D1P 123/129 : 1</t>
  </si>
  <si>
    <t>D1L 127/135 : 1</t>
  </si>
  <si>
    <t>D1P 229/223 : 1</t>
  </si>
  <si>
    <t>D1L 227/243a : 1</t>
  </si>
  <si>
    <t>D4P 318a/318 : 1</t>
  </si>
  <si>
    <t>D4L 318b/318 : 1</t>
  </si>
  <si>
    <t xml:space="preserve">dveře do nového otvoru - 1600 : </t>
  </si>
  <si>
    <t>D3P 243a/243b : 1</t>
  </si>
  <si>
    <t>342255028R00</t>
  </si>
  <si>
    <t>Příčky z cihel a tvárnic nepálených příčky z příčkovek pórobetonových tloušťky 150 mm</t>
  </si>
  <si>
    <t>801-1</t>
  </si>
  <si>
    <t>včetně pomocného lešení</t>
  </si>
  <si>
    <t>SPI</t>
  </si>
  <si>
    <t xml:space="preserve">příčka pro osazení nových dveří : </t>
  </si>
  <si>
    <t>123/129 : 2,7*(3,0+1,0+1,4)</t>
  </si>
  <si>
    <t>- odpočet otvoru : -(1,6*2,0)</t>
  </si>
  <si>
    <t>127/135 : 2,7*(3,0+1,0+1,4)</t>
  </si>
  <si>
    <t>223/229 : 2,7*(3,0+1,0+1,4)</t>
  </si>
  <si>
    <t>243a/227 : 2,7*(3,0+1,0+1,4)</t>
  </si>
  <si>
    <t>243a/243b : 2,4*2,7</t>
  </si>
  <si>
    <t>318/318a : 2,5*2,7</t>
  </si>
  <si>
    <t>318/318b : (2,65+0,4)*2,7</t>
  </si>
  <si>
    <t>přizdívka ostění při AL9 : 0,4*2,5</t>
  </si>
  <si>
    <t xml:space="preserve">vyzdívky při výdejně léků : </t>
  </si>
  <si>
    <t>128 : 1,8*(0,55+0,45+0,4+0,4+0,9)</t>
  </si>
  <si>
    <t>134 : 1,8*(0,55+0,45+0,4+0,4+0,9)</t>
  </si>
  <si>
    <t>228 : 1,8*(0,55+0,45+0,4+0,4+0,9)</t>
  </si>
  <si>
    <t>242 : 1,8*(0,55+0,45+0,4+0,4+0,9)</t>
  </si>
  <si>
    <t>342948111R00</t>
  </si>
  <si>
    <t>Kotvení příček ke konstrukci kotvami na hmoždinky</t>
  </si>
  <si>
    <t>m</t>
  </si>
  <si>
    <t>Včetně dodávky kotev a spojovacího materiálu.</t>
  </si>
  <si>
    <t>123/129 : 2,7*2</t>
  </si>
  <si>
    <t>127/135 : 2,7*2</t>
  </si>
  <si>
    <t>223/229 : 2,7*2</t>
  </si>
  <si>
    <t>243a/227 : 2,7*2</t>
  </si>
  <si>
    <t>243a/201 : 2,5</t>
  </si>
  <si>
    <t>243a/243b : 2,7*2</t>
  </si>
  <si>
    <t>318/318a : 2,7*2</t>
  </si>
  <si>
    <t>318/318b : 2,7*2</t>
  </si>
  <si>
    <t>3_SO-PU_01</t>
  </si>
  <si>
    <t>Požární ucpávka vč. Cert. Označení</t>
  </si>
  <si>
    <t>ks</t>
  </si>
  <si>
    <t>Vlastní</t>
  </si>
  <si>
    <t>Indiv</t>
  </si>
  <si>
    <t>POL1_1</t>
  </si>
  <si>
    <t>1.NP : 16</t>
  </si>
  <si>
    <t>2.NP : 16</t>
  </si>
  <si>
    <t>3.NP : 16</t>
  </si>
  <si>
    <t>59321212.AR</t>
  </si>
  <si>
    <t>překlad nosný železobetonový; RZP; vylehčený dutinou; l = 209,0 cm; š = 14,0 cm; h = 14,0 cm</t>
  </si>
  <si>
    <t>SPCM</t>
  </si>
  <si>
    <t>Specifikace</t>
  </si>
  <si>
    <t>POL3_</t>
  </si>
  <si>
    <t xml:space="preserve">pro nově provedené PO dveře v příčce : </t>
  </si>
  <si>
    <t>Odkaz na mn. položky pořadí 2 : 7,00000</t>
  </si>
  <si>
    <t>381351V1</t>
  </si>
  <si>
    <t>D+M šachetních dveří 1500x2000mm s požární odolností EW30 s okýnkem 100x600mm, v provedení RAL 9006, včetně demontáže stávajících, zapravení, napojení = kompletní provedení, se samozavírači</t>
  </si>
  <si>
    <t xml:space="preserve">výtahové dveře dvoukřídlé, kyvné - VD1 : </t>
  </si>
  <si>
    <t>130/129 : 1</t>
  </si>
  <si>
    <t>130/131 : 1</t>
  </si>
  <si>
    <t>135/136 : 1</t>
  </si>
  <si>
    <t>137/136 : 1</t>
  </si>
  <si>
    <t>229/230 : 1</t>
  </si>
  <si>
    <t>231/230 : 1</t>
  </si>
  <si>
    <t>243b/244 : 1</t>
  </si>
  <si>
    <t>330/318a : 1</t>
  </si>
  <si>
    <t>351/318b : 1</t>
  </si>
  <si>
    <t>381352V2</t>
  </si>
  <si>
    <t>D+M šachetních dveří 1500x2000mm s požární odolností EW30 s okýnkem 100x600mm, v provedení RAL 9006, UZAMYKATELNÉ, včetně demontáže stávajících, zapravení, napojení = komplet provedení, se samozavírači</t>
  </si>
  <si>
    <t>Dveře uzamykatelné pro zamezení přístupu klientů Alzheimer centra</t>
  </si>
  <si>
    <t>POP</t>
  </si>
  <si>
    <t xml:space="preserve">výtahové dveře dvoukřídlé, kyvné -  VD2 - uzamykatelné : </t>
  </si>
  <si>
    <t>244/243a : 1</t>
  </si>
  <si>
    <t>602011141RT1</t>
  </si>
  <si>
    <t xml:space="preserve">Omítka stěn z hotových směsí vrstva štuková, vápenná,  , tloušťka vrstvy 2 mm,  </t>
  </si>
  <si>
    <t>po jednotlivých vrstvách</t>
  </si>
  <si>
    <t xml:space="preserve">nové příčky : </t>
  </si>
  <si>
    <t>Odkaz na mn. položky pořadí 3 : 77,82500*2,05</t>
  </si>
  <si>
    <t>612421131RT2</t>
  </si>
  <si>
    <t>Oprava vnitřních vápenných omítek stěn v množství opravované plochy do 5 %,  štukových</t>
  </si>
  <si>
    <t>801-4</t>
  </si>
  <si>
    <t>Odkaz na mn. položky pořadí 101 : 2096,51100</t>
  </si>
  <si>
    <t>612423631RT2</t>
  </si>
  <si>
    <t xml:space="preserve">Omítka rýh ve stěnách maltou vápennou štuková, šířky rýhy přes 150 do 300 mm,  </t>
  </si>
  <si>
    <t>z pomocného pracovního lešení o výšce podlahy do 1900 mm a pro zatížení do 1,5 kPa,</t>
  </si>
  <si>
    <t xml:space="preserve">úprava po vybourání příček : </t>
  </si>
  <si>
    <t>229/231 : 2,7*2*0,25</t>
  </si>
  <si>
    <t>243a/243b : 2,7*2*0,25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</si>
  <si>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</si>
  <si>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</si>
  <si>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</si>
  <si>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 xml:space="preserve">při osazení AL výplní na únikové schodiště : </t>
  </si>
  <si>
    <t>Odkaz na mn. položky pořadí 37 : 42,66000</t>
  </si>
  <si>
    <t xml:space="preserve">dveřní výplně : </t>
  </si>
  <si>
    <t>Odkaz na mn. položky pořadí 1 : 38,82000</t>
  </si>
  <si>
    <t xml:space="preserve">okenní výplně : </t>
  </si>
  <si>
    <t xml:space="preserve">O1 - AL okno FIX : </t>
  </si>
  <si>
    <t>129/123 : 1*(2*1,8+1,8)*0,2</t>
  </si>
  <si>
    <t>134/135 : 1*(2*1,8+1,8)*0,2</t>
  </si>
  <si>
    <t>228/229 : 1*(2*1,8+1,8)*0,2</t>
  </si>
  <si>
    <t>242/243a : 1*(2*1,8+1,8)*0,2</t>
  </si>
  <si>
    <t xml:space="preserve">O2 - AL okno FIX : </t>
  </si>
  <si>
    <t>129/123 : 1*(2*1,8+2,0)*0,2</t>
  </si>
  <si>
    <t>134/135 : 1*(2*1,8+2,0)*0,2</t>
  </si>
  <si>
    <t>228/229 : 1*(2*1,8+2,0)*0,2</t>
  </si>
  <si>
    <t>242/243a : 1*(2*1,8+2,0)*0,2</t>
  </si>
  <si>
    <t xml:space="preserve">O3 - AL okno FIX : </t>
  </si>
  <si>
    <t>131/132 : 1*(2*1,1+2,0)*0,2</t>
  </si>
  <si>
    <t>131/142 : 1*(2*1,1+2,0)*0,2</t>
  </si>
  <si>
    <t>137/138 : 2*(2*1,1+2,0)*0,2</t>
  </si>
  <si>
    <t xml:space="preserve">O4 - AL okno FIX : </t>
  </si>
  <si>
    <t>318b/326 : 1*(2*1,1+1,25)*0,2</t>
  </si>
  <si>
    <t xml:space="preserve">O5 - AL okno motorické : </t>
  </si>
  <si>
    <t>144/ex : 1*(2*1,5+1,5)*0,2</t>
  </si>
  <si>
    <t>145/ex : 1*(2*1,5+1,5)*0,2</t>
  </si>
  <si>
    <t>249/ex : 1*(2*1,5+1,5)*0,2</t>
  </si>
  <si>
    <t>250/ex : 1*(2*1,5+1,5)*0,2</t>
  </si>
  <si>
    <t>313/ex : 1*(2*1,5+1,5)*0,2</t>
  </si>
  <si>
    <t>334/ex : 1*(2*1,5+1,5)*0,2</t>
  </si>
  <si>
    <t xml:space="preserve">O6 - AL okno FIX : </t>
  </si>
  <si>
    <t>229/235 : 1*(2*0,7+2,0)*0,2</t>
  </si>
  <si>
    <t>229/234 : 1*(2*0,7+2,0)*0,2</t>
  </si>
  <si>
    <t>612481211RT2</t>
  </si>
  <si>
    <t>Vyztužení povrchu vnitřních stěn sklotextilní síťovinou s dodávkou síťoviny a stěrkového tmelu</t>
  </si>
  <si>
    <t>622412515RT1</t>
  </si>
  <si>
    <t>Nátěr vnějsích omítek stěn vápenný, složitost 1-2, odstín I, na opravovanou omítku</t>
  </si>
  <si>
    <t>Penetrace + 2 x krycí nátěr.</t>
  </si>
  <si>
    <t>Odkaz na mn. položky pořadí 15 : 72,80000</t>
  </si>
  <si>
    <t>622422321R00</t>
  </si>
  <si>
    <t>Oprava vnějších omítek vápenných a vápenocementových štukových, stupeň členitosti 1 a 2, v množství opravované plochy přes 20 do 30 %, s barvením na 100% opravované plochy, bez nákladů na umělecké dekorace fasád</t>
  </si>
  <si>
    <t>bez otlučení vadných míst</t>
  </si>
  <si>
    <t>vnější omítka při nových únikových schodištích : 2*36,4</t>
  </si>
  <si>
    <t>622473187RT2</t>
  </si>
  <si>
    <t>Příplatek za okenní začišťovací lištu včetně dodávky</t>
  </si>
  <si>
    <t>129/123 : 1*(2*1,8+1,8)*2</t>
  </si>
  <si>
    <t>134/135 : 1*(2*1,8+1,8)*2</t>
  </si>
  <si>
    <t>228/229 : 1*(2*1,8+1,8)*2</t>
  </si>
  <si>
    <t>242/243a : 1*(2*1,8+1,8)*2</t>
  </si>
  <si>
    <t>129/123 : 1*(2*1,8+2,0)*2</t>
  </si>
  <si>
    <t>134/135 : 1*(2*1,8+2,0)*2</t>
  </si>
  <si>
    <t>228/229 : 1*(2*1,8+2,0)*2</t>
  </si>
  <si>
    <t>242/243a : 1*(2*1,8+2,0)*2</t>
  </si>
  <si>
    <t>131/132 : 1*(2*1,1+2,0)*2</t>
  </si>
  <si>
    <t>131/142 : 1*(2*1,1+2,0)*2</t>
  </si>
  <si>
    <t>137/138 : 2*(2*1,1+2,0)*2</t>
  </si>
  <si>
    <t>318b/326 : 1*(2*1,1+1,25)*2</t>
  </si>
  <si>
    <t>144/ex : 1*(2*1,5+1,5)*2</t>
  </si>
  <si>
    <t>145/ex : 1*(2*1,5+1,5)*2</t>
  </si>
  <si>
    <t>249/ex : 1*(2*1,5+1,5)*2</t>
  </si>
  <si>
    <t>250/ex : 1*(2*1,5+1,5)*2</t>
  </si>
  <si>
    <t>313/ex : 1*(2*1,5+1,5)*2</t>
  </si>
  <si>
    <t>334/ex : 1*(2*1,5+1,5)*2</t>
  </si>
  <si>
    <t>229/235 : 1*(2*0,7+2,0)*2</t>
  </si>
  <si>
    <t>229/234 : 1*(2*0,7+2,0)*2</t>
  </si>
  <si>
    <t xml:space="preserve">AL1 - AL stěna s dveřmi : </t>
  </si>
  <si>
    <t>129/ex : 1*(1,9+2,5+2,7)*2</t>
  </si>
  <si>
    <t xml:space="preserve">AL2 - AL stěna s dveřmi : </t>
  </si>
  <si>
    <t>135/ex : 1*(1,9+2,5+2,7)*2</t>
  </si>
  <si>
    <t xml:space="preserve">AL3 - AL stěna s dveřmi : </t>
  </si>
  <si>
    <t>229/ex : 1*(1,9+2,5+2,7)*2</t>
  </si>
  <si>
    <t>318a/ex : 1*(1,9+2,5+2,7)*2</t>
  </si>
  <si>
    <t xml:space="preserve">AL4 - AL stěna s dveřmi : </t>
  </si>
  <si>
    <t>243a/ex : 1*(1,9+2,5+2,7)*2</t>
  </si>
  <si>
    <t>318b/ex : 1*(1,9+2,5+2,7)*2</t>
  </si>
  <si>
    <t>AL5 : 1*(2*2,5+1,1)*2</t>
  </si>
  <si>
    <t>AL6 : 1*(2*2,5+1,1)*2</t>
  </si>
  <si>
    <t>AL7 : 1*(2,7+2,0+1,8)*2</t>
  </si>
  <si>
    <t>AL8 : 1*(2,7+2,0+1,8)*2</t>
  </si>
  <si>
    <t>AL9 : 1*(2,5*2+2,6)*2</t>
  </si>
  <si>
    <t>629451112R00</t>
  </si>
  <si>
    <t>Vyrovnávací vrstva z cementové malty šířky přes 150 do 300 mm</t>
  </si>
  <si>
    <t>pod klempířskými prvky,</t>
  </si>
  <si>
    <t xml:space="preserve">úprava provedení při osazení parapetů : </t>
  </si>
  <si>
    <t xml:space="preserve">parapety interiérové : </t>
  </si>
  <si>
    <t>Odkaz na mn. položky pořadí 22 : 45,70000</t>
  </si>
  <si>
    <t>Odkaz na mn. položky pořadí 23 : 17,70000</t>
  </si>
  <si>
    <t xml:space="preserve">parapety exteriérové : </t>
  </si>
  <si>
    <t>Odkaz na mn. položky pořadí 53 : 17,70000</t>
  </si>
  <si>
    <t>Odkaz na mn. položky pořadí 56 : 6,60000</t>
  </si>
  <si>
    <t>622401971RZ2</t>
  </si>
  <si>
    <t>Příplatek k omítce vnějš. stěn, zvýšení přilnavos., nátěrem penetračním</t>
  </si>
  <si>
    <t>632451023R00</t>
  </si>
  <si>
    <t>Vyrovnávací potěr z cementové malty v pásu o průměrné (střední) tloušťce od 30 do 40 mm</t>
  </si>
  <si>
    <t>na zdivu jako podklad např. pod izolaci, na parapetech z prefabrikovaných dílců, pod oplechování apod., vodorovný nebo ve spádu do 15°, hlazený dřevěným hladítkem,</t>
  </si>
  <si>
    <t xml:space="preserve">Při ex. výplních : </t>
  </si>
  <si>
    <t>129/ex : (1,1+1,5)*0,4</t>
  </si>
  <si>
    <t>135/ex : (1,1+1,5)*0,4</t>
  </si>
  <si>
    <t>229/ex : (1,1+1,5)*0,4</t>
  </si>
  <si>
    <t>318a/ex : (1,1+1,5)*0,4</t>
  </si>
  <si>
    <t>243a/ex : (1,1+1,5)*0,4</t>
  </si>
  <si>
    <t>318b/ex : (1,1+1,5)*0,4</t>
  </si>
  <si>
    <t/>
  </si>
  <si>
    <t xml:space="preserve">AL5 - AL dveře : </t>
  </si>
  <si>
    <t>318a/335 lodžie : (1,2)*0,4</t>
  </si>
  <si>
    <t xml:space="preserve">AL6 - AL dveře : </t>
  </si>
  <si>
    <t>318b/356 lodžie : (1,2)*0,4</t>
  </si>
  <si>
    <t>642945121R00</t>
  </si>
  <si>
    <t>Osazení ocelových zárubní protipožárních jednokřídlových, zazděním, nebo zalitím betonovou zálivkou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</si>
  <si>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</si>
  <si>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 xml:space="preserve">Dveře protipožární 900 : </t>
  </si>
  <si>
    <t>Odkaz na mn. položky pořadí 66 : 12,00000</t>
  </si>
  <si>
    <t xml:space="preserve">Dveře protipožární 1100 : </t>
  </si>
  <si>
    <t>Odkaz na mn. položky pořadí 67 : 3,00000</t>
  </si>
  <si>
    <t>642945122R00</t>
  </si>
  <si>
    <t>Osazení ocelových zárubní protipožárních dvoukřídlových, zazděním, nebo zalitím betonovou zálivkou</t>
  </si>
  <si>
    <t xml:space="preserve">Dveře protipožární 1500 : </t>
  </si>
  <si>
    <t>Odkaz na mn. položky pořadí 68 : 7,00000</t>
  </si>
  <si>
    <t xml:space="preserve">Dveře protipožární 1600 : </t>
  </si>
  <si>
    <t>Odkaz na mn. položky pořadí 69 : 9,00000</t>
  </si>
  <si>
    <t>648991111RT4</t>
  </si>
  <si>
    <t>Osazení parapetních desek z plastických hmot Dodávka a osazení parapetních desek z plastických hmot šířky 200 mm</t>
  </si>
  <si>
    <t>a poloplastických hmot na montážní pěnu, zapravení omítky pod parapetem, těsnění spáry mezi parapetem a rámem okna, dodávka silikonu.</t>
  </si>
  <si>
    <t xml:space="preserve">O1 - AL okno FIX - okno lícováno na vnější hranu : </t>
  </si>
  <si>
    <t>129/123 : 1,8</t>
  </si>
  <si>
    <t>134/135 : 1,8</t>
  </si>
  <si>
    <t>228/229 : 1,8</t>
  </si>
  <si>
    <t>242/243a : 1,8</t>
  </si>
  <si>
    <t xml:space="preserve">O2 - AL okno FIX - okno lícováno na vnější hranu : </t>
  </si>
  <si>
    <t>129/123 : 2,0</t>
  </si>
  <si>
    <t>134/135 : 2,0</t>
  </si>
  <si>
    <t>228/229 : 2,0</t>
  </si>
  <si>
    <t>242/243a : 2,0</t>
  </si>
  <si>
    <t xml:space="preserve">O3 - AL okno FIX - parapet při INT/EX : </t>
  </si>
  <si>
    <t>131/132 : 2*(2,0)</t>
  </si>
  <si>
    <t>131/142 : 2*(2,0)</t>
  </si>
  <si>
    <t>137/138 : 2*(2*2,0)</t>
  </si>
  <si>
    <t xml:space="preserve">O4 - AL okno FIX - parapet při INT/EX : </t>
  </si>
  <si>
    <t>318b/326 : 2*(1,25)</t>
  </si>
  <si>
    <t xml:space="preserve">O6 - AL okno FIX - parapet při INT/EX : </t>
  </si>
  <si>
    <t>229/235 : 2*(2,0)</t>
  </si>
  <si>
    <t>229/234 : 2*(2,0)</t>
  </si>
  <si>
    <t xml:space="preserve">AL stěna výdeje léků : </t>
  </si>
  <si>
    <t xml:space="preserve">AL7 - AL stěna s dveřmi - okno lícováno na vnější hranu : </t>
  </si>
  <si>
    <t>123/128 : 1,0</t>
  </si>
  <si>
    <t>223/228 : 1,0</t>
  </si>
  <si>
    <t xml:space="preserve">AL8 - AL stěna s dveřmi - okno lícováno na vnější hranu : </t>
  </si>
  <si>
    <t>127/134 : 1,0</t>
  </si>
  <si>
    <t>227/242 : 1,0</t>
  </si>
  <si>
    <t>648991113RT3</t>
  </si>
  <si>
    <t>Osazení parapetních desek z plastických hmot Dodávka a osazení parapetních desek z plastických hmot šířky 300 mm</t>
  </si>
  <si>
    <t xml:space="preserve">parapetní deska PO okna O5 : </t>
  </si>
  <si>
    <t>144/ex : 1,5</t>
  </si>
  <si>
    <t>145/ex : 1,5</t>
  </si>
  <si>
    <t>249/ex : 1,5</t>
  </si>
  <si>
    <t>250/ex : 1,5</t>
  </si>
  <si>
    <t>313/ex : 1,5</t>
  </si>
  <si>
    <t>334/ex : 1,5</t>
  </si>
  <si>
    <t xml:space="preserve">parapetní deska PO výplně při únikovém schodišti : </t>
  </si>
  <si>
    <t>129/ex : 1,45</t>
  </si>
  <si>
    <t>135/ex : 1,45</t>
  </si>
  <si>
    <t>229/ex : 1,45</t>
  </si>
  <si>
    <t>318a/ex : 1,45</t>
  </si>
  <si>
    <t>243a/ex : 1,45</t>
  </si>
  <si>
    <t>318b/ex : 1,45</t>
  </si>
  <si>
    <t>5533301336R</t>
  </si>
  <si>
    <t>zárubeň kovová s těsněním; pro pórobetonové tvárnice; ústí 150 mm; š průchodu 900 mm; h průchodu 1 970 mm; L, P; závěsy stavitelné; požární odolnost</t>
  </si>
  <si>
    <t>5533301346R</t>
  </si>
  <si>
    <t>zárubeň kovová s těsněním; pro pórobetonové tvárnice; ústí 150 mm; š průchodu 1 100 mm; h průchodu 1 970 mm; L, P; závěsy stavitelné; požární odolnost</t>
  </si>
  <si>
    <t>5533301376R</t>
  </si>
  <si>
    <t>zárubeň kovová s těsněním; pro pórobetonové tvárnice; ústí 150 mm; š průchodu 1 600 mm; h průchodu 1 970 mm; dvoukřídlá; závěsy stavitelné; požární odolnost</t>
  </si>
  <si>
    <t>5533301376RV1</t>
  </si>
  <si>
    <t>Zárubeň ocelová YHtm 150/1970/1500 D, EI, EW 30, pro zdění, s těsněním, se šroubovanými závěsy, atyp</t>
  </si>
  <si>
    <t>941955002R00</t>
  </si>
  <si>
    <t>Lešení lehké pracovní pomocné pomocné, o výšce lešeňové podlahy přes 1,2 do 1,9 m</t>
  </si>
  <si>
    <t>800-3</t>
  </si>
  <si>
    <t>m.č. 135 a 129 : 2,2*31</t>
  </si>
  <si>
    <t>m.č. 134 a 128 : 2,2*16</t>
  </si>
  <si>
    <t>m.č. 127 a 123 : 2,2*36</t>
  </si>
  <si>
    <t>m.č. 137 a 131 : 2,2*40,5</t>
  </si>
  <si>
    <t>m.č. 243 a 229-231 : 2,2*72,5</t>
  </si>
  <si>
    <t>m.č. 227 a 223 : 2,2*34</t>
  </si>
  <si>
    <t>m.č. 242 a 228 : 2,2*16</t>
  </si>
  <si>
    <t>m.č. 318a a 318b : 2,2*(17,0*2,5)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</si>
  <si>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</si>
  <si>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</si>
  <si>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RTS 21/ I</t>
  </si>
  <si>
    <t>Každodenní provádění kompletních úklidových prací.</t>
  </si>
  <si>
    <t>3*250</t>
  </si>
  <si>
    <t>953941312R00</t>
  </si>
  <si>
    <t>Osazení předmětů na hmoždinky osazení hasicího přístroje</t>
  </si>
  <si>
    <t>44984124RV</t>
  </si>
  <si>
    <t>Přístroj hasicí práškový PG 10 hasicí schopnost 34A, práškový</t>
  </si>
  <si>
    <t>21A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</si>
  <si>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</si>
  <si>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</si>
  <si>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</si>
  <si>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</si>
  <si>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229/231 : 2,4*2,7</t>
  </si>
  <si>
    <t>243/243 : 2,4*2,7</t>
  </si>
  <si>
    <t>962032241R00</t>
  </si>
  <si>
    <t>Bourání zdiva nadzákladového z cihel pálených nebo vápenopískových, na maltu cementovou</t>
  </si>
  <si>
    <t>m3</t>
  </si>
  <si>
    <t>nebo vybourání otvorů průřezové plochy přes 4 m2 ve zdivu nadzákladovém, včetně pomocného lešení o výšce podlahy do 1900 mm a pro zatížení do 1,5 kPa  (150 kg/m2)</t>
  </si>
  <si>
    <t xml:space="preserve">okenní parapety : </t>
  </si>
  <si>
    <t>1.NP : 2*0,4*(0,8*1,1)</t>
  </si>
  <si>
    <t>2.NP : 2*0,4*(0,8*1,1)</t>
  </si>
  <si>
    <t>3.NP : 2*0,4*(0,8*1,1)</t>
  </si>
  <si>
    <t>965048150R00</t>
  </si>
  <si>
    <t>Dočištění povrchu po vybourání dlažeb do tmele, plochy do 50%</t>
  </si>
  <si>
    <t>Odkaz na mn. položky pořadí 35 : 56,46000</t>
  </si>
  <si>
    <t>965081712R00</t>
  </si>
  <si>
    <t>Bourání podlah z keramických dlaždic, tloušťky do 10 mm, plochy do 1 m2</t>
  </si>
  <si>
    <t>bez podkladního lože, s jakoukoliv výplní spár</t>
  </si>
  <si>
    <t xml:space="preserve">Při osazení nové AL stěny s dveřmi na únikové schodiště : </t>
  </si>
  <si>
    <t>129/ex : 1,2*0,6</t>
  </si>
  <si>
    <t>135/ex : 1,2*0,6</t>
  </si>
  <si>
    <t>229/ex : 1,2*0,6</t>
  </si>
  <si>
    <t>318a/ex : 1,2*0,6</t>
  </si>
  <si>
    <t>243a/ex : 1,2*0,6</t>
  </si>
  <si>
    <t>318b/ex : 1,2*0,6</t>
  </si>
  <si>
    <t xml:space="preserve">Při osazení nových AL dveří - lodžie : </t>
  </si>
  <si>
    <t>318a/335 lodžie : 1,2*0,6</t>
  </si>
  <si>
    <t>318b/356 lodžie : 1,2*0,6</t>
  </si>
  <si>
    <t xml:space="preserve">Pro osazení nových dvoukřídlých dveří : </t>
  </si>
  <si>
    <t>123 : 4,6</t>
  </si>
  <si>
    <t>127 : 4,6</t>
  </si>
  <si>
    <t>223 : 4,6</t>
  </si>
  <si>
    <t>243 : 1,8</t>
  </si>
  <si>
    <t>227 : 4,6</t>
  </si>
  <si>
    <t>318 : 1,9+2,2</t>
  </si>
  <si>
    <t xml:space="preserve">Při vybourání stávajících 2kř. dveřích se zdivem : </t>
  </si>
  <si>
    <t>229/231 : 1,8</t>
  </si>
  <si>
    <t xml:space="preserve">Při vybourání stávajících 1kř. dveří - výměna zárubně : </t>
  </si>
  <si>
    <t>131/142 : 1,2*0,6</t>
  </si>
  <si>
    <t>231/232 : 1,2*0,6</t>
  </si>
  <si>
    <t>318/levá strana : 7*1,0*0,6</t>
  </si>
  <si>
    <t>318/pravá strana : 7*1,0*0,6</t>
  </si>
  <si>
    <t xml:space="preserve">Při vybourání stávajících 2kř. dveří - výměna zárubně : </t>
  </si>
  <si>
    <t xml:space="preserve">1.NP : </t>
  </si>
  <si>
    <t xml:space="preserve">dvoukřídlé : </t>
  </si>
  <si>
    <t>101/123 : 1,8*0,6</t>
  </si>
  <si>
    <t>131/122 : 1,8*0,6</t>
  </si>
  <si>
    <t>101/127 : 1,8*0,6</t>
  </si>
  <si>
    <t>137/138 : 1,8*0,6</t>
  </si>
  <si>
    <t>137/101 : 1,8*0,6</t>
  </si>
  <si>
    <t xml:space="preserve">2.NP : </t>
  </si>
  <si>
    <t>201/229 : 1,8*0,6</t>
  </si>
  <si>
    <t>229/231 : 1,8*0,6</t>
  </si>
  <si>
    <t>231/251 : 1,8*0,6</t>
  </si>
  <si>
    <t>243/243 : 1,8*0,6</t>
  </si>
  <si>
    <t>243/247 : 1,8*0,6</t>
  </si>
  <si>
    <t>243/248 : 1,8*0,6</t>
  </si>
  <si>
    <t>243/251 : 1,8*0,6</t>
  </si>
  <si>
    <t>965081702R00</t>
  </si>
  <si>
    <t>Bourání podlah Soklíků z dlažeb keramických tloušťky do 10 mm, výšky do 100 mm</t>
  </si>
  <si>
    <t xml:space="preserve">při bourání příček : </t>
  </si>
  <si>
    <t>229/231 : 2,4*2</t>
  </si>
  <si>
    <t>243/243 : 2,4*2</t>
  </si>
  <si>
    <t xml:space="preserve">při bourání zdiva - při únikovém schodišti : </t>
  </si>
  <si>
    <t>1.NP : 1,5</t>
  </si>
  <si>
    <t>2.NP : 1,5</t>
  </si>
  <si>
    <t>3.NP : 1,5</t>
  </si>
  <si>
    <t xml:space="preserve">částečné odsek. soklíků pří výměně otvorů : </t>
  </si>
  <si>
    <t xml:space="preserve">jednokřídlé : </t>
  </si>
  <si>
    <t>131/142 : 4*0,5</t>
  </si>
  <si>
    <t>231/232 : 4*0,5</t>
  </si>
  <si>
    <t>318/levá strana : 7*4*0,5</t>
  </si>
  <si>
    <t>318/pravá strana : 7*4*0,5</t>
  </si>
  <si>
    <t>101/123 : 4*0,5</t>
  </si>
  <si>
    <t>131/122 : 4*0,5</t>
  </si>
  <si>
    <t>101/127 : 4*0,5</t>
  </si>
  <si>
    <t>137/138 : 4*0,5</t>
  </si>
  <si>
    <t>137/101 : 4*0,5</t>
  </si>
  <si>
    <t>201/229 : 4*0,5</t>
  </si>
  <si>
    <t>229/231 : 4*0,5</t>
  </si>
  <si>
    <t>231/251 : 4*0,5</t>
  </si>
  <si>
    <t>243/243 : 4*0,5</t>
  </si>
  <si>
    <t>243/247 : 4*0,5</t>
  </si>
  <si>
    <t>243/248 : 4*0,5</t>
  </si>
  <si>
    <t>243/251 : 4*0,5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</si>
  <si>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</si>
  <si>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</si>
  <si>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</si>
  <si>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 xml:space="preserve">nové ostění otvorů obvodových stěn : </t>
  </si>
  <si>
    <t>129/ex : 2*0,8*0,4</t>
  </si>
  <si>
    <t>135/ex : 2*0,8*0,4</t>
  </si>
  <si>
    <t>229/ex : 2*0,8*0,4</t>
  </si>
  <si>
    <t>318a/ex : 2*0,8*0,4</t>
  </si>
  <si>
    <t>243a/ex : 2*0,8*0,4</t>
  </si>
  <si>
    <t>318b/ex : 2*0,8*0,4</t>
  </si>
  <si>
    <t xml:space="preserve">stávající ostění dveřních výplní s bouranou zárubní : 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</si>
  <si>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</si>
  <si>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</si>
  <si>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</si>
  <si>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131/142 : 1</t>
  </si>
  <si>
    <t>101/123 : 2*1</t>
  </si>
  <si>
    <t>131/122 : 2*1</t>
  </si>
  <si>
    <t>101/127 : 2*1</t>
  </si>
  <si>
    <t>137/138 : 2*1</t>
  </si>
  <si>
    <t>137/101 : 2*1</t>
  </si>
  <si>
    <t>231/232 : 1</t>
  </si>
  <si>
    <t>201/229 : 2*1</t>
  </si>
  <si>
    <t>229/231 : 2*1</t>
  </si>
  <si>
    <t>231/251 : 2*1</t>
  </si>
  <si>
    <t>243/243 : 2*1</t>
  </si>
  <si>
    <t>243/247 : 2*1</t>
  </si>
  <si>
    <t>243/248 : 2*1</t>
  </si>
  <si>
    <t>243/251 : 2*1</t>
  </si>
  <si>
    <t xml:space="preserve">3.NP : </t>
  </si>
  <si>
    <t>318/levá strana : 7*1</t>
  </si>
  <si>
    <t>318/pravá strana : 7*1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</si>
  <si>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</si>
  <si>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</si>
  <si>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131/142 : 1*2,0</t>
  </si>
  <si>
    <t>231/232 : 1*2,0</t>
  </si>
  <si>
    <t>318/levá strana : 7*1*2,0</t>
  </si>
  <si>
    <t>318/pravá strana : 7*1*2,0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</si>
  <si>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</si>
  <si>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</si>
  <si>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101/123 : 2*1,6</t>
  </si>
  <si>
    <t>131/122 : 2*1,6</t>
  </si>
  <si>
    <t>101/127 : 2*1,6</t>
  </si>
  <si>
    <t>137/138 : 2*1,6</t>
  </si>
  <si>
    <t>137/101 : 2*1,6</t>
  </si>
  <si>
    <t>201/229 : 2*1,6</t>
  </si>
  <si>
    <t>229/231 : 2*1,6</t>
  </si>
  <si>
    <t>231/251 : 2*1,6</t>
  </si>
  <si>
    <t>243/243 : 2*1,6</t>
  </si>
  <si>
    <t>243/247 : 2*1,6</t>
  </si>
  <si>
    <t>243/248 : 2*1,6</t>
  </si>
  <si>
    <t>243/251 : 2*1,6</t>
  </si>
  <si>
    <t>968083002R00</t>
  </si>
  <si>
    <t>Vybourání plastových výplní otvorů oken, do 2 m2</t>
  </si>
  <si>
    <t>131/132 : 2,0*1,1</t>
  </si>
  <si>
    <t>131/142 : 2,0*1,1</t>
  </si>
  <si>
    <t>137/138 : 2*2,0*1,1</t>
  </si>
  <si>
    <t>231/235 : 2,0*0,7</t>
  </si>
  <si>
    <t>231/234 : 2,0*0,7</t>
  </si>
  <si>
    <t>318/326 : 1,25*1,1</t>
  </si>
  <si>
    <t>968083003R00</t>
  </si>
  <si>
    <t>Vybourání plastových výplní otvorů oken, do 4 m2</t>
  </si>
  <si>
    <t xml:space="preserve">pro protipož. okna : </t>
  </si>
  <si>
    <t>144,145,249,250,313,334 : 6*(1,5*1,5)</t>
  </si>
  <si>
    <t>128/129 : 2,75*1,8+2,35*1,8+1,7*1,8</t>
  </si>
  <si>
    <t>134/135 : 2,75*1,8+2,35*1,8+1,7*1,8</t>
  </si>
  <si>
    <t>228/229 : 2,75*1,8+2,35*1,8+1,7*1,8</t>
  </si>
  <si>
    <t>242/243 : 2,75*1,8+2,35*1,8+1,7*1,8</t>
  </si>
  <si>
    <t>968083004R00</t>
  </si>
  <si>
    <t>Vybourání plastových výplní otvorů oken, nad 4 m2</t>
  </si>
  <si>
    <t>pro vstup na pož. schodiště : (1,9*2,5)*6</t>
  </si>
  <si>
    <t>968083012R00</t>
  </si>
  <si>
    <t>Vybourání plastových výplní otvorů prosklených dveří, nad 2 m2</t>
  </si>
  <si>
    <t>vstupní dveře 1.NP - 101 : 1,6*3,3</t>
  </si>
  <si>
    <t xml:space="preserve">vstupní dveře výdejny léků : </t>
  </si>
  <si>
    <t>123/128 : 1,0*2,7</t>
  </si>
  <si>
    <t>127/134 : 1,0*2,7</t>
  </si>
  <si>
    <t>223/228 : 1,0*2,7</t>
  </si>
  <si>
    <t>227/242 : 1,0*2,7</t>
  </si>
  <si>
    <t xml:space="preserve">lodžiové dveře : </t>
  </si>
  <si>
    <t>318/335 : 1,1*2,5</t>
  </si>
  <si>
    <t>318/356 : 1,1*2,5</t>
  </si>
  <si>
    <t>968096001R00</t>
  </si>
  <si>
    <t xml:space="preserve">Vybourání vnitřních parapetů plastových, šířky do 20 cm,  </t>
  </si>
  <si>
    <t>137/138 : 2*(2,0)</t>
  </si>
  <si>
    <t>231/235 : 2*(2,0)</t>
  </si>
  <si>
    <t>231/234 : 2*(2,0)</t>
  </si>
  <si>
    <t>318/326 : 2*(1,25)</t>
  </si>
  <si>
    <t>144,145,249,250,313,334 : 1*(6*1,5)</t>
  </si>
  <si>
    <t>128/129 : 1*(2,75+2,35+1,7)</t>
  </si>
  <si>
    <t>134/135 : 1*(2,75+2,35+1,7)</t>
  </si>
  <si>
    <t>228/229 : 1*(2,75+2,35+1,7)</t>
  </si>
  <si>
    <t>242/243 : 1*(2,75+2,35+1,7)</t>
  </si>
  <si>
    <t>pro vstup na pož. schodiště : 1*(2,5*6)</t>
  </si>
  <si>
    <t>978059511R00</t>
  </si>
  <si>
    <t>Odsekání a odebrání obkladů stěn z obkládaček vnitřních z jakýchkoliv materiálů, plochy do 1 m2</t>
  </si>
  <si>
    <t>včetně otlučení podkladní omítky až na zdivo,</t>
  </si>
  <si>
    <t xml:space="preserve">obklady při výtahových dveřích : </t>
  </si>
  <si>
    <t>130 : 4*(0,3*2,2)+2*1,1*0,3</t>
  </si>
  <si>
    <t>136 : 4*(0,3*2,2)+2*1,1*0,3</t>
  </si>
  <si>
    <t>230 : 4*(0,3*2,2)+2*1,1*0,3</t>
  </si>
  <si>
    <t>244 : 4*(0,3*2,2)+2*1,1*0,3</t>
  </si>
  <si>
    <t>330 : 2*(0,3*2,2)+1*1,1*0,3</t>
  </si>
  <si>
    <t>350 : 2*(0,3*2,2)+1*1,1*0,3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</si>
  <si>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</si>
  <si>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</si>
  <si>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</si>
  <si>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Přesun hmot</t>
  </si>
  <si>
    <t>POL7_</t>
  </si>
  <si>
    <t>oborů 801, 803, 811 a 812</t>
  </si>
  <si>
    <t>713523111R00</t>
  </si>
  <si>
    <t>Protipožární obklad VZT hodnota požární odolnosti EI 30 a 45</t>
  </si>
  <si>
    <t>800-713</t>
  </si>
  <si>
    <t>potrubí deskami a přířezy z desek</t>
  </si>
  <si>
    <t xml:space="preserve">Stávající vedení VZT potrubí : </t>
  </si>
  <si>
    <t>231 - nasávání : (2*0,5+0,6)*4,6+(0,5*0,5*2,7)</t>
  </si>
  <si>
    <t>231 - výdech : (2*0,5+0,6)*2,4</t>
  </si>
  <si>
    <t>PL02-NC</t>
  </si>
  <si>
    <t>D+M Požární větrací mřížka 150/150 do zdiva, EW 90 DP1</t>
  </si>
  <si>
    <t>243b/246 : 1</t>
  </si>
  <si>
    <t>PL03-NC</t>
  </si>
  <si>
    <t>D+M Požární větrací mřížka 300/300 do zdiva, EW 90 DP1</t>
  </si>
  <si>
    <t>243b/247 : 1</t>
  </si>
  <si>
    <t>243b - šachta : 2</t>
  </si>
  <si>
    <t>728415811R00</t>
  </si>
  <si>
    <t>Demontáž větrací nebo ventilační mřížky do průřezu 0,04 m2</t>
  </si>
  <si>
    <t>800-728</t>
  </si>
  <si>
    <t>2.NP - 9 : 3</t>
  </si>
  <si>
    <t>735110912RV</t>
  </si>
  <si>
    <t>Přemístění stávajícího otopného tělesa 1600x600, teplovodního, kompletní provedení, včetně napuštění/vypuštění, topné zkoušky</t>
  </si>
  <si>
    <t>129/ex : 1</t>
  </si>
  <si>
    <t>135/ex : 1</t>
  </si>
  <si>
    <t>229/ex : 1</t>
  </si>
  <si>
    <t>318a/ex : 1</t>
  </si>
  <si>
    <t>243a/ex : 1</t>
  </si>
  <si>
    <t>318b/ex : 1</t>
  </si>
  <si>
    <t>764411124R00</t>
  </si>
  <si>
    <t>Dodávka a montáž parapetu z taženého hliníkového profilu šířky 260 mm</t>
  </si>
  <si>
    <t>800-764</t>
  </si>
  <si>
    <t>764411155R00</t>
  </si>
  <si>
    <t>Dodávka a montáž parapetu z taženého hliníkového profilu Boční krytky k parapetům z taženého hliníkového profilu šířky 195-240 mm</t>
  </si>
  <si>
    <t>pár</t>
  </si>
  <si>
    <t xml:space="preserve">nášlapný parapet při únikovém schodišti : </t>
  </si>
  <si>
    <t>129 : 1</t>
  </si>
  <si>
    <t>135 : 1</t>
  </si>
  <si>
    <t>229 : 1</t>
  </si>
  <si>
    <t>243a : 1</t>
  </si>
  <si>
    <t>318a : 1</t>
  </si>
  <si>
    <t>318b : 1</t>
  </si>
  <si>
    <t>764410850R00</t>
  </si>
  <si>
    <t>Demontáž oplechování parapetů rš od 100 do 330 mm</t>
  </si>
  <si>
    <t>pro vstup na pož. schodiště : 1*(6*2,5)</t>
  </si>
  <si>
    <t>764411123RV1</t>
  </si>
  <si>
    <t>Oplechování parapetů z tažených Al profilů, nášlapný parapet, tl. 2,0mm, r.š.210mm, vroubkovaný</t>
  </si>
  <si>
    <t>129 : 1,1</t>
  </si>
  <si>
    <t>135 : 1,1</t>
  </si>
  <si>
    <t>229 : 1,1</t>
  </si>
  <si>
    <t>243a : 1,1</t>
  </si>
  <si>
    <t>318a : 1,1</t>
  </si>
  <si>
    <t>318b : 1,1</t>
  </si>
  <si>
    <t>998764202R00</t>
  </si>
  <si>
    <t>Přesun hmot pro konstrukce klempířské v objektech výšky do 12 m</t>
  </si>
  <si>
    <t>50 m vodorovně</t>
  </si>
  <si>
    <t>766661422R00</t>
  </si>
  <si>
    <t>Montáž dveřních křídel kompletizovaných otevíravých , protipožárních, do ocelové nebo fošnové zárubně, jednokřídlových, šířky přes 800 mm</t>
  </si>
  <si>
    <t>800-766</t>
  </si>
  <si>
    <t xml:space="preserve">dveře dodatečné do otvoru - 900 : </t>
  </si>
  <si>
    <t xml:space="preserve">dveře dodatečné do otvoru - 1100 : </t>
  </si>
  <si>
    <t>766662142R00</t>
  </si>
  <si>
    <t>Montáž dveřních křídel kompletizovaných otevíravých ,  , do zazděné rámové zárubně, dvoukřídlových, šířky přes 1450 mm</t>
  </si>
  <si>
    <t>Odkaz na mn. položky pořadí 65 : 1,00000</t>
  </si>
  <si>
    <t>766411811RV1</t>
  </si>
  <si>
    <t>panely proti poškození při provozu</t>
  </si>
  <si>
    <t xml:space="preserve">stávající ochranné desky - při výdejně léků : </t>
  </si>
  <si>
    <t>128 : 3,0+2,6+1,9</t>
  </si>
  <si>
    <t>134 : 3,0+2,6+1,9</t>
  </si>
  <si>
    <t>228 : 3,0+2,6+1,9</t>
  </si>
  <si>
    <t>242 : 3,0+2,6+1,9</t>
  </si>
  <si>
    <t>766492100RV1</t>
  </si>
  <si>
    <t>Dodání + montáž obložení stěn proti poškození při provozu, včetně dodání desky š.200mm - prvek OP1</t>
  </si>
  <si>
    <t xml:space="preserve">ochranné desky - při výdejně léků : </t>
  </si>
  <si>
    <t>128 : 8,0</t>
  </si>
  <si>
    <t>134 : 8,0</t>
  </si>
  <si>
    <t>228 : 8,0</t>
  </si>
  <si>
    <t>242 : 8,0</t>
  </si>
  <si>
    <t>766492200RV2</t>
  </si>
  <si>
    <t>Truhlářská úprava provedení madel a obkladové desky - zkrácení,  prvek OP2</t>
  </si>
  <si>
    <t>kpl</t>
  </si>
  <si>
    <t>Jedná se o zkrácení stávajícího madla + posunutí vynášecí konzoly. Včetně déklové úpravy podkladní desky. Úprava při provádění nových příček ve 3.NP</t>
  </si>
  <si>
    <t>318/318a : 1</t>
  </si>
  <si>
    <t>318/3186 : 1</t>
  </si>
  <si>
    <t>766661432RV1</t>
  </si>
  <si>
    <t>Montáž dveří protipožárních 2kříd. š.nad 145 cm</t>
  </si>
  <si>
    <t xml:space="preserve">dveře šířky 1500 : </t>
  </si>
  <si>
    <t xml:space="preserve">dveře šířky 1600 : </t>
  </si>
  <si>
    <t>767649195V01</t>
  </si>
  <si>
    <t>Zajištění systému generálního klíče</t>
  </si>
  <si>
    <t>úrovně upřesněny při realizaci</t>
  </si>
  <si>
    <t xml:space="preserve">DVEŘE JEDNOKŘÍDLÉ : </t>
  </si>
  <si>
    <t xml:space="preserve">D5 900 pravé : </t>
  </si>
  <si>
    <t xml:space="preserve">D6 1000 pravé : </t>
  </si>
  <si>
    <t>229/232 : 1</t>
  </si>
  <si>
    <t xml:space="preserve">D7 900 levé : </t>
  </si>
  <si>
    <t>318a/315 : 1</t>
  </si>
  <si>
    <t>318a/319 : 1</t>
  </si>
  <si>
    <t>318a/332 : 1</t>
  </si>
  <si>
    <t>318b/325 : 1</t>
  </si>
  <si>
    <t xml:space="preserve">D7 900 pravé : </t>
  </si>
  <si>
    <t>318a/317 : 1</t>
  </si>
  <si>
    <t>318a/316 : 1</t>
  </si>
  <si>
    <t>318a/321 : 1</t>
  </si>
  <si>
    <t>318b/326 : 1</t>
  </si>
  <si>
    <t>318b/327 : 1</t>
  </si>
  <si>
    <t>318b/329 : 1</t>
  </si>
  <si>
    <t>318b/353 : 1</t>
  </si>
  <si>
    <t xml:space="preserve">D8 1100 levé : </t>
  </si>
  <si>
    <t>318a/331 : 1</t>
  </si>
  <si>
    <t xml:space="preserve">D8 1100 pravé : </t>
  </si>
  <si>
    <t>318b/352 : 1</t>
  </si>
  <si>
    <t xml:space="preserve">DVEŘE DVOUKŘÍDLÉ : </t>
  </si>
  <si>
    <t xml:space="preserve">D1 1600 levé (stáv. otvor) : </t>
  </si>
  <si>
    <t>101/129 : 1</t>
  </si>
  <si>
    <t>201/229 : 1</t>
  </si>
  <si>
    <t xml:space="preserve">D1 1600 pravé (stáv. otvor) : </t>
  </si>
  <si>
    <t>101/135 : 1</t>
  </si>
  <si>
    <t xml:space="preserve">D1 1600 levé (nový otvor) : </t>
  </si>
  <si>
    <t>127/135 : 1</t>
  </si>
  <si>
    <t>227/243a : 1</t>
  </si>
  <si>
    <t xml:space="preserve">D1 1600 pravé (nový otvor) : </t>
  </si>
  <si>
    <t>123/129 : 1</t>
  </si>
  <si>
    <t>223/229 : 1</t>
  </si>
  <si>
    <t xml:space="preserve">D2 1500 levé (stáv. otvor) : </t>
  </si>
  <si>
    <t>122/131 : 1</t>
  </si>
  <si>
    <t>231/251 : 1</t>
  </si>
  <si>
    <t>243b/248 : 1</t>
  </si>
  <si>
    <t xml:space="preserve">D2 1500 pravé (stáv. otvor) : </t>
  </si>
  <si>
    <t>101/137 : 1</t>
  </si>
  <si>
    <t>137/138 : 1</t>
  </si>
  <si>
    <t>251/243b : 1</t>
  </si>
  <si>
    <t xml:space="preserve">D3 1500 pravé (nový otvor) : </t>
  </si>
  <si>
    <t>243a/243b : 1</t>
  </si>
  <si>
    <t xml:space="preserve">D4 1600 levé (nový otvor) : </t>
  </si>
  <si>
    <t>318/318b : 1</t>
  </si>
  <si>
    <t xml:space="preserve">D4 1600 pravé (nový otvor) : </t>
  </si>
  <si>
    <t xml:space="preserve">HLINÍKOVÉ STĚNY S DVEŘMI - EXTERIÉROVÉ : </t>
  </si>
  <si>
    <t>318a/335 lodžie : 1</t>
  </si>
  <si>
    <t>318b/356 lodžie : 1</t>
  </si>
  <si>
    <t xml:space="preserve">HLINÍKOVÉ STĚNY S DVEŘMI - INTERIÉROVÉ : </t>
  </si>
  <si>
    <t xml:space="preserve">AL7 - AL stěna s dveřmi : </t>
  </si>
  <si>
    <t>123/128 : 1</t>
  </si>
  <si>
    <t>223/228 : 1</t>
  </si>
  <si>
    <t xml:space="preserve">AL8 - AL stěna s dveřmi : </t>
  </si>
  <si>
    <t>127/134 : 1</t>
  </si>
  <si>
    <t>227/242 : 1</t>
  </si>
  <si>
    <t xml:space="preserve">AL9 - AL stěna s dveřmi : </t>
  </si>
  <si>
    <t>243a/201 : 1</t>
  </si>
  <si>
    <t>61165630RV1</t>
  </si>
  <si>
    <t>Dveře plné 160x197 cm HPL 0,8</t>
  </si>
  <si>
    <t>61165643RX01</t>
  </si>
  <si>
    <t>Dveře protipožární EI30DP3-Sm-C, plné 90x197 cm HPL 0,8, kompletní dodání dle výpisu prvků</t>
  </si>
  <si>
    <t xml:space="preserve">dveře dodatečné do otvoru : </t>
  </si>
  <si>
    <t>142 : 1</t>
  </si>
  <si>
    <t>315 : 1</t>
  </si>
  <si>
    <t>319 : 1</t>
  </si>
  <si>
    <t>332 : 1</t>
  </si>
  <si>
    <t>325 : 1</t>
  </si>
  <si>
    <t>317 : 1</t>
  </si>
  <si>
    <t>316 : 1</t>
  </si>
  <si>
    <t>321 : 1</t>
  </si>
  <si>
    <t>326 : 1</t>
  </si>
  <si>
    <t>327 : 1</t>
  </si>
  <si>
    <t>329 : 1</t>
  </si>
  <si>
    <t>353 : 1</t>
  </si>
  <si>
    <t>61165644RX</t>
  </si>
  <si>
    <t>Dveře protipožární EI30DP3-Sm-C, plné 110x197 cm HPL 0,8, kompletní dodání dle výpisu prvků</t>
  </si>
  <si>
    <t>232 : 1</t>
  </si>
  <si>
    <t>331 : 1</t>
  </si>
  <si>
    <t>352 : 1</t>
  </si>
  <si>
    <t>61165647RV1</t>
  </si>
  <si>
    <t>Dveře protipožární EI30DP3-Sm-C, plné 150x197 cm HPL 0,8, atypické, kompletní dodání dle výpisu prvků</t>
  </si>
  <si>
    <t xml:space="preserve">dveře dodatečné do otvoru - 1500 : </t>
  </si>
  <si>
    <t>D2L 131/122 : 1</t>
  </si>
  <si>
    <t>D2P 137/138 : 1</t>
  </si>
  <si>
    <t>D2P 137/101 : 1</t>
  </si>
  <si>
    <t>D2L 231/251 : 1</t>
  </si>
  <si>
    <t>D2L 243b/247 : 1</t>
  </si>
  <si>
    <t>D2L 243b/248 : 1</t>
  </si>
  <si>
    <t>D2P 243b/251 : 1</t>
  </si>
  <si>
    <t>61165647RX</t>
  </si>
  <si>
    <t>Dveře protipožární EI30DP3-Sm-C, plné 160x197 cm HPL 0,8, kompletní dodání dle výpisu prvků</t>
  </si>
  <si>
    <t xml:space="preserve">dveře dodatečné do otvoru - 1600 : </t>
  </si>
  <si>
    <t>D1L 129/101 : 1</t>
  </si>
  <si>
    <t>D1P 135/101 : 1</t>
  </si>
  <si>
    <t>D1L 229/201 : 1</t>
  </si>
  <si>
    <t>998766202R00</t>
  </si>
  <si>
    <t>Přesun hmot pro konstrukce truhlářské v objektech výšky do 12 m</t>
  </si>
  <si>
    <t>767_P_AL1</t>
  </si>
  <si>
    <t>Dodávka a montáž venkovní hliníkové prosklené stěny s dveřmi, prvek AL1</t>
  </si>
  <si>
    <t xml:space="preserve">stěna na únikové schodiště : </t>
  </si>
  <si>
    <t>767_P_AL2</t>
  </si>
  <si>
    <t>Dodávka a montáž venkovní hliníkové prosklené stěny s dveřmi, prvek AL2</t>
  </si>
  <si>
    <t>767_P_AL3</t>
  </si>
  <si>
    <t>Dodávka a montáž venkovní hliníkové prosklené stěny s dveřmi, prvek AL3, úprava pro provedení osazení odvětrání CHÚC</t>
  </si>
  <si>
    <t>767_P_AL4</t>
  </si>
  <si>
    <t>Dodávka a montáž venkovní hliníkové prosklené stěny s dveřmi, prvek AL4, úprava pro provedení osazení odvětrání CHÚC</t>
  </si>
  <si>
    <t>767_P_AL5</t>
  </si>
  <si>
    <t>Dodávka a montáž venkovních hliníkových dveří s nadsvětlíkem, prvek AL5</t>
  </si>
  <si>
    <t>318a/335 : 1</t>
  </si>
  <si>
    <t>767_P_AL6</t>
  </si>
  <si>
    <t>Dodávka a montáž venkovních hliníkových dveří s nadsvětlíkem, prvek AL6</t>
  </si>
  <si>
    <t>318b/356 : 1</t>
  </si>
  <si>
    <t>767_P_AL7</t>
  </si>
  <si>
    <t>Dodávka a montáž vnitřní hliníkové prosklené stěny s dveřmi, prvek AL7</t>
  </si>
  <si>
    <t xml:space="preserve">stěna výdejny léků : </t>
  </si>
  <si>
    <t>767_P_AL8</t>
  </si>
  <si>
    <t>Dodávka a montáž vnitřní hliníkové prosklené stěny s dveřmi, prvek AL8</t>
  </si>
  <si>
    <t>767_P_AL9</t>
  </si>
  <si>
    <t>Dodávka a montáž vnitřní hliníkové prosklené stěny s dveřmi, prvek AL9</t>
  </si>
  <si>
    <t xml:space="preserve">prosklená stěna Alzheimer centra : </t>
  </si>
  <si>
    <t>767_PO1</t>
  </si>
  <si>
    <t>Dodání + montáž hliníkového požárního okna, fixní, 1800x1800mm, prvek O1</t>
  </si>
  <si>
    <t>- kompletní provedení dle výpisu prvků</t>
  </si>
  <si>
    <t xml:space="preserve">PO okno výdejny léků : </t>
  </si>
  <si>
    <t>129/128 : 1</t>
  </si>
  <si>
    <t>135/134 : 1</t>
  </si>
  <si>
    <t>229/228 : 1</t>
  </si>
  <si>
    <t>243a/242 : 1</t>
  </si>
  <si>
    <t>767_PO2</t>
  </si>
  <si>
    <t>Dodání + montáž hliníkového požárního okna, fixní, 2000x1800mm, prvek O2</t>
  </si>
  <si>
    <t>767_PO3</t>
  </si>
  <si>
    <t>Dodání + montáž hliníkového požárního okna, fixní, 2000x1100mm, prvek O3</t>
  </si>
  <si>
    <t>131/132 : 1</t>
  </si>
  <si>
    <t>137/138 : 2</t>
  </si>
  <si>
    <t>767_PO4</t>
  </si>
  <si>
    <t>Dodání + montáž hliníkového požárního okna, fixní, 1250x1100mm, prvek O4</t>
  </si>
  <si>
    <t>767_PO5</t>
  </si>
  <si>
    <t>Dodání + montáž hliníkového požárního okna, otevíravé, 1500x1500mm, prvek O5, motoricky ovládané s napojením na EPS</t>
  </si>
  <si>
    <t>144/ex : 1</t>
  </si>
  <si>
    <t>145/ex : 1</t>
  </si>
  <si>
    <t>249/ex : 1</t>
  </si>
  <si>
    <t>250/ex : 1</t>
  </si>
  <si>
    <t>313/ex : 1</t>
  </si>
  <si>
    <t>334/ex : 1</t>
  </si>
  <si>
    <t>767_PO6</t>
  </si>
  <si>
    <t>Dodání + montáž hliníkového požárního okna, fixní, 2000x700mm, prvek O6</t>
  </si>
  <si>
    <t>231/235 : 1</t>
  </si>
  <si>
    <t>231/234 : 1</t>
  </si>
  <si>
    <t>771101101R00</t>
  </si>
  <si>
    <t xml:space="preserve">Příprava podkladu pod dlažby vysávání podkladů pod keramickou dlažbu průmyslovým vysavačem </t>
  </si>
  <si>
    <t>800-771</t>
  </si>
  <si>
    <t xml:space="preserve">doplnění KD po provedení osazení výplní : </t>
  </si>
  <si>
    <t>771101210R00</t>
  </si>
  <si>
    <t>Příprava podkladu pod dlažby penetrace podkladu pod dlažby</t>
  </si>
  <si>
    <t>Odkaz na mn. položky pořadí 90 : 56,46000</t>
  </si>
  <si>
    <t>771475014R00</t>
  </si>
  <si>
    <t>Montáž soklíků z dlaždic keramických výšky 100 mm, soklíků vodorovných, kladených do flexibilního tmele</t>
  </si>
  <si>
    <t xml:space="preserve">doplněnjí soklíků při stávajících otvorech po provedení prací : </t>
  </si>
  <si>
    <t>Odkaz na mn. položky pořadí 36 : 72,10000</t>
  </si>
  <si>
    <t xml:space="preserve">doplněnjí soklíků při novém zdivu : </t>
  </si>
  <si>
    <t>123/129 : (3,0+1,0+1,4-1,6)*2</t>
  </si>
  <si>
    <t>127/135 : (3,0+1,0+1,4-1,6)*2</t>
  </si>
  <si>
    <t>223/229 : (3,0+1,0+1,4-1,6)*2</t>
  </si>
  <si>
    <t>243a/227 : (3,0+1,0+1,4-1,6)*2</t>
  </si>
  <si>
    <t>243a/243b : (2,4-1,6)*2</t>
  </si>
  <si>
    <t>318/318a : (2,5-1,6)*2</t>
  </si>
  <si>
    <t>318/318b : (2,65+0,4-1,6)*2</t>
  </si>
  <si>
    <t>771479001R00</t>
  </si>
  <si>
    <t>Montáž soklíků z dlaždic keramických Řezání dlaždic pro soklíky</t>
  </si>
  <si>
    <t>RTS 20/ II</t>
  </si>
  <si>
    <t>Odkaz na mn. položky pořadí 88 : 108,80000</t>
  </si>
  <si>
    <t>771575109R00</t>
  </si>
  <si>
    <t>Montáž podlah z dlaždic keramických 300 x 300 mm, režných nebo glazovaných, hladkých, kladených do flexibilního tmele</t>
  </si>
  <si>
    <t>771578001R00</t>
  </si>
  <si>
    <t>Hrany schodů, dilatační, koutové, ukončovací a přechodové profily profily dilatační podlahové, pouze montáž</t>
  </si>
  <si>
    <t xml:space="preserve">dveřní lišty při jednotlivých pavilonech : </t>
  </si>
  <si>
    <t>129/101 : 1,7</t>
  </si>
  <si>
    <t>131/122 : 1,6</t>
  </si>
  <si>
    <t>135/101 : 1,7</t>
  </si>
  <si>
    <t>137/101 : 1,6</t>
  </si>
  <si>
    <t>201/229 : 1,7</t>
  </si>
  <si>
    <t>231/251 : 1,6</t>
  </si>
  <si>
    <t>243a/201 : 2,6</t>
  </si>
  <si>
    <t>243b/251 : 1,6</t>
  </si>
  <si>
    <t>771579791R00</t>
  </si>
  <si>
    <t>Příplatky k položkám montáže podlah keramických příplatek za plochu podlah keramických do 5 m2 jednotlivě</t>
  </si>
  <si>
    <t>771571906V00</t>
  </si>
  <si>
    <t>Opravy podlah keramických</t>
  </si>
  <si>
    <t xml:space="preserve">m2    </t>
  </si>
  <si>
    <t xml:space="preserve">- vyrovnání podkladu před provedením keramických podlah : </t>
  </si>
  <si>
    <t>59760170.AR</t>
  </si>
  <si>
    <t>profil dilatační PVC</t>
  </si>
  <si>
    <t>Odkaz na mn. položky pořadí 91 : 14,10000*1,15</t>
  </si>
  <si>
    <t>597642030R</t>
  </si>
  <si>
    <t>dlažba keramická š = 300 mm; l = 300 mm; h = 9,0 mm; povrch matný; pro interiér i exteriér</t>
  </si>
  <si>
    <t xml:space="preserve">keramické soklíky : </t>
  </si>
  <si>
    <t>Odkaz na mn. položky pořadí 88 : 108,80000*0,5</t>
  </si>
  <si>
    <t>Koeficient ztratné: 0,2</t>
  </si>
  <si>
    <t>781101210R00</t>
  </si>
  <si>
    <t>Příprava podkladu pod obklady penetrace podkladu pod obklady</t>
  </si>
  <si>
    <t>Odkaz na mn. položky pořadí 97 : 16,50000</t>
  </si>
  <si>
    <t>781475116R00</t>
  </si>
  <si>
    <t>Montáž obkladů vnitřních z dlaždic keramických kladených do tmele 300 x 300 mm,  , kladených do flexibilního tmele</t>
  </si>
  <si>
    <t xml:space="preserve">obklad při výměně výtahových dveří : </t>
  </si>
  <si>
    <t>Odkaz na mn. položky pořadí 46 : 16,50000</t>
  </si>
  <si>
    <t>783225100R00</t>
  </si>
  <si>
    <t xml:space="preserve">Nátěry kov.stavebních doplňk.konstrukcí syntetické dvojnásobné + 1x email,  </t>
  </si>
  <si>
    <t>800-783</t>
  </si>
  <si>
    <t xml:space="preserve">nátěr dveřních zárubní : </t>
  </si>
  <si>
    <t xml:space="preserve">900 - 1,3m2 : </t>
  </si>
  <si>
    <t>Odkaz na mn. položky pořadí 24 : 12,00000*1,3</t>
  </si>
  <si>
    <t xml:space="preserve">1100 - 1,4m2 : </t>
  </si>
  <si>
    <t>Odkaz na mn. položky pořadí 25 : 3,00000*1,4</t>
  </si>
  <si>
    <t xml:space="preserve">1500 - 1,6m2 : </t>
  </si>
  <si>
    <t>Odkaz na mn. položky pořadí 27 : 7,00000*1,6</t>
  </si>
  <si>
    <t xml:space="preserve">1600 - 1,8m2 : </t>
  </si>
  <si>
    <t>Odkaz na mn. položky pořadí 26 : 9,00000*1,8</t>
  </si>
  <si>
    <t>784191101R00</t>
  </si>
  <si>
    <t>Příprava povrchu Penetrace (napouštění) podkladu disperzní, jednonásobná</t>
  </si>
  <si>
    <t>800-784</t>
  </si>
  <si>
    <t>784195122R00</t>
  </si>
  <si>
    <t>Malby z malířských směsí hlinkových,  , barevné, dvojnásobné</t>
  </si>
  <si>
    <t xml:space="preserve">stěny : </t>
  </si>
  <si>
    <t>m.č. 135 a 129 : 2,2*(2,7*(3,0+2,5+3,0+1,2+2,3+7,9+2,8+4,05+5,0)-2*1,6*2,0-2,5*2,7)</t>
  </si>
  <si>
    <t>m.č. 134 a 128 : 2,2*(2,7*(1,3+2,8+2,5+2,8+1,2+5,25))</t>
  </si>
  <si>
    <t>m.č. 127 a 123 : 2,2*(2,7*(3,9+4,25+2,9+2,8+1,3+6,8))</t>
  </si>
  <si>
    <t>m.č. 137 a 131 : 2,2*(2,7*2,4*4)</t>
  </si>
  <si>
    <t>m.č. 243 a 229-231 : 2,2*(2,7*(3,0+5,0+4,0+2,8+17,9+2,4*2+15,0+2,2*3+1,2+3,0+2,5+3,0)-2*2,4*2,0-1,8*1,5-2,5*2,7)-1,6*2,0*8-2,6*1,9-2,3*1,9-2*2,0*0,7-1,1*2,0</t>
  </si>
  <si>
    <t>m.č. 227 a 223 : 2,2*(2,7*(2,9+4,2+3,9+2,15+2,5+6,0+1,5+2,8)-1,6*2,0-2,7*1,9)-1,6*2,0-0,9*2,0*5</t>
  </si>
  <si>
    <t>m.č. 242 a 228 : 2,2*(2,7*(1,3+2,8+2,5+2,8+1,2+5,25))</t>
  </si>
  <si>
    <t>m.č. 318a a 318b : 2,2*(2,7*(17,0*2+2,5)-1,6*2,0-0,9*2,0*7-1,1*2,5)-1,0*2,0</t>
  </si>
  <si>
    <t>m.č. 331 a 352 : 2,2*(2,7*(14,2*2+3,2+1,0+5,0+2,7)-0,9*2,0*6-1,5*1,5)</t>
  </si>
  <si>
    <t xml:space="preserve">strop : </t>
  </si>
  <si>
    <t>m.č. 331 a 352 : 2,2*41,5</t>
  </si>
  <si>
    <t>799_ON01</t>
  </si>
  <si>
    <t>Šetrná demontáž + zpětná montáž informačních cedulí (ubytovací sekce)</t>
  </si>
  <si>
    <t>222731101RV1</t>
  </si>
  <si>
    <t>Úprava umístění vnitřní kamery - úmístění dle požadavku investora, posud do 2,0m, včetně doplnění kabelové trasy</t>
  </si>
  <si>
    <t>při pozici nové AL stěny 201/227 : 1</t>
  </si>
  <si>
    <t>R-9970135</t>
  </si>
  <si>
    <t>Náklady spojené s odvozem a likvidací stavební suti</t>
  </si>
  <si>
    <t>Přesun suti</t>
  </si>
  <si>
    <t>POL8_</t>
  </si>
  <si>
    <t>naložení a odvoz stavební suti, likvidace v souladu se zákonem č. 185/2001 Sb., o odpadech</t>
  </si>
  <si>
    <t>dle technologie určené zhotovitelem, včetně poplatků za uložení odpadu</t>
  </si>
  <si>
    <t>SUM</t>
  </si>
  <si>
    <t>END</t>
  </si>
  <si>
    <t>340238212RT2</t>
  </si>
  <si>
    <t>Zazdívka otvorů o ploše přes 0,25 m2 do 1 m2 v příčkách nebo stěnách cihlami  pálenými  tloušťky nad 100 mm</t>
  </si>
  <si>
    <t>Kalkul</t>
  </si>
  <si>
    <t>včetně pomocného pracovního lešení</t>
  </si>
  <si>
    <t>zazdívka výklenků původních hydrantových skříní : 2*(0,6*0,6)</t>
  </si>
  <si>
    <t>346244361RT2</t>
  </si>
  <si>
    <t>Zazdívka rýh, potrubí, nik (výklenků) nebo kapes tloušťka 65 mm, Prvek zdicí pálený - klasický;  funkce: cihla plná;  tvar: základní;  P;  l = 290 mm;  w = 140 mm;  h = 65 mm;  styčná plocha: hladká;  kat. zdicíh...</t>
  </si>
  <si>
    <t>z jakéhokoliv druhu pálených cihel, s pomocným lešením výšky do 1,9 m a pro zatížení do 1,5 kPa.</t>
  </si>
  <si>
    <t xml:space="preserve">přesun hydrantů při chodbě 318 : </t>
  </si>
  <si>
    <t>- obezdívka nově osazených : 2*(0,5*4)*0,20</t>
  </si>
  <si>
    <t>346244371RT2</t>
  </si>
  <si>
    <t>Zazdívka rýh, potrubí, nik (výklenků) nebo kapes tloušťka 140 mm, Prvek zdicí pálený - klasický;  funkce: cihla plná;  tvar: základní;  P;  l = 290 mm;  w = 140 mm;  h = 65 mm;  styčná plocha: hladká;  kat. zdicíh...</t>
  </si>
  <si>
    <t>přesun hydrantů při chodbě 318 : (2*5,0)*0,2</t>
  </si>
  <si>
    <t>612401391RT2</t>
  </si>
  <si>
    <t>Omítky malých ploch vnitřních stěn přes 0,25 do 1 m2, vápennou štukovou omítkou</t>
  </si>
  <si>
    <t>jakoukoliv maltou, z pomocného pracovního lešení o výšce podlahy do 1900 mm a pro zatížení do 1,5 kPa,</t>
  </si>
  <si>
    <t>zazdívka výklenků původních hydrantových skříní : 2</t>
  </si>
  <si>
    <t>612423531RT2</t>
  </si>
  <si>
    <t xml:space="preserve">Omítka rýh ve stěnách maltou vápennou štuková, o šířce rýhy do 150 mm,  </t>
  </si>
  <si>
    <t>- obezdívka nově osazených : 2*(0,5*4)*0,15</t>
  </si>
  <si>
    <t>přesun hydrantů při chodbě 318 : (2*5,0)*0,30</t>
  </si>
  <si>
    <t>973031151R00</t>
  </si>
  <si>
    <t>Vysekání v cihelném zdivu výklenků a kapes výklenků_x000D_
 na jakoukoliv maltu vápennou nebo vápenocementovou, plochy větší než 0,25 m2</t>
  </si>
  <si>
    <t>výklenky pro osazení hydrantových skříní : 2*(0,6*0,6*0,3)</t>
  </si>
  <si>
    <t>722190901R00</t>
  </si>
  <si>
    <t>Uzavření nebo otevření vodovodního potrubí při opravě</t>
  </si>
  <si>
    <t>800-721</t>
  </si>
  <si>
    <t>včetně vypuštění a napuštění,</t>
  </si>
  <si>
    <t>přesun při chodbě 318 : 2</t>
  </si>
  <si>
    <t>722259991R00</t>
  </si>
  <si>
    <t xml:space="preserve">Zkoušky a revize tlaková zkouška nástěnného požárního hydrantu </t>
  </si>
  <si>
    <t>722259994R00</t>
  </si>
  <si>
    <t xml:space="preserve">Zkoušky a revize revize nástěnného požárního hydrantu </t>
  </si>
  <si>
    <t>722259995R00</t>
  </si>
  <si>
    <t>Zkoušky a revize vystavení revizní zprávy-nástěnný požární hydrant</t>
  </si>
  <si>
    <t>722254110R00</t>
  </si>
  <si>
    <t>Demontáž požárního příslušenství hydrantových skříní</t>
  </si>
  <si>
    <t>soubor</t>
  </si>
  <si>
    <t>722170105R</t>
  </si>
  <si>
    <t>Potrubí z uhl. Oceli , spojované lisováním, (E220-atest pro požární vodovody) DN 2" , včetně fitinek</t>
  </si>
  <si>
    <t>přeložení hydrantů při chodbě 318 : 2*5,0</t>
  </si>
  <si>
    <t>722190902RX</t>
  </si>
  <si>
    <t>Napuštění/vypuštění vodovodního potrubí při opravě</t>
  </si>
  <si>
    <t>potrubí požárního vodovodu : 2</t>
  </si>
  <si>
    <t>722254116RX1</t>
  </si>
  <si>
    <t>Skříň hydrantová s výzbrojí C 52 (hadice Pyrotex), vybavený, hydrantová skříň C52</t>
  </si>
  <si>
    <t>998722202R00</t>
  </si>
  <si>
    <t>Přesun hmot pro vnitřní vodovod v objektech výšky do 12 m</t>
  </si>
  <si>
    <t>vodorovně do 50 m</t>
  </si>
  <si>
    <t>733110810R00</t>
  </si>
  <si>
    <t>Demontáž potrubí z ocelových trubek závitových přes 50 do DN 80</t>
  </si>
  <si>
    <t>800-731</t>
  </si>
  <si>
    <t>stávající hydranty 3.NP : 2*5,0</t>
  </si>
  <si>
    <t>998733203R00</t>
  </si>
  <si>
    <t>Přesun hmot pro rozvody potrubí v objektech výšky do 24 m</t>
  </si>
  <si>
    <t>460680046R00</t>
  </si>
  <si>
    <t>Vysekání drážky ve zdi cihelné 15 x 15 cm</t>
  </si>
  <si>
    <t>přesun hydrantů při chodbě 318 : 2*5,0</t>
  </si>
  <si>
    <t>310236251RT1</t>
  </si>
  <si>
    <t>Zazdívka otvorů o ploše přes 0,0225 m2 do 0,09 m2 ve zdivu nadzákladovém cihlami pálenými o tloušťce zdi přes 300 do 450 mm</t>
  </si>
  <si>
    <t>prostupy stáv. potrubí : 4</t>
  </si>
  <si>
    <t>342255024RT1</t>
  </si>
  <si>
    <t>Příčky z cihel a tvárnic nepálených příčky z příčkovek pórobetonových tloušťky 100 mm</t>
  </si>
  <si>
    <t>nové provedení šachty : (0,35+0,75)*2,8</t>
  </si>
  <si>
    <t>Odkaz na mn. položky pořadí 5 : 3,08000</t>
  </si>
  <si>
    <t>612401291RT2</t>
  </si>
  <si>
    <t>Omítky malých ploch vnitřních stěn přes 0,09 do 0,25 m2, vápennou štukovou omítkou</t>
  </si>
  <si>
    <t>stávající prostupy : 2*4</t>
  </si>
  <si>
    <t>nové prostupy : 2*1</t>
  </si>
  <si>
    <t>612481211R00</t>
  </si>
  <si>
    <t>Vyztužení povrchu vnitřních stěn sklotextilní síťovinou bez dodávky síťoviny a stěrkového tmelu</t>
  </si>
  <si>
    <t>9_ON_01</t>
  </si>
  <si>
    <t>Demontáž + zpětná montáž rohové lišty při šachtě, délky 2,7m</t>
  </si>
  <si>
    <t>při m.č. 243b : 1</t>
  </si>
  <si>
    <t>stávající zděnná šachta : (0,6+0,3)*2,8</t>
  </si>
  <si>
    <t>Soklíků z dlažeb keramických tloušťky do 10 mm, výšky do 100 mm</t>
  </si>
  <si>
    <t>keram. soklík při šachtě : 0,3+0,6</t>
  </si>
  <si>
    <t>976072321RV1</t>
  </si>
  <si>
    <t>Vybourání kov. dvířek nad 0,3 m2 ze zdi cih</t>
  </si>
  <si>
    <t>stávající dvířka HUP : 1</t>
  </si>
  <si>
    <t>723150801R00</t>
  </si>
  <si>
    <t>Demontáž potrubí svařovaného z trubek hladkých do D 32 mm</t>
  </si>
  <si>
    <t>stávající potrubí 1/2 : 7,2</t>
  </si>
  <si>
    <t>723150804R00</t>
  </si>
  <si>
    <t>Demontáž potrubí svařovaného z trubek hladkých přes D 76 mm do D 108 mm</t>
  </si>
  <si>
    <t>stávající potrubí 108x4 : 0,95+7,1</t>
  </si>
  <si>
    <t>723150805R00</t>
  </si>
  <si>
    <t>Demontáž potrubí svařovaného z trubek hladkých přes D 108 mm do D 159 mm</t>
  </si>
  <si>
    <t>stávající potrubí 159x4,5 : 3,8</t>
  </si>
  <si>
    <t>723150304R00</t>
  </si>
  <si>
    <t>Potrubí ocelové hladké černé svařované D 32 mm, s 2,6 mm</t>
  </si>
  <si>
    <t>723150315R00</t>
  </si>
  <si>
    <t>Potrubí ocelové hladké černé svařované D 108 mm, s 4,0 mm</t>
  </si>
  <si>
    <t>723150317R00</t>
  </si>
  <si>
    <t>Potrubí ocelové hladké černé svařované D 159 mm, s 4,5 mm</t>
  </si>
  <si>
    <t>723150348R00</t>
  </si>
  <si>
    <t>Zhotovení redukce kováním 1DN, DN 150/100</t>
  </si>
  <si>
    <t>přechod potrubí 159x4,5/108x4 : 1</t>
  </si>
  <si>
    <t>723219105R00</t>
  </si>
  <si>
    <t>Montáž plynovodních přírubových armatur DN 100</t>
  </si>
  <si>
    <t>havarijní uzávěr plynu DN100 : 1</t>
  </si>
  <si>
    <t>723150374RV1</t>
  </si>
  <si>
    <t>Potrubí ocel. černé svařované -chráničky D 219/6,3, včetně utěsnění prostupu</t>
  </si>
  <si>
    <t>chránička potrubí 159x4,5 : 0,5</t>
  </si>
  <si>
    <t>D+M Požární větrací mřížka 150/150 do šachty, EW 90 DP1</t>
  </si>
  <si>
    <t>při nové šachtě pod stropem : 1</t>
  </si>
  <si>
    <t>při nové šachtě při podlaze : 1</t>
  </si>
  <si>
    <t>PL04-NC</t>
  </si>
  <si>
    <t>Odvzdušnění a napuštění plynového potrubí</t>
  </si>
  <si>
    <t>100</t>
  </si>
  <si>
    <t>PL05-NC</t>
  </si>
  <si>
    <t>Tlakové zkoušky potrubí</t>
  </si>
  <si>
    <t>PL06-NC</t>
  </si>
  <si>
    <t>Vyhotovení protokolu o tlakových zkouškách, revize,</t>
  </si>
  <si>
    <t>soub</t>
  </si>
  <si>
    <t>PL09-NC</t>
  </si>
  <si>
    <t>Uložení potrubí na nosné profily z montážního systému  se stávající z: nosníkové tyče, závitové tyče-2ks (závěsy), trubkové objímky s protihlukovou ochranou o světlosti dle DN potrubí</t>
  </si>
  <si>
    <t>tyče a fixačního čepu, upevňovací prvky k vazníku resp.  k trapézovému plechu střešní konstrukce montážními závěsy</t>
  </si>
  <si>
    <t>R280010</t>
  </si>
  <si>
    <t>Šetrná demontáž membránového uzávěru DN100, včetně odpojení ovládání, uskladnění pro zpětnou montáž</t>
  </si>
  <si>
    <t>R280011</t>
  </si>
  <si>
    <t>Zpětná montáž stávajícího  membránového uzávěru DN100, včetně připojení ovládání EPS/MaR, + doplňkový materiál</t>
  </si>
  <si>
    <t>R280012</t>
  </si>
  <si>
    <t>Napojení na stávající plynovod + materiál</t>
  </si>
  <si>
    <t>PL08-NC</t>
  </si>
  <si>
    <t>Přesun hmot pro do 12 m</t>
  </si>
  <si>
    <t>763761201R00</t>
  </si>
  <si>
    <t>Montáž otvorových výplní dvířek, poklopů, štítových větracích oken</t>
  </si>
  <si>
    <t>800-763</t>
  </si>
  <si>
    <t>nová protipožární dvířka HUP - m.č. 243 : 1</t>
  </si>
  <si>
    <t>723_90_01v</t>
  </si>
  <si>
    <t>Dodání + montáž samolepky "HLAVNÍ UZÁVĚR PLYNU"</t>
  </si>
  <si>
    <t>Dvířka HUP - 243b : 1</t>
  </si>
  <si>
    <t>5534765819R</t>
  </si>
  <si>
    <t>Dvířka revizní použití: stavební otvor, šachta;  funkce: protipožární;  materiál: hliník;  počet křídel: 1;  šířka = 600 mm;  výška = 600 mm;  požární odolnost: E, I;  45 min;  barva: rám šedý, deska červená s impregnací</t>
  </si>
  <si>
    <t>nové provedení šachty : 0,35+0,75</t>
  </si>
  <si>
    <t xml:space="preserve">nové provedení šachty : </t>
  </si>
  <si>
    <t>Odkaz na mn. položky pořadí 31 : 1,10000</t>
  </si>
  <si>
    <t>Odkaz na mn. položky pořadí 31 : 1,10000*0,5</t>
  </si>
  <si>
    <t>783424340R00</t>
  </si>
  <si>
    <t>Nátěry potrubí a armatur syntetické potrubí, do DN 50 mm, dvojnásobné s 1x emailováním a základním nátěrem</t>
  </si>
  <si>
    <t>na vzduchu schnoucí</t>
  </si>
  <si>
    <t xml:space="preserve">potrubí DN32 : </t>
  </si>
  <si>
    <t>Odkaz na mn. položky pořadí 10 : 7,20000</t>
  </si>
  <si>
    <t>783425350R00</t>
  </si>
  <si>
    <t>Nátěry potrubí a armatur syntetické potrubí, do DN 100 mm, dvojnásobné s 1x emailováním a základním nátěrem</t>
  </si>
  <si>
    <t xml:space="preserve">potrubí D 108 : </t>
  </si>
  <si>
    <t>Odkaz na mn. položky pořadí 14 : 4,80000</t>
  </si>
  <si>
    <t>783426360R00</t>
  </si>
  <si>
    <t>Nátěry potrubí a armatur syntetické potrubí, do DN 150 mm, dvojnásobné s 1x emailováním a základním nátěrem</t>
  </si>
  <si>
    <t xml:space="preserve">potrubí D 159 : </t>
  </si>
  <si>
    <t>Odkaz na mn. položky pořadí 15 : 7,20000</t>
  </si>
  <si>
    <t>Odkaz na mn. položky pořadí 38 : 4,62000</t>
  </si>
  <si>
    <t>784195212R00</t>
  </si>
  <si>
    <t>Malby z malířských směsí otěruvzdorných,  , bělost 82 %, dvojnásobné, Hmota nátěrová typ: malířská;  funkce: dekorační;  vrstva: vrchní;  interiér;  podklad: minerální, sádrokarton;  barva: bílá;  lesk: matný (G3);  b...</t>
  </si>
  <si>
    <t>Odkaz na mn. položky pořadí 3 : 3,08000*1,5</t>
  </si>
  <si>
    <t>230030081R00</t>
  </si>
  <si>
    <t>Zhotovení přemost.přírubových spojů na montáži</t>
  </si>
  <si>
    <t>příruby při membr. uzávěru : 2</t>
  </si>
  <si>
    <t>230230076R00</t>
  </si>
  <si>
    <t>Čištění potrubí, DN 200</t>
  </si>
  <si>
    <t>Odkaz na mn. položky pořadí 13 : 8,70000</t>
  </si>
  <si>
    <t>31946310R</t>
  </si>
  <si>
    <t>příruba přivařovací s krkem; mat. uhlík. ocel (11 416); Js (DN) 100 mm; 0,6 MPa; PN 6; vnitř.D = 100,0 mm; vnější D1= 205 mm; V = 45 mm; ČSN 13 1229</t>
  </si>
  <si>
    <t>Odkaz na mn. položky pořadí 39 : 2,00000</t>
  </si>
  <si>
    <t>460680023RT3</t>
  </si>
  <si>
    <t>Průraz zdivem v cihlové zdi tloušťky 45 cm, plochy do 0,09 m2</t>
  </si>
  <si>
    <t>prostup potrubí 159x4,5 : 1</t>
  </si>
  <si>
    <t>21_01.1_01</t>
  </si>
  <si>
    <t>Rozváděč na omítku, SP 0763-EI 30 DP1-S, protipožární provedení, barva RAL7035-světle šedá, 96modulů, (komplet)</t>
  </si>
  <si>
    <t>21_01.1_02</t>
  </si>
  <si>
    <t>Bočnice BPZ-MSW-7/SNAP</t>
  </si>
  <si>
    <t>21_01.1_03</t>
  </si>
  <si>
    <t>DIN lišty BPZ-DINR24-600</t>
  </si>
  <si>
    <t>21_01.1_04</t>
  </si>
  <si>
    <t>Úchyty BEL-01</t>
  </si>
  <si>
    <t>21_01.1_05</t>
  </si>
  <si>
    <t>Úchyty BEL-12</t>
  </si>
  <si>
    <t>21_01.1_06</t>
  </si>
  <si>
    <t>Krycí desky BZP-FP-600/150-45</t>
  </si>
  <si>
    <t>21_01.1_07</t>
  </si>
  <si>
    <t>Krycí desky BZP-FP-200/150-45</t>
  </si>
  <si>
    <t>21_01.1_08</t>
  </si>
  <si>
    <t>MSN-40-3 Vypínač</t>
  </si>
  <si>
    <t>Ks</t>
  </si>
  <si>
    <t>21_01.1_09</t>
  </si>
  <si>
    <t>MSN-40-3 Vypínač - vypínací cívka</t>
  </si>
  <si>
    <t>21_01.1_10</t>
  </si>
  <si>
    <t>Pojistkový odpínač na válcové pojistky, 4A/1f</t>
  </si>
  <si>
    <t>21_01.1_11</t>
  </si>
  <si>
    <t>Svodič přepětí T2, 10/350 - 75kA</t>
  </si>
  <si>
    <t>21_01.1_12</t>
  </si>
  <si>
    <t>MCB-25B-3 Jistič</t>
  </si>
  <si>
    <t>21_01.1_13</t>
  </si>
  <si>
    <t>MCB-6C-1 Jistič</t>
  </si>
  <si>
    <t>21_01.1_14</t>
  </si>
  <si>
    <t>RSI-20-11-A024 Instalační stykač</t>
  </si>
  <si>
    <t>21_01.1_15</t>
  </si>
  <si>
    <t>Propojovací lišta</t>
  </si>
  <si>
    <t>21_01.1_16</t>
  </si>
  <si>
    <t>Náhradní zdroj UPS 5-10 kVA, vstup: 3x400V, 50Hz, TN-S, výstup: 3x400V, 50Hz, TN-S, IP20, typ, baterií: bezúdržbové, uzavřené, olověné 12V/9Ah, doba zálohy: 45minut na plný výkon. V ceně je</t>
  </si>
  <si>
    <t>obsaženo: doprava a nastěhování do místa instalace, připojení na připravený přívod, oživení, zprovoznění, odzkoušení, proškolení obsluhy, technická dokumentace k zařízení</t>
  </si>
  <si>
    <t>21_01.1_17</t>
  </si>
  <si>
    <t>N - svítidlo nouzové s piktogramem LED4,6W, 268x42x192mm, 60lm, IP30, pozorovací vzdálenost 20m</t>
  </si>
  <si>
    <t>21_01.1_18</t>
  </si>
  <si>
    <t>MCB-40B-3 Jistič - doplnění do RH, jištění nového RUPS</t>
  </si>
  <si>
    <t>21_01.1_19</t>
  </si>
  <si>
    <t>MCB-6B-1 Jistič (doplnění jističů pro napájení dveřních magnetů)</t>
  </si>
  <si>
    <t>21_01.1_20</t>
  </si>
  <si>
    <t>Kabel silový, izolace PVC, CYKY-J 5x6 , pevně</t>
  </si>
  <si>
    <t>21_01.1_21</t>
  </si>
  <si>
    <t>Kabel se zvýšenou odolností proti šíření plamene, barva pláště oranžová, třída reakce na oheň – B2, ca, s1, d0, 1-CXKH-R-J 3x1.5 mm2 , pevně</t>
  </si>
  <si>
    <t>21_01.1_22</t>
  </si>
  <si>
    <t>Kabel s funkční schopností při požáru, barva pláště hnědá, třída reakce na oheň – B2 ca, s1, d,, 1-CHKE-V-J 3x1.5 mm2 , pevně</t>
  </si>
  <si>
    <t>21_01.1_23</t>
  </si>
  <si>
    <t>Kabel s funkční schopností při požáru, barva pláště hnědá, třída reakce na oheň – B2 ca, s1, d,, 1-CHKE-V-J 3x2.5 mm2 , pevně</t>
  </si>
  <si>
    <t>21_01.1_24</t>
  </si>
  <si>
    <t>Kabel s funkční schopností při požáru, barva pláště hnědá, třída reakce na oheň – B2 ca, s1, d,, 1-CHKE-V-J 5x6 mm2 , pevně</t>
  </si>
  <si>
    <t>21_01.1_25</t>
  </si>
  <si>
    <t>Ukončení vodičů v rozvaděčích, do 2,5 mm2</t>
  </si>
  <si>
    <t>21_01.1_26</t>
  </si>
  <si>
    <t>Ukončení vodičů v rozvaděčích, do 6 mm2</t>
  </si>
  <si>
    <t>21_01.1_27</t>
  </si>
  <si>
    <t>INOXDZI 60X60_BIX Žlab drátěný nerezový s integrovanou spojkou, s funkční schopností (komplet,, podpěry 3ks/m)</t>
  </si>
  <si>
    <t>21_01.1_28</t>
  </si>
  <si>
    <t>Požárně odolná elektroinstalační krabice s keramickou svorkovnicí, 101x101x63,5mm</t>
  </si>
  <si>
    <t>21_01.1_29</t>
  </si>
  <si>
    <t>Svorkovnice krabicová, 2273-202 2x0,5-2,5mm2</t>
  </si>
  <si>
    <t>21_01.1_30</t>
  </si>
  <si>
    <t>Svorkovnice krabicová, 2273-203 3x0,5-2,5mm2</t>
  </si>
  <si>
    <t>21_01.1_31</t>
  </si>
  <si>
    <t>Svorkovnice krabicová, 2273-205 5x0,5-2,5mm2</t>
  </si>
  <si>
    <t>21_01.1_32</t>
  </si>
  <si>
    <t>Svorkovnice krabicová, KO 97/L_NA KRABICE ODBOČNÁ</t>
  </si>
  <si>
    <t>21_01.1_33</t>
  </si>
  <si>
    <t>Přepínač č.6 pod omítku, barva bílá - komplet (strojek, ramecek, krytka, krabice ko68)</t>
  </si>
  <si>
    <t>21_01.1_34</t>
  </si>
  <si>
    <t>Tlačítko bezpečnostní, v nehořlavé skříňce s krycím sklem, 1x zapínací, 1x rozpínací kontakt -, CENTRAL, TOTAL STOP</t>
  </si>
  <si>
    <t>21_01.1_35</t>
  </si>
  <si>
    <t>Montáž rozvodnic do 100 kg</t>
  </si>
  <si>
    <t>21_01.1_36</t>
  </si>
  <si>
    <t>Vybourání otvoru ve zdivu cihelném do průměru 60mm, stěna do 300mm</t>
  </si>
  <si>
    <t>21_01.1_37</t>
  </si>
  <si>
    <t>Vysekaní rýh pro vodiče v omítce stěn, šíře 30 mm</t>
  </si>
  <si>
    <t>21_01.1_38</t>
  </si>
  <si>
    <t>Zazdívka otvoru o ploše do 2.25 dm2 ve zdivu, stěna do 300mm</t>
  </si>
  <si>
    <t>21_01.1_39</t>
  </si>
  <si>
    <t>Omítka rýh ve stěnách maltou šíře do 300 mm</t>
  </si>
  <si>
    <t>21_01.1_40</t>
  </si>
  <si>
    <t>Provedeni revizních zkoušek – dle ČSN 331500, revizní technik</t>
  </si>
  <si>
    <t>hod</t>
  </si>
  <si>
    <t>21_01.1_41</t>
  </si>
  <si>
    <t>HZS - Napojeni na stávajici rozvody osvětlení</t>
  </si>
  <si>
    <t>21_01.1_42</t>
  </si>
  <si>
    <t>HZS - Uprava a doplnění stavajiciho rozvadece</t>
  </si>
  <si>
    <t>21_01.1_43</t>
  </si>
  <si>
    <t>Podružný materiál</t>
  </si>
  <si>
    <t>Elektromontáže - celkem</t>
  </si>
  <si>
    <t>210110045RV1</t>
  </si>
  <si>
    <t>Přesunutí stávajícího spínače zapuštěného, střídavý, řazení 6, přesun do 3,0m, kompletní provedení, vč. dodávky strojku, rámečku a krytu, sekaní drážky, WAGO svorky + kabeláž, zapravení</t>
  </si>
  <si>
    <t xml:space="preserve">přesun vlivem doplnění PO dveří : </t>
  </si>
  <si>
    <t>1.NP : 10</t>
  </si>
  <si>
    <t>2.NP : 10</t>
  </si>
  <si>
    <t>3.NP : 6</t>
  </si>
  <si>
    <t>SLP_SO_01</t>
  </si>
  <si>
    <t>Příchytka kabelů jednostranná 6712 PO, + šroub SB 6.3X35_POGMT</t>
  </si>
  <si>
    <t>SLP_SO_02</t>
  </si>
  <si>
    <t>Montáž ohniodolné uchycení kabelu – příchytka včetně šroubu a hmoždinky</t>
  </si>
  <si>
    <t>SLP_SO_03</t>
  </si>
  <si>
    <t>Trubka  1436, 320N, pod omítku, vč. zasekání</t>
  </si>
  <si>
    <t>SLP_SO_04</t>
  </si>
  <si>
    <t>Trubka ohebná z PVC uložená volně, 16 mm, včetně dodávky trubky 1516</t>
  </si>
  <si>
    <t>SLP_SO_05</t>
  </si>
  <si>
    <t>Trubka ohebná z PVC uložená volně, 20mm, včetně dodávky trubky 1520</t>
  </si>
  <si>
    <t>SLP_SO_06</t>
  </si>
  <si>
    <t>Lišta hranatá 20x20 bílá</t>
  </si>
  <si>
    <t>SLP_SO_07</t>
  </si>
  <si>
    <t>Montáž kabelových tras trubka lišta do D25</t>
  </si>
  <si>
    <t>SLP_SO_08</t>
  </si>
  <si>
    <t>Instalační krabice propojovací 105/105/40</t>
  </si>
  <si>
    <t>SLP_SO_09</t>
  </si>
  <si>
    <t>Montáž Krabice instalační přístrojová na povrch</t>
  </si>
  <si>
    <t>SLP_SO_10</t>
  </si>
  <si>
    <t>SLP_SO_11</t>
  </si>
  <si>
    <t>Instalace Protipožární ucpávky kabelových tras</t>
  </si>
  <si>
    <t>SLP_SO_12</t>
  </si>
  <si>
    <t>Pomocný instalační a stavební materiál, vč. instalace</t>
  </si>
  <si>
    <t>SLP_SO_13</t>
  </si>
  <si>
    <t>Bezhalogenový kabel kruhové linky,  stíněný - 1x2x0,8</t>
  </si>
  <si>
    <t>SLP_SO_14</t>
  </si>
  <si>
    <t>Ohniodolný kabel,  s funkční schopností, stíněný  2x2x0,8, dle ČSN EN 60331 - 90 min (např., PRAFlaGuard)</t>
  </si>
  <si>
    <t>SLP_SO_15</t>
  </si>
  <si>
    <t>Ohniodolný kabel 2x1,5,  s funkční schopností (např.typu PRAFlaDur PH 120-R)</t>
  </si>
  <si>
    <t>SLP_SO_16</t>
  </si>
  <si>
    <t>Instalace kabeláže EPS</t>
  </si>
  <si>
    <t>SLP_SO_17</t>
  </si>
  <si>
    <t>Hlásič tlačítkový adresný a konvenční (s náhradním sklem, bez klíče)</t>
  </si>
  <si>
    <t>SLP_SO_18</t>
  </si>
  <si>
    <t>Vstupní prvek s izolátorem, 1x IN v krabici</t>
  </si>
  <si>
    <t>SLP_SO_19</t>
  </si>
  <si>
    <t>Jednotka výstupů - 8x OUT - relé, v krabici</t>
  </si>
  <si>
    <t>SLP_SO_20</t>
  </si>
  <si>
    <t>Zdroj 24VDC/5A, EN 54-4 v kov. krytu +2x AKU 12V/24Ah</t>
  </si>
  <si>
    <t>SLP_SO_21</t>
  </si>
  <si>
    <t>Doplnění, montážní materiál nezbytný pro úpravy ve stávajícím systému</t>
  </si>
  <si>
    <t>SLP_SO_22</t>
  </si>
  <si>
    <t>Montáž komponent EPS</t>
  </si>
  <si>
    <t>h</t>
  </si>
  <si>
    <t>SLP_SO_23</t>
  </si>
  <si>
    <t>Příprava na montáž</t>
  </si>
  <si>
    <t>SLP_SO_24</t>
  </si>
  <si>
    <t>Vyhledání návazností EPS a zjištění skutečného provedení EPS</t>
  </si>
  <si>
    <t>SLP_SO_25</t>
  </si>
  <si>
    <t>Demontáž stávajících podhledů a opětovná montáž</t>
  </si>
  <si>
    <t>SLP_SO_26</t>
  </si>
  <si>
    <t>Úpravy v instalacích a montážní práce ve stávajícím systému</t>
  </si>
  <si>
    <t>SLP_SO_27</t>
  </si>
  <si>
    <t>Součinnost se správcem stávajícího systému</t>
  </si>
  <si>
    <t>SLP_SO_28</t>
  </si>
  <si>
    <t>Kordinace s dodavateli PBZ - napojení a přezkoušení součinnosti PBZ</t>
  </si>
  <si>
    <t>SLP_SO_29</t>
  </si>
  <si>
    <t>Součinnost s ostatními profesemi</t>
  </si>
  <si>
    <t>SLP_SO_30</t>
  </si>
  <si>
    <t>Stavební přípomoce</t>
  </si>
  <si>
    <t>SLP_SO_31</t>
  </si>
  <si>
    <t>REVIZNÍ TECHNIK</t>
  </si>
  <si>
    <t>SLP_SO_32</t>
  </si>
  <si>
    <t>Nastavení a konfigurace systému</t>
  </si>
  <si>
    <t>SLP_SO_33</t>
  </si>
  <si>
    <t>Uvedení do provozu (FZ po montáži, zkušební provoz, zaškolení obsluhy)</t>
  </si>
  <si>
    <t>SLP_SO_34</t>
  </si>
  <si>
    <t>Projektová dokumentace skutečného provedení</t>
  </si>
  <si>
    <t>SLP_SO_35</t>
  </si>
  <si>
    <t>Doprava</t>
  </si>
  <si>
    <t xml:space="preserve">prostup potrubí odtahu : </t>
  </si>
  <si>
    <t>229 : 0,4*(2*(0,75+0,3))</t>
  </si>
  <si>
    <t>243b : 0,4*(2*(0,75+0,3))</t>
  </si>
  <si>
    <t>317121151RT3</t>
  </si>
  <si>
    <t>Montáž ŽB překladů dodatečně do připravených rýh včetně dodávky železobetonových prefabrikátů_x000D_
 délky 1190 mm, šířky 120 mm, výšky 190 mm</t>
  </si>
  <si>
    <t>229 : 3</t>
  </si>
  <si>
    <t>243b : 3</t>
  </si>
  <si>
    <t>229 - zapravení : 1</t>
  </si>
  <si>
    <t>243b - zapravení : 1</t>
  </si>
  <si>
    <t>229 - zapravení překladů : 2*(1,25*0,25)</t>
  </si>
  <si>
    <t>243b - zapravení překladů : 2*(1,25*0,25)</t>
  </si>
  <si>
    <t>612401391RV1</t>
  </si>
  <si>
    <t>Omítka malých ploch vnitřních stropů do 1 m2, vápennou štukovou omítkou</t>
  </si>
  <si>
    <t xml:space="preserve">stropní konstrukce 3.NP - prostup odvětrání : </t>
  </si>
  <si>
    <t>318A - zapravení : 1</t>
  </si>
  <si>
    <t>318B - zapravení : 1</t>
  </si>
  <si>
    <t>229 - zapravení : 4</t>
  </si>
  <si>
    <t>243b - zapravení : 4</t>
  </si>
  <si>
    <t>Odkaz na mn. položky pořadí 6 : 8,00000</t>
  </si>
  <si>
    <t>941955004R00</t>
  </si>
  <si>
    <t>Lešení lehké pracovní pomocné pomocné, o výšce lešeňové podlahy přes 2,5 do 3,5 m</t>
  </si>
  <si>
    <t>229 : 5</t>
  </si>
  <si>
    <t>243b : 5</t>
  </si>
  <si>
    <t>949942101R00</t>
  </si>
  <si>
    <t>Hydraulická zvedací plošina včetně obsluhy instalovaná na automobilovém podvozku, výšky zdvihu do 27 m</t>
  </si>
  <si>
    <t>včetně obsluhy instalovaná na automobilovém podvozku,</t>
  </si>
  <si>
    <t>229 : 2</t>
  </si>
  <si>
    <t>243b : 2</t>
  </si>
  <si>
    <t>960321271R00</t>
  </si>
  <si>
    <t>Bourání konstrukcí vodních staveb konstrukce ze železobetonu</t>
  </si>
  <si>
    <t>832-1</t>
  </si>
  <si>
    <t>s naložením vybouraných hmot a suti na dopravní prostředek nebo s odklizením na hromady do vzdálenosti 20 m</t>
  </si>
  <si>
    <t>318A : 0,3*0,3*0,25</t>
  </si>
  <si>
    <t>318B : 0,3*0,3*0,25</t>
  </si>
  <si>
    <t>229 : 0,4*(0,75+2*0,3)</t>
  </si>
  <si>
    <t>243b : 0,4*(0,75+2*0,3)</t>
  </si>
  <si>
    <t>970251250R00</t>
  </si>
  <si>
    <t>Řezání železobetonu hloubka řezu 250 mm</t>
  </si>
  <si>
    <t>318A : 4*0,5</t>
  </si>
  <si>
    <t>318B : 4*0,5</t>
  </si>
  <si>
    <t>971033451R00</t>
  </si>
  <si>
    <t>Vybourání otvorů ve zdivu cihelném z jakýchkoliv cihel pálených_x000D_
 na jakoukoliv maltu vápenou nebo vápenocementovou, plochy do 0,25 m2, tloušťky do 450 mm</t>
  </si>
  <si>
    <t>základovém nebo nadzákladovém,</t>
  </si>
  <si>
    <t>243b : 1</t>
  </si>
  <si>
    <t>974031265R00</t>
  </si>
  <si>
    <t>Vysekání rýh v jakémkoliv zdivu cihelném v prostoru přilehlém ke stropní konstrukci_x000D_
 do hloubky 150 mm, šířky do 200 mm</t>
  </si>
  <si>
    <t>229 - osazení ŽB překladů : 3*1,25</t>
  </si>
  <si>
    <t>243b - osazení ŽB překladů : 3*1,25</t>
  </si>
  <si>
    <t>VZT_ON01</t>
  </si>
  <si>
    <t>doprava materiálu, zařízení a techniků na stavbu</t>
  </si>
  <si>
    <t>VZT_ON02</t>
  </si>
  <si>
    <t>zaregulování</t>
  </si>
  <si>
    <t>VZT_ON03</t>
  </si>
  <si>
    <t>vnitrostaveništní přesuny</t>
  </si>
  <si>
    <t>VZT_ON04</t>
  </si>
  <si>
    <t>kompletační činnost</t>
  </si>
  <si>
    <t>VZT_ON05</t>
  </si>
  <si>
    <t>zdvihací mechanismy, lešení</t>
  </si>
  <si>
    <t>VZT_ON06</t>
  </si>
  <si>
    <t>výrobní dokumentace, dokumentace skutečného provedení stavby</t>
  </si>
  <si>
    <t>VZT_ON07</t>
  </si>
  <si>
    <t>předávací dokumentace stavby</t>
  </si>
  <si>
    <t>VZT_101</t>
  </si>
  <si>
    <t>pružná manžeta DS 50-25</t>
  </si>
  <si>
    <t>VZT_102</t>
  </si>
  <si>
    <t>protidešťová žaluzie sací, 750x300 mm</t>
  </si>
  <si>
    <t>VZT_103</t>
  </si>
  <si>
    <t>protidešťová žaluzie výfuková, 750x300 mm</t>
  </si>
  <si>
    <t>VZT_104</t>
  </si>
  <si>
    <t>krycí mřížka tahokovová 750x300 mm, RAL dle požadavku architekta</t>
  </si>
  <si>
    <t>VZT_105</t>
  </si>
  <si>
    <t>čtyřhranné potrubí do obvodu 2100 mm</t>
  </si>
  <si>
    <t>bm</t>
  </si>
  <si>
    <t>VZT_106</t>
  </si>
  <si>
    <t>tepelná izolace - 20 mm kaučuk s Al polepem, celoplošně samolepící, na čtřhranné potrubí</t>
  </si>
  <si>
    <t>VZT_Z1_1.01</t>
  </si>
  <si>
    <t>přívodní ventilátor RS 50-25 EC sileo</t>
  </si>
  <si>
    <t>VZT_Z1_1.02/03</t>
  </si>
  <si>
    <t>uzavírací servoklapka 750x300 mm, servopohon Belimo TF230</t>
  </si>
  <si>
    <t>VZT_201</t>
  </si>
  <si>
    <t>VZT_202</t>
  </si>
  <si>
    <t>VZT_203</t>
  </si>
  <si>
    <t>VZT_204</t>
  </si>
  <si>
    <t>VZT_205</t>
  </si>
  <si>
    <t>VZT_206</t>
  </si>
  <si>
    <t>VZT_Z2_2.01</t>
  </si>
  <si>
    <t>VZT_Z2_2.02/03</t>
  </si>
  <si>
    <t>VZT_301</t>
  </si>
  <si>
    <t>pružná manžeta FK 315</t>
  </si>
  <si>
    <t>VZT_302</t>
  </si>
  <si>
    <t>VZT_303</t>
  </si>
  <si>
    <t>výfukové koleno 300x300 mm, 180°, síto proti ptactvu</t>
  </si>
  <si>
    <t>VZT_304</t>
  </si>
  <si>
    <t>VZT_305</t>
  </si>
  <si>
    <t>krycí mřížka tahokovová 300x300 mm, RAL dle požadavku architekta</t>
  </si>
  <si>
    <t>VZT_306</t>
  </si>
  <si>
    <t>VZT_307</t>
  </si>
  <si>
    <t>spiro potrubí do D315</t>
  </si>
  <si>
    <t>VZT_308</t>
  </si>
  <si>
    <t>VZT_309</t>
  </si>
  <si>
    <t>protipožární izolace - 60 mm kamenná vata s Al polepem, připevněná na trny, na čtyřhranné potrubí</t>
  </si>
  <si>
    <t>VZT_Z3_3.01</t>
  </si>
  <si>
    <t>přívodní ventilátor K 315 L EC</t>
  </si>
  <si>
    <t>VZT_Z3_3.02</t>
  </si>
  <si>
    <t>VZT_Z3_3.03</t>
  </si>
  <si>
    <t>uzavírací servoklapka 300x300 mm, servopohon Belimo TF230</t>
  </si>
  <si>
    <t>VZT_401</t>
  </si>
  <si>
    <t>VZT_402</t>
  </si>
  <si>
    <t>VZT_403</t>
  </si>
  <si>
    <t>VZT_404</t>
  </si>
  <si>
    <t>VZT_405</t>
  </si>
  <si>
    <t>VZT_406</t>
  </si>
  <si>
    <t>VZT_407</t>
  </si>
  <si>
    <t>VZT_408</t>
  </si>
  <si>
    <t>VZT_409</t>
  </si>
  <si>
    <t>protipožární izolace - 60 mm kamenná vata s Al polepem, připevněná na trny, na čtřhranné potrubí</t>
  </si>
  <si>
    <t>VZT_Z1_4.01</t>
  </si>
  <si>
    <t>VZT_Z1_4.02</t>
  </si>
  <si>
    <t>VZT_Z1_4.03</t>
  </si>
  <si>
    <t>711170101R00</t>
  </si>
  <si>
    <t>Odstranění izolace proti vodě - fólie vodorovná, volně</t>
  </si>
  <si>
    <t>800-711</t>
  </si>
  <si>
    <t>318A - stropní lepenka : 0,5*0,5</t>
  </si>
  <si>
    <t>318B - stropní lepenka : 0,5*0,5</t>
  </si>
  <si>
    <t>713101122R00</t>
  </si>
  <si>
    <t>Odstranění tepelné izolace z desek, lamel, rohoží, pásů a foukané izolace stropů a podhledů, volně uložené, z minerálních desek, lamel, rohoží a pásů, tloušťky od 100 mm do 200 mm</t>
  </si>
  <si>
    <t>318A : 0,5*0,5</t>
  </si>
  <si>
    <t>318B : 0,5*0,5</t>
  </si>
  <si>
    <t>728001V1</t>
  </si>
  <si>
    <t>D+M čidlo VZT potrubí</t>
  </si>
  <si>
    <t>Potrubí vzduchotechnické jednotky umístěné ve 2.NP bude doplněno o hlásiče kouře, které při zaznamenání spalin v potrubí vypnou VZT jednotku</t>
  </si>
  <si>
    <t>762341210RT3</t>
  </si>
  <si>
    <t>Montáž bednění střech rovných o sklonu do 60° z prken hrubých na sraz tloušťky do 32 mm včetně vyřezání otvorů , včetně dodávky prken tloušťky 22 mm</t>
  </si>
  <si>
    <t>800-762</t>
  </si>
  <si>
    <t>318A - doplnění po provedení potrubí odvětrání : 1,5</t>
  </si>
  <si>
    <t>318B - doplnění po provedení potrubí odvětrání : 1,5</t>
  </si>
  <si>
    <t>762341921R00</t>
  </si>
  <si>
    <t>Bednění a laťování střech vyřezání jednotlivých otvorů bez rozebrání krytiny_x000D_
 v bednění z prken tloušťky do 32 mm, plocha otvoru do 1 m2</t>
  </si>
  <si>
    <t>998762202R00</t>
  </si>
  <si>
    <t>Přesun hmot pro konstrukce tesařské v objektech výšky do 12 m</t>
  </si>
  <si>
    <t>764021002RV1</t>
  </si>
  <si>
    <t>Zhotovení otvoru ve stávající plechové krytině 500 x 500 mm, pro zpětné oplechování po provedení odvětrání CHÚC</t>
  </si>
  <si>
    <t>318A : 1</t>
  </si>
  <si>
    <t>318B : 1</t>
  </si>
  <si>
    <t>764339230RV1</t>
  </si>
  <si>
    <t>Lemování z Pz, porubí odvětrání CHÚC na FeZn krytině, v ploše, včetně napojení na stávající střešní krytinu</t>
  </si>
  <si>
    <t>318A : 1,5</t>
  </si>
  <si>
    <t>318B : 1,5</t>
  </si>
  <si>
    <t>Odkaz na mn. položky pořadí 73 : 40,00000</t>
  </si>
  <si>
    <t xml:space="preserve">prostup potrubí odtahu 2.NP : </t>
  </si>
  <si>
    <t>229 : 10</t>
  </si>
  <si>
    <t>243b : 10</t>
  </si>
  <si>
    <t>318A : 10</t>
  </si>
  <si>
    <t>318B : 10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</si>
  <si>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</si>
  <si>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</si>
  <si>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</si>
  <si>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</si>
  <si>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</si>
  <si>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</si>
  <si>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</si>
  <si>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</si>
  <si>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</si>
  <si>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</si>
  <si>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342264513RT3</t>
  </si>
  <si>
    <t>Revizní protipožární dvířka do SDK podhledů rozměr 300x300 mm, požární odolnost EI 45</t>
  </si>
  <si>
    <t xml:space="preserve">Odvětrání místností personálu : </t>
  </si>
  <si>
    <t>128 : 1</t>
  </si>
  <si>
    <t>134 : 1</t>
  </si>
  <si>
    <t>228 : 1</t>
  </si>
  <si>
    <t>242 : 1</t>
  </si>
  <si>
    <t>1.01</t>
  </si>
  <si>
    <t>Stěnový radiální ventilátor s doběhem, 130m3/h, N=2hod-1, kompletní provedení dodávky a montáže</t>
  </si>
  <si>
    <t>Pracovní bod: 380 m3/h, 150 Pa</t>
  </si>
  <si>
    <t>1.10</t>
  </si>
  <si>
    <t>Žaluziová klapka, PER 100, kompletní provedení dodávky a montáže</t>
  </si>
  <si>
    <t>1.21</t>
  </si>
  <si>
    <t>Zpětná klapka DN 100, s pérkem, kompletní provedení dodávky a montáže</t>
  </si>
  <si>
    <t>1.25</t>
  </si>
  <si>
    <t>Požární klapka DN 100, kompletní provedení dodávky a montáže</t>
  </si>
  <si>
    <t>1.26</t>
  </si>
  <si>
    <t>Ohebná, hluklumící hadice DN 100, kompletní provedení dodávky a montáže</t>
  </si>
  <si>
    <t>bal</t>
  </si>
  <si>
    <t>Odvětrání místností personálu : 1</t>
  </si>
  <si>
    <t xml:space="preserve">128 : </t>
  </si>
  <si>
    <t xml:space="preserve">134 : </t>
  </si>
  <si>
    <t xml:space="preserve">228 : </t>
  </si>
  <si>
    <t xml:space="preserve">242 : </t>
  </si>
  <si>
    <t>1.30</t>
  </si>
  <si>
    <t>SPIRO potrubí do DN 100 (včetně odboček, kolen a redukcí), kompletní provedení dodávky a montáže</t>
  </si>
  <si>
    <t>128 : 8,5</t>
  </si>
  <si>
    <t>134 : 8,5</t>
  </si>
  <si>
    <t>228 : 8,5</t>
  </si>
  <si>
    <t>242 : 8,5</t>
  </si>
  <si>
    <t>protipožární obklad VZT potrubí : 4*((2,4+2,2+2,6)*(0,25+0,25))</t>
  </si>
  <si>
    <t>4*(0,5*0,5+0,5*0,25)</t>
  </si>
  <si>
    <t>728415111R00</t>
  </si>
  <si>
    <t xml:space="preserve">Mřížky, regulátory montáž čtyřhranné větrací nebo ventilační mřížky, do průřezu 0,04 m2,  </t>
  </si>
  <si>
    <t>128 : 2</t>
  </si>
  <si>
    <t>134 : 2</t>
  </si>
  <si>
    <t>228 : 2</t>
  </si>
  <si>
    <t>242 : 2</t>
  </si>
  <si>
    <t>42972893113RV</t>
  </si>
  <si>
    <t>Mřížka čtyřhranná nerez 300x100 mm</t>
  </si>
  <si>
    <t>460680021RT3</t>
  </si>
  <si>
    <t>Průraz zdivem v cihlové zdi tloušťky 15 cm, plochy do 0,09 m2</t>
  </si>
  <si>
    <t>ON-01</t>
  </si>
  <si>
    <t>Montážní, těsnící a spojovací materiál (závěsy, konzoly)</t>
  </si>
  <si>
    <t>VRN</t>
  </si>
  <si>
    <t>POL99_8</t>
  </si>
  <si>
    <t>ON-02</t>
  </si>
  <si>
    <t>Koordinace prací s navazujícími profesemi</t>
  </si>
  <si>
    <t>ON-03</t>
  </si>
  <si>
    <t>Náklady na dopravu</t>
  </si>
  <si>
    <t>ON-04</t>
  </si>
  <si>
    <t>Komplexní vyzkoušení a zaregulování systému, zaškolení obsluhy</t>
  </si>
  <si>
    <t>111104111R00</t>
  </si>
  <si>
    <t>Pokosení trávníku trávník parterový, v rovině nebo na svahu do 1:5, odvoz do 20 km se složením</t>
  </si>
  <si>
    <t>823-1</t>
  </si>
  <si>
    <t>RTS 19/ I</t>
  </si>
  <si>
    <t>s případným naložením shrabků na dopravní prostředek, odvozem do 20 km a se složením,</t>
  </si>
  <si>
    <t>121101102R00</t>
  </si>
  <si>
    <t>Sejmutí ornice s přemístěním na vzdálenost přes 50 do 100 m</t>
  </si>
  <si>
    <t>800-1</t>
  </si>
  <si>
    <t>nebo lesní půdy, s vodorovným přemístěním na hromady v místě upotřebení nebo na dočasné či trvalé skládky se složením</t>
  </si>
  <si>
    <t>8,8*6,2*0,15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</si>
  <si>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</si>
  <si>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</si>
  <si>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</si>
  <si>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výkop pro základové konstrukce venkovního schodiště : 7,0*5,8*1,05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</si>
  <si>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</si>
  <si>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</si>
  <si>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</si>
  <si>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3 : 42,63000</t>
  </si>
  <si>
    <t>Odkaz na mn. položky pořadí 7 : 31,09560*-1</t>
  </si>
  <si>
    <t>162201201R00</t>
  </si>
  <si>
    <t>Vodorovné přemístění výkopku nošením z horniny 1 až 4, nošením, na vzdálenost do 10 m</t>
  </si>
  <si>
    <t>bez naložení, avšak s vyprázdněním nádoby na hromadu nebo do dopravního prostředku,</t>
  </si>
  <si>
    <t>Odkaz na mn. položky pořadí 4 : 11,53440</t>
  </si>
  <si>
    <t>162201209R00</t>
  </si>
  <si>
    <t>Vodorovné přemístění výkopku nošením příplatek za každých dalších 10 m_x000D_
 z horniny 1 až 4, nošením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</si>
  <si>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</si>
  <si>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</si>
  <si>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</si>
  <si>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vytěžená zemina : </t>
  </si>
  <si>
    <t xml:space="preserve">Odpočet základových pasů : </t>
  </si>
  <si>
    <t>Odkaz na mn. položky pořadí 16 : 8,29440*-1</t>
  </si>
  <si>
    <t xml:space="preserve">Odpočet desky : </t>
  </si>
  <si>
    <t>Odkaz na mn. položky pořadí 12 : 2,59200*-1</t>
  </si>
  <si>
    <t xml:space="preserve">Odpočet podkladního betonu : </t>
  </si>
  <si>
    <t>Odkaz na mn. položky pořadí 23 : 12,96000*-0,05</t>
  </si>
  <si>
    <t xml:space="preserve">odpočet podkladního násypu : 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</si>
  <si>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</si>
  <si>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</si>
  <si>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</si>
  <si>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</si>
  <si>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</si>
  <si>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</si>
  <si>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výkres C2 Koordinační situační výkres</t>
  </si>
  <si>
    <t>199000005R00</t>
  </si>
  <si>
    <t>Poplatky za skládku zeminy 1- 4</t>
  </si>
  <si>
    <t>Odkaz na mn. položky pořadí 4 : 11,53440*1,65</t>
  </si>
  <si>
    <t>10364200R</t>
  </si>
  <si>
    <t>ornice pro pozemkové úpravy</t>
  </si>
  <si>
    <t>273321411R00</t>
  </si>
  <si>
    <t>Beton základových desek železový třídy C 25/30</t>
  </si>
  <si>
    <t>bez dodávky a uložení výztuže</t>
  </si>
  <si>
    <t>základová deska vnějšího schodiště : (4,8*3,6)*0,15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</si>
  <si>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</si>
  <si>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</si>
  <si>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</si>
  <si>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základová deska vnějšího schodiště : 2*(4,8+3,6)*0,25</t>
  </si>
  <si>
    <t>273351216R00</t>
  </si>
  <si>
    <t>Bednění stěn základových desek odstranění</t>
  </si>
  <si>
    <t>Odkaz na mn. položky pořadí 13 : 4,20000</t>
  </si>
  <si>
    <t>273361921RT4</t>
  </si>
  <si>
    <t>Výztuž základových desek ze svařovaných sítí průměr drátu 6 mm, velikost oka 100/100 mm</t>
  </si>
  <si>
    <t>včetně distančních prvků</t>
  </si>
  <si>
    <t>hmotnost 5,1 kg/m2 : (4,8*3,6*2*0,0051)*1,25</t>
  </si>
  <si>
    <t xml:space="preserve">- včetně přesahů a prostřihu : </t>
  </si>
  <si>
    <t>274321411R00</t>
  </si>
  <si>
    <t>Beton základových pasů železový třídy C 25/30</t>
  </si>
  <si>
    <t>včetně dodávky a uložení betonu, bez výztuže</t>
  </si>
  <si>
    <t>základové pasy vnějšího schodiště : 2*(4,8*2,4)*(0,6*0,6)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</si>
  <si>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</si>
  <si>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</si>
  <si>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</si>
  <si>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základové pasy vnějšího schodiště : 2*(3,6+2,4)*(0,7)</t>
  </si>
  <si>
    <t>2*(4,8+3,6)*(0,7)</t>
  </si>
  <si>
    <t>274351216R00</t>
  </si>
  <si>
    <t>Bednění stěn základových pasů odstranění</t>
  </si>
  <si>
    <t>Odkaz na mn. položky pořadí 17 : 20,16000</t>
  </si>
  <si>
    <t>274361821R00</t>
  </si>
  <si>
    <t>Výztuž základových pasů z betonářské oceli 10 505 (R)</t>
  </si>
  <si>
    <t>0,315</t>
  </si>
  <si>
    <t>229946113RV1</t>
  </si>
  <si>
    <t>Hlavy mikropilot tlakových D do 200 mm</t>
  </si>
  <si>
    <t>274361821RX1</t>
  </si>
  <si>
    <t>D+M prokotvení nových základů na stávající, kompletní dodávka za objekt</t>
  </si>
  <si>
    <t>229940020RAV</t>
  </si>
  <si>
    <t>Trubkové mikropiloty D 200, včetně injektáže</t>
  </si>
  <si>
    <t>Agregovaná položka</t>
  </si>
  <si>
    <t>POL2_</t>
  </si>
  <si>
    <t>MIKROPILOTA MP</t>
  </si>
  <si>
    <t>Ř200 mm, min. dl.6,0 bm, KOŘEN DÉLKY 4,00 m, s tlakovou hlavou</t>
  </si>
  <si>
    <t>ÚNOSNOST 1ks MIKROPILOTY:</t>
  </si>
  <si>
    <t>- TLAK: 110 kN</t>
  </si>
  <si>
    <t>- TAH:  20 kN</t>
  </si>
  <si>
    <t>6 kusů délky 6,0m jednotlivě : 36</t>
  </si>
  <si>
    <t>451315111R00</t>
  </si>
  <si>
    <t>Podklad. nebo vyrovnáv. vrstva z betonu prostého beton C 25/30, tloušťka do 100 mm</t>
  </si>
  <si>
    <t>821-1</t>
  </si>
  <si>
    <t>podkladní vrstva pod ŽB základy : 2*(4,2+3,0)*0,9</t>
  </si>
  <si>
    <t>631571005R00</t>
  </si>
  <si>
    <t>Násyp pod podlahy z kameniva z kameniva_x000D_
 z kačírku frakce 22-32 mm</t>
  </si>
  <si>
    <t>pod mazaniny a dlažby, popř. na plochých střechách, vodorovný nebo ve spádu, s udusáním a urovnáním povrchu,</t>
  </si>
  <si>
    <t>lemující obruby při venkovním schodišti : 5,4*3,9*0,1</t>
  </si>
  <si>
    <t>639571115R00</t>
  </si>
  <si>
    <t>Podklad pod okapových chodník ze štěrku tl. 150 mm</t>
  </si>
  <si>
    <t>bez obrubníku</t>
  </si>
  <si>
    <t>nezpevněná plocha vysypaná kačírkem při venkovním schodišti : 5,4*3,9</t>
  </si>
  <si>
    <t>639571311R00</t>
  </si>
  <si>
    <t>Textilie proti prorůstání 45 g/m2</t>
  </si>
  <si>
    <t>Odkaz na mn. položky pořadí 25 : 21,06000</t>
  </si>
  <si>
    <t>916561111RT7</t>
  </si>
  <si>
    <t>Osazení záhonového obrubníku betonového včetně dodávky obrubníků_x000D_
 1000/50/200 mm, do lože z betonu prostého C 12/15, s boční opěrou z betonu prostého</t>
  </si>
  <si>
    <t>822-1</t>
  </si>
  <si>
    <t>se zřízením lože z betonu prostého C 12/15 tl. 80-100 mm</t>
  </si>
  <si>
    <t>lemující obruby při venkovním schodišti : (5,4+3,9)*2</t>
  </si>
  <si>
    <t>953981203R00</t>
  </si>
  <si>
    <t>Chemické kotvy do betonu, do cihelného zdiva do betonu, hloubky 110 mm, M 12, malta pro chemické kotvy dvousložková do plných materiálů</t>
  </si>
  <si>
    <t>HVU2+HAS-U 8.8 M12 : 4</t>
  </si>
  <si>
    <t>953981204R00</t>
  </si>
  <si>
    <t>Chemické kotvy do betonu, do cihelného zdiva do betonu, hloubky 125 mm, M 16, malta pro chemické kotvy dvousložková do plných materiálů</t>
  </si>
  <si>
    <t>HVU2+HAS-U 8.8 M16 : 24</t>
  </si>
  <si>
    <t>764311201R00</t>
  </si>
  <si>
    <t>Krytiny z pozinkovaného plechu výroba a montáž hladké střešní krytiny s úpravou krytiny u okapů, prostupů a výčnělků_x000D_
 z tabulí velikosti 2 000 x 1000 mm, sklonu do 30°</t>
  </si>
  <si>
    <t>střecha nového venkovního schodiště : 24</t>
  </si>
  <si>
    <t>764333240R00</t>
  </si>
  <si>
    <t>Lemování z pozinkovaného plechu výroba a montáž lemování zdí_x000D_
 na plochých střechách včetně rohů, spojů, lišt a dilatací, rš 400 mm</t>
  </si>
  <si>
    <t>střešní část schodiště - K3 : 1,6</t>
  </si>
  <si>
    <t>764391220R00</t>
  </si>
  <si>
    <t>Ostatní střešní prvky z pozinkovaného plechu výroba a montáž _x000D_
 závětrné lišty, rš 330 mm</t>
  </si>
  <si>
    <t>střešní část schodiště - K1 : 4,0+1,55*2+3,0*2+1,35*2</t>
  </si>
  <si>
    <t>764323230RV1</t>
  </si>
  <si>
    <t>Oplechování okapu Pz, rš 330 mm</t>
  </si>
  <si>
    <t>střešní část schodiště - K2 : 0,8+3,2</t>
  </si>
  <si>
    <t>5535063906R</t>
  </si>
  <si>
    <t>profil ocelový trapézový tl. 0,75 mm; výška vlny 35,0 mm; pozink; délka 0,5 až 12 m; krycí š. 1 025 mm; s prolisem</t>
  </si>
  <si>
    <t>Odkaz na mn. položky pořadí 31 : 24,00000*1,15</t>
  </si>
  <si>
    <t>767251111RV1</t>
  </si>
  <si>
    <t>Montáž stupňů a podest z ocelového pororoštového plechu, včetně doplňkového instalačního materiálu</t>
  </si>
  <si>
    <t>kg</t>
  </si>
  <si>
    <t xml:space="preserve">POROROŠTY - POZINKOVANÉ : </t>
  </si>
  <si>
    <t>SP 330-34/38-3 : 27,5*27,1</t>
  </si>
  <si>
    <t>88xSCHOD.STUPEŇ 305/1200/70 : 16,1*30,49</t>
  </si>
  <si>
    <t>767X01</t>
  </si>
  <si>
    <t>D+M ocelová konstrukce schodiště, vč. kotvení, zábradlí, pomocných prací, doplňků, svařování, PÚ dle PD (konstrukční část)</t>
  </si>
  <si>
    <t>7650</t>
  </si>
  <si>
    <t>M767_01</t>
  </si>
  <si>
    <t>Pororoštový schodišťový stupeň 305/1200/70</t>
  </si>
  <si>
    <t>M767_02</t>
  </si>
  <si>
    <t>Pororoštový rošt podlahový ocelový SP 330-34/38, pozinkovaný</t>
  </si>
  <si>
    <t>27,5*1,15</t>
  </si>
  <si>
    <t>998767202R00</t>
  </si>
  <si>
    <t>Přesun hmot pro kovové stavební doplňk. konstrukce v objektech výšky do 12 m</t>
  </si>
  <si>
    <t>800-767</t>
  </si>
  <si>
    <t>111202114R00</t>
  </si>
  <si>
    <t>Odstranění pařezu odfrézováním do hloubky 200 mm pod úroveň terénu dřevina měkká, hloubka 200 mm, průměr do 400 mm</t>
  </si>
  <si>
    <t>112101101R00</t>
  </si>
  <si>
    <t>Kácení stromů listnatých_x000D_
 o průměru kmene přes 100 do 300 mm</t>
  </si>
  <si>
    <t>s odřezáním kmene a odvětvením, včetně případného odklizení kmene a větví na oddělené hromady na vzdálenost do 50 m nebo s naložením na dopravní prostředek,</t>
  </si>
  <si>
    <t>Odkaz na mn. položky pořadí 5 : 42,63000</t>
  </si>
  <si>
    <t>Odkaz na mn. položky pořadí 9 : 31,09560*-1</t>
  </si>
  <si>
    <t>Odkaz na mn. položky pořadí 6 : 11,53440</t>
  </si>
  <si>
    <t>Odkaz na mn. položky pořadí 22 : 8,29440*-1</t>
  </si>
  <si>
    <t>Odkaz na mn. položky pořadí 18 : 2,59200*-1</t>
  </si>
  <si>
    <t>Odkaz na mn. položky pořadí 29 : 12,96000*-0,05</t>
  </si>
  <si>
    <t>184807111R00</t>
  </si>
  <si>
    <t>Ochrana stromu bedněním zřízení bednění</t>
  </si>
  <si>
    <t>před poškozením stavebním provozem,</t>
  </si>
  <si>
    <t>ovocné stromy : 3*(4*0,5)*1,5</t>
  </si>
  <si>
    <t>184807112R00</t>
  </si>
  <si>
    <t>Ochrana stromu bedněním odstranění bednění</t>
  </si>
  <si>
    <t>Odkaz na mn. položky pořadí 12 : 9,00000</t>
  </si>
  <si>
    <t>184808111R00</t>
  </si>
  <si>
    <t>Vyvětvení a tvarový ořez dřevin, H stromu do 3 m</t>
  </si>
  <si>
    <t>případný ořez ovocných stromů : 3*4</t>
  </si>
  <si>
    <t>Odkaz na mn. položky pořadí 6 : 11,53440*1,65</t>
  </si>
  <si>
    <t>1121020V01</t>
  </si>
  <si>
    <t>Likvidace pokácených dřevin, kompletní provedení, včetně skládkovného</t>
  </si>
  <si>
    <t>Odkaz na mn. položky pořadí 19 : 4,20000</t>
  </si>
  <si>
    <t>Odkaz na mn. položky pořadí 23 : 20,16000</t>
  </si>
  <si>
    <t>Odkaz na mn. položky pořadí 31 : 21,06000</t>
  </si>
  <si>
    <t>Odkaz na mn. položky pořadí 37 : 24,00000*1,15</t>
  </si>
  <si>
    <t>D+M ocelová konstrukce schodiště, vč. kotvení, pomocných prací, doplňků, svařování, PÚ dle PD (konstrukční část)</t>
  </si>
  <si>
    <t>M21_01.2_23</t>
  </si>
  <si>
    <t>Hloubení kabelové rýhy, zemina třídy 3, šíře 300mm,hloubka 600mm</t>
  </si>
  <si>
    <t>M21_01.2_24</t>
  </si>
  <si>
    <t>Zához kabelové rýhy, zemina třídy 3, šíře 300mm,hloubka 600mm</t>
  </si>
  <si>
    <t>M21_01.2_01</t>
  </si>
  <si>
    <t>A - čtvercové přisazené svítidlo LED, tř. II. IP65,IK10, 16,3W, 1950lm, 277x277x58mm</t>
  </si>
  <si>
    <t>POL1_9</t>
  </si>
  <si>
    <t>M21_01.2_02</t>
  </si>
  <si>
    <t>M21_01.2_03</t>
  </si>
  <si>
    <t>pohybové přítomnostní čidlo s nastavením doby svitu a jasu, IP43, nástěnné, rozsah 180st. dosah 10m</t>
  </si>
  <si>
    <t>M21_01.2_04</t>
  </si>
  <si>
    <t>Kabel se zvýšenou odolností proti šíření plamene, barva pláště oranžová, třída reakce na oheň - B2, ca, s1, d0, 1-CXKH-R-J 3x1.5 mm2 , pevně</t>
  </si>
  <si>
    <t>M21_01.2_05</t>
  </si>
  <si>
    <t>M21_01.2_06</t>
  </si>
  <si>
    <t>M21_01.2_07</t>
  </si>
  <si>
    <t>M21_01.2_08</t>
  </si>
  <si>
    <t>M21_01.2_09</t>
  </si>
  <si>
    <t>Ocelový pásek pozinkovaný, páska 30x4 (0,95 kg/m), pevně</t>
  </si>
  <si>
    <t>M21_01.2_10</t>
  </si>
  <si>
    <t>Zinkované provedení, ocelový drát pozinkovaný, drát o 10mm(0,62kg/m), pevně</t>
  </si>
  <si>
    <t>M21_01.2_11</t>
  </si>
  <si>
    <t>Svorka hromosvodní, uzemňovací, SP připojovací</t>
  </si>
  <si>
    <t>M21_01.2_12</t>
  </si>
  <si>
    <t>Svorka hromosvodní, uzemňovací, SR 3b svorka páska-drát</t>
  </si>
  <si>
    <t>M21_01.2_13</t>
  </si>
  <si>
    <t>Svorka hromosvodní, uzemňovací, SR 2a svorka páska-páska M6</t>
  </si>
  <si>
    <t>M21_01.2_14</t>
  </si>
  <si>
    <t>M21_01.2_15</t>
  </si>
  <si>
    <t>Vysekání rýh pro vodiče v omítce stěn, šíře 30 mm</t>
  </si>
  <si>
    <t>M21_01.2_16</t>
  </si>
  <si>
    <t>M21_01.2_17</t>
  </si>
  <si>
    <t>Omítka rýh ve stěnách maltou, šíře do 300 mm</t>
  </si>
  <si>
    <t>M21_01.2_18</t>
  </si>
  <si>
    <t>M21_01.2_19</t>
  </si>
  <si>
    <t>HZS - Úprava stávajícího uzemnění</t>
  </si>
  <si>
    <t>M21_01.2_20</t>
  </si>
  <si>
    <t>HZS - Napojení na stávající uzemnění</t>
  </si>
  <si>
    <t>M21_01.2_21</t>
  </si>
  <si>
    <t>HZS - Napojení na stavající rozvody osvětlení</t>
  </si>
  <si>
    <t>M21_01.2_22</t>
  </si>
  <si>
    <t>POL3_0</t>
  </si>
  <si>
    <t>113106121R00</t>
  </si>
  <si>
    <t>Rozebrání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</si>
  <si>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</si>
  <si>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5,8*3,6</t>
  </si>
  <si>
    <t>113152112R00</t>
  </si>
  <si>
    <t>Odstranění podkladů zpevněných ploch kamenivo drcené</t>
  </si>
  <si>
    <t>800-2</t>
  </si>
  <si>
    <t>s přemístěním na skládku na vzdálenost do 20 m nebo s naložením na dopravní prostředek,</t>
  </si>
  <si>
    <t>Odkaz na mn. položky pořadí 1 : 20,88000*0,15</t>
  </si>
  <si>
    <t>130901121R00</t>
  </si>
  <si>
    <t>Bourání konstrukcí v hloubených vykopávkách z betonu, prostého, pneumatickým kladivem</t>
  </si>
  <si>
    <t>s přemístěním suti na hromady na vzdálenost do 20 m nebo s uložením na dopravní prostředek,</t>
  </si>
  <si>
    <t>základové patky stávajícího přístřešku vstupu : 2*(0,8*0,8*1,2)</t>
  </si>
  <si>
    <t>výkop pro základové konstrukce venkovního vstupu : (2,6*4,8*1,25)*1,05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</si>
  <si>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</si>
  <si>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</si>
  <si>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</si>
  <si>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výkop pro základové konstrukce : 2*(0,6*1,8+2,8*0,4)*1,05</t>
  </si>
  <si>
    <t>Odkaz na mn. položky pořadí 4 : 16,38000</t>
  </si>
  <si>
    <t>Odkaz na mn. položky pořadí 9 : 10,24000*-1</t>
  </si>
  <si>
    <t>Odkaz na mn. položky pořadí 6 : 6,14000</t>
  </si>
  <si>
    <t>Odkaz na mn. položky pořadí 16 : 4,62000*-1</t>
  </si>
  <si>
    <t>Odkaz na mn. položky pořadí 12 : 1,08000*-1</t>
  </si>
  <si>
    <t>Odpočet podkladního betonu : -4,4*0,1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</si>
  <si>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</si>
  <si>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</si>
  <si>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</si>
  <si>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úprava dešťového potrubí : 4,5*0,6*0,3</t>
  </si>
  <si>
    <t>Odkaz na mn. položky pořadí 6 : 6,14000*1,65</t>
  </si>
  <si>
    <t>základová deska vnějšího vstupu : (4,0*1,8)*0,15</t>
  </si>
  <si>
    <t>základová deska : (4,0*1,8)*0,25</t>
  </si>
  <si>
    <t>Odkaz na mn. položky pořadí 13 : 1,80000</t>
  </si>
  <si>
    <t>síť 2x 100/100x6 hmotnost 5,1 kg/m2 : 2*((4,0*1,8)*0,0051*1,05)*1,25</t>
  </si>
  <si>
    <t>nové základové konstrukce : 2*(0,6*1,8+2,8*0,4)*1,05</t>
  </si>
  <si>
    <t>základové pasy vnějšího vstupu : (4,0+1,8)*(1,05)</t>
  </si>
  <si>
    <t>2*(2,8+1,0)*(1,05)</t>
  </si>
  <si>
    <t>Odkaz na mn. položky pořadí 17 : 14,07000</t>
  </si>
  <si>
    <t>274354032R00</t>
  </si>
  <si>
    <t>Bednění prostupu základy průřezu do 0,05 m2, délky prostupu do 0,5 m</t>
  </si>
  <si>
    <t>úprava trouby na potřebný rozměr, uložení a  ukotvení trouby v bednění. Včetně dodávky trouby.</t>
  </si>
  <si>
    <t>dešťové potrubí : 2</t>
  </si>
  <si>
    <t>ostění stávajícího dveřního otvoru : (1,6+2*3,3)*0,4</t>
  </si>
  <si>
    <t>319201311R00</t>
  </si>
  <si>
    <t>Vyrovnání nerovného povrchu jakoukoliv maltou_x000D_
 do 30 mm</t>
  </si>
  <si>
    <t>vnitřního i vnějšího zdiva, bez odsekání vadných cihel, bez pomocného lešení,</t>
  </si>
  <si>
    <t>plocha stávajícího zdiva při novém zádveří : (2,05+4,25)*3,5</t>
  </si>
  <si>
    <t>346244312RV1</t>
  </si>
  <si>
    <t>Obezdívka šachet z desek plynosilikátových tl. 75 mm</t>
  </si>
  <si>
    <t>rohová obezdívka svodu a slouku konstrukce : 3,6*(0,4+0,55)</t>
  </si>
  <si>
    <t>416021223R00</t>
  </si>
  <si>
    <t>Podhledy na kovové konstrukci opláštěné deskami sádrokartonovými nosná konstrukce z profilů CD s přímým uchycením 2x deska, tloušťky 12,5 mm, impregnovaná, s minerální izolací tl. 40 mm</t>
  </si>
  <si>
    <t>4,2*2,0+1,6*0,4</t>
  </si>
  <si>
    <t>451572111R00</t>
  </si>
  <si>
    <t>Lože pod potrubí, stoky a drobné objekty z kameniva drobného těženého 0÷4 mm</t>
  </si>
  <si>
    <t>827-1</t>
  </si>
  <si>
    <t>v otevřeném výkopu,</t>
  </si>
  <si>
    <t>úprava dešťového potrubí : 4,5*0,6*0,1</t>
  </si>
  <si>
    <t>podkladní vrstva pro základové konstrukce : 2*(0,6*1,8+2,8*0,4)</t>
  </si>
  <si>
    <t>564851111R00</t>
  </si>
  <si>
    <t>Podklad ze štěrkodrti s rozprostřením a zhutněním frakce 0-63 mm, tloušťka po zhutnění 150 mm</t>
  </si>
  <si>
    <t>Odkaz na mn. položky pořadí 27 : 12,16750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</si>
  <si>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</si>
  <si>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</si>
  <si>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</si>
  <si>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-4,25*2,05</t>
  </si>
  <si>
    <t>596291111R00</t>
  </si>
  <si>
    <t>Řezání zámkové dlažby tloušťky 60 mm</t>
  </si>
  <si>
    <t>stávající dlažba při zádveří : 4,25+2,05</t>
  </si>
  <si>
    <t>601021187RW2</t>
  </si>
  <si>
    <t xml:space="preserve">Omítka stropů a podhledů z hotových směsí vrchní tenkovrstvá, silikonová, škrábaná, zrnitost 2,0 mm,  </t>
  </si>
  <si>
    <t>Odkaz na mn. položky pořadí 36 : 4,20000</t>
  </si>
  <si>
    <t>601021191R00</t>
  </si>
  <si>
    <t>Omítka stropů a podhledů z hotových směsí Doplňkové práce pro omítky stropů z hotových směsí podkladní nátěr stropů pod tenkovrstvé omítky</t>
  </si>
  <si>
    <t>Odkaz na mn. položky pořadí 29 : 4,20000</t>
  </si>
  <si>
    <t>602021187RW2</t>
  </si>
  <si>
    <t xml:space="preserve">Omítka stěn z hotových směsí vrchní tenkovrstvá, silikonová, škrábaná, zrnitost 2,0 mm,  </t>
  </si>
  <si>
    <t>Odkaz na mn. položky pořadí 38 : 6,93500</t>
  </si>
  <si>
    <t>602021191R00</t>
  </si>
  <si>
    <t>Omítka stěn z hotových směsí Doplňkové práce pro omítky stěn z hotových směsí_x000D_
 podkladní nátěr pod tenkovrstvé omítky</t>
  </si>
  <si>
    <t>Odkaz na mn. položky pořadí 31 : 6,93500</t>
  </si>
  <si>
    <t xml:space="preserve">plocha stávajícího zdiva při novém zádveří : </t>
  </si>
  <si>
    <t>Odkaz na mn. položky pořadí 21 : 22,05000</t>
  </si>
  <si>
    <t>Odkaz na mn. položky pořadí 20 : 3,28000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</si>
  <si>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</si>
  <si>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</si>
  <si>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</si>
  <si>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>Odkaz na mn. položky pořadí 40 : 4,20000</t>
  </si>
  <si>
    <t>622311521R00</t>
  </si>
  <si>
    <t>Zateplení soklu extrudovaným polystyrénem, tloušťky 80 mm, kontaktní nátěr a akrylátová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</si>
  <si>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</si>
  <si>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izolace základů přístavby zádveří : (4,0+1,8)*1,45</t>
  </si>
  <si>
    <t>622481211RT2</t>
  </si>
  <si>
    <t>Vyztužení povrchových úprav vnějších stěn stěrkou s výztužnou sklotextilní tkaninou, s dodávkou sítě a stěrkového tmelu</t>
  </si>
  <si>
    <t>Odkaz na mn. položky pořadí 39 : 6,93500</t>
  </si>
  <si>
    <t>62.02</t>
  </si>
  <si>
    <t>Předsazená zavěšená fasáda z vláknocem. desek tl. 8 mm, na nosný hliníkový rošt hl. 100mm - D+M</t>
  </si>
  <si>
    <t>svislé obložení - čelní fasáda : 0,95*(4,42+2,88)</t>
  </si>
  <si>
    <t>62.03</t>
  </si>
  <si>
    <t>Podhled z vláknocement. desky tl.8mm vč. nosného hliníkového roštu - D+M</t>
  </si>
  <si>
    <t>podhledové obložení - čelní fasáda : 4,2</t>
  </si>
  <si>
    <t>631312621R00</t>
  </si>
  <si>
    <t xml:space="preserve">Mazanina z betonu prostého tl. přes 50 do 80 mm třídy C 20/25,  </t>
  </si>
  <si>
    <t>(z kameniva) hlazená dřevěným hladítkem</t>
  </si>
  <si>
    <t>1,9*4,1*0,07</t>
  </si>
  <si>
    <t>úprava stávajícího dveřního otvoru : 1,6*0,4</t>
  </si>
  <si>
    <t>64_D01R</t>
  </si>
  <si>
    <t>Automatické posuvné dveře v hliníkové stěně AD1 - venkovní</t>
  </si>
  <si>
    <t>64_D02R</t>
  </si>
  <si>
    <t>Automatické posuvné dveře AD2 v hliníkové stěně - vnitřní s nadsvětlíkem</t>
  </si>
  <si>
    <t>877313122R00</t>
  </si>
  <si>
    <t>Montáž tvarovek na potrubí z trub z plastů těsněných gumovým kroužkem přesuvek DN 150 mm</t>
  </si>
  <si>
    <t>úprava provedení dešťového svodu : 1</t>
  </si>
  <si>
    <t>28651692.AR</t>
  </si>
  <si>
    <t>redukce excentrická; PVC; d = 160,0 mm; d2 = 125 mm; l = 180 mm; hladká, hrdlová</t>
  </si>
  <si>
    <t>2,6*4,1</t>
  </si>
  <si>
    <t>CHEMICKÉ KOTVENÍ HVA2-HAS-U, M16 5.8 POZINK. : 4*4</t>
  </si>
  <si>
    <t>95_OP1</t>
  </si>
  <si>
    <t>Dodání + montáž AL čistící rohože venkovní, 1,5x1,5m, včetně odvodnění</t>
  </si>
  <si>
    <t>Prvek OP1 : 1</t>
  </si>
  <si>
    <t>95_OP2</t>
  </si>
  <si>
    <t>Dodání + montáž vnitřní čistící rohože kobercové</t>
  </si>
  <si>
    <t>Prvek OP2 : 1</t>
  </si>
  <si>
    <t>stávající plastové vstupní dveře : 1,6*3,3</t>
  </si>
  <si>
    <t>soklový obklad : (2,0*4,1)*0,6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</si>
  <si>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</si>
  <si>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</si>
  <si>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</si>
  <si>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999281105R00</t>
  </si>
  <si>
    <t>Přesun hmot pro opravy a údržbu objektů pro opravy a údržbu dosavadních objektů včetně vnějších plášťů_x000D_
 Přesun hmot pro opravy a údržbu do výšky 6 m</t>
  </si>
  <si>
    <t>711111001RZ2</t>
  </si>
  <si>
    <t>Provedení izolace proti zemní vlhkosti natěradly za studena na ploše vodorovné nátěrem penetračním, 1 x nátěr, včetně dodávky penetračního laku ALP-M</t>
  </si>
  <si>
    <t>1,9*4,1</t>
  </si>
  <si>
    <t>711112001RT1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</si>
  <si>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</si>
  <si>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izolace základ. konstrukcí - svislá : (1,9+4,1)*1,45</t>
  </si>
  <si>
    <t>711141559RY5</t>
  </si>
  <si>
    <t>Provedení izolace proti zemní vlhkosti pásy přitavením vodorovná, 2 vrstvy, s dodávkou izolačního pásu se skleněnou, polyesterovou nebo hliníkovou vložkou, horní pás s minerálním posypem</t>
  </si>
  <si>
    <t>Odkaz na mn. položky pořadí 55 : 7,79000</t>
  </si>
  <si>
    <t>711142559RZ2</t>
  </si>
  <si>
    <t xml:space="preserve">Provedení izolace proti zemní vlhkosti pásy přitavením svislá, 2 vrstvy, s dodávkou izolačního pásu se skleněnou nebo polyesterovou vložkou,  </t>
  </si>
  <si>
    <t>Odkaz na mn. položky pořadí 56 : 8,70000</t>
  </si>
  <si>
    <t>711491271RZ2</t>
  </si>
  <si>
    <t>Provedení izolace proti tlakové vodě ostatní práce svislá, podkladní textílie, včetně dodávky materiálu</t>
  </si>
  <si>
    <t>711823121RT5</t>
  </si>
  <si>
    <t>Ochrana konstrukcí nopovou fólií svisle, výška nopu 8 mm, včetně dodávky fólie</t>
  </si>
  <si>
    <t>712372121RV1</t>
  </si>
  <si>
    <t xml:space="preserve">Povlakové krytiny střech do 10° termoplasty kotvené do profilovaného plechu nebo do bednění, 4 kotvy/m2, pro tl. izolace do 260 mm, bez dodávky fólie,  </t>
  </si>
  <si>
    <t>stěcha zádveří : 4,2*2,7</t>
  </si>
  <si>
    <t>atika zádveří : 0,3*(4,5+2,7)</t>
  </si>
  <si>
    <t>712378003R00</t>
  </si>
  <si>
    <t>Povlakové krytiny střech do 10° termoplasty Doplňkové konstrukce k povlakovým krytinám z fólií atiková okapnice, RŠ 250 mm, z pozinkovaného plechu s povrchovou úpravou PVC</t>
  </si>
  <si>
    <t>RTS 20/ I</t>
  </si>
  <si>
    <t xml:space="preserve"> včetně dodávek výrobků</t>
  </si>
  <si>
    <t>K1 - při obvodu atiky : 4,5+2,9</t>
  </si>
  <si>
    <t>712378006R00</t>
  </si>
  <si>
    <t>Povlakové krytiny střech do 10° termoplasty Doplňkové konstrukce k povlakovým krytinám z fólií rohová lišta vnější, RŠ 100 mm, z pozinkovaného plechu s povrchovou úpravou PVC</t>
  </si>
  <si>
    <t>K2 - při obvodu atiky : 4,3+2,7</t>
  </si>
  <si>
    <t>712378007R00</t>
  </si>
  <si>
    <t>Povlakové krytiny střech do 10° termoplasty Doplňkové konstrukce k povlakovým krytinám z fólií rohová lišta vnitřní, RŠ 100 mm, z pozinkovaného plechu s povrchovou úpravou PVC</t>
  </si>
  <si>
    <t>K3 - při obvodu atiky : 4,3+2,7</t>
  </si>
  <si>
    <t>K3 - při obvodu zdiva : 4,3+2,7</t>
  </si>
  <si>
    <t>712378008R00</t>
  </si>
  <si>
    <t>Povlakové krytiny střech do 10° termoplasty Doplňkové konstrukce k povlakovým krytinám z fólií pásek, RŠ 50 mm, z pozinkovaného plechu s povrchovou úpravou PVC</t>
  </si>
  <si>
    <t>K4 - při obvodu zdiva : 4,3+2,7</t>
  </si>
  <si>
    <t>712391172RZ7</t>
  </si>
  <si>
    <t>Textílie na střechách do 10° ochranná, včetně dodávky netkané sklovláknité textílie plošné hmotnosti 120 g/m2</t>
  </si>
  <si>
    <t xml:space="preserve">izolace stěchy : </t>
  </si>
  <si>
    <t>Odkaz na mn. položky pořadí 61 : 13,50000</t>
  </si>
  <si>
    <t xml:space="preserve">vytažení izolace : </t>
  </si>
  <si>
    <t>Odkaz na mn. položky pořadí 67 : 6,21000</t>
  </si>
  <si>
    <t>712861703RT1</t>
  </si>
  <si>
    <t>Samostatné vytažení izolačního povlaku pryžemi fólií přilepenou v plné ploše, fólie ve specifikaci</t>
  </si>
  <si>
    <t>na konstrukce převyšující úroveň střechy,</t>
  </si>
  <si>
    <t>vytažení fólie při atice : (4,2+2,7)*0,6</t>
  </si>
  <si>
    <t>vytažení fólie při zdivu : (4,2+2,7)*0,3</t>
  </si>
  <si>
    <t>712964703R00</t>
  </si>
  <si>
    <t>Zesílení spár pryžemi  , zesílení koutů, rohů a hran fólií</t>
  </si>
  <si>
    <t>v ploše střechy : 2*(2,7+4,2)</t>
  </si>
  <si>
    <t>při atice : 2,7+4,2</t>
  </si>
  <si>
    <t>28322103.AR</t>
  </si>
  <si>
    <t>fólie izolační střešní hydroizolační; tloušťka 1,50 mm; plošná hmotnost 1 900 g/m2; PVC-P, výztužná mřížka</t>
  </si>
  <si>
    <t>Koeficient ztratné: 0,15</t>
  </si>
  <si>
    <t>713111111RT2</t>
  </si>
  <si>
    <t>Montáž tepelné izolace stropů kladené vrchem, volně, dvouvrstvá</t>
  </si>
  <si>
    <t>plocha střechy zádveří : 4,2*2,7</t>
  </si>
  <si>
    <t>713111221RO3</t>
  </si>
  <si>
    <t>Montáž tepelné izolace stropů parotěsná zábrana zavěšených podhledů s přelepením spojů, včetně dodávky fólie</t>
  </si>
  <si>
    <t>Odkaz na mn. položky pořadí 23 : 9,04000</t>
  </si>
  <si>
    <t>713111231RK4</t>
  </si>
  <si>
    <t>Montáž tepelné izolace stropů parotěsná zábrana stropů shora s přelepením spojů, včetně dodávky fólie</t>
  </si>
  <si>
    <t>Odkaz na mn. položky pořadí 66 : 19,71000</t>
  </si>
  <si>
    <t>Koeficient : 0,25</t>
  </si>
  <si>
    <t>713121111R00</t>
  </si>
  <si>
    <t>Montáž tepelné izolace podlah  jednovrstvá, bez dodávky materiálu</t>
  </si>
  <si>
    <t>713131131R00</t>
  </si>
  <si>
    <t>Montáž tepelné izolace stěn lepením</t>
  </si>
  <si>
    <t>TI vnitřní atiky : (4,2+2,7)*0,65</t>
  </si>
  <si>
    <t>28375460R</t>
  </si>
  <si>
    <t>deska izolační tepelně izol.; extrudovaný polystyren; povrch hladký; součinitel tepelné vodivosti 0,035 W/mK; obj. hmotnost 40,00 kg/m3</t>
  </si>
  <si>
    <t>tl. 60mm - vnitřní strana atiky : ((4,2+2,7)*0,65)*0,06*1,25</t>
  </si>
  <si>
    <t>28375768.AR</t>
  </si>
  <si>
    <t>deska izolační EPS 150; pěnový polystyren; povrch hladký; součinitel tepelné vodivosti 0,035 W/mK; obj. hmotnost 25,00 kg/m3</t>
  </si>
  <si>
    <t>63151368RV</t>
  </si>
  <si>
    <t>Deska střešní spádová MV, 20-50mm</t>
  </si>
  <si>
    <t>deska spádová, klín minerální vlákno; průměrné tl. 80,0 mm; obj. hmotnost 140,00 kg/m3; součinitel tepelné vodivosti 0,039 W/mK; hydrofobizováno</t>
  </si>
  <si>
    <t>Odkaz na mn. položky pořadí 78 : 13,04100</t>
  </si>
  <si>
    <t>63151413.AR</t>
  </si>
  <si>
    <t>deska izolační minerální vlákno; tl. 180,0 mm; součinitel tepelné vodivosti 0,035 W/mK; R = 5,050 m2K/W; obj. hmotnost 40,00 kg/m3; hydrofobizováno</t>
  </si>
  <si>
    <t xml:space="preserve">TI střechy zádveří : </t>
  </si>
  <si>
    <t>Odkaz na mn. položky pořadí 70 : 11,34000</t>
  </si>
  <si>
    <t>721171808R00</t>
  </si>
  <si>
    <t>Demontáž potrubí z novodurových trub přes D 75 mm do D 114 mm</t>
  </si>
  <si>
    <t>odpadního nebo připojovacího,</t>
  </si>
  <si>
    <t>stávající dešťové potrubí zádveří : 4</t>
  </si>
  <si>
    <t>721176213R00</t>
  </si>
  <si>
    <t>Potrubí KG odpadní svislé vnější průměr D 125 mm, tloušťka stěny 3,2 mm, DN 125</t>
  </si>
  <si>
    <t>včetně tvarovek, objímek. Bez zednických výpomocí.</t>
  </si>
  <si>
    <t>úprava provedení dešťového svodu : 5,3</t>
  </si>
  <si>
    <t>721176224R00</t>
  </si>
  <si>
    <t>Potrubí KG svodné (ležaté) v zemi vnější průměr D 160 mm, tloušťka stěny 4,0 mm, DN 150</t>
  </si>
  <si>
    <t>úprava dešťového potrubí : 4,5</t>
  </si>
  <si>
    <t>721234143RT2</t>
  </si>
  <si>
    <t>Střešní vtoky z PP s PVC povrchem s pevnou izolační přírubou a živičným límcem, tepelně izolovaný vložený do krabice s nastavitelnou výškou se, záchytným košem, D 75, 110, 125 mm, včetně dodávky materiálu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</si>
  <si>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</si>
  <si>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</si>
  <si>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721242804R00</t>
  </si>
  <si>
    <t>Demontáž lapačů střešních splavenin DN 125</t>
  </si>
  <si>
    <t>stávající lapač při rohu : 1</t>
  </si>
  <si>
    <t>721193928RV1</t>
  </si>
  <si>
    <t>Zaslepení stávajícího kanalizačního potrubí víčkem DN125</t>
  </si>
  <si>
    <t>stávající dešťové potrubí zádveří : 1</t>
  </si>
  <si>
    <t>725980113RV1</t>
  </si>
  <si>
    <t>plastová 300 x 300 mm</t>
  </si>
  <si>
    <t>revizní dvířka při obezdění svodu : 1</t>
  </si>
  <si>
    <t>762441112R00</t>
  </si>
  <si>
    <t>Obložení atiky montáž z dřevoštěpkových desek, 1 vrstva, šroubováním</t>
  </si>
  <si>
    <t>vodorovná část atiky : (4,5+2,9)*0,3</t>
  </si>
  <si>
    <t>svislá část atiky vnitřní : (4,2+2,7)*0,65</t>
  </si>
  <si>
    <t>606233005R</t>
  </si>
  <si>
    <t>překližka vodovzdorná; BR; jakost S/BB; tl = 18,0 mm; š = 3 000 mm; h = 1 500,0 mm; počet vrstev 13</t>
  </si>
  <si>
    <t xml:space="preserve">obložení atiky : </t>
  </si>
  <si>
    <t>Odkaz na mn. položky pořadí 87 : 6,70500</t>
  </si>
  <si>
    <t>střecha nového venkovního vstupu : 4,42*2,88</t>
  </si>
  <si>
    <t>764554493R00</t>
  </si>
  <si>
    <t>Odpadní trouby z titanzinkového plechu montáž kolena Ti-Zn kruhového</t>
  </si>
  <si>
    <t>úprava provedení svodu : 1</t>
  </si>
  <si>
    <t>764816420R00</t>
  </si>
  <si>
    <t xml:space="preserve">Oplechování  okapnice, z lakovaného pozinkovaného plechu, rš 200 mm, dodávka a montáž </t>
  </si>
  <si>
    <t>včetně zhotovení rohů, spojů a dilatací</t>
  </si>
  <si>
    <t>OKAPNICE PŘI ROHU VNĚJŠÍ FASÁDY A PODHLEDU - K5 : 4,5+2,9</t>
  </si>
  <si>
    <t>764352800R00</t>
  </si>
  <si>
    <t>Demontáž žlabů podokapních půlkruhových rovných, rš 250 mm, sklonu do 30°</t>
  </si>
  <si>
    <t>stávající žlab zádveří : 4,1</t>
  </si>
  <si>
    <t>764391820R00</t>
  </si>
  <si>
    <t>Demontáž ostatních prvků střešních závětrné lišty, rš 250 a 330 mm, sklonu do 30°</t>
  </si>
  <si>
    <t>stávající krytina zádveří : 3,1*2+4,2</t>
  </si>
  <si>
    <t>764454802R00</t>
  </si>
  <si>
    <t>Demontáž odpadních trub nebo součástí trub kruhových , o průměru 120 mm</t>
  </si>
  <si>
    <t>stávající trouba střešního svodu hl. střechy : 4,3</t>
  </si>
  <si>
    <t>stávající trouba střešního svodu střechy zádveří : 3,6</t>
  </si>
  <si>
    <t>764323830RV1</t>
  </si>
  <si>
    <t>Demont. oplech. okapů, rš 330 mm</t>
  </si>
  <si>
    <t>stávající krytina zádveří : 4,2</t>
  </si>
  <si>
    <t>15484111R</t>
  </si>
  <si>
    <t>profil ocelový trapézový 40/160; tl. 0,75 mm; výška vlny 38,0 mm; žárově poaluzinkováno; délka 2 - 12 m; prosvětlovací provedení, antikondenzační provedení, délka pod 2m, skružování do táhlých oblouků</t>
  </si>
  <si>
    <t>Odkaz na mn. položky pořadí 89 : 12,72960*1,15</t>
  </si>
  <si>
    <t>553523116R</t>
  </si>
  <si>
    <t>koleno okapového svodu pozink lakovaný; 72,0 °; d svodu 120 mm</t>
  </si>
  <si>
    <t>998764201R00</t>
  </si>
  <si>
    <t>Přesun hmot pro konstrukce klempířské v objektech výšky do 6 m</t>
  </si>
  <si>
    <t>767392802R00</t>
  </si>
  <si>
    <t>Demontáž krytin střech z plechů šroubovaných</t>
  </si>
  <si>
    <t>stávající krytina zádveří : 3,1*4,2</t>
  </si>
  <si>
    <t>767996804R00</t>
  </si>
  <si>
    <t>Demontáž ostatních doplňků staveb atypických konstrukcí_x000D_
 o hmotnosti přes 250 do 500 kg</t>
  </si>
  <si>
    <t>kce zastřešení vstupu - 1 : 450</t>
  </si>
  <si>
    <t>767996805R00</t>
  </si>
  <si>
    <t>Demontáž ostatních doplňků staveb atypických konstrukcí_x000D_
 o hmotnosti přes 500 kg</t>
  </si>
  <si>
    <t>vstupní přístřešek 1.NP : 2250</t>
  </si>
  <si>
    <t>767_DEM_RV1</t>
  </si>
  <si>
    <t>Demontáž stávající vstupní čistící rohože</t>
  </si>
  <si>
    <t>stávající č. rohož zádveří : 1,1*1,5</t>
  </si>
  <si>
    <t>767_Z_01V</t>
  </si>
  <si>
    <t>D+M L-profil 80/6x80/6+300/6, vč kotvení, kování, povrchové úpravy, kompletní provedení</t>
  </si>
  <si>
    <t xml:space="preserve">kotevní profil sloupkopříčkové fasády - prvek Z1 : </t>
  </si>
  <si>
    <t>L 80/80/6 : (4,1+1,9)*7,4</t>
  </si>
  <si>
    <t>Plech P6, V=300mm : (4,1+1,9)*14,5</t>
  </si>
  <si>
    <t>76700000V01</t>
  </si>
  <si>
    <t>Dodávka a montáž hlíníkové sloupkopříčkové fasády vstupu - prvek AS1, vč. kotvení, kování, doplňků, povrchové úpravy, kompletní provedení</t>
  </si>
  <si>
    <t>3,6*(4,25+2,05)</t>
  </si>
  <si>
    <t>odpočet aut. dveří : -1,6*2,2</t>
  </si>
  <si>
    <t>D+M ocelová konstrukce zádveří, vč. kotvení, pomocných prací, doplňků, svařování, PÚ dle PD (konstrukční část)</t>
  </si>
  <si>
    <t>1350</t>
  </si>
  <si>
    <t>998767201R00</t>
  </si>
  <si>
    <t>Přesun hmot pro kovové stavební doplňk. konstrukce v objektech výšky do 6 m</t>
  </si>
  <si>
    <t>Odkaz na mn. položky pořadí 112 : 5,54000</t>
  </si>
  <si>
    <t>dlažba vstupu : 1,9+4,1+0,4*2</t>
  </si>
  <si>
    <t>- odpočet dveří : -1,6</t>
  </si>
  <si>
    <t>Odkaz na mn. položky pořadí 109 : 5,20000</t>
  </si>
  <si>
    <t>Montáž podlah vnitřních z dlaždic keramických Příplatky k položkám montáže podlah keramických příplatek za plochu podlah keramických do 5 m2 jednotlivě</t>
  </si>
  <si>
    <t>dlažba vstupu : 1,9*4,1</t>
  </si>
  <si>
    <t>- odpočet vnitřní rohože : -(1,5*1,5)</t>
  </si>
  <si>
    <t xml:space="preserve">Dlažba : </t>
  </si>
  <si>
    <t xml:space="preserve">Soklíky : </t>
  </si>
  <si>
    <t>Odkaz na mn. položky pořadí 109 : 5,20000*0,5</t>
  </si>
  <si>
    <t>Odkaz na mn. položky pořadí 115 : 31,09000</t>
  </si>
  <si>
    <t>Odkaz na mn. položky pořadí 33 : 22,05000</t>
  </si>
  <si>
    <t>M21_01.3_01</t>
  </si>
  <si>
    <t>M21_01.3_02</t>
  </si>
  <si>
    <t>M21_01.3_03</t>
  </si>
  <si>
    <t>MCB-10B-1 Jistič - napojení dveří</t>
  </si>
  <si>
    <t>M21_01.3_04</t>
  </si>
  <si>
    <t>M21_01.3_05</t>
  </si>
  <si>
    <t>M21_01.3_06</t>
  </si>
  <si>
    <t>M21_01.3_07</t>
  </si>
  <si>
    <t>M21_01.3_08</t>
  </si>
  <si>
    <t>M21_01.3_09</t>
  </si>
  <si>
    <t>Kabelový žlab plechový, délka 3 m včetně spojek a spojovacího mat. EKZS 62/50 3m s víkem (bílá, barva)</t>
  </si>
  <si>
    <t>M21_01.3_10</t>
  </si>
  <si>
    <t>M21_01.3_11</t>
  </si>
  <si>
    <t>HZS - Napojení na stávající rozvody</t>
  </si>
  <si>
    <t>M21_01.3_12</t>
  </si>
  <si>
    <t>100001600R00</t>
  </si>
  <si>
    <t>Urovnání dna etáže pro jakoukoliv třídu horniny</t>
  </si>
  <si>
    <t>po odstřelu pro provedení vrtů a odstřel další etáže,</t>
  </si>
  <si>
    <t>1,5*1,5*2+16*0,6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</si>
  <si>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</si>
  <si>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</si>
  <si>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</si>
  <si>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1,6+2,1</t>
  </si>
  <si>
    <t>119001412R00</t>
  </si>
  <si>
    <t>Dočasné zajištění podzemního potrubí nebo vedení betonového potrubí_x000D_
 DN  přes 200  do 500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</si>
  <si>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</si>
  <si>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</si>
  <si>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</si>
  <si>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</si>
  <si>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 xml:space="preserve">hloubená rýh : </t>
  </si>
  <si>
    <t>Odkaz na mn. položky pořadí 7 : 24,00000</t>
  </si>
  <si>
    <t xml:space="preserve">hloubení šachet : </t>
  </si>
  <si>
    <t>Odkaz na mn. položky pořadí 6 : 11,25000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</si>
  <si>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</si>
  <si>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</si>
  <si>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</si>
  <si>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kanalizační šachta : 2*(1,5*1,5*2,5)</t>
  </si>
  <si>
    <t>0,6*16*2,5</t>
  </si>
  <si>
    <t>151101101R00</t>
  </si>
  <si>
    <t>Zřízení pažení a rozepření stěn rýh příložné  pro jakoukoliv mezerovitost, hloubky do 2 m</t>
  </si>
  <si>
    <t>pro podzemní vedení pro všechny šířky rýhy,</t>
  </si>
  <si>
    <t>2*16,0*2,5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</si>
  <si>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</si>
  <si>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</si>
  <si>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</si>
  <si>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8 : 80,00000</t>
  </si>
  <si>
    <t>151101201R00</t>
  </si>
  <si>
    <t>Zřízení pažení stěn výkopu bez rozepření, vzepření příložné, hloubky do 4 m</t>
  </si>
  <si>
    <t>2*(1,5*4)*2,5</t>
  </si>
  <si>
    <t>151101211R00</t>
  </si>
  <si>
    <t>Odstranění pažení stěn výkopu příložné, hloubky do 4 m</t>
  </si>
  <si>
    <t>s uložením pažin na vzdálenost do 3 m od okraje výkopu,</t>
  </si>
  <si>
    <t>Odkaz na mn. položky pořadí 10 : 30,00000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</si>
  <si>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</si>
  <si>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</si>
  <si>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</si>
  <si>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162201102R00</t>
  </si>
  <si>
    <t>Vodorovné přemístění výkopku z horniny 1 až 4, na vzdálenost přes 20  do 50 m</t>
  </si>
  <si>
    <t xml:space="preserve">výkopy : </t>
  </si>
  <si>
    <t xml:space="preserve">zásypy : </t>
  </si>
  <si>
    <t>Odkaz na mn. položky pořadí 17 : 16,76358*-1</t>
  </si>
  <si>
    <t>Odkaz na mn. položky pořadí 13 : 18,48642</t>
  </si>
  <si>
    <t>162701109R00</t>
  </si>
  <si>
    <t>Vodorovné přemístění výkopku příplatek k ceně za každých dalších i započatých 1 000 m přes 10 000 m_x000D_
 z horniny 1 až 4</t>
  </si>
  <si>
    <t>Odkaz na mn. položky pořadí 14 : 18,48642*5</t>
  </si>
  <si>
    <t>171201201R00</t>
  </si>
  <si>
    <t>Uložení sypaniny na dočasnou skládku tak, že na 1 m2 plochy připadá přes 2 m3 výkopku nebo ornice</t>
  </si>
  <si>
    <t>174101102R00</t>
  </si>
  <si>
    <t>Zásyp sypaninou se zhutněním v uzavřených prostorách s urovnáním povrchu zásypu s ručním zhutněním</t>
  </si>
  <si>
    <t>potrubí : (2,3-(0,2+0,4))*0,6*16,0</t>
  </si>
  <si>
    <t>šachty : (1,5*1,5)-(pi*0,5*0,5)*2,3</t>
  </si>
  <si>
    <t>175101101R00</t>
  </si>
  <si>
    <t>Obsyp potrubí bez prohození sypaniny, bez dodávky obsypového materiálu</t>
  </si>
  <si>
    <t>16*0,6*0,4</t>
  </si>
  <si>
    <t>Poplatky za skládku zeminy 1- 4, skupina 17 05 04 z Katalogu odpadů</t>
  </si>
  <si>
    <t>Odkaz na mn. položky pořadí 13 : 18,48642*1,85</t>
  </si>
  <si>
    <t>583312034R</t>
  </si>
  <si>
    <t>kamenivo přírodní těžené frakce 0,0 až 4,0 mm; třída B; Olomoucký kraj</t>
  </si>
  <si>
    <t>Odkaz na mn. položky pořadí 18 : 3,84000*1,85</t>
  </si>
  <si>
    <t>0,6*16*0,2</t>
  </si>
  <si>
    <t>Odkaz na mn. položky pořadí 23 : 4,50000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</si>
  <si>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</si>
  <si>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</si>
  <si>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</si>
  <si>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871371111R00</t>
  </si>
  <si>
    <t>Montáž potrubí z plastických hmot z tlakových trubek z tvrdého PVC těsněných gumovým kroužkem, vnějšího průměru 315 mm</t>
  </si>
  <si>
    <t>15,4</t>
  </si>
  <si>
    <t>892581111R00</t>
  </si>
  <si>
    <t>Zkoušky těsnosti kanalizačního potrubí zkouška těsnosti kanalizačního potrubí vodou_x000D_
 do DN 300 mm</t>
  </si>
  <si>
    <t>vodou nebo vzduchem,</t>
  </si>
  <si>
    <t>894421111RT1</t>
  </si>
  <si>
    <t>Osazení betonových dílců pro šachty podle DIN 4034 skruže rovné, o hmotnosti do 0,5 t</t>
  </si>
  <si>
    <t>na kroužek,</t>
  </si>
  <si>
    <t>2+2+8+2+2+1+1</t>
  </si>
  <si>
    <t>899311113R00</t>
  </si>
  <si>
    <t>Osazení poklopů litinových s rámem do 150 kg</t>
  </si>
  <si>
    <t>892000012R</t>
  </si>
  <si>
    <t>Zaměření trasy potrubí</t>
  </si>
  <si>
    <t>89321001R</t>
  </si>
  <si>
    <t>Napojení na stávající kanalizaci do stávající šachty, vč. zatěsnění prostupu</t>
  </si>
  <si>
    <t>286111931R</t>
  </si>
  <si>
    <t>trubka plastová kanalizační PVC; hladká, s hrdlem; Sn 12 kN/m2; D = 315,0 mm; s = 10,00 mm; l = 1 000,0 mm</t>
  </si>
  <si>
    <t>286111933R</t>
  </si>
  <si>
    <t>trubka plastová kanalizační PVC; hladká, s hrdlem; Sn 12 kN/m2; D = 315,0 mm; s = 10,00 mm; l = 6 000,0 mm</t>
  </si>
  <si>
    <t>286506033R</t>
  </si>
  <si>
    <t>koleno PVC; 45,0 °; SDR 34,0; DN 300,0 mm; D = 315,0 mm; hladké, s 1 hrdlem; spoj násuvný</t>
  </si>
  <si>
    <t>55244411R</t>
  </si>
  <si>
    <t>poklop kanalizační kanalizační, samonivelační; DN šachty 615 mm; litinový; únosnost D 400 kN; bez odvětrání</t>
  </si>
  <si>
    <t>2*1</t>
  </si>
  <si>
    <t>59224106R</t>
  </si>
  <si>
    <t>skruž železobetonová TBS; DN = 1 000,0 mm; h = 250,0 mm; s = 90,00 mm; počet stupadel 1; ocelové s PE povlakem</t>
  </si>
  <si>
    <t>59224107R</t>
  </si>
  <si>
    <t>skruž železobetonová TBS; DN = 1 000,0 mm; h = 500,0 mm; s = 90,00 mm; počet stupadel 2; ocelové s PE povlakem</t>
  </si>
  <si>
    <t>59224108R</t>
  </si>
  <si>
    <t>skruž železobetonová TBS; DN = 1 000,0 mm; h = 1 000,0 mm; s = 90,00 mm; počet stupadel 4; ocelové s PE povlakem</t>
  </si>
  <si>
    <t>2*4</t>
  </si>
  <si>
    <t>59224329.AR</t>
  </si>
  <si>
    <t>konus šachetní; železobetonový; TBR; d = 1 180,0 mm; DN = 1 000,0 mm; DN 2 = 625 mm; h = 580 mm; počet stupadel 2; ocelové s PE povlakem, kapsové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</si>
  <si>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</si>
  <si>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</si>
  <si>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</si>
  <si>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</si>
  <si>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59224366.AR</t>
  </si>
  <si>
    <t>dno šachetní přímé; železobeton; TBZ; DN = 1 000,0 mm; D odtoku do 400 mm; h = 600 mm; t = 150 mm; beton C 40/50</t>
  </si>
  <si>
    <t>59224373.AR</t>
  </si>
  <si>
    <t>profil těsnicí elastomerní; pro spojení betonových šachetních dílů; tvar kruh; d = 1 000,0 mm</t>
  </si>
  <si>
    <t>916661111RT5</t>
  </si>
  <si>
    <t>Osazení parkového obrubníku betonového včetně dodávky obrubníku 80x250x1000 mm, s boční opěrou z betonu prostého</t>
  </si>
  <si>
    <t>1,6+2,2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</si>
  <si>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</si>
  <si>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</si>
  <si>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</si>
  <si>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28*0,6</t>
  </si>
  <si>
    <t>113202111R00</t>
  </si>
  <si>
    <t>Vytrhání obrub z krajníků nebo obrubníků stojatých</t>
  </si>
  <si>
    <t>2,0*2</t>
  </si>
  <si>
    <t>10</t>
  </si>
  <si>
    <t>Odkaz na mn. položky pořadí 5 : 33,60000</t>
  </si>
  <si>
    <t>132201110R00</t>
  </si>
  <si>
    <t>Hloubení rýh šířky do 60 cm do 50 m3, v hornině 3, hloubení strojně</t>
  </si>
  <si>
    <t>0,6*28*2,0</t>
  </si>
  <si>
    <t>132201219R00</t>
  </si>
  <si>
    <t xml:space="preserve">Hloubení rýh šířky přes 60 do 200 cm příplatek za lepivost, v hornině 3, 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</si>
  <si>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</si>
  <si>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28,0*2,0*2</t>
  </si>
  <si>
    <t>Odkaz na mn. položky pořadí 7 : 112,00000</t>
  </si>
  <si>
    <t>151401501R00</t>
  </si>
  <si>
    <t>Přepažování rozepření zapažených stěn výkopů při roubení příložném, hloubky do 4 m</t>
  </si>
  <si>
    <t>0,6*2,0*28</t>
  </si>
  <si>
    <t>Odkaz na mn. položky pořadí 15 : 26,88000*-1</t>
  </si>
  <si>
    <t>Odkaz na mn. položky pořadí 10 : 6,72000</t>
  </si>
  <si>
    <t>Odkaz na mn. položky pořadí 10 : 6,72000*5</t>
  </si>
  <si>
    <t xml:space="preserve">obsypy potrubí : </t>
  </si>
  <si>
    <t>Odkaz na mn. položky pořadí 16 : 5,04000*-1</t>
  </si>
  <si>
    <t>Odkaz na mn. položky pořadí 19 : 1,68000*-1</t>
  </si>
  <si>
    <t>0,6*0,3*28</t>
  </si>
  <si>
    <t>Odkaz na mn. položky pořadí 14 : 6,72000*1,85</t>
  </si>
  <si>
    <t>Odkaz na mn. položky pořadí 16 : 5,04000*1,8</t>
  </si>
  <si>
    <t>0,6*28*0,1</t>
  </si>
  <si>
    <t>512533996R00</t>
  </si>
  <si>
    <t>Odstranění lože z kameniva - příplatek za překop</t>
  </si>
  <si>
    <t>(0,8*3,5)*0,3</t>
  </si>
  <si>
    <t>566903111R00</t>
  </si>
  <si>
    <t>Vyspravení podkladu po překopech kamenivem hrubým drceným</t>
  </si>
  <si>
    <t>pro inženýrské sítě, se zhutněním</t>
  </si>
  <si>
    <t>(0,8*3,5*0,25)*1,6</t>
  </si>
  <si>
    <t>566904111R00</t>
  </si>
  <si>
    <t>Vyspravení podkladu po překopech kamenivem obalovaným asfaltem</t>
  </si>
  <si>
    <t>(0,8*3,5*0,15)*2,2</t>
  </si>
  <si>
    <t>572952111R00</t>
  </si>
  <si>
    <t>Vyspravení krytu po překopech pro inženýrské sítě asfaltovým betonem, po zhutnění tloušťky 30 až 50 mm</t>
  </si>
  <si>
    <t>Odkaz na mn. položky pořadí 20 : 0,84000</t>
  </si>
  <si>
    <t>871251121R00</t>
  </si>
  <si>
    <t>Montáž potrubí z plastických hmot z tlakových trubek polyetylenových, vnějšího průměru 110 mm</t>
  </si>
  <si>
    <t>891261111R00</t>
  </si>
  <si>
    <t>Montáž vodovodních armatur na potrubí šoupátek v otevřeném výkopu nebo v šachtách s osazením zemní soupravy (bez poklopů), DN 100 mm</t>
  </si>
  <si>
    <t>892271111R00</t>
  </si>
  <si>
    <t>Tlakové zkoušky vodovodního potrubí DN 100 nebo 125 mm</t>
  </si>
  <si>
    <t>přísun, montáže, demontáže a odsunu zkoušecího čerpadla, napuštění tlakovou vodou a dodání vody pro tlakovou zkoušku,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</si>
  <si>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</si>
  <si>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</si>
  <si>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</si>
  <si>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286134131R</t>
  </si>
  <si>
    <t>trubka plastová vodovodní hladká; HDPE (PE 100); SDR 17,0; PN 10; D = 110,0 mm; s = 6,60 mm</t>
  </si>
  <si>
    <t>42295001R</t>
  </si>
  <si>
    <t>armatury celkové položky tvarovky a armatury</t>
  </si>
  <si>
    <t>Kč</t>
  </si>
  <si>
    <t>583314007R</t>
  </si>
  <si>
    <t>kamenivo přírodní těžené frakce 4,0 až 8,0 mm; třída E; Jihomoravský kraj</t>
  </si>
  <si>
    <t>917862111RT7</t>
  </si>
  <si>
    <t>Osazení silničního nebo chodníkového betonového obrubníku včetně dodávky obrubníku_x000D_
 stojatého, rozměru 1000/150/250 mm, s boční opěrou z betonu prostého, do lože z betonu prostého C 12/15</t>
  </si>
  <si>
    <t>S dodáním hmot pro lože tl. 80-100 mm.</t>
  </si>
  <si>
    <t>919735113R00</t>
  </si>
  <si>
    <t>Řezání stávajících krytů nebo podkladů živičných, hloubky přes 100 do 150 mm</t>
  </si>
  <si>
    <t>včetně spotřeby vody</t>
  </si>
  <si>
    <t>3,4*2</t>
  </si>
  <si>
    <t>998276201R00</t>
  </si>
  <si>
    <t>Přesun hmot pro trubní vedení z trub plastových nebo sklolaminátových obsypaných kamenivem</t>
  </si>
  <si>
    <t>230170013R00</t>
  </si>
  <si>
    <t>Zkouška těsnosti potrubí, DN 100 - 125</t>
  </si>
  <si>
    <t>460030073RT1</t>
  </si>
  <si>
    <t>Bourání živičných povrchů tl. vrstvy 10 - 15 cm, v ploše do 5 m2</t>
  </si>
  <si>
    <t>3,4*0,8</t>
  </si>
  <si>
    <t>460490012RT1</t>
  </si>
  <si>
    <t>Fólie výstražná z PVC, šířka 33 cm, fólie PVC šířka 33 cm</t>
  </si>
  <si>
    <t>21_IO03_15</t>
  </si>
  <si>
    <t>Hloubení kabelové rýhy, zemina třídy 3, šíře 500mm,hloubka 800mm, délka 15m</t>
  </si>
  <si>
    <t>21_IO03_16</t>
  </si>
  <si>
    <t>Zához kabelové rýhy, hutnění, zemina třídy 3, šíře 500mm,hloubka 800mm, délka 15m</t>
  </si>
  <si>
    <t>21_IO03_17</t>
  </si>
  <si>
    <t>Zřízení kabelového lože z prosáté zeminy, bez zakrytí, šíře do 65cm,tloušťka 5cm</t>
  </si>
  <si>
    <t>21_IO03_18</t>
  </si>
  <si>
    <t>Folie výstrařná z PVC, červená polyethylenová páska s bleskem, šířka 33cm</t>
  </si>
  <si>
    <t>21_IO03_10</t>
  </si>
  <si>
    <t>HZS - Vytýčení stávajících sítí</t>
  </si>
  <si>
    <t>21_IO03_11</t>
  </si>
  <si>
    <t>HZS - Vytýčení nových sítí, zanesení do podkladů</t>
  </si>
  <si>
    <t>21_IO03_12</t>
  </si>
  <si>
    <t>Spolupráce s dodavateli při zapojování a zkouškách</t>
  </si>
  <si>
    <t>21_IO03_13</t>
  </si>
  <si>
    <t>Provedení revizních zkoušek dle ČSN 33 15 00 - Revizni technik</t>
  </si>
  <si>
    <t>21_IO03_14</t>
  </si>
  <si>
    <t>21_IO03_8</t>
  </si>
  <si>
    <t>HZS - vyhledání. odpojení  a demontáž stávajících kabelů</t>
  </si>
  <si>
    <t>21_IO03_9</t>
  </si>
  <si>
    <t>HZS - Zaberpečení beznapěťového stavu</t>
  </si>
  <si>
    <t>21_IO03_1</t>
  </si>
  <si>
    <t>KABEL SILOVÝ,IZOLACE PVC,1kV, AYKY-J 3x240-120 mm2 , pevně</t>
  </si>
  <si>
    <t>21_IO03_2</t>
  </si>
  <si>
    <t>KABEL SILOVÝ,IZOLACE PVC,1kV, AYKY-J 4x16  mm2 , pevně</t>
  </si>
  <si>
    <t>21_IO03_3</t>
  </si>
  <si>
    <t>Kabelová spojka zemní kabelu AYKY 4x16</t>
  </si>
  <si>
    <t>21_IO03_4</t>
  </si>
  <si>
    <t>Kabelová spojka zemní kabelu AYKY 4x240</t>
  </si>
  <si>
    <t>21_IO03_5</t>
  </si>
  <si>
    <t>Ukončení vodičů izolovaných s označením a zapojením, smršťovací záklopkou nebo páskou bez letování,, do 25 mm2</t>
  </si>
  <si>
    <t>21_IO03_6</t>
  </si>
  <si>
    <t>Ukončení vodičů izolovaných s označením a zapojením, smršťovací záklopkou nebo páskou bez letování,, 120 mm2</t>
  </si>
  <si>
    <t>21_IO03_7</t>
  </si>
  <si>
    <t>Ukončení vodičů izolovaných s označením a zapojením, smršťovací záklopkou nebo páskou bez letování,, 240 mm2</t>
  </si>
  <si>
    <t>005111021R</t>
  </si>
  <si>
    <t>Vytyčení inženýrských sítí</t>
  </si>
  <si>
    <t>Soubor</t>
  </si>
  <si>
    <t>005121 R</t>
  </si>
  <si>
    <t>Zařízení staveniště</t>
  </si>
  <si>
    <t>Veškeré náklady spojené s vybudováním, provozem a odstraněním zařízení staveniště.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</si>
  <si>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</si>
  <si>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</si>
  <si>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</si>
  <si>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</si>
  <si>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</si>
  <si>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00512RV1</t>
  </si>
  <si>
    <t>Vyklizení a vystěhování dotčených prostor během stavebních úprav, včetně přepravy a uskladnění, dle pokynů objednatele</t>
  </si>
  <si>
    <t>005211080R</t>
  </si>
  <si>
    <t xml:space="preserve">Bezpečnostní a hygienická opatření na staveništi </t>
  </si>
  <si>
    <t>00523  R</t>
  </si>
  <si>
    <t>Zkoušky a revize</t>
  </si>
  <si>
    <t>005241010R</t>
  </si>
  <si>
    <t xml:space="preserve">Dokumentace skutečného provedení </t>
  </si>
  <si>
    <t>005213010R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</si>
  <si>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</si>
  <si>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</si>
  <si>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005242010R</t>
  </si>
  <si>
    <t>Výrobní dokumentace</t>
  </si>
  <si>
    <t>Zpracovatel nabídky je povinen se seznámit s místními danostmi, technickým řešením a ostatními potřebnými dokumentacemi a případné nesrovnalosti je povinen zohlednil v cenách uvedených ve výkazu prací. 
Materiál v položkovém rozpočtu je rozpočtován jako dodávka včetně montáže, pokud není výslovně uvedeno jinak.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</si>
</sst>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8" fillId="0" borderId="0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PwynRjgnrIAELTAq3/+f5Go/cGDRb6lG/mI0im0/T1TLT/JnAD+m/h2FG03BUHkX8WZLYHQettsZvMlRYwnOxA==" saltValue="khN7Zqw8+cZgP3iE/ayvP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34"/>
  <sheetViews>
    <sheetView showGridLines="0" tabSelected="1" topLeftCell="B1" zoomScaleNormal="100" zoomScaleSheetLayoutView="75" workbookViewId="0">
      <selection activeCell="L73" sqref="L7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SUMIF(F71:F130,A16,I71:I130)+SUMIF(F71:F130,"PSU",I71:I130)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SUMIF(F71:F130,A17,I71:I130)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SUMIF(F71:F130,A18,I71:I130)</f>
        <v>0</v>
      </c>
      <c r="J18" s="85"/>
    </row>
    <row r="19" spans="1:10" ht="23.25" customHeight="1" x14ac:dyDescent="0.2">
      <c r="A19" s="194" t="s">
        <v>204</v>
      </c>
      <c r="B19" s="38" t="s">
        <v>27</v>
      </c>
      <c r="C19" s="62"/>
      <c r="D19" s="63"/>
      <c r="E19" s="83"/>
      <c r="F19" s="84"/>
      <c r="G19" s="83"/>
      <c r="H19" s="84"/>
      <c r="I19" s="83">
        <f>SUMIF(F71:F130,A19,I71:I130)</f>
        <v>0</v>
      </c>
      <c r="J19" s="85"/>
    </row>
    <row r="20" spans="1:10" ht="23.25" customHeight="1" x14ac:dyDescent="0.2">
      <c r="A20" s="194" t="s">
        <v>205</v>
      </c>
      <c r="B20" s="38" t="s">
        <v>28</v>
      </c>
      <c r="C20" s="62"/>
      <c r="D20" s="63"/>
      <c r="E20" s="83"/>
      <c r="F20" s="84"/>
      <c r="G20" s="83"/>
      <c r="H20" s="84"/>
      <c r="I20" s="83">
        <f>SUMIF(F71:F130,A20,I71:I130)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86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46</v>
      </c>
      <c r="C39" s="146"/>
      <c r="D39" s="146"/>
      <c r="E39" s="146"/>
      <c r="F39" s="147">
        <f>' SO01.1 01.1 - STA Pol'!AE943+' SO01.1 01.2 - hydranty Pol'!AE68+' SO01.1 01.3 - Plyn Pol'!AE118+' SO01.1 02 - SIL Pol'!AE62+' SO01.1 03 - SLP Pol'!AE50+' SO01.1 04 - VZT CHÚC Pol'!AE183+' SO01.1 05 - VZT MP Pol'!AE91+' SO01.2  01 - STA Pol'!AE132+' SO01.2  02 - STA Pol'!AE144+' SO01.2  03 - SIL Pol'!AE35+' SO01.3 01 - STA Pol'!AE355+' SO01.3 02 - SIL Pol'!AE22+'IO01 01 Pol'!AE124+'IO02  01 Pol'!AE112+'IO03 01 Pol'!AE30+'VN+ON 01 Pol'!AE25</f>
        <v>0</v>
      </c>
      <c r="G39" s="148">
        <f>' SO01.1 01.1 - STA Pol'!AF943+' SO01.1 01.2 - hydranty Pol'!AF68+' SO01.1 01.3 - Plyn Pol'!AF118+' SO01.1 02 - SIL Pol'!AF62+' SO01.1 03 - SLP Pol'!AF50+' SO01.1 04 - VZT CHÚC Pol'!AF183+' SO01.1 05 - VZT MP Pol'!AF91+' SO01.2  01 - STA Pol'!AF132+' SO01.2  02 - STA Pol'!AF144+' SO01.2  03 - SIL Pol'!AF35+' SO01.3 01 - STA Pol'!AF355+' SO01.3 02 - SIL Pol'!AF22+'IO01 01 Pol'!AF124+'IO02  01 Pol'!AF112+'IO03 01 Pol'!AF30+'VN+ON 01 Pol'!AF25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47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">
      <c r="A41" s="135">
        <v>2</v>
      </c>
      <c r="B41" s="151" t="s">
        <v>48</v>
      </c>
      <c r="C41" s="152" t="s">
        <v>49</v>
      </c>
      <c r="D41" s="152"/>
      <c r="E41" s="152"/>
      <c r="F41" s="153">
        <f>' SO01.1 01.1 - STA Pol'!AE943+' SO01.1 01.2 - hydranty Pol'!AE68+' SO01.1 01.3 - Plyn Pol'!AE118+' SO01.1 02 - SIL Pol'!AE62+' SO01.1 03 - SLP Pol'!AE50+' SO01.1 04 - VZT CHÚC Pol'!AE183+' SO01.1 05 - VZT MP Pol'!AE91</f>
        <v>0</v>
      </c>
      <c r="G41" s="154">
        <f>' SO01.1 01.1 - STA Pol'!AF943+' SO01.1 01.2 - hydranty Pol'!AF68+' SO01.1 01.3 - Plyn Pol'!AF118+' SO01.1 02 - SIL Pol'!AF62+' SO01.1 03 - SLP Pol'!AF50+' SO01.1 04 - VZT CHÚC Pol'!AF183+' SO01.1 05 - VZT MP Pol'!AF91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50</v>
      </c>
      <c r="C42" s="146" t="s">
        <v>51</v>
      </c>
      <c r="D42" s="146"/>
      <c r="E42" s="146"/>
      <c r="F42" s="157">
        <f>' SO01.1 01.1 - STA Pol'!AE943</f>
        <v>0</v>
      </c>
      <c r="G42" s="149">
        <f>' SO01.1 01.1 - STA Pol'!AF943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52</v>
      </c>
      <c r="C43" s="146" t="s">
        <v>53</v>
      </c>
      <c r="D43" s="146"/>
      <c r="E43" s="146"/>
      <c r="F43" s="157">
        <f>' SO01.1 01.2 - hydranty Pol'!AE68</f>
        <v>0</v>
      </c>
      <c r="G43" s="149">
        <f>' SO01.1 01.2 - hydranty Pol'!AF68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54</v>
      </c>
      <c r="C44" s="146" t="s">
        <v>55</v>
      </c>
      <c r="D44" s="146"/>
      <c r="E44" s="146"/>
      <c r="F44" s="157">
        <f>' SO01.1 01.3 - Plyn Pol'!AE118</f>
        <v>0</v>
      </c>
      <c r="G44" s="149">
        <f>' SO01.1 01.3 - Plyn Pol'!AF118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56</v>
      </c>
      <c r="C45" s="146" t="s">
        <v>57</v>
      </c>
      <c r="D45" s="146"/>
      <c r="E45" s="146"/>
      <c r="F45" s="157">
        <f>' SO01.1 02 - SIL Pol'!AE62</f>
        <v>0</v>
      </c>
      <c r="G45" s="149">
        <f>' SO01.1 02 - SIL Pol'!AF62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58</v>
      </c>
      <c r="C46" s="146" t="s">
        <v>59</v>
      </c>
      <c r="D46" s="146"/>
      <c r="E46" s="146"/>
      <c r="F46" s="157">
        <f>' SO01.1 03 - SLP Pol'!AE50</f>
        <v>0</v>
      </c>
      <c r="G46" s="149">
        <f>' SO01.1 03 - SLP Pol'!AF50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60</v>
      </c>
      <c r="C47" s="146" t="s">
        <v>61</v>
      </c>
      <c r="D47" s="146"/>
      <c r="E47" s="146"/>
      <c r="F47" s="157">
        <f>' SO01.1 04 - VZT CHÚC Pol'!AE183</f>
        <v>0</v>
      </c>
      <c r="G47" s="149">
        <f>' SO01.1 04 - VZT CHÚC Pol'!AF183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62</v>
      </c>
      <c r="C48" s="146" t="s">
        <v>63</v>
      </c>
      <c r="D48" s="146"/>
      <c r="E48" s="146"/>
      <c r="F48" s="157">
        <f>' SO01.1 05 - VZT MP Pol'!AE91</f>
        <v>0</v>
      </c>
      <c r="G48" s="149">
        <f>' SO01.1 05 - VZT MP Pol'!AF91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>
        <v>2</v>
      </c>
      <c r="B49" s="151" t="s">
        <v>64</v>
      </c>
      <c r="C49" s="152" t="s">
        <v>65</v>
      </c>
      <c r="D49" s="152"/>
      <c r="E49" s="152"/>
      <c r="F49" s="153">
        <f>' SO01.2  01 - STA Pol'!AE132+' SO01.2  02 - STA Pol'!AE144+' SO01.2  03 - SIL Pol'!AE35</f>
        <v>0</v>
      </c>
      <c r="G49" s="154">
        <f>' SO01.2  01 - STA Pol'!AF132+' SO01.2  02 - STA Pol'!AF144+' SO01.2  03 - SIL Pol'!AF35</f>
        <v>0</v>
      </c>
      <c r="H49" s="154">
        <f>(F49*SazbaDPH1/100)+(G49*SazbaDPH2/100)</f>
        <v>0</v>
      </c>
      <c r="I49" s="154">
        <f>F49+G49+H49</f>
        <v>0</v>
      </c>
      <c r="J49" s="155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66</v>
      </c>
      <c r="C50" s="146" t="s">
        <v>67</v>
      </c>
      <c r="D50" s="146"/>
      <c r="E50" s="146"/>
      <c r="F50" s="157">
        <f>' SO01.2  01 - STA Pol'!AE132</f>
        <v>0</v>
      </c>
      <c r="G50" s="149">
        <f>' SO01.2  01 - STA Pol'!AF132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>
        <v>3</v>
      </c>
      <c r="B51" s="156" t="s">
        <v>68</v>
      </c>
      <c r="C51" s="146" t="s">
        <v>69</v>
      </c>
      <c r="D51" s="146"/>
      <c r="E51" s="146"/>
      <c r="F51" s="157">
        <f>' SO01.2  02 - STA Pol'!AE144</f>
        <v>0</v>
      </c>
      <c r="G51" s="149">
        <f>' SO01.2  02 - STA Pol'!AF144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 x14ac:dyDescent="0.2">
      <c r="A52" s="135">
        <v>3</v>
      </c>
      <c r="B52" s="156" t="s">
        <v>70</v>
      </c>
      <c r="C52" s="146" t="s">
        <v>71</v>
      </c>
      <c r="D52" s="146"/>
      <c r="E52" s="146"/>
      <c r="F52" s="157">
        <f>' SO01.2  03 - SIL Pol'!AE35</f>
        <v>0</v>
      </c>
      <c r="G52" s="149">
        <f>' SO01.2  03 - SIL Pol'!AF35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">
      <c r="A53" s="135">
        <v>2</v>
      </c>
      <c r="B53" s="151" t="s">
        <v>72</v>
      </c>
      <c r="C53" s="152" t="s">
        <v>73</v>
      </c>
      <c r="D53" s="152"/>
      <c r="E53" s="152"/>
      <c r="F53" s="153">
        <f>' SO01.3 01 - STA Pol'!AE355+' SO01.3 02 - SIL Pol'!AE22</f>
        <v>0</v>
      </c>
      <c r="G53" s="154">
        <f>' SO01.3 01 - STA Pol'!AF355+' SO01.3 02 - SIL Pol'!AF22</f>
        <v>0</v>
      </c>
      <c r="H53" s="154">
        <f>(F53*SazbaDPH1/100)+(G53*SazbaDPH2/100)</f>
        <v>0</v>
      </c>
      <c r="I53" s="154">
        <f>F53+G53+H53</f>
        <v>0</v>
      </c>
      <c r="J53" s="155" t="str">
        <f>IF(CenaCelkemVypocet=0,"",I53/CenaCelkemVypocet*100)</f>
        <v/>
      </c>
    </row>
    <row r="54" spans="1:10" ht="25.5" customHeight="1" x14ac:dyDescent="0.2">
      <c r="A54" s="135">
        <v>3</v>
      </c>
      <c r="B54" s="156" t="s">
        <v>66</v>
      </c>
      <c r="C54" s="146" t="s">
        <v>74</v>
      </c>
      <c r="D54" s="146"/>
      <c r="E54" s="146"/>
      <c r="F54" s="157">
        <f>' SO01.3 01 - STA Pol'!AE355</f>
        <v>0</v>
      </c>
      <c r="G54" s="149">
        <f>' SO01.3 01 - STA Pol'!AF355</f>
        <v>0</v>
      </c>
      <c r="H54" s="149">
        <f>(F54*SazbaDPH1/100)+(G54*SazbaDPH2/100)</f>
        <v>0</v>
      </c>
      <c r="I54" s="149">
        <f>F54+G54+H54</f>
        <v>0</v>
      </c>
      <c r="J54" s="150" t="str">
        <f>IF(CenaCelkemVypocet=0,"",I54/CenaCelkemVypocet*100)</f>
        <v/>
      </c>
    </row>
    <row r="55" spans="1:10" ht="25.5" customHeight="1" x14ac:dyDescent="0.2">
      <c r="A55" s="135">
        <v>3</v>
      </c>
      <c r="B55" s="156" t="s">
        <v>56</v>
      </c>
      <c r="C55" s="146" t="s">
        <v>75</v>
      </c>
      <c r="D55" s="146"/>
      <c r="E55" s="146"/>
      <c r="F55" s="157">
        <f>' SO01.3 02 - SIL Pol'!AE22</f>
        <v>0</v>
      </c>
      <c r="G55" s="149">
        <f>' SO01.3 02 - SIL Pol'!AF22</f>
        <v>0</v>
      </c>
      <c r="H55" s="149">
        <f>(F55*SazbaDPH1/100)+(G55*SazbaDPH2/100)</f>
        <v>0</v>
      </c>
      <c r="I55" s="149">
        <f>F55+G55+H55</f>
        <v>0</v>
      </c>
      <c r="J55" s="150" t="str">
        <f>IF(CenaCelkemVypocet=0,"",I55/CenaCelkemVypocet*100)</f>
        <v/>
      </c>
    </row>
    <row r="56" spans="1:10" ht="25.5" customHeight="1" x14ac:dyDescent="0.2">
      <c r="A56" s="135">
        <v>2</v>
      </c>
      <c r="B56" s="151" t="s">
        <v>76</v>
      </c>
      <c r="C56" s="152" t="s">
        <v>77</v>
      </c>
      <c r="D56" s="152"/>
      <c r="E56" s="152"/>
      <c r="F56" s="153">
        <f>'IO01 01 Pol'!AE124</f>
        <v>0</v>
      </c>
      <c r="G56" s="154">
        <f>'IO01 01 Pol'!AF124</f>
        <v>0</v>
      </c>
      <c r="H56" s="154">
        <f>(F56*SazbaDPH1/100)+(G56*SazbaDPH2/100)</f>
        <v>0</v>
      </c>
      <c r="I56" s="154">
        <f>F56+G56+H56</f>
        <v>0</v>
      </c>
      <c r="J56" s="155" t="str">
        <f>IF(CenaCelkemVypocet=0,"",I56/CenaCelkemVypocet*100)</f>
        <v/>
      </c>
    </row>
    <row r="57" spans="1:10" ht="25.5" customHeight="1" x14ac:dyDescent="0.2">
      <c r="A57" s="135">
        <v>3</v>
      </c>
      <c r="B57" s="156" t="s">
        <v>78</v>
      </c>
      <c r="C57" s="146" t="s">
        <v>78</v>
      </c>
      <c r="D57" s="146"/>
      <c r="E57" s="146"/>
      <c r="F57" s="157">
        <f>'IO01 01 Pol'!AE124</f>
        <v>0</v>
      </c>
      <c r="G57" s="149">
        <f>'IO01 01 Pol'!AF124</f>
        <v>0</v>
      </c>
      <c r="H57" s="149">
        <f>(F57*SazbaDPH1/100)+(G57*SazbaDPH2/100)</f>
        <v>0</v>
      </c>
      <c r="I57" s="149">
        <f>F57+G57+H57</f>
        <v>0</v>
      </c>
      <c r="J57" s="150" t="str">
        <f>IF(CenaCelkemVypocet=0,"",I57/CenaCelkemVypocet*100)</f>
        <v/>
      </c>
    </row>
    <row r="58" spans="1:10" ht="25.5" customHeight="1" x14ac:dyDescent="0.2">
      <c r="A58" s="135">
        <v>2</v>
      </c>
      <c r="B58" s="151" t="s">
        <v>79</v>
      </c>
      <c r="C58" s="152" t="s">
        <v>80</v>
      </c>
      <c r="D58" s="152"/>
      <c r="E58" s="152"/>
      <c r="F58" s="153">
        <f>'IO02  01 Pol'!AE112</f>
        <v>0</v>
      </c>
      <c r="G58" s="154">
        <f>'IO02  01 Pol'!AF112</f>
        <v>0</v>
      </c>
      <c r="H58" s="154">
        <f>(F58*SazbaDPH1/100)+(G58*SazbaDPH2/100)</f>
        <v>0</v>
      </c>
      <c r="I58" s="154">
        <f>F58+G58+H58</f>
        <v>0</v>
      </c>
      <c r="J58" s="155" t="str">
        <f>IF(CenaCelkemVypocet=0,"",I58/CenaCelkemVypocet*100)</f>
        <v/>
      </c>
    </row>
    <row r="59" spans="1:10" ht="25.5" customHeight="1" x14ac:dyDescent="0.2">
      <c r="A59" s="135">
        <v>3</v>
      </c>
      <c r="B59" s="156" t="s">
        <v>78</v>
      </c>
      <c r="C59" s="146" t="s">
        <v>78</v>
      </c>
      <c r="D59" s="146"/>
      <c r="E59" s="146"/>
      <c r="F59" s="157">
        <f>'IO02  01 Pol'!AE112</f>
        <v>0</v>
      </c>
      <c r="G59" s="149">
        <f>'IO02  01 Pol'!AF112</f>
        <v>0</v>
      </c>
      <c r="H59" s="149">
        <f>(F59*SazbaDPH1/100)+(G59*SazbaDPH2/100)</f>
        <v>0</v>
      </c>
      <c r="I59" s="149">
        <f>F59+G59+H59</f>
        <v>0</v>
      </c>
      <c r="J59" s="150" t="str">
        <f>IF(CenaCelkemVypocet=0,"",I59/CenaCelkemVypocet*100)</f>
        <v/>
      </c>
    </row>
    <row r="60" spans="1:10" ht="25.5" customHeight="1" x14ac:dyDescent="0.2">
      <c r="A60" s="135">
        <v>2</v>
      </c>
      <c r="B60" s="151" t="s">
        <v>81</v>
      </c>
      <c r="C60" s="152" t="s">
        <v>82</v>
      </c>
      <c r="D60" s="152"/>
      <c r="E60" s="152"/>
      <c r="F60" s="153">
        <f>'IO03 01 Pol'!AE30</f>
        <v>0</v>
      </c>
      <c r="G60" s="154">
        <f>'IO03 01 Pol'!AF30</f>
        <v>0</v>
      </c>
      <c r="H60" s="154">
        <f>(F60*SazbaDPH1/100)+(G60*SazbaDPH2/100)</f>
        <v>0</v>
      </c>
      <c r="I60" s="154">
        <f>F60+G60+H60</f>
        <v>0</v>
      </c>
      <c r="J60" s="155" t="str">
        <f>IF(CenaCelkemVypocet=0,"",I60/CenaCelkemVypocet*100)</f>
        <v/>
      </c>
    </row>
    <row r="61" spans="1:10" ht="25.5" customHeight="1" x14ac:dyDescent="0.2">
      <c r="A61" s="135">
        <v>3</v>
      </c>
      <c r="B61" s="156" t="s">
        <v>78</v>
      </c>
      <c r="C61" s="146" t="s">
        <v>78</v>
      </c>
      <c r="D61" s="146"/>
      <c r="E61" s="146"/>
      <c r="F61" s="157">
        <f>'IO03 01 Pol'!AE30</f>
        <v>0</v>
      </c>
      <c r="G61" s="149">
        <f>'IO03 01 Pol'!AF30</f>
        <v>0</v>
      </c>
      <c r="H61" s="149">
        <f>(F61*SazbaDPH1/100)+(G61*SazbaDPH2/100)</f>
        <v>0</v>
      </c>
      <c r="I61" s="149">
        <f>F61+G61+H61</f>
        <v>0</v>
      </c>
      <c r="J61" s="150" t="str">
        <f>IF(CenaCelkemVypocet=0,"",I61/CenaCelkemVypocet*100)</f>
        <v/>
      </c>
    </row>
    <row r="62" spans="1:10" ht="25.5" customHeight="1" x14ac:dyDescent="0.2">
      <c r="A62" s="135">
        <v>2</v>
      </c>
      <c r="B62" s="151" t="s">
        <v>83</v>
      </c>
      <c r="C62" s="152" t="s">
        <v>84</v>
      </c>
      <c r="D62" s="152"/>
      <c r="E62" s="152"/>
      <c r="F62" s="153">
        <f>'VN+ON 01 Pol'!AE25</f>
        <v>0</v>
      </c>
      <c r="G62" s="154">
        <f>'VN+ON 01 Pol'!AF25</f>
        <v>0</v>
      </c>
      <c r="H62" s="154">
        <f>(F62*SazbaDPH1/100)+(G62*SazbaDPH2/100)</f>
        <v>0</v>
      </c>
      <c r="I62" s="154">
        <f>F62+G62+H62</f>
        <v>0</v>
      </c>
      <c r="J62" s="155" t="str">
        <f>IF(CenaCelkemVypocet=0,"",I62/CenaCelkemVypocet*100)</f>
        <v/>
      </c>
    </row>
    <row r="63" spans="1:10" ht="25.5" customHeight="1" x14ac:dyDescent="0.2">
      <c r="A63" s="135">
        <v>3</v>
      </c>
      <c r="B63" s="156" t="s">
        <v>78</v>
      </c>
      <c r="C63" s="146" t="s">
        <v>78</v>
      </c>
      <c r="D63" s="146"/>
      <c r="E63" s="146"/>
      <c r="F63" s="157">
        <f>'VN+ON 01 Pol'!AE25</f>
        <v>0</v>
      </c>
      <c r="G63" s="149">
        <f>'VN+ON 01 Pol'!AF25</f>
        <v>0</v>
      </c>
      <c r="H63" s="149">
        <f>(F63*SazbaDPH1/100)+(G63*SazbaDPH2/100)</f>
        <v>0</v>
      </c>
      <c r="I63" s="149">
        <f>F63+G63+H63</f>
        <v>0</v>
      </c>
      <c r="J63" s="150" t="str">
        <f>IF(CenaCelkemVypocet=0,"",I63/CenaCelkemVypocet*100)</f>
        <v/>
      </c>
    </row>
    <row r="64" spans="1:10" ht="25.5" customHeight="1" x14ac:dyDescent="0.2">
      <c r="A64" s="135"/>
      <c r="B64" s="158" t="s">
        <v>85</v>
      </c>
      <c r="C64" s="159"/>
      <c r="D64" s="159"/>
      <c r="E64" s="160"/>
      <c r="F64" s="161">
        <f>SUMIF(A39:A63,"=1",F39:F63)</f>
        <v>0</v>
      </c>
      <c r="G64" s="162">
        <f>SUMIF(A39:A63,"=1",G39:G63)</f>
        <v>0</v>
      </c>
      <c r="H64" s="162">
        <f>SUMIF(A39:A63,"=1",H39:H63)</f>
        <v>0</v>
      </c>
      <c r="I64" s="162">
        <f>SUMIF(A39:A63,"=1",I39:I63)</f>
        <v>0</v>
      </c>
      <c r="J64" s="163">
        <f>SUMIF(A39:A63,"=1",J39:J63)</f>
        <v>0</v>
      </c>
    </row>
    <row r="65" spans="1:10" ht="13.5" thickBot="1" x14ac:dyDescent="0.25"/>
    <row r="66" spans="1:10" ht="75.75" customHeight="1" thickBot="1" x14ac:dyDescent="0.25">
      <c r="B66" s="273" t="s">
        <v>2438</v>
      </c>
      <c r="C66" s="272"/>
      <c r="D66" s="272"/>
      <c r="E66" s="272"/>
      <c r="F66" s="272"/>
      <c r="G66" s="272"/>
      <c r="H66" s="272"/>
      <c r="I66" s="272"/>
      <c r="J66" s="274"/>
    </row>
    <row r="68" spans="1:10" ht="15.75" x14ac:dyDescent="0.25">
      <c r="B68" s="174" t="s">
        <v>87</v>
      </c>
    </row>
    <row r="70" spans="1:10" ht="25.5" customHeight="1" x14ac:dyDescent="0.2">
      <c r="A70" s="176"/>
      <c r="B70" s="179" t="s">
        <v>17</v>
      </c>
      <c r="C70" s="179" t="s">
        <v>5</v>
      </c>
      <c r="D70" s="180"/>
      <c r="E70" s="180"/>
      <c r="F70" s="181" t="s">
        <v>88</v>
      </c>
      <c r="G70" s="181"/>
      <c r="H70" s="181"/>
      <c r="I70" s="181" t="s">
        <v>29</v>
      </c>
      <c r="J70" s="181" t="s">
        <v>0</v>
      </c>
    </row>
    <row r="71" spans="1:10" ht="36.75" customHeight="1" x14ac:dyDescent="0.2">
      <c r="A71" s="177"/>
      <c r="B71" s="182" t="s">
        <v>89</v>
      </c>
      <c r="C71" s="183" t="s">
        <v>90</v>
      </c>
      <c r="D71" s="184"/>
      <c r="E71" s="184"/>
      <c r="F71" s="190" t="s">
        <v>24</v>
      </c>
      <c r="G71" s="191"/>
      <c r="H71" s="191"/>
      <c r="I71" s="191">
        <f>' SO01.1 02 - SIL Pol'!G8</f>
        <v>0</v>
      </c>
      <c r="J71" s="188" t="str">
        <f>IF(I131=0,"",I71/I131*100)</f>
        <v/>
      </c>
    </row>
    <row r="72" spans="1:10" ht="36.75" customHeight="1" x14ac:dyDescent="0.2">
      <c r="A72" s="177"/>
      <c r="B72" s="182" t="s">
        <v>89</v>
      </c>
      <c r="C72" s="183" t="s">
        <v>91</v>
      </c>
      <c r="D72" s="184"/>
      <c r="E72" s="184"/>
      <c r="F72" s="190" t="s">
        <v>24</v>
      </c>
      <c r="G72" s="191"/>
      <c r="H72" s="191"/>
      <c r="I72" s="191">
        <f>' SO01.1 04 - VZT CHÚC Pol'!G8+' SO01.2  01 - STA Pol'!G8+' SO01.2  02 - STA Pol'!G8+' SO01.2  03 - SIL Pol'!G8+' SO01.3 01 - STA Pol'!G8+'IO01 01 Pol'!G8+'IO02  01 Pol'!G8+'IO03 01 Pol'!G8</f>
        <v>0</v>
      </c>
      <c r="J72" s="188" t="str">
        <f>IF(I131=0,"",I72/I131*100)</f>
        <v/>
      </c>
    </row>
    <row r="73" spans="1:10" ht="36.75" customHeight="1" x14ac:dyDescent="0.2">
      <c r="A73" s="177"/>
      <c r="B73" s="182" t="s">
        <v>92</v>
      </c>
      <c r="C73" s="183" t="s">
        <v>93</v>
      </c>
      <c r="D73" s="184"/>
      <c r="E73" s="184"/>
      <c r="F73" s="190" t="s">
        <v>24</v>
      </c>
      <c r="G73" s="191"/>
      <c r="H73" s="191"/>
      <c r="I73" s="191">
        <f>' SO01.1 02 - SIL Pol'!G24</f>
        <v>0</v>
      </c>
      <c r="J73" s="188" t="str">
        <f>IF(I131=0,"",I73/I131*100)</f>
        <v/>
      </c>
    </row>
    <row r="74" spans="1:10" ht="36.75" customHeight="1" x14ac:dyDescent="0.2">
      <c r="A74" s="177"/>
      <c r="B74" s="182" t="s">
        <v>92</v>
      </c>
      <c r="C74" s="183" t="s">
        <v>94</v>
      </c>
      <c r="D74" s="184"/>
      <c r="E74" s="184"/>
      <c r="F74" s="190" t="s">
        <v>24</v>
      </c>
      <c r="G74" s="191"/>
      <c r="H74" s="191"/>
      <c r="I74" s="191">
        <f>' SO01.2  01 - STA Pol'!G46+' SO01.2  02 - STA Pol'!G58+' SO01.3 01 - STA Pol'!G48</f>
        <v>0</v>
      </c>
      <c r="J74" s="188" t="str">
        <f>IF(I131=0,"",I74/I131*100)</f>
        <v/>
      </c>
    </row>
    <row r="75" spans="1:10" ht="36.75" customHeight="1" x14ac:dyDescent="0.2">
      <c r="A75" s="177"/>
      <c r="B75" s="182" t="s">
        <v>95</v>
      </c>
      <c r="C75" s="183" t="s">
        <v>96</v>
      </c>
      <c r="D75" s="184"/>
      <c r="E75" s="184"/>
      <c r="F75" s="190" t="s">
        <v>24</v>
      </c>
      <c r="G75" s="191"/>
      <c r="H75" s="191"/>
      <c r="I75" s="191">
        <f>' SO01.1 01.1 - STA Pol'!G8+' SO01.1 01.2 - hydranty Pol'!G8+' SO01.1 01.3 - Plyn Pol'!G8+' SO01.1 04 - VZT CHÚC Pol'!G13+' SO01.1 05 - VZT MP Pol'!G8+' SO01.3 01 - STA Pol'!G75</f>
        <v>0</v>
      </c>
      <c r="J75" s="188" t="str">
        <f>IF(I131=0,"",I75/I131*100)</f>
        <v/>
      </c>
    </row>
    <row r="76" spans="1:10" ht="36.75" customHeight="1" x14ac:dyDescent="0.2">
      <c r="A76" s="177"/>
      <c r="B76" s="182" t="s">
        <v>97</v>
      </c>
      <c r="C76" s="183" t="s">
        <v>98</v>
      </c>
      <c r="D76" s="184"/>
      <c r="E76" s="184"/>
      <c r="F76" s="190" t="s">
        <v>24</v>
      </c>
      <c r="G76" s="191"/>
      <c r="H76" s="191"/>
      <c r="I76" s="191">
        <f>' SO01.1 01.1 - STA Pol'!G96</f>
        <v>0</v>
      </c>
      <c r="J76" s="188" t="str">
        <f>IF(I131=0,"",I76/I131*100)</f>
        <v/>
      </c>
    </row>
    <row r="77" spans="1:10" ht="36.75" customHeight="1" x14ac:dyDescent="0.2">
      <c r="A77" s="177"/>
      <c r="B77" s="182" t="s">
        <v>99</v>
      </c>
      <c r="C77" s="183" t="s">
        <v>100</v>
      </c>
      <c r="D77" s="184"/>
      <c r="E77" s="184"/>
      <c r="F77" s="190" t="s">
        <v>24</v>
      </c>
      <c r="G77" s="191"/>
      <c r="H77" s="191"/>
      <c r="I77" s="191">
        <f>' SO01.2  01 - STA Pol'!G82+' SO01.2  02 - STA Pol'!G94+' SO01.3 01 - STA Pol'!G83+'IO01 01 Pol'!G74+'IO02  01 Pol'!G66</f>
        <v>0</v>
      </c>
      <c r="J77" s="188" t="str">
        <f>IF(I131=0,"",I77/I131*100)</f>
        <v/>
      </c>
    </row>
    <row r="78" spans="1:10" ht="36.75" customHeight="1" x14ac:dyDescent="0.2">
      <c r="A78" s="177"/>
      <c r="B78" s="182" t="s">
        <v>101</v>
      </c>
      <c r="C78" s="183" t="s">
        <v>102</v>
      </c>
      <c r="D78" s="184"/>
      <c r="E78" s="184"/>
      <c r="F78" s="190" t="s">
        <v>24</v>
      </c>
      <c r="G78" s="191"/>
      <c r="H78" s="191"/>
      <c r="I78" s="191">
        <f>' SO01.3 01 - STA Pol'!G91+'IO01 01 Pol'!G78+'IO02  01 Pol'!G70</f>
        <v>0</v>
      </c>
      <c r="J78" s="188" t="str">
        <f>IF(I131=0,"",I78/I131*100)</f>
        <v/>
      </c>
    </row>
    <row r="79" spans="1:10" ht="36.75" customHeight="1" x14ac:dyDescent="0.2">
      <c r="A79" s="177"/>
      <c r="B79" s="182" t="s">
        <v>103</v>
      </c>
      <c r="C79" s="183" t="s">
        <v>104</v>
      </c>
      <c r="D79" s="184"/>
      <c r="E79" s="184"/>
      <c r="F79" s="190" t="s">
        <v>24</v>
      </c>
      <c r="G79" s="191"/>
      <c r="H79" s="191"/>
      <c r="I79" s="191">
        <f>' SO01.1 01.3 - Plyn Pol'!G15+' SO01.3 01 - STA Pol'!G100</f>
        <v>0</v>
      </c>
      <c r="J79" s="188" t="str">
        <f>IF(I131=0,"",I79/I131*100)</f>
        <v/>
      </c>
    </row>
    <row r="80" spans="1:10" ht="36.75" customHeight="1" x14ac:dyDescent="0.2">
      <c r="A80" s="177"/>
      <c r="B80" s="182" t="s">
        <v>105</v>
      </c>
      <c r="C80" s="183" t="s">
        <v>106</v>
      </c>
      <c r="D80" s="184"/>
      <c r="E80" s="184"/>
      <c r="F80" s="190" t="s">
        <v>24</v>
      </c>
      <c r="G80" s="191"/>
      <c r="H80" s="191"/>
      <c r="I80" s="191">
        <f>' SO01.1 01.1 - STA Pol'!G112+' SO01.1 01.2 - hydranty Pol'!G19+' SO01.1 01.3 - Plyn Pol'!G19+' SO01.1 04 - VZT CHÚC Pol'!G19+' SO01.3 01 - STA Pol'!G113</f>
        <v>0</v>
      </c>
      <c r="J80" s="188" t="str">
        <f>IF(I131=0,"",I80/I131*100)</f>
        <v/>
      </c>
    </row>
    <row r="81" spans="1:10" ht="36.75" customHeight="1" x14ac:dyDescent="0.2">
      <c r="A81" s="177"/>
      <c r="B81" s="182" t="s">
        <v>107</v>
      </c>
      <c r="C81" s="183" t="s">
        <v>108</v>
      </c>
      <c r="D81" s="184"/>
      <c r="E81" s="184"/>
      <c r="F81" s="190" t="s">
        <v>24</v>
      </c>
      <c r="G81" s="191"/>
      <c r="H81" s="191"/>
      <c r="I81" s="191">
        <f>' SO01.1 01.1 - STA Pol'!G160+' SO01.1 04 - VZT CHÚC Pol'!G34+' SO01.3 01 - STA Pol'!G124</f>
        <v>0</v>
      </c>
      <c r="J81" s="188" t="str">
        <f>IF(I131=0,"",I81/I131*100)</f>
        <v/>
      </c>
    </row>
    <row r="82" spans="1:10" ht="36.75" customHeight="1" x14ac:dyDescent="0.2">
      <c r="A82" s="177"/>
      <c r="B82" s="182" t="s">
        <v>109</v>
      </c>
      <c r="C82" s="183" t="s">
        <v>110</v>
      </c>
      <c r="D82" s="184"/>
      <c r="E82" s="184"/>
      <c r="F82" s="190" t="s">
        <v>24</v>
      </c>
      <c r="G82" s="191"/>
      <c r="H82" s="191"/>
      <c r="I82" s="191">
        <f>' SO01.1 01.1 - STA Pol'!G220+' SO01.2  01 - STA Pol'!G85+' SO01.2  02 - STA Pol'!G97+' SO01.3 01 - STA Pol'!G137</f>
        <v>0</v>
      </c>
      <c r="J82" s="188" t="str">
        <f>IF(I131=0,"",I82/I131*100)</f>
        <v/>
      </c>
    </row>
    <row r="83" spans="1:10" ht="36.75" customHeight="1" x14ac:dyDescent="0.2">
      <c r="A83" s="177"/>
      <c r="B83" s="182" t="s">
        <v>111</v>
      </c>
      <c r="C83" s="183" t="s">
        <v>112</v>
      </c>
      <c r="D83" s="184"/>
      <c r="E83" s="184"/>
      <c r="F83" s="190" t="s">
        <v>24</v>
      </c>
      <c r="G83" s="191"/>
      <c r="H83" s="191"/>
      <c r="I83" s="191">
        <f>' SO01.1 01.1 - STA Pol'!G239+' SO01.3 01 - STA Pol'!G144</f>
        <v>0</v>
      </c>
      <c r="J83" s="188" t="str">
        <f>IF(I131=0,"",I83/I131*100)</f>
        <v/>
      </c>
    </row>
    <row r="84" spans="1:10" ht="36.75" customHeight="1" x14ac:dyDescent="0.2">
      <c r="A84" s="177"/>
      <c r="B84" s="182" t="s">
        <v>113</v>
      </c>
      <c r="C84" s="183" t="s">
        <v>114</v>
      </c>
      <c r="D84" s="184"/>
      <c r="E84" s="184"/>
      <c r="F84" s="190" t="s">
        <v>24</v>
      </c>
      <c r="G84" s="191"/>
      <c r="H84" s="191"/>
      <c r="I84" s="191">
        <f>' SO01.3 01 - STA Pol'!G147+'IO01 01 Pol'!G83+'IO02  01 Pol'!G81</f>
        <v>0</v>
      </c>
      <c r="J84" s="188" t="str">
        <f>IF(I131=0,"",I84/I131*100)</f>
        <v/>
      </c>
    </row>
    <row r="85" spans="1:10" ht="36.75" customHeight="1" x14ac:dyDescent="0.2">
      <c r="A85" s="177"/>
      <c r="B85" s="182" t="s">
        <v>115</v>
      </c>
      <c r="C85" s="183" t="s">
        <v>116</v>
      </c>
      <c r="D85" s="184"/>
      <c r="E85" s="184"/>
      <c r="F85" s="190" t="s">
        <v>24</v>
      </c>
      <c r="G85" s="191"/>
      <c r="H85" s="191"/>
      <c r="I85" s="191">
        <f>' SO01.1 01.3 - Plyn Pol'!G26</f>
        <v>0</v>
      </c>
      <c r="J85" s="188" t="str">
        <f>IF(I131=0,"",I85/I131*100)</f>
        <v/>
      </c>
    </row>
    <row r="86" spans="1:10" ht="36.75" customHeight="1" x14ac:dyDescent="0.2">
      <c r="A86" s="177"/>
      <c r="B86" s="182" t="s">
        <v>117</v>
      </c>
      <c r="C86" s="183" t="s">
        <v>118</v>
      </c>
      <c r="D86" s="184"/>
      <c r="E86" s="184"/>
      <c r="F86" s="190" t="s">
        <v>24</v>
      </c>
      <c r="G86" s="191"/>
      <c r="H86" s="191"/>
      <c r="I86" s="191">
        <f>' SO01.2  01 - STA Pol'!G94+' SO01.2  02 - STA Pol'!G106+'IO01 01 Pol'!G113+'IO02  01 Pol'!G92</f>
        <v>0</v>
      </c>
      <c r="J86" s="188" t="str">
        <f>IF(I131=0,"",I86/I131*100)</f>
        <v/>
      </c>
    </row>
    <row r="87" spans="1:10" ht="36.75" customHeight="1" x14ac:dyDescent="0.2">
      <c r="A87" s="177"/>
      <c r="B87" s="182" t="s">
        <v>119</v>
      </c>
      <c r="C87" s="183" t="s">
        <v>120</v>
      </c>
      <c r="D87" s="184"/>
      <c r="E87" s="184"/>
      <c r="F87" s="190" t="s">
        <v>24</v>
      </c>
      <c r="G87" s="191"/>
      <c r="H87" s="191"/>
      <c r="I87" s="191">
        <f>' SO01.1 01.1 - STA Pol'!G313+' SO01.1 04 - VZT CHÚC Pol'!G42+' SO01.3 01 - STA Pol'!G153</f>
        <v>0</v>
      </c>
      <c r="J87" s="188" t="str">
        <f>IF(I131=0,"",I87/I131*100)</f>
        <v/>
      </c>
    </row>
    <row r="88" spans="1:10" ht="36.75" customHeight="1" x14ac:dyDescent="0.2">
      <c r="A88" s="177"/>
      <c r="B88" s="182" t="s">
        <v>121</v>
      </c>
      <c r="C88" s="183" t="s">
        <v>122</v>
      </c>
      <c r="D88" s="184"/>
      <c r="E88" s="184"/>
      <c r="F88" s="190" t="s">
        <v>24</v>
      </c>
      <c r="G88" s="191"/>
      <c r="H88" s="191"/>
      <c r="I88" s="191">
        <f>' SO01.1 01.1 - STA Pol'!G323+' SO01.2  01 - STA Pol'!G98+' SO01.2  02 - STA Pol'!G110+' SO01.3 01 - STA Pol'!G156</f>
        <v>0</v>
      </c>
      <c r="J88" s="188" t="str">
        <f>IF(I131=0,"",I88/I131*100)</f>
        <v/>
      </c>
    </row>
    <row r="89" spans="1:10" ht="36.75" customHeight="1" x14ac:dyDescent="0.2">
      <c r="A89" s="177"/>
      <c r="B89" s="182" t="s">
        <v>123</v>
      </c>
      <c r="C89" s="183" t="s">
        <v>124</v>
      </c>
      <c r="D89" s="184"/>
      <c r="E89" s="184"/>
      <c r="F89" s="190" t="s">
        <v>24</v>
      </c>
      <c r="G89" s="191"/>
      <c r="H89" s="191"/>
      <c r="I89" s="191">
        <f>' SO01.1 01.1 - STA Pol'!G330+' SO01.1 01.2 - hydranty Pol'!G30+' SO01.1 01.3 - Plyn Pol'!G29+' SO01.1 04 - VZT CHÚC Pol'!G52+' SO01.3 01 - STA Pol'!G163+'IO01 01 Pol'!G117</f>
        <v>0</v>
      </c>
      <c r="J89" s="188" t="str">
        <f>IF(I131=0,"",I89/I131*100)</f>
        <v/>
      </c>
    </row>
    <row r="90" spans="1:10" ht="36.75" customHeight="1" x14ac:dyDescent="0.2">
      <c r="A90" s="177"/>
      <c r="B90" s="182" t="s">
        <v>125</v>
      </c>
      <c r="C90" s="183" t="s">
        <v>126</v>
      </c>
      <c r="D90" s="184"/>
      <c r="E90" s="184"/>
      <c r="F90" s="190" t="s">
        <v>24</v>
      </c>
      <c r="G90" s="191"/>
      <c r="H90" s="191"/>
      <c r="I90" s="191">
        <f>' SO01.1 01.1 - STA Pol'!G545+' SO01.1 01.2 - hydranty Pol'!G33+' SO01.1 04 - VZT CHÚC Pol'!G76+' SO01.2  01 - STA Pol'!G103+' SO01.2  02 - STA Pol'!G115+' SO01.3 01 - STA Pol'!G172+'IO01 01 Pol'!G120+'IO02  01 Pol'!G99</f>
        <v>0</v>
      </c>
      <c r="J90" s="188" t="str">
        <f>IF(I131=0,"",I90/I131*100)</f>
        <v/>
      </c>
    </row>
    <row r="91" spans="1:10" ht="36.75" customHeight="1" x14ac:dyDescent="0.2">
      <c r="A91" s="177"/>
      <c r="B91" s="182" t="s">
        <v>127</v>
      </c>
      <c r="C91" s="183" t="s">
        <v>128</v>
      </c>
      <c r="D91" s="184"/>
      <c r="E91" s="184"/>
      <c r="F91" s="190" t="s">
        <v>24</v>
      </c>
      <c r="G91" s="191"/>
      <c r="H91" s="191"/>
      <c r="I91" s="191">
        <f>'IO03 01 Pol'!G13</f>
        <v>0</v>
      </c>
      <c r="J91" s="188" t="str">
        <f>IF(I131=0,"",I91/I131*100)</f>
        <v/>
      </c>
    </row>
    <row r="92" spans="1:10" ht="36.75" customHeight="1" x14ac:dyDescent="0.2">
      <c r="A92" s="177"/>
      <c r="B92" s="182" t="s">
        <v>129</v>
      </c>
      <c r="C92" s="183" t="s">
        <v>130</v>
      </c>
      <c r="D92" s="184"/>
      <c r="E92" s="184"/>
      <c r="F92" s="190" t="s">
        <v>24</v>
      </c>
      <c r="G92" s="191"/>
      <c r="H92" s="191"/>
      <c r="I92" s="191">
        <f>' SO01.1 03 - SLP Pol'!G8</f>
        <v>0</v>
      </c>
      <c r="J92" s="188" t="str">
        <f>IF(I131=0,"",I92/I131*100)</f>
        <v/>
      </c>
    </row>
    <row r="93" spans="1:10" ht="36.75" customHeight="1" x14ac:dyDescent="0.2">
      <c r="A93" s="177"/>
      <c r="B93" s="182" t="s">
        <v>131</v>
      </c>
      <c r="C93" s="183" t="s">
        <v>132</v>
      </c>
      <c r="D93" s="184"/>
      <c r="E93" s="184"/>
      <c r="F93" s="190" t="s">
        <v>24</v>
      </c>
      <c r="G93" s="191"/>
      <c r="H93" s="191"/>
      <c r="I93" s="191">
        <f>' SO01.1 03 - SLP Pol'!G21</f>
        <v>0</v>
      </c>
      <c r="J93" s="188" t="str">
        <f>IF(I131=0,"",I93/I131*100)</f>
        <v/>
      </c>
    </row>
    <row r="94" spans="1:10" ht="36.75" customHeight="1" x14ac:dyDescent="0.2">
      <c r="A94" s="177"/>
      <c r="B94" s="182" t="s">
        <v>133</v>
      </c>
      <c r="C94" s="183" t="s">
        <v>134</v>
      </c>
      <c r="D94" s="184"/>
      <c r="E94" s="184"/>
      <c r="F94" s="190" t="s">
        <v>24</v>
      </c>
      <c r="G94" s="191"/>
      <c r="H94" s="191"/>
      <c r="I94" s="191">
        <f>' SO01.1 03 - SLP Pol'!G26</f>
        <v>0</v>
      </c>
      <c r="J94" s="188" t="str">
        <f>IF(I131=0,"",I94/I131*100)</f>
        <v/>
      </c>
    </row>
    <row r="95" spans="1:10" ht="36.75" customHeight="1" x14ac:dyDescent="0.2">
      <c r="A95" s="177"/>
      <c r="B95" s="182" t="s">
        <v>135</v>
      </c>
      <c r="C95" s="183" t="s">
        <v>136</v>
      </c>
      <c r="D95" s="184"/>
      <c r="E95" s="184"/>
      <c r="F95" s="190" t="s">
        <v>24</v>
      </c>
      <c r="G95" s="191"/>
      <c r="H95" s="191"/>
      <c r="I95" s="191">
        <f>' SO01.1 03 - SLP Pol'!G33</f>
        <v>0</v>
      </c>
      <c r="J95" s="188" t="str">
        <f>IF(I131=0,"",I95/I131*100)</f>
        <v/>
      </c>
    </row>
    <row r="96" spans="1:10" ht="36.75" customHeight="1" x14ac:dyDescent="0.2">
      <c r="A96" s="177"/>
      <c r="B96" s="182" t="s">
        <v>137</v>
      </c>
      <c r="C96" s="183" t="s">
        <v>138</v>
      </c>
      <c r="D96" s="184"/>
      <c r="E96" s="184"/>
      <c r="F96" s="190" t="s">
        <v>24</v>
      </c>
      <c r="G96" s="191"/>
      <c r="H96" s="191"/>
      <c r="I96" s="191">
        <f>' SO01.1 03 - SLP Pol'!G38</f>
        <v>0</v>
      </c>
      <c r="J96" s="188" t="str">
        <f>IF(I131=0,"",I96/I131*100)</f>
        <v/>
      </c>
    </row>
    <row r="97" spans="1:10" ht="36.75" customHeight="1" x14ac:dyDescent="0.2">
      <c r="A97" s="177"/>
      <c r="B97" s="182" t="s">
        <v>139</v>
      </c>
      <c r="C97" s="183" t="s">
        <v>140</v>
      </c>
      <c r="D97" s="184"/>
      <c r="E97" s="184"/>
      <c r="F97" s="190" t="s">
        <v>24</v>
      </c>
      <c r="G97" s="191"/>
      <c r="H97" s="191"/>
      <c r="I97" s="191">
        <f>' SO01.1 03 - SLP Pol'!G46</f>
        <v>0</v>
      </c>
      <c r="J97" s="188" t="str">
        <f>IF(I131=0,"",I97/I131*100)</f>
        <v/>
      </c>
    </row>
    <row r="98" spans="1:10" ht="36.75" customHeight="1" x14ac:dyDescent="0.2">
      <c r="A98" s="177"/>
      <c r="B98" s="182" t="s">
        <v>141</v>
      </c>
      <c r="C98" s="183" t="s">
        <v>142</v>
      </c>
      <c r="D98" s="184"/>
      <c r="E98" s="184"/>
      <c r="F98" s="190" t="s">
        <v>24</v>
      </c>
      <c r="G98" s="191"/>
      <c r="H98" s="191"/>
      <c r="I98" s="191">
        <f>' SO01.1 04 - VZT CHÚC Pol'!G79</f>
        <v>0</v>
      </c>
      <c r="J98" s="188" t="str">
        <f>IF(I131=0,"",I98/I131*100)</f>
        <v/>
      </c>
    </row>
    <row r="99" spans="1:10" ht="36.75" customHeight="1" x14ac:dyDescent="0.2">
      <c r="A99" s="177"/>
      <c r="B99" s="182" t="s">
        <v>143</v>
      </c>
      <c r="C99" s="183" t="s">
        <v>144</v>
      </c>
      <c r="D99" s="184"/>
      <c r="E99" s="184"/>
      <c r="F99" s="190" t="s">
        <v>24</v>
      </c>
      <c r="G99" s="191"/>
      <c r="H99" s="191"/>
      <c r="I99" s="191">
        <f>' SO01.1 04 - VZT CHÚC Pol'!G87</f>
        <v>0</v>
      </c>
      <c r="J99" s="188" t="str">
        <f>IF(I131=0,"",I99/I131*100)</f>
        <v/>
      </c>
    </row>
    <row r="100" spans="1:10" ht="36.75" customHeight="1" x14ac:dyDescent="0.2">
      <c r="A100" s="177"/>
      <c r="B100" s="182" t="s">
        <v>145</v>
      </c>
      <c r="C100" s="183" t="s">
        <v>146</v>
      </c>
      <c r="D100" s="184"/>
      <c r="E100" s="184"/>
      <c r="F100" s="190" t="s">
        <v>24</v>
      </c>
      <c r="G100" s="191"/>
      <c r="H100" s="191"/>
      <c r="I100" s="191">
        <f>' SO01.1 04 - VZT CHÚC Pol'!G96</f>
        <v>0</v>
      </c>
      <c r="J100" s="188" t="str">
        <f>IF(I131=0,"",I100/I131*100)</f>
        <v/>
      </c>
    </row>
    <row r="101" spans="1:10" ht="36.75" customHeight="1" x14ac:dyDescent="0.2">
      <c r="A101" s="177"/>
      <c r="B101" s="182" t="s">
        <v>147</v>
      </c>
      <c r="C101" s="183" t="s">
        <v>148</v>
      </c>
      <c r="D101" s="184"/>
      <c r="E101" s="184"/>
      <c r="F101" s="190" t="s">
        <v>24</v>
      </c>
      <c r="G101" s="191"/>
      <c r="H101" s="191"/>
      <c r="I101" s="191">
        <f>' SO01.1 04 - VZT CHÚC Pol'!G105</f>
        <v>0</v>
      </c>
      <c r="J101" s="188" t="str">
        <f>IF(I131=0,"",I101/I131*100)</f>
        <v/>
      </c>
    </row>
    <row r="102" spans="1:10" ht="36.75" customHeight="1" x14ac:dyDescent="0.2">
      <c r="A102" s="177"/>
      <c r="B102" s="182" t="s">
        <v>149</v>
      </c>
      <c r="C102" s="183" t="s">
        <v>150</v>
      </c>
      <c r="D102" s="184"/>
      <c r="E102" s="184"/>
      <c r="F102" s="190" t="s">
        <v>24</v>
      </c>
      <c r="G102" s="191"/>
      <c r="H102" s="191"/>
      <c r="I102" s="191">
        <f>' SO01.1 04 - VZT CHÚC Pol'!G118</f>
        <v>0</v>
      </c>
      <c r="J102" s="188" t="str">
        <f>IF(I131=0,"",I102/I131*100)</f>
        <v/>
      </c>
    </row>
    <row r="103" spans="1:10" ht="36.75" customHeight="1" x14ac:dyDescent="0.2">
      <c r="A103" s="177"/>
      <c r="B103" s="182" t="s">
        <v>151</v>
      </c>
      <c r="C103" s="183" t="s">
        <v>152</v>
      </c>
      <c r="D103" s="184"/>
      <c r="E103" s="184"/>
      <c r="F103" s="190" t="s">
        <v>24</v>
      </c>
      <c r="G103" s="191"/>
      <c r="H103" s="191"/>
      <c r="I103" s="191">
        <f>' SO01.1 05 - VZT MP Pol'!G15</f>
        <v>0</v>
      </c>
      <c r="J103" s="188" t="str">
        <f>IF(I131=0,"",I103/I131*100)</f>
        <v/>
      </c>
    </row>
    <row r="104" spans="1:10" ht="36.75" customHeight="1" x14ac:dyDescent="0.2">
      <c r="A104" s="177"/>
      <c r="B104" s="182" t="s">
        <v>153</v>
      </c>
      <c r="C104" s="183" t="s">
        <v>154</v>
      </c>
      <c r="D104" s="184"/>
      <c r="E104" s="184"/>
      <c r="F104" s="190" t="s">
        <v>25</v>
      </c>
      <c r="G104" s="191"/>
      <c r="H104" s="191"/>
      <c r="I104" s="191">
        <f>' SO01.1 04 - VZT CHÚC Pol'!G131+' SO01.3 01 - STA Pol'!G175</f>
        <v>0</v>
      </c>
      <c r="J104" s="188" t="str">
        <f>IF(I131=0,"",I104/I131*100)</f>
        <v/>
      </c>
    </row>
    <row r="105" spans="1:10" ht="36.75" customHeight="1" x14ac:dyDescent="0.2">
      <c r="A105" s="177"/>
      <c r="B105" s="182" t="s">
        <v>155</v>
      </c>
      <c r="C105" s="183" t="s">
        <v>156</v>
      </c>
      <c r="D105" s="184"/>
      <c r="E105" s="184"/>
      <c r="F105" s="190" t="s">
        <v>25</v>
      </c>
      <c r="G105" s="191"/>
      <c r="H105" s="191"/>
      <c r="I105" s="191">
        <f>' SO01.3 01 - STA Pol'!G188</f>
        <v>0</v>
      </c>
      <c r="J105" s="188" t="str">
        <f>IF(I131=0,"",I105/I131*100)</f>
        <v/>
      </c>
    </row>
    <row r="106" spans="1:10" ht="36.75" customHeight="1" x14ac:dyDescent="0.2">
      <c r="A106" s="177"/>
      <c r="B106" s="182" t="s">
        <v>157</v>
      </c>
      <c r="C106" s="183" t="s">
        <v>158</v>
      </c>
      <c r="D106" s="184"/>
      <c r="E106" s="184"/>
      <c r="F106" s="190" t="s">
        <v>25</v>
      </c>
      <c r="G106" s="191"/>
      <c r="H106" s="191"/>
      <c r="I106" s="191">
        <f>' SO01.1 01.1 - STA Pol'!G548+' SO01.1 04 - VZT CHÚC Pol'!G136+' SO01.1 05 - VZT MP Pol'!G53+' SO01.3 01 - STA Pol'!G227</f>
        <v>0</v>
      </c>
      <c r="J106" s="188" t="str">
        <f>IF(I131=0,"",I106/I131*100)</f>
        <v/>
      </c>
    </row>
    <row r="107" spans="1:10" ht="36.75" customHeight="1" x14ac:dyDescent="0.2">
      <c r="A107" s="177"/>
      <c r="B107" s="182" t="s">
        <v>159</v>
      </c>
      <c r="C107" s="183" t="s">
        <v>160</v>
      </c>
      <c r="D107" s="184"/>
      <c r="E107" s="184"/>
      <c r="F107" s="190" t="s">
        <v>25</v>
      </c>
      <c r="G107" s="191"/>
      <c r="H107" s="191"/>
      <c r="I107" s="191">
        <f>' SO01.3 01 - STA Pol'!G251</f>
        <v>0</v>
      </c>
      <c r="J107" s="188" t="str">
        <f>IF(I131=0,"",I107/I131*100)</f>
        <v/>
      </c>
    </row>
    <row r="108" spans="1:10" ht="36.75" customHeight="1" x14ac:dyDescent="0.2">
      <c r="A108" s="177"/>
      <c r="B108" s="182" t="s">
        <v>161</v>
      </c>
      <c r="C108" s="183" t="s">
        <v>162</v>
      </c>
      <c r="D108" s="184"/>
      <c r="E108" s="184"/>
      <c r="F108" s="190" t="s">
        <v>25</v>
      </c>
      <c r="G108" s="191"/>
      <c r="H108" s="191"/>
      <c r="I108" s="191">
        <f>' SO01.1 01.2 - hydranty Pol'!G36+'IO02  01 Pol'!G102</f>
        <v>0</v>
      </c>
      <c r="J108" s="188" t="str">
        <f>IF(I131=0,"",I108/I131*100)</f>
        <v/>
      </c>
    </row>
    <row r="109" spans="1:10" ht="36.75" customHeight="1" x14ac:dyDescent="0.2">
      <c r="A109" s="177"/>
      <c r="B109" s="182" t="s">
        <v>163</v>
      </c>
      <c r="C109" s="183" t="s">
        <v>164</v>
      </c>
      <c r="D109" s="184"/>
      <c r="E109" s="184"/>
      <c r="F109" s="190" t="s">
        <v>25</v>
      </c>
      <c r="G109" s="191"/>
      <c r="H109" s="191"/>
      <c r="I109" s="191">
        <f>' SO01.1 01.1 - STA Pol'!G554+' SO01.1 01.3 - Plyn Pol'!G37</f>
        <v>0</v>
      </c>
      <c r="J109" s="188" t="str">
        <f>IF(I131=0,"",I109/I131*100)</f>
        <v/>
      </c>
    </row>
    <row r="110" spans="1:10" ht="36.75" customHeight="1" x14ac:dyDescent="0.2">
      <c r="A110" s="177"/>
      <c r="B110" s="182" t="s">
        <v>165</v>
      </c>
      <c r="C110" s="183" t="s">
        <v>166</v>
      </c>
      <c r="D110" s="184"/>
      <c r="E110" s="184"/>
      <c r="F110" s="190" t="s">
        <v>25</v>
      </c>
      <c r="G110" s="191"/>
      <c r="H110" s="191"/>
      <c r="I110" s="191">
        <f>' SO01.3 01 - STA Pol'!G267</f>
        <v>0</v>
      </c>
      <c r="J110" s="188" t="str">
        <f>IF(I131=0,"",I110/I131*100)</f>
        <v/>
      </c>
    </row>
    <row r="111" spans="1:10" ht="36.75" customHeight="1" x14ac:dyDescent="0.2">
      <c r="A111" s="177"/>
      <c r="B111" s="182" t="s">
        <v>167</v>
      </c>
      <c r="C111" s="183" t="s">
        <v>168</v>
      </c>
      <c r="D111" s="184"/>
      <c r="E111" s="184"/>
      <c r="F111" s="190" t="s">
        <v>25</v>
      </c>
      <c r="G111" s="191"/>
      <c r="H111" s="191"/>
      <c r="I111" s="191">
        <f>' SO01.1 01.1 - STA Pol'!G560+' SO01.1 04 - VZT CHÚC Pol'!G141+' SO01.1 05 - VZT MP Pol'!G59</f>
        <v>0</v>
      </c>
      <c r="J111" s="188" t="str">
        <f>IF(I131=0,"",I111/I131*100)</f>
        <v/>
      </c>
    </row>
    <row r="112" spans="1:10" ht="36.75" customHeight="1" x14ac:dyDescent="0.2">
      <c r="A112" s="177"/>
      <c r="B112" s="182" t="s">
        <v>169</v>
      </c>
      <c r="C112" s="183" t="s">
        <v>170</v>
      </c>
      <c r="D112" s="184"/>
      <c r="E112" s="184"/>
      <c r="F112" s="190" t="s">
        <v>25</v>
      </c>
      <c r="G112" s="191"/>
      <c r="H112" s="191"/>
      <c r="I112" s="191">
        <f>' SO01.1 01.2 - hydranty Pol'!G56</f>
        <v>0</v>
      </c>
      <c r="J112" s="188" t="str">
        <f>IF(I131=0,"",I112/I131*100)</f>
        <v/>
      </c>
    </row>
    <row r="113" spans="1:10" ht="36.75" customHeight="1" x14ac:dyDescent="0.2">
      <c r="A113" s="177"/>
      <c r="B113" s="182" t="s">
        <v>171</v>
      </c>
      <c r="C113" s="183" t="s">
        <v>172</v>
      </c>
      <c r="D113" s="184"/>
      <c r="E113" s="184"/>
      <c r="F113" s="190" t="s">
        <v>25</v>
      </c>
      <c r="G113" s="191"/>
      <c r="H113" s="191"/>
      <c r="I113" s="191">
        <f>' SO01.1 01.1 - STA Pol'!G563</f>
        <v>0</v>
      </c>
      <c r="J113" s="188" t="str">
        <f>IF(I131=0,"",I113/I131*100)</f>
        <v/>
      </c>
    </row>
    <row r="114" spans="1:10" ht="36.75" customHeight="1" x14ac:dyDescent="0.2">
      <c r="A114" s="177"/>
      <c r="B114" s="182" t="s">
        <v>173</v>
      </c>
      <c r="C114" s="183" t="s">
        <v>174</v>
      </c>
      <c r="D114" s="184"/>
      <c r="E114" s="184"/>
      <c r="F114" s="190" t="s">
        <v>25</v>
      </c>
      <c r="G114" s="191"/>
      <c r="H114" s="191"/>
      <c r="I114" s="191">
        <f>' SO01.1 04 - VZT CHÚC Pol'!G144+' SO01.3 01 - STA Pol'!G270</f>
        <v>0</v>
      </c>
      <c r="J114" s="188" t="str">
        <f>IF(I131=0,"",I114/I131*100)</f>
        <v/>
      </c>
    </row>
    <row r="115" spans="1:10" ht="36.75" customHeight="1" x14ac:dyDescent="0.2">
      <c r="A115" s="177"/>
      <c r="B115" s="182" t="s">
        <v>175</v>
      </c>
      <c r="C115" s="183" t="s">
        <v>176</v>
      </c>
      <c r="D115" s="184"/>
      <c r="E115" s="184"/>
      <c r="F115" s="190" t="s">
        <v>25</v>
      </c>
      <c r="G115" s="191"/>
      <c r="H115" s="191"/>
      <c r="I115" s="191">
        <f>' SO01.1 01.3 - Plyn Pol'!G67</f>
        <v>0</v>
      </c>
      <c r="J115" s="188" t="str">
        <f>IF(I131=0,"",I115/I131*100)</f>
        <v/>
      </c>
    </row>
    <row r="116" spans="1:10" ht="36.75" customHeight="1" x14ac:dyDescent="0.2">
      <c r="A116" s="177"/>
      <c r="B116" s="182" t="s">
        <v>177</v>
      </c>
      <c r="C116" s="183" t="s">
        <v>178</v>
      </c>
      <c r="D116" s="184"/>
      <c r="E116" s="184"/>
      <c r="F116" s="190" t="s">
        <v>25</v>
      </c>
      <c r="G116" s="191"/>
      <c r="H116" s="191"/>
      <c r="I116" s="191">
        <f>' SO01.1 01.1 - STA Pol'!G575+' SO01.1 04 - VZT CHÚC Pol'!G155+' SO01.2  01 - STA Pol'!G106+' SO01.2  02 - STA Pol'!G118+' SO01.3 01 - STA Pol'!G278</f>
        <v>0</v>
      </c>
      <c r="J116" s="188" t="str">
        <f>IF(I131=0,"",I116/I131*100)</f>
        <v/>
      </c>
    </row>
    <row r="117" spans="1:10" ht="36.75" customHeight="1" x14ac:dyDescent="0.2">
      <c r="A117" s="177"/>
      <c r="B117" s="182" t="s">
        <v>179</v>
      </c>
      <c r="C117" s="183" t="s">
        <v>180</v>
      </c>
      <c r="D117" s="184"/>
      <c r="E117" s="184"/>
      <c r="F117" s="190" t="s">
        <v>25</v>
      </c>
      <c r="G117" s="191"/>
      <c r="H117" s="191"/>
      <c r="I117" s="191">
        <f>' SO01.1 01.1 - STA Pol'!G618</f>
        <v>0</v>
      </c>
      <c r="J117" s="188" t="str">
        <f>IF(I131=0,"",I117/I131*100)</f>
        <v/>
      </c>
    </row>
    <row r="118" spans="1:10" ht="36.75" customHeight="1" x14ac:dyDescent="0.2">
      <c r="A118" s="177"/>
      <c r="B118" s="182" t="s">
        <v>181</v>
      </c>
      <c r="C118" s="183" t="s">
        <v>182</v>
      </c>
      <c r="D118" s="184"/>
      <c r="E118" s="184"/>
      <c r="F118" s="190" t="s">
        <v>25</v>
      </c>
      <c r="G118" s="191"/>
      <c r="H118" s="191"/>
      <c r="I118" s="191">
        <f>' SO01.1 01.1 - STA Pol'!G777+' SO01.2  01 - STA Pol'!G119+' SO01.2  02 - STA Pol'!G131+' SO01.3 01 - STA Pol'!G301</f>
        <v>0</v>
      </c>
      <c r="J118" s="188" t="str">
        <f>IF(I131=0,"",I118/I131*100)</f>
        <v/>
      </c>
    </row>
    <row r="119" spans="1:10" ht="36.75" customHeight="1" x14ac:dyDescent="0.2">
      <c r="A119" s="177"/>
      <c r="B119" s="182" t="s">
        <v>183</v>
      </c>
      <c r="C119" s="183" t="s">
        <v>184</v>
      </c>
      <c r="D119" s="184"/>
      <c r="E119" s="184"/>
      <c r="F119" s="190" t="s">
        <v>25</v>
      </c>
      <c r="G119" s="191"/>
      <c r="H119" s="191"/>
      <c r="I119" s="191">
        <f>' SO01.1 01.1 - STA Pol'!G843+' SO01.1 01.3 - Plyn Pol'!G74+' SO01.3 01 - STA Pol'!G321</f>
        <v>0</v>
      </c>
      <c r="J119" s="188" t="str">
        <f>IF(I131=0,"",I119/I131*100)</f>
        <v/>
      </c>
    </row>
    <row r="120" spans="1:10" ht="36.75" customHeight="1" x14ac:dyDescent="0.2">
      <c r="A120" s="177"/>
      <c r="B120" s="182" t="s">
        <v>185</v>
      </c>
      <c r="C120" s="183" t="s">
        <v>186</v>
      </c>
      <c r="D120" s="184"/>
      <c r="E120" s="184"/>
      <c r="F120" s="190" t="s">
        <v>25</v>
      </c>
      <c r="G120" s="191"/>
      <c r="H120" s="191"/>
      <c r="I120" s="191">
        <f>' SO01.1 01.1 - STA Pol'!G888</f>
        <v>0</v>
      </c>
      <c r="J120" s="188" t="str">
        <f>IF(I131=0,"",I120/I131*100)</f>
        <v/>
      </c>
    </row>
    <row r="121" spans="1:10" ht="36.75" customHeight="1" x14ac:dyDescent="0.2">
      <c r="A121" s="177"/>
      <c r="B121" s="182" t="s">
        <v>187</v>
      </c>
      <c r="C121" s="183" t="s">
        <v>188</v>
      </c>
      <c r="D121" s="184"/>
      <c r="E121" s="184"/>
      <c r="F121" s="190" t="s">
        <v>25</v>
      </c>
      <c r="G121" s="191"/>
      <c r="H121" s="191"/>
      <c r="I121" s="191">
        <f>' SO01.1 01.1 - STA Pol'!G898+' SO01.1 01.3 - Plyn Pol'!G83</f>
        <v>0</v>
      </c>
      <c r="J121" s="188" t="str">
        <f>IF(I131=0,"",I121/I131*100)</f>
        <v/>
      </c>
    </row>
    <row r="122" spans="1:10" ht="36.75" customHeight="1" x14ac:dyDescent="0.2">
      <c r="A122" s="177"/>
      <c r="B122" s="182" t="s">
        <v>189</v>
      </c>
      <c r="C122" s="183" t="s">
        <v>190</v>
      </c>
      <c r="D122" s="184"/>
      <c r="E122" s="184"/>
      <c r="F122" s="190" t="s">
        <v>25</v>
      </c>
      <c r="G122" s="191"/>
      <c r="H122" s="191"/>
      <c r="I122" s="191">
        <f>' SO01.1 01.1 - STA Pol'!G909+' SO01.1 01.3 - Plyn Pol'!G96+' SO01.1 04 - VZT CHÚC Pol'!G166+' SO01.3 01 - STA Pol'!G342</f>
        <v>0</v>
      </c>
      <c r="J122" s="188" t="str">
        <f>IF(I131=0,"",I122/I131*100)</f>
        <v/>
      </c>
    </row>
    <row r="123" spans="1:10" ht="36.75" customHeight="1" x14ac:dyDescent="0.2">
      <c r="A123" s="177"/>
      <c r="B123" s="182" t="s">
        <v>191</v>
      </c>
      <c r="C123" s="183" t="s">
        <v>192</v>
      </c>
      <c r="D123" s="184"/>
      <c r="E123" s="184"/>
      <c r="F123" s="190" t="s">
        <v>25</v>
      </c>
      <c r="G123" s="191"/>
      <c r="H123" s="191"/>
      <c r="I123" s="191">
        <f>' SO01.1 01.1 - STA Pol'!G933</f>
        <v>0</v>
      </c>
      <c r="J123" s="188" t="str">
        <f>IF(I131=0,"",I123/I131*100)</f>
        <v/>
      </c>
    </row>
    <row r="124" spans="1:10" ht="36.75" customHeight="1" x14ac:dyDescent="0.2">
      <c r="A124" s="177"/>
      <c r="B124" s="182" t="s">
        <v>193</v>
      </c>
      <c r="C124" s="183" t="s">
        <v>194</v>
      </c>
      <c r="D124" s="184"/>
      <c r="E124" s="184"/>
      <c r="F124" s="190" t="s">
        <v>26</v>
      </c>
      <c r="G124" s="191"/>
      <c r="H124" s="191"/>
      <c r="I124" s="191">
        <f>' SO01.1 02 - SIL Pol'!G27+' SO01.2  03 - SIL Pol'!G11+' SO01.3 02 - SIL Pol'!G8+'IO03 01 Pol'!G21</f>
        <v>0</v>
      </c>
      <c r="J124" s="188" t="str">
        <f>IF(I131=0,"",I124/I131*100)</f>
        <v/>
      </c>
    </row>
    <row r="125" spans="1:10" ht="36.75" customHeight="1" x14ac:dyDescent="0.2">
      <c r="A125" s="177"/>
      <c r="B125" s="182" t="s">
        <v>195</v>
      </c>
      <c r="C125" s="183" t="s">
        <v>196</v>
      </c>
      <c r="D125" s="184"/>
      <c r="E125" s="184"/>
      <c r="F125" s="190" t="s">
        <v>26</v>
      </c>
      <c r="G125" s="191"/>
      <c r="H125" s="191"/>
      <c r="I125" s="191">
        <f>' SO01.1 01.1 - STA Pol'!G935</f>
        <v>0</v>
      </c>
      <c r="J125" s="188" t="str">
        <f>IF(I131=0,"",I125/I131*100)</f>
        <v/>
      </c>
    </row>
    <row r="126" spans="1:10" ht="36.75" customHeight="1" x14ac:dyDescent="0.2">
      <c r="A126" s="177"/>
      <c r="B126" s="182" t="s">
        <v>197</v>
      </c>
      <c r="C126" s="183" t="s">
        <v>198</v>
      </c>
      <c r="D126" s="184"/>
      <c r="E126" s="184"/>
      <c r="F126" s="190" t="s">
        <v>26</v>
      </c>
      <c r="G126" s="191"/>
      <c r="H126" s="191"/>
      <c r="I126" s="191">
        <f>' SO01.1 01.3 - Plyn Pol'!G101+'IO02  01 Pol'!G105</f>
        <v>0</v>
      </c>
      <c r="J126" s="188" t="str">
        <f>IF(I131=0,"",I126/I131*100)</f>
        <v/>
      </c>
    </row>
    <row r="127" spans="1:10" ht="36.75" customHeight="1" x14ac:dyDescent="0.2">
      <c r="A127" s="177"/>
      <c r="B127" s="182" t="s">
        <v>199</v>
      </c>
      <c r="C127" s="183" t="s">
        <v>200</v>
      </c>
      <c r="D127" s="184"/>
      <c r="E127" s="184"/>
      <c r="F127" s="190" t="s">
        <v>26</v>
      </c>
      <c r="G127" s="191"/>
      <c r="H127" s="191"/>
      <c r="I127" s="191">
        <f>' SO01.1 01.2 - hydranty Pol'!G60+' SO01.1 01.3 - Plyn Pol'!G110+' SO01.1 05 - VZT MP Pol'!G72+'IO02  01 Pol'!G107</f>
        <v>0</v>
      </c>
      <c r="J127" s="188" t="str">
        <f>IF(I131=0,"",I127/I131*100)</f>
        <v/>
      </c>
    </row>
    <row r="128" spans="1:10" ht="36.75" customHeight="1" x14ac:dyDescent="0.2">
      <c r="A128" s="177"/>
      <c r="B128" s="182" t="s">
        <v>201</v>
      </c>
      <c r="C128" s="183" t="s">
        <v>202</v>
      </c>
      <c r="D128" s="184"/>
      <c r="E128" s="184"/>
      <c r="F128" s="190" t="s">
        <v>203</v>
      </c>
      <c r="G128" s="191"/>
      <c r="H128" s="191"/>
      <c r="I128" s="191">
        <f>' SO01.1 01.1 - STA Pol'!G938+' SO01.1 01.2 - hydranty Pol'!G63+' SO01.1 01.3 - Plyn Pol'!G113+' SO01.1 04 - VZT CHÚC Pol'!G176+' SO01.3 01 - STA Pol'!G350</f>
        <v>0</v>
      </c>
      <c r="J128" s="188" t="str">
        <f>IF(I131=0,"",I128/I131*100)</f>
        <v/>
      </c>
    </row>
    <row r="129" spans="1:10" ht="36.75" customHeight="1" x14ac:dyDescent="0.2">
      <c r="A129" s="177"/>
      <c r="B129" s="182" t="s">
        <v>204</v>
      </c>
      <c r="C129" s="183" t="s">
        <v>27</v>
      </c>
      <c r="D129" s="184"/>
      <c r="E129" s="184"/>
      <c r="F129" s="190" t="s">
        <v>204</v>
      </c>
      <c r="G129" s="191"/>
      <c r="H129" s="191"/>
      <c r="I129" s="191">
        <f>'VN+ON 01 Pol'!G8</f>
        <v>0</v>
      </c>
      <c r="J129" s="188" t="str">
        <f>IF(I131=0,"",I129/I131*100)</f>
        <v/>
      </c>
    </row>
    <row r="130" spans="1:10" ht="36.75" customHeight="1" x14ac:dyDescent="0.2">
      <c r="A130" s="177"/>
      <c r="B130" s="182" t="s">
        <v>205</v>
      </c>
      <c r="C130" s="183" t="s">
        <v>28</v>
      </c>
      <c r="D130" s="184"/>
      <c r="E130" s="184"/>
      <c r="F130" s="190" t="s">
        <v>205</v>
      </c>
      <c r="G130" s="191"/>
      <c r="H130" s="191"/>
      <c r="I130" s="191">
        <f>' SO01.1 05 - VZT MP Pol'!G85+'VN+ON 01 Pol'!G17</f>
        <v>0</v>
      </c>
      <c r="J130" s="188" t="str">
        <f>IF(I131=0,"",I130/I131*100)</f>
        <v/>
      </c>
    </row>
    <row r="131" spans="1:10" ht="25.5" customHeight="1" x14ac:dyDescent="0.2">
      <c r="A131" s="178"/>
      <c r="B131" s="185" t="s">
        <v>1</v>
      </c>
      <c r="C131" s="186"/>
      <c r="D131" s="187"/>
      <c r="E131" s="187"/>
      <c r="F131" s="192"/>
      <c r="G131" s="193"/>
      <c r="H131" s="193"/>
      <c r="I131" s="193">
        <f>SUM(I71:I130)</f>
        <v>0</v>
      </c>
      <c r="J131" s="189">
        <f>SUM(J71:J130)</f>
        <v>0</v>
      </c>
    </row>
    <row r="132" spans="1:10" x14ac:dyDescent="0.2">
      <c r="F132" s="133"/>
      <c r="G132" s="133"/>
      <c r="H132" s="133"/>
      <c r="I132" s="133"/>
      <c r="J132" s="134"/>
    </row>
    <row r="133" spans="1:10" x14ac:dyDescent="0.2">
      <c r="F133" s="133"/>
      <c r="G133" s="133"/>
      <c r="H133" s="133"/>
      <c r="I133" s="133"/>
      <c r="J133" s="134"/>
    </row>
    <row r="134" spans="1:10" x14ac:dyDescent="0.2">
      <c r="F134" s="133"/>
      <c r="G134" s="133"/>
      <c r="H134" s="133"/>
      <c r="I134" s="133"/>
      <c r="J134" s="134"/>
    </row>
  </sheetData>
  <sheetProtection algorithmName="SHA-512" hashValue="emSU63QVVLiUR8B3coikHOgh8Xbu/NPa3up+cgcY2doeocwAzhItH4GaM8/OfpXgXNy0wHC/icW9DQo17AcZGw==" saltValue="GYLzwh14aiAM+Pc1ueZoF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8">
    <mergeCell ref="C129:E129"/>
    <mergeCell ref="C130:E130"/>
    <mergeCell ref="B66:J66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B64:E64"/>
    <mergeCell ref="C71:E71"/>
    <mergeCell ref="C72:E72"/>
    <mergeCell ref="C73:E73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/idJBZMDhOGW+E0F07YGbzw44/qKS4E0KsUzsXSopMsG5nYRulMFNQAqA1JQFvTt/mBmAS5b4Tcu4BwhCyx86g==" saltValue="FMBM3gkQG6L+lGSMGejuo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3D55-17E0-4B20-A5B4-1EC4BD3BC2FD}">
  <sheetPr>
    <outlinePr summaryBelow="0"/>
  </sheetPr>
  <dimension ref="A1:BH5000"/>
  <sheetViews>
    <sheetView workbookViewId="0">
      <pane ySplit="7" topLeftCell="A8" activePane="bottomLeft" state="frozen"/>
      <selection pane="bottomLeft" activeCell="F19" sqref="F19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95</v>
      </c>
      <c r="C8" s="258" t="s">
        <v>96</v>
      </c>
      <c r="D8" s="233"/>
      <c r="E8" s="234"/>
      <c r="F8" s="235"/>
      <c r="G8" s="235">
        <f>SUMIF(AG9:AG95,"&lt;&gt;NOR",G9:G95)</f>
        <v>0</v>
      </c>
      <c r="H8" s="235"/>
      <c r="I8" s="235">
        <f>SUM(I9:I95)</f>
        <v>0</v>
      </c>
      <c r="J8" s="235"/>
      <c r="K8" s="235">
        <f>SUM(K9:K95)</f>
        <v>0</v>
      </c>
      <c r="L8" s="235"/>
      <c r="M8" s="235">
        <f>SUM(M9:M95)</f>
        <v>0</v>
      </c>
      <c r="N8" s="234"/>
      <c r="O8" s="234">
        <f>SUM(O9:O95)</f>
        <v>9.3699999999999992</v>
      </c>
      <c r="P8" s="234"/>
      <c r="Q8" s="234">
        <f>SUM(Q9:Q95)</f>
        <v>0</v>
      </c>
      <c r="R8" s="235"/>
      <c r="S8" s="235"/>
      <c r="T8" s="236"/>
      <c r="U8" s="230"/>
      <c r="V8" s="230">
        <f>SUM(V9:V95)</f>
        <v>111.07</v>
      </c>
      <c r="W8" s="230"/>
      <c r="X8" s="230"/>
      <c r="AG8" t="s">
        <v>233</v>
      </c>
    </row>
    <row r="9" spans="1:60" outlineLevel="1" x14ac:dyDescent="0.2">
      <c r="A9" s="238">
        <v>1</v>
      </c>
      <c r="B9" s="239" t="s">
        <v>234</v>
      </c>
      <c r="C9" s="259" t="s">
        <v>235</v>
      </c>
      <c r="D9" s="240" t="s">
        <v>236</v>
      </c>
      <c r="E9" s="241">
        <v>38.82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237</v>
      </c>
      <c r="T9" s="244" t="s">
        <v>238</v>
      </c>
      <c r="U9" s="221">
        <v>1.4630000000000001</v>
      </c>
      <c r="V9" s="221">
        <f>ROUND(E9*U9,2)</f>
        <v>56.79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0" t="s">
        <v>241</v>
      </c>
      <c r="D10" s="223"/>
      <c r="E10" s="224"/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242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0" t="s">
        <v>243</v>
      </c>
      <c r="D11" s="223"/>
      <c r="E11" s="224"/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242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60" t="s">
        <v>244</v>
      </c>
      <c r="D12" s="223"/>
      <c r="E12" s="224">
        <v>1.47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242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0" t="s">
        <v>245</v>
      </c>
      <c r="D13" s="223"/>
      <c r="E13" s="224"/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242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0" t="s">
        <v>246</v>
      </c>
      <c r="D14" s="223"/>
      <c r="E14" s="224">
        <v>1.47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242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0" t="s">
        <v>247</v>
      </c>
      <c r="D15" s="223"/>
      <c r="E15" s="224">
        <v>1.47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242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0" t="s">
        <v>248</v>
      </c>
      <c r="D16" s="223"/>
      <c r="E16" s="224">
        <v>1.47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242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0" t="s">
        <v>249</v>
      </c>
      <c r="D17" s="223"/>
      <c r="E17" s="224">
        <v>1.47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242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0" t="s">
        <v>250</v>
      </c>
      <c r="D18" s="223"/>
      <c r="E18" s="224"/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242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0" t="s">
        <v>251</v>
      </c>
      <c r="D19" s="223"/>
      <c r="E19" s="224">
        <v>1.47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242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0" t="s">
        <v>252</v>
      </c>
      <c r="D20" s="223"/>
      <c r="E20" s="224">
        <v>1.47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242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0" t="s">
        <v>253</v>
      </c>
      <c r="D21" s="223"/>
      <c r="E21" s="224">
        <v>1.47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242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0" t="s">
        <v>254</v>
      </c>
      <c r="D22" s="223"/>
      <c r="E22" s="224">
        <v>1.47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242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0" t="s">
        <v>255</v>
      </c>
      <c r="D23" s="223"/>
      <c r="E23" s="224">
        <v>1.47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242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0" t="s">
        <v>256</v>
      </c>
      <c r="D24" s="223"/>
      <c r="E24" s="224">
        <v>1.47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242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0" t="s">
        <v>257</v>
      </c>
      <c r="D25" s="223"/>
      <c r="E25" s="224">
        <v>1.47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242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0" t="s">
        <v>241</v>
      </c>
      <c r="D26" s="223"/>
      <c r="E26" s="224"/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242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0" t="s">
        <v>258</v>
      </c>
      <c r="D27" s="223"/>
      <c r="E27" s="224"/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242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0" t="s">
        <v>259</v>
      </c>
      <c r="D28" s="223"/>
      <c r="E28" s="224">
        <v>1.53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242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0" t="s">
        <v>260</v>
      </c>
      <c r="D29" s="223"/>
      <c r="E29" s="224"/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242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0" t="s">
        <v>261</v>
      </c>
      <c r="D30" s="223"/>
      <c r="E30" s="224">
        <v>1.53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242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0" t="s">
        <v>262</v>
      </c>
      <c r="D31" s="223"/>
      <c r="E31" s="224"/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242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0" t="s">
        <v>263</v>
      </c>
      <c r="D32" s="223"/>
      <c r="E32" s="224">
        <v>1.53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242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264</v>
      </c>
      <c r="D33" s="223"/>
      <c r="E33" s="224"/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242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0" t="s">
        <v>265</v>
      </c>
      <c r="D34" s="223"/>
      <c r="E34" s="224">
        <v>1.65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242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0" t="s">
        <v>266</v>
      </c>
      <c r="D35" s="223"/>
      <c r="E35" s="224">
        <v>1.65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242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0" t="s">
        <v>267</v>
      </c>
      <c r="D36" s="223"/>
      <c r="E36" s="224">
        <v>1.65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242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0" t="s">
        <v>268</v>
      </c>
      <c r="D37" s="223"/>
      <c r="E37" s="224">
        <v>1.65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242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0" t="s">
        <v>269</v>
      </c>
      <c r="D38" s="223"/>
      <c r="E38" s="224">
        <v>1.65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242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0" t="s">
        <v>270</v>
      </c>
      <c r="D39" s="223"/>
      <c r="E39" s="224">
        <v>1.65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242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0" t="s">
        <v>271</v>
      </c>
      <c r="D40" s="223"/>
      <c r="E40" s="224">
        <v>1.65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242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0" t="s">
        <v>272</v>
      </c>
      <c r="D41" s="223"/>
      <c r="E41" s="224"/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242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0" t="s">
        <v>273</v>
      </c>
      <c r="D42" s="223"/>
      <c r="E42" s="224">
        <v>1.68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242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0" t="s">
        <v>274</v>
      </c>
      <c r="D43" s="223"/>
      <c r="E43" s="224">
        <v>1.68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242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0" t="s">
        <v>275</v>
      </c>
      <c r="D44" s="223"/>
      <c r="E44" s="224">
        <v>1.68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242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8">
        <v>2</v>
      </c>
      <c r="B45" s="239" t="s">
        <v>276</v>
      </c>
      <c r="C45" s="259" t="s">
        <v>277</v>
      </c>
      <c r="D45" s="240" t="s">
        <v>278</v>
      </c>
      <c r="E45" s="241">
        <v>7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15</v>
      </c>
      <c r="M45" s="243">
        <f>G45*(1+L45/100)</f>
        <v>0</v>
      </c>
      <c r="N45" s="241">
        <v>9.4999999999999998E-3</v>
      </c>
      <c r="O45" s="241">
        <f>ROUND(E45*N45,2)</f>
        <v>7.0000000000000007E-2</v>
      </c>
      <c r="P45" s="241">
        <v>0</v>
      </c>
      <c r="Q45" s="241">
        <f>ROUND(E45*P45,2)</f>
        <v>0</v>
      </c>
      <c r="R45" s="243"/>
      <c r="S45" s="243" t="s">
        <v>237</v>
      </c>
      <c r="T45" s="244" t="s">
        <v>238</v>
      </c>
      <c r="U45" s="221">
        <v>0.30099999999999999</v>
      </c>
      <c r="V45" s="221">
        <f>ROUND(E45*U45,2)</f>
        <v>2.11</v>
      </c>
      <c r="W45" s="221"/>
      <c r="X45" s="221" t="s">
        <v>239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0" t="s">
        <v>279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242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0" t="s">
        <v>280</v>
      </c>
      <c r="D47" s="223"/>
      <c r="E47" s="224">
        <v>1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242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0" t="s">
        <v>281</v>
      </c>
      <c r="D48" s="223"/>
      <c r="E48" s="224">
        <v>1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242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0" t="s">
        <v>282</v>
      </c>
      <c r="D49" s="223"/>
      <c r="E49" s="224">
        <v>1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242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0" t="s">
        <v>283</v>
      </c>
      <c r="D50" s="223"/>
      <c r="E50" s="224">
        <v>1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242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0" t="s">
        <v>284</v>
      </c>
      <c r="D51" s="223"/>
      <c r="E51" s="224">
        <v>1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242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0" t="s">
        <v>285</v>
      </c>
      <c r="D52" s="223"/>
      <c r="E52" s="224">
        <v>1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242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0" t="s">
        <v>286</v>
      </c>
      <c r="D53" s="223"/>
      <c r="E53" s="224"/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242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0" t="s">
        <v>287</v>
      </c>
      <c r="D54" s="223"/>
      <c r="E54" s="224">
        <v>1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242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8">
        <v>3</v>
      </c>
      <c r="B55" s="239" t="s">
        <v>288</v>
      </c>
      <c r="C55" s="259" t="s">
        <v>289</v>
      </c>
      <c r="D55" s="240" t="s">
        <v>236</v>
      </c>
      <c r="E55" s="241">
        <v>77.825000000000003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15</v>
      </c>
      <c r="M55" s="243">
        <f>G55*(1+L55/100)</f>
        <v>0</v>
      </c>
      <c r="N55" s="241">
        <v>0.11219</v>
      </c>
      <c r="O55" s="241">
        <f>ROUND(E55*N55,2)</f>
        <v>8.73</v>
      </c>
      <c r="P55" s="241">
        <v>0</v>
      </c>
      <c r="Q55" s="241">
        <f>ROUND(E55*P55,2)</f>
        <v>0</v>
      </c>
      <c r="R55" s="243" t="s">
        <v>290</v>
      </c>
      <c r="S55" s="243" t="s">
        <v>237</v>
      </c>
      <c r="T55" s="244" t="s">
        <v>238</v>
      </c>
      <c r="U55" s="221">
        <v>0.55488999999999999</v>
      </c>
      <c r="V55" s="221">
        <f>ROUND(E55*U55,2)</f>
        <v>43.18</v>
      </c>
      <c r="W55" s="221"/>
      <c r="X55" s="221" t="s">
        <v>239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1" t="s">
        <v>291</v>
      </c>
      <c r="D56" s="245"/>
      <c r="E56" s="245"/>
      <c r="F56" s="245"/>
      <c r="G56" s="245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292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0" t="s">
        <v>293</v>
      </c>
      <c r="D57" s="223"/>
      <c r="E57" s="224"/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242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0" t="s">
        <v>294</v>
      </c>
      <c r="D58" s="223"/>
      <c r="E58" s="224">
        <v>14.58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242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0" t="s">
        <v>295</v>
      </c>
      <c r="D59" s="223"/>
      <c r="E59" s="224">
        <v>-3.2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242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0" t="s">
        <v>296</v>
      </c>
      <c r="D60" s="223"/>
      <c r="E60" s="224">
        <v>14.58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242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0" t="s">
        <v>295</v>
      </c>
      <c r="D61" s="223"/>
      <c r="E61" s="224">
        <v>-3.2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242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0" t="s">
        <v>297</v>
      </c>
      <c r="D62" s="223"/>
      <c r="E62" s="224">
        <v>14.58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242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60" t="s">
        <v>295</v>
      </c>
      <c r="D63" s="223"/>
      <c r="E63" s="224">
        <v>-3.2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242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0" t="s">
        <v>298</v>
      </c>
      <c r="D64" s="223"/>
      <c r="E64" s="224">
        <v>14.58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242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0" t="s">
        <v>295</v>
      </c>
      <c r="D65" s="223"/>
      <c r="E65" s="224">
        <v>-3.2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242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0" t="s">
        <v>299</v>
      </c>
      <c r="D66" s="223"/>
      <c r="E66" s="224">
        <v>6.48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242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0" t="s">
        <v>295</v>
      </c>
      <c r="D67" s="223"/>
      <c r="E67" s="224">
        <v>-3.2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242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0" t="s">
        <v>300</v>
      </c>
      <c r="D68" s="223"/>
      <c r="E68" s="224">
        <v>6.75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242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0" t="s">
        <v>295</v>
      </c>
      <c r="D69" s="223"/>
      <c r="E69" s="224">
        <v>-3.2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242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60" t="s">
        <v>301</v>
      </c>
      <c r="D70" s="223"/>
      <c r="E70" s="224">
        <v>8.2349999999999994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242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0" t="s">
        <v>295</v>
      </c>
      <c r="D71" s="223"/>
      <c r="E71" s="224">
        <v>-3.2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242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60" t="s">
        <v>302</v>
      </c>
      <c r="D72" s="223"/>
      <c r="E72" s="224">
        <v>1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242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0" t="s">
        <v>303</v>
      </c>
      <c r="D73" s="223"/>
      <c r="E73" s="224"/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242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0" t="s">
        <v>304</v>
      </c>
      <c r="D74" s="223"/>
      <c r="E74" s="224">
        <v>4.8600000000000003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242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0" t="s">
        <v>305</v>
      </c>
      <c r="D75" s="223"/>
      <c r="E75" s="224">
        <v>4.8600000000000003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242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0" t="s">
        <v>306</v>
      </c>
      <c r="D76" s="223"/>
      <c r="E76" s="224">
        <v>4.8600000000000003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242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0" t="s">
        <v>307</v>
      </c>
      <c r="D77" s="223"/>
      <c r="E77" s="224">
        <v>4.8600000000000003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242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8">
        <v>4</v>
      </c>
      <c r="B78" s="239" t="s">
        <v>308</v>
      </c>
      <c r="C78" s="259" t="s">
        <v>309</v>
      </c>
      <c r="D78" s="240" t="s">
        <v>310</v>
      </c>
      <c r="E78" s="241">
        <v>40.299999999999997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15</v>
      </c>
      <c r="M78" s="243">
        <f>G78*(1+L78/100)</f>
        <v>0</v>
      </c>
      <c r="N78" s="241">
        <v>1.0200000000000001E-3</v>
      </c>
      <c r="O78" s="241">
        <f>ROUND(E78*N78,2)</f>
        <v>0.04</v>
      </c>
      <c r="P78" s="241">
        <v>0</v>
      </c>
      <c r="Q78" s="241">
        <f>ROUND(E78*P78,2)</f>
        <v>0</v>
      </c>
      <c r="R78" s="243" t="s">
        <v>290</v>
      </c>
      <c r="S78" s="243" t="s">
        <v>237</v>
      </c>
      <c r="T78" s="244" t="s">
        <v>238</v>
      </c>
      <c r="U78" s="221">
        <v>0.223</v>
      </c>
      <c r="V78" s="221">
        <f>ROUND(E78*U78,2)</f>
        <v>8.99</v>
      </c>
      <c r="W78" s="221"/>
      <c r="X78" s="221" t="s">
        <v>239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61" t="s">
        <v>311</v>
      </c>
      <c r="D79" s="245"/>
      <c r="E79" s="245"/>
      <c r="F79" s="245"/>
      <c r="G79" s="245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292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60" t="s">
        <v>293</v>
      </c>
      <c r="D80" s="223"/>
      <c r="E80" s="224"/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242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60" t="s">
        <v>312</v>
      </c>
      <c r="D81" s="223"/>
      <c r="E81" s="224">
        <v>5.4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242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60" t="s">
        <v>313</v>
      </c>
      <c r="D82" s="223"/>
      <c r="E82" s="224">
        <v>5.4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242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60" t="s">
        <v>314</v>
      </c>
      <c r="D83" s="223"/>
      <c r="E83" s="224">
        <v>5.4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242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0" t="s">
        <v>315</v>
      </c>
      <c r="D84" s="223"/>
      <c r="E84" s="224">
        <v>5.4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242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0" t="s">
        <v>316</v>
      </c>
      <c r="D85" s="223"/>
      <c r="E85" s="224">
        <v>2.5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242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0" t="s">
        <v>317</v>
      </c>
      <c r="D86" s="223"/>
      <c r="E86" s="224">
        <v>5.4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242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0" t="s">
        <v>318</v>
      </c>
      <c r="D87" s="223"/>
      <c r="E87" s="224">
        <v>5.4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242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0" t="s">
        <v>319</v>
      </c>
      <c r="D88" s="223"/>
      <c r="E88" s="224">
        <v>5.4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242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8">
        <v>5</v>
      </c>
      <c r="B89" s="239" t="s">
        <v>320</v>
      </c>
      <c r="C89" s="259" t="s">
        <v>321</v>
      </c>
      <c r="D89" s="240" t="s">
        <v>322</v>
      </c>
      <c r="E89" s="241">
        <v>48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15</v>
      </c>
      <c r="M89" s="243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3"/>
      <c r="S89" s="243" t="s">
        <v>323</v>
      </c>
      <c r="T89" s="244" t="s">
        <v>324</v>
      </c>
      <c r="U89" s="221">
        <v>0</v>
      </c>
      <c r="V89" s="221">
        <f>ROUND(E89*U89,2)</f>
        <v>0</v>
      </c>
      <c r="W89" s="221"/>
      <c r="X89" s="221" t="s">
        <v>239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325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0" t="s">
        <v>326</v>
      </c>
      <c r="D90" s="223"/>
      <c r="E90" s="224">
        <v>16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242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60" t="s">
        <v>327</v>
      </c>
      <c r="D91" s="223"/>
      <c r="E91" s="224">
        <v>16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242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60" t="s">
        <v>328</v>
      </c>
      <c r="D92" s="223"/>
      <c r="E92" s="224">
        <v>16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242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38">
        <v>6</v>
      </c>
      <c r="B93" s="239" t="s">
        <v>329</v>
      </c>
      <c r="C93" s="259" t="s">
        <v>330</v>
      </c>
      <c r="D93" s="240" t="s">
        <v>278</v>
      </c>
      <c r="E93" s="241">
        <v>7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15</v>
      </c>
      <c r="M93" s="243">
        <f>G93*(1+L93/100)</f>
        <v>0</v>
      </c>
      <c r="N93" s="241">
        <v>7.5999999999999998E-2</v>
      </c>
      <c r="O93" s="241">
        <f>ROUND(E93*N93,2)</f>
        <v>0.53</v>
      </c>
      <c r="P93" s="241">
        <v>0</v>
      </c>
      <c r="Q93" s="241">
        <f>ROUND(E93*P93,2)</f>
        <v>0</v>
      </c>
      <c r="R93" s="243" t="s">
        <v>331</v>
      </c>
      <c r="S93" s="243" t="s">
        <v>237</v>
      </c>
      <c r="T93" s="244" t="s">
        <v>238</v>
      </c>
      <c r="U93" s="221">
        <v>0</v>
      </c>
      <c r="V93" s="221">
        <f>ROUND(E93*U93,2)</f>
        <v>0</v>
      </c>
      <c r="W93" s="221"/>
      <c r="X93" s="221" t="s">
        <v>332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333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60" t="s">
        <v>334</v>
      </c>
      <c r="D94" s="223"/>
      <c r="E94" s="224"/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242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60" t="s">
        <v>335</v>
      </c>
      <c r="D95" s="223"/>
      <c r="E95" s="224">
        <v>7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242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31" t="s">
        <v>232</v>
      </c>
      <c r="B96" s="232" t="s">
        <v>97</v>
      </c>
      <c r="C96" s="258" t="s">
        <v>98</v>
      </c>
      <c r="D96" s="233"/>
      <c r="E96" s="234"/>
      <c r="F96" s="235"/>
      <c r="G96" s="235">
        <f>SUMIF(AG97:AG111,"&lt;&gt;NOR",G97:G111)</f>
        <v>0</v>
      </c>
      <c r="H96" s="235"/>
      <c r="I96" s="235">
        <f>SUM(I97:I111)</f>
        <v>0</v>
      </c>
      <c r="J96" s="235"/>
      <c r="K96" s="235">
        <f>SUM(K97:K111)</f>
        <v>0</v>
      </c>
      <c r="L96" s="235"/>
      <c r="M96" s="235">
        <f>SUM(M97:M111)</f>
        <v>0</v>
      </c>
      <c r="N96" s="234"/>
      <c r="O96" s="234">
        <f>SUM(O97:O111)</f>
        <v>0</v>
      </c>
      <c r="P96" s="234"/>
      <c r="Q96" s="234">
        <f>SUM(Q97:Q111)</f>
        <v>0</v>
      </c>
      <c r="R96" s="235"/>
      <c r="S96" s="235"/>
      <c r="T96" s="236"/>
      <c r="U96" s="230"/>
      <c r="V96" s="230">
        <f>SUM(V97:V111)</f>
        <v>22.7</v>
      </c>
      <c r="W96" s="230"/>
      <c r="X96" s="230"/>
      <c r="AG96" t="s">
        <v>233</v>
      </c>
    </row>
    <row r="97" spans="1:60" ht="33.75" outlineLevel="1" x14ac:dyDescent="0.2">
      <c r="A97" s="238">
        <v>7</v>
      </c>
      <c r="B97" s="239" t="s">
        <v>336</v>
      </c>
      <c r="C97" s="259" t="s">
        <v>337</v>
      </c>
      <c r="D97" s="240" t="s">
        <v>278</v>
      </c>
      <c r="E97" s="241">
        <v>9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15</v>
      </c>
      <c r="M97" s="243">
        <f>G97*(1+L97/100)</f>
        <v>0</v>
      </c>
      <c r="N97" s="241">
        <v>0</v>
      </c>
      <c r="O97" s="241">
        <f>ROUND(E97*N97,2)</f>
        <v>0</v>
      </c>
      <c r="P97" s="241">
        <v>0</v>
      </c>
      <c r="Q97" s="241">
        <f>ROUND(E97*P97,2)</f>
        <v>0</v>
      </c>
      <c r="R97" s="243"/>
      <c r="S97" s="243" t="s">
        <v>323</v>
      </c>
      <c r="T97" s="244" t="s">
        <v>324</v>
      </c>
      <c r="U97" s="221">
        <v>2.27</v>
      </c>
      <c r="V97" s="221">
        <f>ROUND(E97*U97,2)</f>
        <v>20.43</v>
      </c>
      <c r="W97" s="221"/>
      <c r="X97" s="221" t="s">
        <v>239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240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60" t="s">
        <v>338</v>
      </c>
      <c r="D98" s="223"/>
      <c r="E98" s="224"/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242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0" t="s">
        <v>339</v>
      </c>
      <c r="D99" s="223"/>
      <c r="E99" s="224">
        <v>1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242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60" t="s">
        <v>340</v>
      </c>
      <c r="D100" s="223"/>
      <c r="E100" s="224">
        <v>1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242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60" t="s">
        <v>341</v>
      </c>
      <c r="D101" s="223"/>
      <c r="E101" s="224">
        <v>1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242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60" t="s">
        <v>342</v>
      </c>
      <c r="D102" s="223"/>
      <c r="E102" s="224">
        <v>1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242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0" t="s">
        <v>343</v>
      </c>
      <c r="D103" s="223"/>
      <c r="E103" s="224">
        <v>1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242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60" t="s">
        <v>344</v>
      </c>
      <c r="D104" s="223"/>
      <c r="E104" s="224">
        <v>1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242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60" t="s">
        <v>345</v>
      </c>
      <c r="D105" s="223"/>
      <c r="E105" s="224">
        <v>1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242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60" t="s">
        <v>346</v>
      </c>
      <c r="D106" s="223"/>
      <c r="E106" s="224">
        <v>1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242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60" t="s">
        <v>347</v>
      </c>
      <c r="D107" s="223"/>
      <c r="E107" s="224">
        <v>1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242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33.75" outlineLevel="1" x14ac:dyDescent="0.2">
      <c r="A108" s="238">
        <v>8</v>
      </c>
      <c r="B108" s="239" t="s">
        <v>348</v>
      </c>
      <c r="C108" s="259" t="s">
        <v>349</v>
      </c>
      <c r="D108" s="240" t="s">
        <v>278</v>
      </c>
      <c r="E108" s="241">
        <v>1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15</v>
      </c>
      <c r="M108" s="243">
        <f>G108*(1+L108/100)</f>
        <v>0</v>
      </c>
      <c r="N108" s="241">
        <v>0</v>
      </c>
      <c r="O108" s="241">
        <f>ROUND(E108*N108,2)</f>
        <v>0</v>
      </c>
      <c r="P108" s="241">
        <v>0</v>
      </c>
      <c r="Q108" s="241">
        <f>ROUND(E108*P108,2)</f>
        <v>0</v>
      </c>
      <c r="R108" s="243"/>
      <c r="S108" s="243" t="s">
        <v>323</v>
      </c>
      <c r="T108" s="244" t="s">
        <v>324</v>
      </c>
      <c r="U108" s="221">
        <v>2.27</v>
      </c>
      <c r="V108" s="221">
        <f>ROUND(E108*U108,2)</f>
        <v>2.27</v>
      </c>
      <c r="W108" s="221"/>
      <c r="X108" s="221" t="s">
        <v>239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240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2" t="s">
        <v>350</v>
      </c>
      <c r="D109" s="246"/>
      <c r="E109" s="246"/>
      <c r="F109" s="246"/>
      <c r="G109" s="246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351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60" t="s">
        <v>352</v>
      </c>
      <c r="D110" s="223"/>
      <c r="E110" s="224"/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242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60" t="s">
        <v>353</v>
      </c>
      <c r="D111" s="223"/>
      <c r="E111" s="224">
        <v>1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242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31" t="s">
        <v>232</v>
      </c>
      <c r="B112" s="232" t="s">
        <v>105</v>
      </c>
      <c r="C112" s="258" t="s">
        <v>106</v>
      </c>
      <c r="D112" s="233"/>
      <c r="E112" s="234"/>
      <c r="F112" s="235"/>
      <c r="G112" s="235">
        <f>SUMIF(AG113:AG159,"&lt;&gt;NOR",G113:G159)</f>
        <v>0</v>
      </c>
      <c r="H112" s="235"/>
      <c r="I112" s="235">
        <f>SUM(I113:I159)</f>
        <v>0</v>
      </c>
      <c r="J112" s="235"/>
      <c r="K112" s="235">
        <f>SUM(K113:K159)</f>
        <v>0</v>
      </c>
      <c r="L112" s="235"/>
      <c r="M112" s="235">
        <f>SUM(M113:M159)</f>
        <v>0</v>
      </c>
      <c r="N112" s="234"/>
      <c r="O112" s="234">
        <f>SUM(O113:O159)</f>
        <v>10.5</v>
      </c>
      <c r="P112" s="234"/>
      <c r="Q112" s="234">
        <f>SUM(Q113:Q159)</f>
        <v>0</v>
      </c>
      <c r="R112" s="235"/>
      <c r="S112" s="235"/>
      <c r="T112" s="236"/>
      <c r="U112" s="230"/>
      <c r="V112" s="230">
        <f>SUM(V113:V159)</f>
        <v>448.21</v>
      </c>
      <c r="W112" s="230"/>
      <c r="X112" s="230"/>
      <c r="AG112" t="s">
        <v>233</v>
      </c>
    </row>
    <row r="113" spans="1:60" outlineLevel="1" x14ac:dyDescent="0.2">
      <c r="A113" s="238">
        <v>9</v>
      </c>
      <c r="B113" s="239" t="s">
        <v>354</v>
      </c>
      <c r="C113" s="259" t="s">
        <v>355</v>
      </c>
      <c r="D113" s="240" t="s">
        <v>236</v>
      </c>
      <c r="E113" s="241">
        <v>159.54124999999999</v>
      </c>
      <c r="F113" s="242"/>
      <c r="G113" s="243">
        <f>ROUND(E113*F113,2)</f>
        <v>0</v>
      </c>
      <c r="H113" s="242"/>
      <c r="I113" s="243">
        <f>ROUND(E113*H113,2)</f>
        <v>0</v>
      </c>
      <c r="J113" s="242"/>
      <c r="K113" s="243">
        <f>ROUND(E113*J113,2)</f>
        <v>0</v>
      </c>
      <c r="L113" s="243">
        <v>15</v>
      </c>
      <c r="M113" s="243">
        <f>G113*(1+L113/100)</f>
        <v>0</v>
      </c>
      <c r="N113" s="241">
        <v>2.5000000000000001E-3</v>
      </c>
      <c r="O113" s="241">
        <f>ROUND(E113*N113,2)</f>
        <v>0.4</v>
      </c>
      <c r="P113" s="241">
        <v>0</v>
      </c>
      <c r="Q113" s="241">
        <f>ROUND(E113*P113,2)</f>
        <v>0</v>
      </c>
      <c r="R113" s="243" t="s">
        <v>290</v>
      </c>
      <c r="S113" s="243" t="s">
        <v>237</v>
      </c>
      <c r="T113" s="244" t="s">
        <v>238</v>
      </c>
      <c r="U113" s="221">
        <v>0.24</v>
      </c>
      <c r="V113" s="221">
        <f>ROUND(E113*U113,2)</f>
        <v>38.29</v>
      </c>
      <c r="W113" s="221"/>
      <c r="X113" s="221" t="s">
        <v>239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61" t="s">
        <v>356</v>
      </c>
      <c r="D114" s="245"/>
      <c r="E114" s="245"/>
      <c r="F114" s="245"/>
      <c r="G114" s="245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292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60" t="s">
        <v>357</v>
      </c>
      <c r="D115" s="223"/>
      <c r="E115" s="224"/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242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60" t="s">
        <v>358</v>
      </c>
      <c r="D116" s="223"/>
      <c r="E116" s="224">
        <v>159.54124999999999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242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38">
        <v>10</v>
      </c>
      <c r="B117" s="239" t="s">
        <v>359</v>
      </c>
      <c r="C117" s="259" t="s">
        <v>360</v>
      </c>
      <c r="D117" s="240" t="s">
        <v>236</v>
      </c>
      <c r="E117" s="241">
        <v>2096.511</v>
      </c>
      <c r="F117" s="242"/>
      <c r="G117" s="243">
        <f>ROUND(E117*F117,2)</f>
        <v>0</v>
      </c>
      <c r="H117" s="242"/>
      <c r="I117" s="243">
        <f>ROUND(E117*H117,2)</f>
        <v>0</v>
      </c>
      <c r="J117" s="242"/>
      <c r="K117" s="243">
        <f>ROUND(E117*J117,2)</f>
        <v>0</v>
      </c>
      <c r="L117" s="243">
        <v>15</v>
      </c>
      <c r="M117" s="243">
        <f>G117*(1+L117/100)</f>
        <v>0</v>
      </c>
      <c r="N117" s="241">
        <v>1.9E-3</v>
      </c>
      <c r="O117" s="241">
        <f>ROUND(E117*N117,2)</f>
        <v>3.98</v>
      </c>
      <c r="P117" s="241">
        <v>0</v>
      </c>
      <c r="Q117" s="241">
        <f>ROUND(E117*P117,2)</f>
        <v>0</v>
      </c>
      <c r="R117" s="243" t="s">
        <v>361</v>
      </c>
      <c r="S117" s="243" t="s">
        <v>237</v>
      </c>
      <c r="T117" s="244" t="s">
        <v>238</v>
      </c>
      <c r="U117" s="221">
        <v>0.10918</v>
      </c>
      <c r="V117" s="221">
        <f>ROUND(E117*U117,2)</f>
        <v>228.9</v>
      </c>
      <c r="W117" s="221"/>
      <c r="X117" s="221" t="s">
        <v>239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240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60" t="s">
        <v>362</v>
      </c>
      <c r="D118" s="223"/>
      <c r="E118" s="224">
        <v>2096.511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242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8">
        <v>11</v>
      </c>
      <c r="B119" s="239" t="s">
        <v>363</v>
      </c>
      <c r="C119" s="259" t="s">
        <v>364</v>
      </c>
      <c r="D119" s="240" t="s">
        <v>236</v>
      </c>
      <c r="E119" s="241">
        <v>2.7</v>
      </c>
      <c r="F119" s="242"/>
      <c r="G119" s="243">
        <f>ROUND(E119*F119,2)</f>
        <v>0</v>
      </c>
      <c r="H119" s="242"/>
      <c r="I119" s="243">
        <f>ROUND(E119*H119,2)</f>
        <v>0</v>
      </c>
      <c r="J119" s="242"/>
      <c r="K119" s="243">
        <f>ROUND(E119*J119,2)</f>
        <v>0</v>
      </c>
      <c r="L119" s="243">
        <v>15</v>
      </c>
      <c r="M119" s="243">
        <f>G119*(1+L119/100)</f>
        <v>0</v>
      </c>
      <c r="N119" s="241">
        <v>3.6069999999999998E-2</v>
      </c>
      <c r="O119" s="241">
        <f>ROUND(E119*N119,2)</f>
        <v>0.1</v>
      </c>
      <c r="P119" s="241">
        <v>0</v>
      </c>
      <c r="Q119" s="241">
        <f>ROUND(E119*P119,2)</f>
        <v>0</v>
      </c>
      <c r="R119" s="243" t="s">
        <v>361</v>
      </c>
      <c r="S119" s="243" t="s">
        <v>237</v>
      </c>
      <c r="T119" s="244" t="s">
        <v>238</v>
      </c>
      <c r="U119" s="221">
        <v>1.58036</v>
      </c>
      <c r="V119" s="221">
        <f>ROUND(E119*U119,2)</f>
        <v>4.2699999999999996</v>
      </c>
      <c r="W119" s="221"/>
      <c r="X119" s="221" t="s">
        <v>239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240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61" t="s">
        <v>365</v>
      </c>
      <c r="D120" s="245"/>
      <c r="E120" s="245"/>
      <c r="F120" s="245"/>
      <c r="G120" s="245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292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60" t="s">
        <v>366</v>
      </c>
      <c r="D121" s="223"/>
      <c r="E121" s="224"/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242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60" t="s">
        <v>367</v>
      </c>
      <c r="D122" s="223"/>
      <c r="E122" s="224">
        <v>1.35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242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60" t="s">
        <v>368</v>
      </c>
      <c r="D123" s="223"/>
      <c r="E123" s="224">
        <v>1.35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242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8">
        <v>12</v>
      </c>
      <c r="B124" s="239" t="s">
        <v>369</v>
      </c>
      <c r="C124" s="259" t="s">
        <v>370</v>
      </c>
      <c r="D124" s="240" t="s">
        <v>236</v>
      </c>
      <c r="E124" s="241">
        <v>101.09</v>
      </c>
      <c r="F124" s="242"/>
      <c r="G124" s="243">
        <f>ROUND(E124*F124,2)</f>
        <v>0</v>
      </c>
      <c r="H124" s="242"/>
      <c r="I124" s="243">
        <f>ROUND(E124*H124,2)</f>
        <v>0</v>
      </c>
      <c r="J124" s="242"/>
      <c r="K124" s="243">
        <f>ROUND(E124*J124,2)</f>
        <v>0</v>
      </c>
      <c r="L124" s="243">
        <v>15</v>
      </c>
      <c r="M124" s="243">
        <f>G124*(1+L124/100)</f>
        <v>0</v>
      </c>
      <c r="N124" s="241">
        <v>5.3690000000000002E-2</v>
      </c>
      <c r="O124" s="241">
        <f>ROUND(E124*N124,2)</f>
        <v>5.43</v>
      </c>
      <c r="P124" s="241">
        <v>0</v>
      </c>
      <c r="Q124" s="241">
        <f>ROUND(E124*P124,2)</f>
        <v>0</v>
      </c>
      <c r="R124" s="243" t="s">
        <v>361</v>
      </c>
      <c r="S124" s="243" t="s">
        <v>237</v>
      </c>
      <c r="T124" s="244" t="s">
        <v>238</v>
      </c>
      <c r="U124" s="221">
        <v>1.17717</v>
      </c>
      <c r="V124" s="221">
        <f>ROUND(E124*U124,2)</f>
        <v>119</v>
      </c>
      <c r="W124" s="221"/>
      <c r="X124" s="221" t="s">
        <v>239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240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61" t="s">
        <v>371</v>
      </c>
      <c r="D125" s="245"/>
      <c r="E125" s="245"/>
      <c r="F125" s="245"/>
      <c r="G125" s="245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292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47" t="str">
        <f>C125</f>
        <v>okenního nebo dveřního, z pomocného pracovního lešení o výšce podlahy do 1900 mm a pro zatížení do 1,5 kPa,</v>
      </c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60" t="s">
        <v>372</v>
      </c>
      <c r="D126" s="223"/>
      <c r="E126" s="224"/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242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60" t="s">
        <v>373</v>
      </c>
      <c r="D127" s="223"/>
      <c r="E127" s="224">
        <v>42.66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242</v>
      </c>
      <c r="AH127" s="210">
        <v>5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60" t="s">
        <v>374</v>
      </c>
      <c r="D128" s="223"/>
      <c r="E128" s="224"/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242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60" t="s">
        <v>375</v>
      </c>
      <c r="D129" s="223"/>
      <c r="E129" s="224">
        <v>38.82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242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60" t="s">
        <v>376</v>
      </c>
      <c r="D130" s="223"/>
      <c r="E130" s="224"/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242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60" t="s">
        <v>377</v>
      </c>
      <c r="D131" s="223"/>
      <c r="E131" s="224"/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242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60" t="s">
        <v>378</v>
      </c>
      <c r="D132" s="223"/>
      <c r="E132" s="224">
        <v>1.08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242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60" t="s">
        <v>379</v>
      </c>
      <c r="D133" s="223"/>
      <c r="E133" s="224">
        <v>1.08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242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60" t="s">
        <v>380</v>
      </c>
      <c r="D134" s="223"/>
      <c r="E134" s="224">
        <v>1.08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242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60" t="s">
        <v>381</v>
      </c>
      <c r="D135" s="223"/>
      <c r="E135" s="224">
        <v>1.08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242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60" t="s">
        <v>382</v>
      </c>
      <c r="D136" s="223"/>
      <c r="E136" s="224"/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242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60" t="s">
        <v>383</v>
      </c>
      <c r="D137" s="223"/>
      <c r="E137" s="224">
        <v>1.1200000000000001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242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60" t="s">
        <v>384</v>
      </c>
      <c r="D138" s="223"/>
      <c r="E138" s="224">
        <v>1.1200000000000001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242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60" t="s">
        <v>385</v>
      </c>
      <c r="D139" s="223"/>
      <c r="E139" s="224">
        <v>1.1200000000000001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242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60" t="s">
        <v>386</v>
      </c>
      <c r="D140" s="223"/>
      <c r="E140" s="224">
        <v>1.1200000000000001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242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60" t="s">
        <v>387</v>
      </c>
      <c r="D141" s="223"/>
      <c r="E141" s="224"/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242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60" t="s">
        <v>388</v>
      </c>
      <c r="D142" s="223"/>
      <c r="E142" s="224">
        <v>0.84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242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60" t="s">
        <v>389</v>
      </c>
      <c r="D143" s="223"/>
      <c r="E143" s="224">
        <v>0.84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242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60" t="s">
        <v>390</v>
      </c>
      <c r="D144" s="223"/>
      <c r="E144" s="224">
        <v>1.68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242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60" t="s">
        <v>391</v>
      </c>
      <c r="D145" s="223"/>
      <c r="E145" s="224"/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242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60" t="s">
        <v>392</v>
      </c>
      <c r="D146" s="223"/>
      <c r="E146" s="224">
        <v>0.69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242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60" t="s">
        <v>393</v>
      </c>
      <c r="D147" s="223"/>
      <c r="E147" s="224"/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242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60" t="s">
        <v>394</v>
      </c>
      <c r="D148" s="223"/>
      <c r="E148" s="224">
        <v>0.9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242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60" t="s">
        <v>395</v>
      </c>
      <c r="D149" s="223"/>
      <c r="E149" s="224">
        <v>0.9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242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60" t="s">
        <v>396</v>
      </c>
      <c r="D150" s="223"/>
      <c r="E150" s="224">
        <v>0.9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242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60" t="s">
        <v>397</v>
      </c>
      <c r="D151" s="223"/>
      <c r="E151" s="224">
        <v>0.9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242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60" t="s">
        <v>398</v>
      </c>
      <c r="D152" s="223"/>
      <c r="E152" s="224">
        <v>0.9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242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60" t="s">
        <v>399</v>
      </c>
      <c r="D153" s="223"/>
      <c r="E153" s="224">
        <v>0.9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242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60" t="s">
        <v>400</v>
      </c>
      <c r="D154" s="223"/>
      <c r="E154" s="224"/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242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60" t="s">
        <v>401</v>
      </c>
      <c r="D155" s="223"/>
      <c r="E155" s="224">
        <v>0.68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242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60" t="s">
        <v>402</v>
      </c>
      <c r="D156" s="223"/>
      <c r="E156" s="224">
        <v>0.68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242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38">
        <v>13</v>
      </c>
      <c r="B157" s="239" t="s">
        <v>403</v>
      </c>
      <c r="C157" s="259" t="s">
        <v>404</v>
      </c>
      <c r="D157" s="240" t="s">
        <v>236</v>
      </c>
      <c r="E157" s="241">
        <v>159.54124999999999</v>
      </c>
      <c r="F157" s="242"/>
      <c r="G157" s="243">
        <f>ROUND(E157*F157,2)</f>
        <v>0</v>
      </c>
      <c r="H157" s="242"/>
      <c r="I157" s="243">
        <f>ROUND(E157*H157,2)</f>
        <v>0</v>
      </c>
      <c r="J157" s="242"/>
      <c r="K157" s="243">
        <f>ROUND(E157*J157,2)</f>
        <v>0</v>
      </c>
      <c r="L157" s="243">
        <v>15</v>
      </c>
      <c r="M157" s="243">
        <f>G157*(1+L157/100)</f>
        <v>0</v>
      </c>
      <c r="N157" s="241">
        <v>3.6700000000000001E-3</v>
      </c>
      <c r="O157" s="241">
        <f>ROUND(E157*N157,2)</f>
        <v>0.59</v>
      </c>
      <c r="P157" s="241">
        <v>0</v>
      </c>
      <c r="Q157" s="241">
        <f>ROUND(E157*P157,2)</f>
        <v>0</v>
      </c>
      <c r="R157" s="243" t="s">
        <v>290</v>
      </c>
      <c r="S157" s="243" t="s">
        <v>237</v>
      </c>
      <c r="T157" s="244" t="s">
        <v>238</v>
      </c>
      <c r="U157" s="221">
        <v>0.36199999999999999</v>
      </c>
      <c r="V157" s="221">
        <f>ROUND(E157*U157,2)</f>
        <v>57.75</v>
      </c>
      <c r="W157" s="221"/>
      <c r="X157" s="221" t="s">
        <v>239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240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60" t="s">
        <v>357</v>
      </c>
      <c r="D158" s="223"/>
      <c r="E158" s="224"/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242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60" t="s">
        <v>358</v>
      </c>
      <c r="D159" s="223"/>
      <c r="E159" s="224">
        <v>159.54124999999999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242</v>
      </c>
      <c r="AH159" s="210">
        <v>5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x14ac:dyDescent="0.2">
      <c r="A160" s="231" t="s">
        <v>232</v>
      </c>
      <c r="B160" s="232" t="s">
        <v>107</v>
      </c>
      <c r="C160" s="258" t="s">
        <v>108</v>
      </c>
      <c r="D160" s="233"/>
      <c r="E160" s="234"/>
      <c r="F160" s="235"/>
      <c r="G160" s="235">
        <f>SUMIF(AG161:AG219,"&lt;&gt;NOR",G161:G219)</f>
        <v>0</v>
      </c>
      <c r="H160" s="235"/>
      <c r="I160" s="235">
        <f>SUM(I161:I219)</f>
        <v>0</v>
      </c>
      <c r="J160" s="235"/>
      <c r="K160" s="235">
        <f>SUM(K161:K219)</f>
        <v>0</v>
      </c>
      <c r="L160" s="235"/>
      <c r="M160" s="235">
        <f>SUM(M161:M219)</f>
        <v>0</v>
      </c>
      <c r="N160" s="234"/>
      <c r="O160" s="234">
        <f>SUM(O161:O219)</f>
        <v>3.9899999999999993</v>
      </c>
      <c r="P160" s="234"/>
      <c r="Q160" s="234">
        <f>SUM(Q161:Q219)</f>
        <v>0</v>
      </c>
      <c r="R160" s="235"/>
      <c r="S160" s="235"/>
      <c r="T160" s="236"/>
      <c r="U160" s="230"/>
      <c r="V160" s="230">
        <f>SUM(V161:V219)</f>
        <v>79.920000000000016</v>
      </c>
      <c r="W160" s="230"/>
      <c r="X160" s="230"/>
      <c r="AG160" t="s">
        <v>233</v>
      </c>
    </row>
    <row r="161" spans="1:60" outlineLevel="1" x14ac:dyDescent="0.2">
      <c r="A161" s="238">
        <v>14</v>
      </c>
      <c r="B161" s="239" t="s">
        <v>405</v>
      </c>
      <c r="C161" s="259" t="s">
        <v>406</v>
      </c>
      <c r="D161" s="240" t="s">
        <v>236</v>
      </c>
      <c r="E161" s="241">
        <v>72.8</v>
      </c>
      <c r="F161" s="242"/>
      <c r="G161" s="243">
        <f>ROUND(E161*F161,2)</f>
        <v>0</v>
      </c>
      <c r="H161" s="242"/>
      <c r="I161" s="243">
        <f>ROUND(E161*H161,2)</f>
        <v>0</v>
      </c>
      <c r="J161" s="242"/>
      <c r="K161" s="243">
        <f>ROUND(E161*J161,2)</f>
        <v>0</v>
      </c>
      <c r="L161" s="243">
        <v>15</v>
      </c>
      <c r="M161" s="243">
        <f>G161*(1+L161/100)</f>
        <v>0</v>
      </c>
      <c r="N161" s="241">
        <v>6.8000000000000005E-4</v>
      </c>
      <c r="O161" s="241">
        <f>ROUND(E161*N161,2)</f>
        <v>0.05</v>
      </c>
      <c r="P161" s="241">
        <v>0</v>
      </c>
      <c r="Q161" s="241">
        <f>ROUND(E161*P161,2)</f>
        <v>0</v>
      </c>
      <c r="R161" s="243" t="s">
        <v>290</v>
      </c>
      <c r="S161" s="243" t="s">
        <v>237</v>
      </c>
      <c r="T161" s="244" t="s">
        <v>237</v>
      </c>
      <c r="U161" s="221">
        <v>0.21</v>
      </c>
      <c r="V161" s="221">
        <f>ROUND(E161*U161,2)</f>
        <v>15.29</v>
      </c>
      <c r="W161" s="221"/>
      <c r="X161" s="221" t="s">
        <v>239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240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61" t="s">
        <v>407</v>
      </c>
      <c r="D162" s="245"/>
      <c r="E162" s="245"/>
      <c r="F162" s="245"/>
      <c r="G162" s="245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292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60" t="s">
        <v>408</v>
      </c>
      <c r="D163" s="223"/>
      <c r="E163" s="224">
        <v>72.8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242</v>
      </c>
      <c r="AH163" s="210">
        <v>5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33.75" outlineLevel="1" x14ac:dyDescent="0.2">
      <c r="A164" s="238">
        <v>15</v>
      </c>
      <c r="B164" s="239" t="s">
        <v>409</v>
      </c>
      <c r="C164" s="259" t="s">
        <v>410</v>
      </c>
      <c r="D164" s="240" t="s">
        <v>236</v>
      </c>
      <c r="E164" s="241">
        <v>72.8</v>
      </c>
      <c r="F164" s="242"/>
      <c r="G164" s="243">
        <f>ROUND(E164*F164,2)</f>
        <v>0</v>
      </c>
      <c r="H164" s="242"/>
      <c r="I164" s="243">
        <f>ROUND(E164*H164,2)</f>
        <v>0</v>
      </c>
      <c r="J164" s="242"/>
      <c r="K164" s="243">
        <f>ROUND(E164*J164,2)</f>
        <v>0</v>
      </c>
      <c r="L164" s="243">
        <v>15</v>
      </c>
      <c r="M164" s="243">
        <f>G164*(1+L164/100)</f>
        <v>0</v>
      </c>
      <c r="N164" s="241">
        <v>2.7709999999999999E-2</v>
      </c>
      <c r="O164" s="241">
        <f>ROUND(E164*N164,2)</f>
        <v>2.02</v>
      </c>
      <c r="P164" s="241">
        <v>0</v>
      </c>
      <c r="Q164" s="241">
        <f>ROUND(E164*P164,2)</f>
        <v>0</v>
      </c>
      <c r="R164" s="243" t="s">
        <v>361</v>
      </c>
      <c r="S164" s="243" t="s">
        <v>237</v>
      </c>
      <c r="T164" s="244" t="s">
        <v>238</v>
      </c>
      <c r="U164" s="221">
        <v>0.40060000000000001</v>
      </c>
      <c r="V164" s="221">
        <f>ROUND(E164*U164,2)</f>
        <v>29.16</v>
      </c>
      <c r="W164" s="221"/>
      <c r="X164" s="221" t="s">
        <v>239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240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61" t="s">
        <v>411</v>
      </c>
      <c r="D165" s="245"/>
      <c r="E165" s="245"/>
      <c r="F165" s="245"/>
      <c r="G165" s="245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292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60" t="s">
        <v>412</v>
      </c>
      <c r="D166" s="223"/>
      <c r="E166" s="224">
        <v>72.8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242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8">
        <v>16</v>
      </c>
      <c r="B167" s="239" t="s">
        <v>413</v>
      </c>
      <c r="C167" s="259" t="s">
        <v>414</v>
      </c>
      <c r="D167" s="240" t="s">
        <v>310</v>
      </c>
      <c r="E167" s="241">
        <v>346.9</v>
      </c>
      <c r="F167" s="242"/>
      <c r="G167" s="243">
        <f>ROUND(E167*F167,2)</f>
        <v>0</v>
      </c>
      <c r="H167" s="242"/>
      <c r="I167" s="243">
        <f>ROUND(E167*H167,2)</f>
        <v>0</v>
      </c>
      <c r="J167" s="242"/>
      <c r="K167" s="243">
        <f>ROUND(E167*J167,2)</f>
        <v>0</v>
      </c>
      <c r="L167" s="243">
        <v>15</v>
      </c>
      <c r="M167" s="243">
        <f>G167*(1+L167/100)</f>
        <v>0</v>
      </c>
      <c r="N167" s="241">
        <v>1.4999999999999999E-4</v>
      </c>
      <c r="O167" s="241">
        <f>ROUND(E167*N167,2)</f>
        <v>0.05</v>
      </c>
      <c r="P167" s="241">
        <v>0</v>
      </c>
      <c r="Q167" s="241">
        <f>ROUND(E167*P167,2)</f>
        <v>0</v>
      </c>
      <c r="R167" s="243" t="s">
        <v>290</v>
      </c>
      <c r="S167" s="243" t="s">
        <v>237</v>
      </c>
      <c r="T167" s="244" t="s">
        <v>238</v>
      </c>
      <c r="U167" s="221">
        <v>0.05</v>
      </c>
      <c r="V167" s="221">
        <f>ROUND(E167*U167,2)</f>
        <v>17.350000000000001</v>
      </c>
      <c r="W167" s="221"/>
      <c r="X167" s="221" t="s">
        <v>239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240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60" t="s">
        <v>377</v>
      </c>
      <c r="D168" s="223"/>
      <c r="E168" s="224"/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242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60" t="s">
        <v>415</v>
      </c>
      <c r="D169" s="223"/>
      <c r="E169" s="224">
        <v>10.8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242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60" t="s">
        <v>416</v>
      </c>
      <c r="D170" s="223"/>
      <c r="E170" s="224">
        <v>10.8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242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60" t="s">
        <v>417</v>
      </c>
      <c r="D171" s="223"/>
      <c r="E171" s="224">
        <v>10.8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242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60" t="s">
        <v>418</v>
      </c>
      <c r="D172" s="223"/>
      <c r="E172" s="224">
        <v>10.8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242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60" t="s">
        <v>382</v>
      </c>
      <c r="D173" s="223"/>
      <c r="E173" s="224"/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242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60" t="s">
        <v>419</v>
      </c>
      <c r="D174" s="223"/>
      <c r="E174" s="224">
        <v>11.2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242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60" t="s">
        <v>420</v>
      </c>
      <c r="D175" s="223"/>
      <c r="E175" s="224">
        <v>11.2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242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60" t="s">
        <v>421</v>
      </c>
      <c r="D176" s="223"/>
      <c r="E176" s="224">
        <v>11.2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242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60" t="s">
        <v>422</v>
      </c>
      <c r="D177" s="223"/>
      <c r="E177" s="224">
        <v>11.2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242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60" t="s">
        <v>387</v>
      </c>
      <c r="D178" s="223"/>
      <c r="E178" s="224"/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242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60" t="s">
        <v>423</v>
      </c>
      <c r="D179" s="223"/>
      <c r="E179" s="224">
        <v>8.4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242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60" t="s">
        <v>424</v>
      </c>
      <c r="D180" s="223"/>
      <c r="E180" s="224">
        <v>8.4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242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60" t="s">
        <v>425</v>
      </c>
      <c r="D181" s="223"/>
      <c r="E181" s="224">
        <v>16.8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242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60" t="s">
        <v>391</v>
      </c>
      <c r="D182" s="223"/>
      <c r="E182" s="224"/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242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60" t="s">
        <v>426</v>
      </c>
      <c r="D183" s="223"/>
      <c r="E183" s="224">
        <v>6.9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242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60" t="s">
        <v>393</v>
      </c>
      <c r="D184" s="223"/>
      <c r="E184" s="224"/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242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60" t="s">
        <v>427</v>
      </c>
      <c r="D185" s="223"/>
      <c r="E185" s="224">
        <v>9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242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60" t="s">
        <v>428</v>
      </c>
      <c r="D186" s="223"/>
      <c r="E186" s="224">
        <v>9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242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60" t="s">
        <v>429</v>
      </c>
      <c r="D187" s="223"/>
      <c r="E187" s="224">
        <v>9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242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60" t="s">
        <v>430</v>
      </c>
      <c r="D188" s="223"/>
      <c r="E188" s="224">
        <v>9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242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60" t="s">
        <v>431</v>
      </c>
      <c r="D189" s="223"/>
      <c r="E189" s="224">
        <v>9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242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60" t="s">
        <v>432</v>
      </c>
      <c r="D190" s="223"/>
      <c r="E190" s="224">
        <v>9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242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60" t="s">
        <v>400</v>
      </c>
      <c r="D191" s="223"/>
      <c r="E191" s="224"/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242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60" t="s">
        <v>433</v>
      </c>
      <c r="D192" s="223"/>
      <c r="E192" s="224">
        <v>6.8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242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60" t="s">
        <v>434</v>
      </c>
      <c r="D193" s="223"/>
      <c r="E193" s="224">
        <v>6.8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242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60" t="s">
        <v>435</v>
      </c>
      <c r="D194" s="223"/>
      <c r="E194" s="224"/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242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60" t="s">
        <v>436</v>
      </c>
      <c r="D195" s="223"/>
      <c r="E195" s="224">
        <v>14.2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242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60" t="s">
        <v>437</v>
      </c>
      <c r="D196" s="223"/>
      <c r="E196" s="224"/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242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60" t="s">
        <v>438</v>
      </c>
      <c r="D197" s="223"/>
      <c r="E197" s="224">
        <v>14.2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242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60" t="s">
        <v>439</v>
      </c>
      <c r="D198" s="223"/>
      <c r="E198" s="224"/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242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60" t="s">
        <v>440</v>
      </c>
      <c r="D199" s="223"/>
      <c r="E199" s="224">
        <v>14.2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242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60" t="s">
        <v>441</v>
      </c>
      <c r="D200" s="223"/>
      <c r="E200" s="224">
        <v>14.2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242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60" t="s">
        <v>442</v>
      </c>
      <c r="D201" s="223"/>
      <c r="E201" s="224"/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242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60" t="s">
        <v>443</v>
      </c>
      <c r="D202" s="223"/>
      <c r="E202" s="224">
        <v>14.2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242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60" t="s">
        <v>444</v>
      </c>
      <c r="D203" s="223"/>
      <c r="E203" s="224">
        <v>14.2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242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60" t="s">
        <v>445</v>
      </c>
      <c r="D204" s="223"/>
      <c r="E204" s="224">
        <v>12.2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242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60" t="s">
        <v>446</v>
      </c>
      <c r="D205" s="223"/>
      <c r="E205" s="224">
        <v>12.2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242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60" t="s">
        <v>447</v>
      </c>
      <c r="D206" s="223"/>
      <c r="E206" s="224">
        <v>13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242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60" t="s">
        <v>448</v>
      </c>
      <c r="D207" s="223"/>
      <c r="E207" s="224">
        <v>13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242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60" t="s">
        <v>449</v>
      </c>
      <c r="D208" s="223"/>
      <c r="E208" s="224">
        <v>15.2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242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38">
        <v>17</v>
      </c>
      <c r="B209" s="239" t="s">
        <v>450</v>
      </c>
      <c r="C209" s="259" t="s">
        <v>451</v>
      </c>
      <c r="D209" s="240" t="s">
        <v>310</v>
      </c>
      <c r="E209" s="241">
        <v>87.7</v>
      </c>
      <c r="F209" s="242"/>
      <c r="G209" s="243">
        <f>ROUND(E209*F209,2)</f>
        <v>0</v>
      </c>
      <c r="H209" s="242"/>
      <c r="I209" s="243">
        <f>ROUND(E209*H209,2)</f>
        <v>0</v>
      </c>
      <c r="J209" s="242"/>
      <c r="K209" s="243">
        <f>ROUND(E209*J209,2)</f>
        <v>0</v>
      </c>
      <c r="L209" s="243">
        <v>15</v>
      </c>
      <c r="M209" s="243">
        <f>G209*(1+L209/100)</f>
        <v>0</v>
      </c>
      <c r="N209" s="241">
        <v>2.12E-2</v>
      </c>
      <c r="O209" s="241">
        <f>ROUND(E209*N209,2)</f>
        <v>1.86</v>
      </c>
      <c r="P209" s="241">
        <v>0</v>
      </c>
      <c r="Q209" s="241">
        <f>ROUND(E209*P209,2)</f>
        <v>0</v>
      </c>
      <c r="R209" s="243" t="s">
        <v>361</v>
      </c>
      <c r="S209" s="243" t="s">
        <v>237</v>
      </c>
      <c r="T209" s="244" t="s">
        <v>238</v>
      </c>
      <c r="U209" s="221">
        <v>0.18179999999999999</v>
      </c>
      <c r="V209" s="221">
        <f>ROUND(E209*U209,2)</f>
        <v>15.94</v>
      </c>
      <c r="W209" s="221"/>
      <c r="X209" s="221" t="s">
        <v>239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240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61" t="s">
        <v>452</v>
      </c>
      <c r="D210" s="245"/>
      <c r="E210" s="245"/>
      <c r="F210" s="245"/>
      <c r="G210" s="245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292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60" t="s">
        <v>453</v>
      </c>
      <c r="D211" s="223"/>
      <c r="E211" s="224"/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242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60" t="s">
        <v>454</v>
      </c>
      <c r="D212" s="223"/>
      <c r="E212" s="224"/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242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60" t="s">
        <v>455</v>
      </c>
      <c r="D213" s="223"/>
      <c r="E213" s="224">
        <v>45.7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242</v>
      </c>
      <c r="AH213" s="210">
        <v>5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60" t="s">
        <v>456</v>
      </c>
      <c r="D214" s="223"/>
      <c r="E214" s="224">
        <v>17.7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242</v>
      </c>
      <c r="AH214" s="210">
        <v>5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60" t="s">
        <v>457</v>
      </c>
      <c r="D215" s="223"/>
      <c r="E215" s="224"/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242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60" t="s">
        <v>458</v>
      </c>
      <c r="D216" s="223"/>
      <c r="E216" s="224">
        <v>17.7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242</v>
      </c>
      <c r="AH216" s="210">
        <v>5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60" t="s">
        <v>459</v>
      </c>
      <c r="D217" s="223"/>
      <c r="E217" s="224">
        <v>6.6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242</v>
      </c>
      <c r="AH217" s="210">
        <v>5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38">
        <v>18</v>
      </c>
      <c r="B218" s="239" t="s">
        <v>460</v>
      </c>
      <c r="C218" s="259" t="s">
        <v>461</v>
      </c>
      <c r="D218" s="240" t="s">
        <v>236</v>
      </c>
      <c r="E218" s="241">
        <v>72.8</v>
      </c>
      <c r="F218" s="242"/>
      <c r="G218" s="243">
        <f>ROUND(E218*F218,2)</f>
        <v>0</v>
      </c>
      <c r="H218" s="242"/>
      <c r="I218" s="243">
        <f>ROUND(E218*H218,2)</f>
        <v>0</v>
      </c>
      <c r="J218" s="242"/>
      <c r="K218" s="243">
        <f>ROUND(E218*J218,2)</f>
        <v>0</v>
      </c>
      <c r="L218" s="243">
        <v>15</v>
      </c>
      <c r="M218" s="243">
        <f>G218*(1+L218/100)</f>
        <v>0</v>
      </c>
      <c r="N218" s="241">
        <v>1.8000000000000001E-4</v>
      </c>
      <c r="O218" s="241">
        <f>ROUND(E218*N218,2)</f>
        <v>0.01</v>
      </c>
      <c r="P218" s="241">
        <v>0</v>
      </c>
      <c r="Q218" s="241">
        <f>ROUND(E218*P218,2)</f>
        <v>0</v>
      </c>
      <c r="R218" s="243"/>
      <c r="S218" s="243" t="s">
        <v>323</v>
      </c>
      <c r="T218" s="244" t="s">
        <v>324</v>
      </c>
      <c r="U218" s="221">
        <v>0.03</v>
      </c>
      <c r="V218" s="221">
        <f>ROUND(E218*U218,2)</f>
        <v>2.1800000000000002</v>
      </c>
      <c r="W218" s="221"/>
      <c r="X218" s="221" t="s">
        <v>239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240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60" t="s">
        <v>408</v>
      </c>
      <c r="D219" s="223"/>
      <c r="E219" s="224">
        <v>72.8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242</v>
      </c>
      <c r="AH219" s="210">
        <v>5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x14ac:dyDescent="0.2">
      <c r="A220" s="231" t="s">
        <v>232</v>
      </c>
      <c r="B220" s="232" t="s">
        <v>109</v>
      </c>
      <c r="C220" s="258" t="s">
        <v>110</v>
      </c>
      <c r="D220" s="233"/>
      <c r="E220" s="234"/>
      <c r="F220" s="235"/>
      <c r="G220" s="235">
        <f>SUMIF(AG221:AG238,"&lt;&gt;NOR",G221:G238)</f>
        <v>0</v>
      </c>
      <c r="H220" s="235"/>
      <c r="I220" s="235">
        <f>SUM(I221:I238)</f>
        <v>0</v>
      </c>
      <c r="J220" s="235"/>
      <c r="K220" s="235">
        <f>SUM(K221:K238)</f>
        <v>0</v>
      </c>
      <c r="L220" s="235"/>
      <c r="M220" s="235">
        <f>SUM(M221:M238)</f>
        <v>0</v>
      </c>
      <c r="N220" s="234"/>
      <c r="O220" s="234">
        <f>SUM(O221:O238)</f>
        <v>0.71</v>
      </c>
      <c r="P220" s="234"/>
      <c r="Q220" s="234">
        <f>SUM(Q221:Q238)</f>
        <v>0</v>
      </c>
      <c r="R220" s="235"/>
      <c r="S220" s="235"/>
      <c r="T220" s="236"/>
      <c r="U220" s="230"/>
      <c r="V220" s="230">
        <f>SUM(V221:V238)</f>
        <v>2.97</v>
      </c>
      <c r="W220" s="230"/>
      <c r="X220" s="230"/>
      <c r="AG220" t="s">
        <v>233</v>
      </c>
    </row>
    <row r="221" spans="1:60" ht="22.5" outlineLevel="1" x14ac:dyDescent="0.2">
      <c r="A221" s="238">
        <v>19</v>
      </c>
      <c r="B221" s="239" t="s">
        <v>462</v>
      </c>
      <c r="C221" s="259" t="s">
        <v>463</v>
      </c>
      <c r="D221" s="240" t="s">
        <v>236</v>
      </c>
      <c r="E221" s="241">
        <v>7.2</v>
      </c>
      <c r="F221" s="242"/>
      <c r="G221" s="243">
        <f>ROUND(E221*F221,2)</f>
        <v>0</v>
      </c>
      <c r="H221" s="242"/>
      <c r="I221" s="243">
        <f>ROUND(E221*H221,2)</f>
        <v>0</v>
      </c>
      <c r="J221" s="242"/>
      <c r="K221" s="243">
        <f>ROUND(E221*J221,2)</f>
        <v>0</v>
      </c>
      <c r="L221" s="243">
        <v>15</v>
      </c>
      <c r="M221" s="243">
        <f>G221*(1+L221/100)</f>
        <v>0</v>
      </c>
      <c r="N221" s="241">
        <v>9.8680000000000004E-2</v>
      </c>
      <c r="O221" s="241">
        <f>ROUND(E221*N221,2)</f>
        <v>0.71</v>
      </c>
      <c r="P221" s="241">
        <v>0</v>
      </c>
      <c r="Q221" s="241">
        <f>ROUND(E221*P221,2)</f>
        <v>0</v>
      </c>
      <c r="R221" s="243" t="s">
        <v>290</v>
      </c>
      <c r="S221" s="243" t="s">
        <v>237</v>
      </c>
      <c r="T221" s="244" t="s">
        <v>238</v>
      </c>
      <c r="U221" s="221">
        <v>0.41199999999999998</v>
      </c>
      <c r="V221" s="221">
        <f>ROUND(E221*U221,2)</f>
        <v>2.97</v>
      </c>
      <c r="W221" s="221"/>
      <c r="X221" s="221" t="s">
        <v>239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240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17"/>
      <c r="B222" s="218"/>
      <c r="C222" s="261" t="s">
        <v>464</v>
      </c>
      <c r="D222" s="245"/>
      <c r="E222" s="245"/>
      <c r="F222" s="245"/>
      <c r="G222" s="245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292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47" t="str">
        <f>C222</f>
        <v>na zdivu jako podklad např. pod izolaci, na parapetech z prefabrikovaných dílců, pod oplechování apod., vodorovný nebo ve spádu do 15°, hlazený dřevěným hladítkem,</v>
      </c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60" t="s">
        <v>465</v>
      </c>
      <c r="D223" s="223"/>
      <c r="E223" s="224"/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242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60" t="s">
        <v>435</v>
      </c>
      <c r="D224" s="223"/>
      <c r="E224" s="224"/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242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60" t="s">
        <v>466</v>
      </c>
      <c r="D225" s="223"/>
      <c r="E225" s="224">
        <v>1.04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242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60" t="s">
        <v>437</v>
      </c>
      <c r="D226" s="223"/>
      <c r="E226" s="224"/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242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60" t="s">
        <v>467</v>
      </c>
      <c r="D227" s="223"/>
      <c r="E227" s="224">
        <v>1.04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242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60" t="s">
        <v>439</v>
      </c>
      <c r="D228" s="223"/>
      <c r="E228" s="224"/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242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60" t="s">
        <v>468</v>
      </c>
      <c r="D229" s="223"/>
      <c r="E229" s="224">
        <v>1.04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242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/>
      <c r="B230" s="218"/>
      <c r="C230" s="260" t="s">
        <v>469</v>
      </c>
      <c r="D230" s="223"/>
      <c r="E230" s="224">
        <v>1.04</v>
      </c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242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60" t="s">
        <v>442</v>
      </c>
      <c r="D231" s="223"/>
      <c r="E231" s="224"/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242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60" t="s">
        <v>470</v>
      </c>
      <c r="D232" s="223"/>
      <c r="E232" s="224">
        <v>1.04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242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60" t="s">
        <v>471</v>
      </c>
      <c r="D233" s="223"/>
      <c r="E233" s="224">
        <v>1.04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242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60" t="s">
        <v>472</v>
      </c>
      <c r="D234" s="223"/>
      <c r="E234" s="224"/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242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60" t="s">
        <v>473</v>
      </c>
      <c r="D235" s="223"/>
      <c r="E235" s="224"/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242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60" t="s">
        <v>474</v>
      </c>
      <c r="D236" s="223"/>
      <c r="E236" s="224">
        <v>0.48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242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60" t="s">
        <v>475</v>
      </c>
      <c r="D237" s="223"/>
      <c r="E237" s="224"/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242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60" t="s">
        <v>476</v>
      </c>
      <c r="D238" s="223"/>
      <c r="E238" s="224">
        <v>0.48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242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x14ac:dyDescent="0.2">
      <c r="A239" s="231" t="s">
        <v>232</v>
      </c>
      <c r="B239" s="232" t="s">
        <v>111</v>
      </c>
      <c r="C239" s="258" t="s">
        <v>112</v>
      </c>
      <c r="D239" s="233"/>
      <c r="E239" s="234"/>
      <c r="F239" s="235"/>
      <c r="G239" s="235">
        <f>SUMIF(AG240:AG312,"&lt;&gt;NOR",G240:G312)</f>
        <v>0</v>
      </c>
      <c r="H239" s="235"/>
      <c r="I239" s="235">
        <f>SUM(I240:I312)</f>
        <v>0</v>
      </c>
      <c r="J239" s="235"/>
      <c r="K239" s="235">
        <f>SUM(K240:K312)</f>
        <v>0</v>
      </c>
      <c r="L239" s="235"/>
      <c r="M239" s="235">
        <f>SUM(M240:M312)</f>
        <v>0</v>
      </c>
      <c r="N239" s="234"/>
      <c r="O239" s="234">
        <f>SUM(O240:O312)</f>
        <v>2.39</v>
      </c>
      <c r="P239" s="234"/>
      <c r="Q239" s="234">
        <f>SUM(Q240:Q312)</f>
        <v>0</v>
      </c>
      <c r="R239" s="235"/>
      <c r="S239" s="235"/>
      <c r="T239" s="236"/>
      <c r="U239" s="230"/>
      <c r="V239" s="230">
        <f>SUM(V240:V312)</f>
        <v>127.64999999999999</v>
      </c>
      <c r="W239" s="230"/>
      <c r="X239" s="230"/>
      <c r="AG239" t="s">
        <v>233</v>
      </c>
    </row>
    <row r="240" spans="1:60" ht="22.5" outlineLevel="1" x14ac:dyDescent="0.2">
      <c r="A240" s="238">
        <v>20</v>
      </c>
      <c r="B240" s="239" t="s">
        <v>477</v>
      </c>
      <c r="C240" s="259" t="s">
        <v>478</v>
      </c>
      <c r="D240" s="240" t="s">
        <v>278</v>
      </c>
      <c r="E240" s="241">
        <v>15</v>
      </c>
      <c r="F240" s="242"/>
      <c r="G240" s="243">
        <f>ROUND(E240*F240,2)</f>
        <v>0</v>
      </c>
      <c r="H240" s="242"/>
      <c r="I240" s="243">
        <f>ROUND(E240*H240,2)</f>
        <v>0</v>
      </c>
      <c r="J240" s="242"/>
      <c r="K240" s="243">
        <f>ROUND(E240*J240,2)</f>
        <v>0</v>
      </c>
      <c r="L240" s="243">
        <v>15</v>
      </c>
      <c r="M240" s="243">
        <f>G240*(1+L240/100)</f>
        <v>0</v>
      </c>
      <c r="N240" s="241">
        <v>4.3200000000000002E-2</v>
      </c>
      <c r="O240" s="241">
        <f>ROUND(E240*N240,2)</f>
        <v>0.65</v>
      </c>
      <c r="P240" s="241">
        <v>0</v>
      </c>
      <c r="Q240" s="241">
        <f>ROUND(E240*P240,2)</f>
        <v>0</v>
      </c>
      <c r="R240" s="243" t="s">
        <v>290</v>
      </c>
      <c r="S240" s="243" t="s">
        <v>237</v>
      </c>
      <c r="T240" s="244" t="s">
        <v>238</v>
      </c>
      <c r="U240" s="221">
        <v>3.258</v>
      </c>
      <c r="V240" s="221">
        <f>ROUND(E240*U240,2)</f>
        <v>48.87</v>
      </c>
      <c r="W240" s="221"/>
      <c r="X240" s="221" t="s">
        <v>239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240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17"/>
      <c r="B241" s="218"/>
      <c r="C241" s="261" t="s">
        <v>479</v>
      </c>
      <c r="D241" s="245"/>
      <c r="E241" s="245"/>
      <c r="F241" s="245"/>
      <c r="G241" s="245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292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47" t="str">
        <f>C241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60" t="s">
        <v>480</v>
      </c>
      <c r="D242" s="223"/>
      <c r="E242" s="224"/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242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60" t="s">
        <v>481</v>
      </c>
      <c r="D243" s="223"/>
      <c r="E243" s="224">
        <v>12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242</v>
      </c>
      <c r="AH243" s="210">
        <v>5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60" t="s">
        <v>482</v>
      </c>
      <c r="D244" s="223"/>
      <c r="E244" s="224"/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242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60" t="s">
        <v>483</v>
      </c>
      <c r="D245" s="223"/>
      <c r="E245" s="224">
        <v>3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242</v>
      </c>
      <c r="AH245" s="210">
        <v>5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38">
        <v>21</v>
      </c>
      <c r="B246" s="239" t="s">
        <v>484</v>
      </c>
      <c r="C246" s="259" t="s">
        <v>485</v>
      </c>
      <c r="D246" s="240" t="s">
        <v>278</v>
      </c>
      <c r="E246" s="241">
        <v>16</v>
      </c>
      <c r="F246" s="242"/>
      <c r="G246" s="243">
        <f>ROUND(E246*F246,2)</f>
        <v>0</v>
      </c>
      <c r="H246" s="242"/>
      <c r="I246" s="243">
        <f>ROUND(E246*H246,2)</f>
        <v>0</v>
      </c>
      <c r="J246" s="242"/>
      <c r="K246" s="243">
        <f>ROUND(E246*J246,2)</f>
        <v>0</v>
      </c>
      <c r="L246" s="243">
        <v>15</v>
      </c>
      <c r="M246" s="243">
        <f>G246*(1+L246/100)</f>
        <v>0</v>
      </c>
      <c r="N246" s="241">
        <v>5.321E-2</v>
      </c>
      <c r="O246" s="241">
        <f>ROUND(E246*N246,2)</f>
        <v>0.85</v>
      </c>
      <c r="P246" s="241">
        <v>0</v>
      </c>
      <c r="Q246" s="241">
        <f>ROUND(E246*P246,2)</f>
        <v>0</v>
      </c>
      <c r="R246" s="243" t="s">
        <v>290</v>
      </c>
      <c r="S246" s="243" t="s">
        <v>237</v>
      </c>
      <c r="T246" s="244" t="s">
        <v>238</v>
      </c>
      <c r="U246" s="221">
        <v>3.4369999999999998</v>
      </c>
      <c r="V246" s="221">
        <f>ROUND(E246*U246,2)</f>
        <v>54.99</v>
      </c>
      <c r="W246" s="221"/>
      <c r="X246" s="221" t="s">
        <v>239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240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2.5" outlineLevel="1" x14ac:dyDescent="0.2">
      <c r="A247" s="217"/>
      <c r="B247" s="218"/>
      <c r="C247" s="261" t="s">
        <v>479</v>
      </c>
      <c r="D247" s="245"/>
      <c r="E247" s="245"/>
      <c r="F247" s="245"/>
      <c r="G247" s="245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292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47" t="str">
        <f>C247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60" t="s">
        <v>486</v>
      </c>
      <c r="D248" s="223"/>
      <c r="E248" s="224"/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242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60" t="s">
        <v>487</v>
      </c>
      <c r="D249" s="223"/>
      <c r="E249" s="224">
        <v>7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242</v>
      </c>
      <c r="AH249" s="210">
        <v>5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60" t="s">
        <v>488</v>
      </c>
      <c r="D250" s="223"/>
      <c r="E250" s="224"/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242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60" t="s">
        <v>489</v>
      </c>
      <c r="D251" s="223"/>
      <c r="E251" s="224">
        <v>9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242</v>
      </c>
      <c r="AH251" s="210">
        <v>5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2.5" outlineLevel="1" x14ac:dyDescent="0.2">
      <c r="A252" s="238">
        <v>22</v>
      </c>
      <c r="B252" s="239" t="s">
        <v>490</v>
      </c>
      <c r="C252" s="259" t="s">
        <v>491</v>
      </c>
      <c r="D252" s="240" t="s">
        <v>310</v>
      </c>
      <c r="E252" s="241">
        <v>45.7</v>
      </c>
      <c r="F252" s="242"/>
      <c r="G252" s="243">
        <f>ROUND(E252*F252,2)</f>
        <v>0</v>
      </c>
      <c r="H252" s="242"/>
      <c r="I252" s="243">
        <f>ROUND(E252*H252,2)</f>
        <v>0</v>
      </c>
      <c r="J252" s="242"/>
      <c r="K252" s="243">
        <f>ROUND(E252*J252,2)</f>
        <v>0</v>
      </c>
      <c r="L252" s="243">
        <v>15</v>
      </c>
      <c r="M252" s="243">
        <f>G252*(1+L252/100)</f>
        <v>0</v>
      </c>
      <c r="N252" s="241">
        <v>4.8599999999999997E-3</v>
      </c>
      <c r="O252" s="241">
        <f>ROUND(E252*N252,2)</f>
        <v>0.22</v>
      </c>
      <c r="P252" s="241">
        <v>0</v>
      </c>
      <c r="Q252" s="241">
        <f>ROUND(E252*P252,2)</f>
        <v>0</v>
      </c>
      <c r="R252" s="243" t="s">
        <v>290</v>
      </c>
      <c r="S252" s="243" t="s">
        <v>237</v>
      </c>
      <c r="T252" s="244" t="s">
        <v>238</v>
      </c>
      <c r="U252" s="221">
        <v>0.35599999999999998</v>
      </c>
      <c r="V252" s="221">
        <f>ROUND(E252*U252,2)</f>
        <v>16.27</v>
      </c>
      <c r="W252" s="221"/>
      <c r="X252" s="221" t="s">
        <v>239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240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1" x14ac:dyDescent="0.2">
      <c r="A253" s="217"/>
      <c r="B253" s="218"/>
      <c r="C253" s="261" t="s">
        <v>492</v>
      </c>
      <c r="D253" s="245"/>
      <c r="E253" s="245"/>
      <c r="F253" s="245"/>
      <c r="G253" s="245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292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47" t="str">
        <f>C253</f>
        <v>a poloplastických hmot na montážní pěnu, zapravení omítky pod parapetem, těsnění spáry mezi parapetem a rámem okna, dodávka silikonu.</v>
      </c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60" t="s">
        <v>493</v>
      </c>
      <c r="D254" s="223"/>
      <c r="E254" s="224"/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242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60" t="s">
        <v>494</v>
      </c>
      <c r="D255" s="223"/>
      <c r="E255" s="224">
        <v>1.8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242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60" t="s">
        <v>495</v>
      </c>
      <c r="D256" s="223"/>
      <c r="E256" s="224">
        <v>1.8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242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60" t="s">
        <v>496</v>
      </c>
      <c r="D257" s="223"/>
      <c r="E257" s="224">
        <v>1.8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242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7"/>
      <c r="B258" s="218"/>
      <c r="C258" s="260" t="s">
        <v>497</v>
      </c>
      <c r="D258" s="223"/>
      <c r="E258" s="224">
        <v>1.8</v>
      </c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242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7"/>
      <c r="B259" s="218"/>
      <c r="C259" s="260" t="s">
        <v>498</v>
      </c>
      <c r="D259" s="223"/>
      <c r="E259" s="224"/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242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7"/>
      <c r="B260" s="218"/>
      <c r="C260" s="260" t="s">
        <v>499</v>
      </c>
      <c r="D260" s="223"/>
      <c r="E260" s="224">
        <v>2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242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60" t="s">
        <v>500</v>
      </c>
      <c r="D261" s="223"/>
      <c r="E261" s="224">
        <v>2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242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60" t="s">
        <v>501</v>
      </c>
      <c r="D262" s="223"/>
      <c r="E262" s="224">
        <v>2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242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60" t="s">
        <v>502</v>
      </c>
      <c r="D263" s="223"/>
      <c r="E263" s="224">
        <v>2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242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7"/>
      <c r="B264" s="218"/>
      <c r="C264" s="260" t="s">
        <v>503</v>
      </c>
      <c r="D264" s="223"/>
      <c r="E264" s="224"/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10"/>
      <c r="Z264" s="210"/>
      <c r="AA264" s="210"/>
      <c r="AB264" s="210"/>
      <c r="AC264" s="210"/>
      <c r="AD264" s="210"/>
      <c r="AE264" s="210"/>
      <c r="AF264" s="210"/>
      <c r="AG264" s="210" t="s">
        <v>242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7"/>
      <c r="B265" s="218"/>
      <c r="C265" s="260" t="s">
        <v>504</v>
      </c>
      <c r="D265" s="223"/>
      <c r="E265" s="224">
        <v>4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10"/>
      <c r="Z265" s="210"/>
      <c r="AA265" s="210"/>
      <c r="AB265" s="210"/>
      <c r="AC265" s="210"/>
      <c r="AD265" s="210"/>
      <c r="AE265" s="210"/>
      <c r="AF265" s="210"/>
      <c r="AG265" s="210" t="s">
        <v>242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60" t="s">
        <v>505</v>
      </c>
      <c r="D266" s="223"/>
      <c r="E266" s="224">
        <v>4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242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60" t="s">
        <v>506</v>
      </c>
      <c r="D267" s="223"/>
      <c r="E267" s="224">
        <v>8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242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60" t="s">
        <v>507</v>
      </c>
      <c r="D268" s="223"/>
      <c r="E268" s="224"/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242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60" t="s">
        <v>508</v>
      </c>
      <c r="D269" s="223"/>
      <c r="E269" s="224">
        <v>2.5</v>
      </c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242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/>
      <c r="B270" s="218"/>
      <c r="C270" s="260" t="s">
        <v>509</v>
      </c>
      <c r="D270" s="223"/>
      <c r="E270" s="224"/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242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7"/>
      <c r="B271" s="218"/>
      <c r="C271" s="260" t="s">
        <v>510</v>
      </c>
      <c r="D271" s="223"/>
      <c r="E271" s="224">
        <v>4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242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60" t="s">
        <v>511</v>
      </c>
      <c r="D272" s="223"/>
      <c r="E272" s="224">
        <v>4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242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60" t="s">
        <v>512</v>
      </c>
      <c r="D273" s="223"/>
      <c r="E273" s="224"/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242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17"/>
      <c r="B274" s="218"/>
      <c r="C274" s="260" t="s">
        <v>513</v>
      </c>
      <c r="D274" s="223"/>
      <c r="E274" s="224"/>
      <c r="F274" s="221"/>
      <c r="G274" s="221"/>
      <c r="H274" s="221"/>
      <c r="I274" s="221"/>
      <c r="J274" s="221"/>
      <c r="K274" s="221"/>
      <c r="L274" s="221"/>
      <c r="M274" s="221"/>
      <c r="N274" s="220"/>
      <c r="O274" s="220"/>
      <c r="P274" s="220"/>
      <c r="Q274" s="220"/>
      <c r="R274" s="221"/>
      <c r="S274" s="221"/>
      <c r="T274" s="221"/>
      <c r="U274" s="221"/>
      <c r="V274" s="221"/>
      <c r="W274" s="221"/>
      <c r="X274" s="221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242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7"/>
      <c r="B275" s="218"/>
      <c r="C275" s="260" t="s">
        <v>514</v>
      </c>
      <c r="D275" s="223"/>
      <c r="E275" s="224">
        <v>1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242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7"/>
      <c r="B276" s="218"/>
      <c r="C276" s="260" t="s">
        <v>515</v>
      </c>
      <c r="D276" s="223"/>
      <c r="E276" s="224">
        <v>1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242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/>
      <c r="B277" s="218"/>
      <c r="C277" s="260" t="s">
        <v>516</v>
      </c>
      <c r="D277" s="223"/>
      <c r="E277" s="224"/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242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17"/>
      <c r="B278" s="218"/>
      <c r="C278" s="260" t="s">
        <v>517</v>
      </c>
      <c r="D278" s="223"/>
      <c r="E278" s="224">
        <v>1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242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7"/>
      <c r="B279" s="218"/>
      <c r="C279" s="260" t="s">
        <v>518</v>
      </c>
      <c r="D279" s="223"/>
      <c r="E279" s="224">
        <v>1</v>
      </c>
      <c r="F279" s="221"/>
      <c r="G279" s="221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242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38">
        <v>23</v>
      </c>
      <c r="B280" s="239" t="s">
        <v>519</v>
      </c>
      <c r="C280" s="259" t="s">
        <v>520</v>
      </c>
      <c r="D280" s="240" t="s">
        <v>310</v>
      </c>
      <c r="E280" s="241">
        <v>17.7</v>
      </c>
      <c r="F280" s="242"/>
      <c r="G280" s="243">
        <f>ROUND(E280*F280,2)</f>
        <v>0</v>
      </c>
      <c r="H280" s="242"/>
      <c r="I280" s="243">
        <f>ROUND(E280*H280,2)</f>
        <v>0</v>
      </c>
      <c r="J280" s="242"/>
      <c r="K280" s="243">
        <f>ROUND(E280*J280,2)</f>
        <v>0</v>
      </c>
      <c r="L280" s="243">
        <v>15</v>
      </c>
      <c r="M280" s="243">
        <f>G280*(1+L280/100)</f>
        <v>0</v>
      </c>
      <c r="N280" s="241">
        <v>6.1599999999999997E-3</v>
      </c>
      <c r="O280" s="241">
        <f>ROUND(E280*N280,2)</f>
        <v>0.11</v>
      </c>
      <c r="P280" s="241">
        <v>0</v>
      </c>
      <c r="Q280" s="241">
        <f>ROUND(E280*P280,2)</f>
        <v>0</v>
      </c>
      <c r="R280" s="243" t="s">
        <v>290</v>
      </c>
      <c r="S280" s="243" t="s">
        <v>237</v>
      </c>
      <c r="T280" s="244" t="s">
        <v>238</v>
      </c>
      <c r="U280" s="221">
        <v>0.42499999999999999</v>
      </c>
      <c r="V280" s="221">
        <f>ROUND(E280*U280,2)</f>
        <v>7.52</v>
      </c>
      <c r="W280" s="221"/>
      <c r="X280" s="221" t="s">
        <v>239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240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2.5" outlineLevel="1" x14ac:dyDescent="0.2">
      <c r="A281" s="217"/>
      <c r="B281" s="218"/>
      <c r="C281" s="261" t="s">
        <v>492</v>
      </c>
      <c r="D281" s="245"/>
      <c r="E281" s="245"/>
      <c r="F281" s="245"/>
      <c r="G281" s="245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292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47" t="str">
        <f>C281</f>
        <v>a poloplastických hmot na montážní pěnu, zapravení omítky pod parapetem, těsnění spáry mezi parapetem a rámem okna, dodávka silikonu.</v>
      </c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17"/>
      <c r="B282" s="218"/>
      <c r="C282" s="260" t="s">
        <v>521</v>
      </c>
      <c r="D282" s="223"/>
      <c r="E282" s="224"/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242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7"/>
      <c r="B283" s="218"/>
      <c r="C283" s="260" t="s">
        <v>393</v>
      </c>
      <c r="D283" s="223"/>
      <c r="E283" s="224"/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242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60" t="s">
        <v>522</v>
      </c>
      <c r="D284" s="223"/>
      <c r="E284" s="224">
        <v>1.5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242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7"/>
      <c r="B285" s="218"/>
      <c r="C285" s="260" t="s">
        <v>523</v>
      </c>
      <c r="D285" s="223"/>
      <c r="E285" s="224">
        <v>1.5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242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17"/>
      <c r="B286" s="218"/>
      <c r="C286" s="260" t="s">
        <v>524</v>
      </c>
      <c r="D286" s="223"/>
      <c r="E286" s="224">
        <v>1.5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242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60" t="s">
        <v>525</v>
      </c>
      <c r="D287" s="223"/>
      <c r="E287" s="224">
        <v>1.5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242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7"/>
      <c r="B288" s="218"/>
      <c r="C288" s="260" t="s">
        <v>526</v>
      </c>
      <c r="D288" s="223"/>
      <c r="E288" s="224">
        <v>1.5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10"/>
      <c r="Z288" s="210"/>
      <c r="AA288" s="210"/>
      <c r="AB288" s="210"/>
      <c r="AC288" s="210"/>
      <c r="AD288" s="210"/>
      <c r="AE288" s="210"/>
      <c r="AF288" s="210"/>
      <c r="AG288" s="210" t="s">
        <v>242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7"/>
      <c r="B289" s="218"/>
      <c r="C289" s="260" t="s">
        <v>527</v>
      </c>
      <c r="D289" s="223"/>
      <c r="E289" s="224">
        <v>1.5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242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7"/>
      <c r="B290" s="218"/>
      <c r="C290" s="260" t="s">
        <v>528</v>
      </c>
      <c r="D290" s="223"/>
      <c r="E290" s="224"/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10"/>
      <c r="Z290" s="210"/>
      <c r="AA290" s="210"/>
      <c r="AB290" s="210"/>
      <c r="AC290" s="210"/>
      <c r="AD290" s="210"/>
      <c r="AE290" s="210"/>
      <c r="AF290" s="210"/>
      <c r="AG290" s="210" t="s">
        <v>242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7"/>
      <c r="B291" s="218"/>
      <c r="C291" s="260" t="s">
        <v>435</v>
      </c>
      <c r="D291" s="223"/>
      <c r="E291" s="224"/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242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7"/>
      <c r="B292" s="218"/>
      <c r="C292" s="260" t="s">
        <v>529</v>
      </c>
      <c r="D292" s="223"/>
      <c r="E292" s="224">
        <v>1.45</v>
      </c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242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7"/>
      <c r="B293" s="218"/>
      <c r="C293" s="260" t="s">
        <v>437</v>
      </c>
      <c r="D293" s="223"/>
      <c r="E293" s="224"/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242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7"/>
      <c r="B294" s="218"/>
      <c r="C294" s="260" t="s">
        <v>530</v>
      </c>
      <c r="D294" s="223"/>
      <c r="E294" s="224">
        <v>1.45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242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17"/>
      <c r="B295" s="218"/>
      <c r="C295" s="260" t="s">
        <v>439</v>
      </c>
      <c r="D295" s="223"/>
      <c r="E295" s="224"/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242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7"/>
      <c r="B296" s="218"/>
      <c r="C296" s="260" t="s">
        <v>531</v>
      </c>
      <c r="D296" s="223"/>
      <c r="E296" s="224">
        <v>1.45</v>
      </c>
      <c r="F296" s="221"/>
      <c r="G296" s="221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242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7"/>
      <c r="B297" s="218"/>
      <c r="C297" s="260" t="s">
        <v>532</v>
      </c>
      <c r="D297" s="223"/>
      <c r="E297" s="224">
        <v>1.45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242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17"/>
      <c r="B298" s="218"/>
      <c r="C298" s="260" t="s">
        <v>442</v>
      </c>
      <c r="D298" s="223"/>
      <c r="E298" s="224"/>
      <c r="F298" s="221"/>
      <c r="G298" s="221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242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7"/>
      <c r="B299" s="218"/>
      <c r="C299" s="260" t="s">
        <v>533</v>
      </c>
      <c r="D299" s="223"/>
      <c r="E299" s="224">
        <v>1.45</v>
      </c>
      <c r="F299" s="221"/>
      <c r="G299" s="221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242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7"/>
      <c r="B300" s="218"/>
      <c r="C300" s="260" t="s">
        <v>534</v>
      </c>
      <c r="D300" s="223"/>
      <c r="E300" s="224">
        <v>1.45</v>
      </c>
      <c r="F300" s="221"/>
      <c r="G300" s="221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242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2.5" outlineLevel="1" x14ac:dyDescent="0.2">
      <c r="A301" s="238">
        <v>24</v>
      </c>
      <c r="B301" s="239" t="s">
        <v>535</v>
      </c>
      <c r="C301" s="259" t="s">
        <v>536</v>
      </c>
      <c r="D301" s="240" t="s">
        <v>278</v>
      </c>
      <c r="E301" s="241">
        <v>12</v>
      </c>
      <c r="F301" s="242"/>
      <c r="G301" s="243">
        <f>ROUND(E301*F301,2)</f>
        <v>0</v>
      </c>
      <c r="H301" s="242"/>
      <c r="I301" s="243">
        <f>ROUND(E301*H301,2)</f>
        <v>0</v>
      </c>
      <c r="J301" s="242"/>
      <c r="K301" s="243">
        <f>ROUND(E301*J301,2)</f>
        <v>0</v>
      </c>
      <c r="L301" s="243">
        <v>15</v>
      </c>
      <c r="M301" s="243">
        <f>G301*(1+L301/100)</f>
        <v>0</v>
      </c>
      <c r="N301" s="241">
        <v>1.6E-2</v>
      </c>
      <c r="O301" s="241">
        <f>ROUND(E301*N301,2)</f>
        <v>0.19</v>
      </c>
      <c r="P301" s="241">
        <v>0</v>
      </c>
      <c r="Q301" s="241">
        <f>ROUND(E301*P301,2)</f>
        <v>0</v>
      </c>
      <c r="R301" s="243" t="s">
        <v>331</v>
      </c>
      <c r="S301" s="243" t="s">
        <v>237</v>
      </c>
      <c r="T301" s="244" t="s">
        <v>238</v>
      </c>
      <c r="U301" s="221">
        <v>0</v>
      </c>
      <c r="V301" s="221">
        <f>ROUND(E301*U301,2)</f>
        <v>0</v>
      </c>
      <c r="W301" s="221"/>
      <c r="X301" s="221" t="s">
        <v>332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333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17"/>
      <c r="B302" s="218"/>
      <c r="C302" s="260" t="s">
        <v>480</v>
      </c>
      <c r="D302" s="223"/>
      <c r="E302" s="224"/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242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17"/>
      <c r="B303" s="218"/>
      <c r="C303" s="260" t="s">
        <v>481</v>
      </c>
      <c r="D303" s="223"/>
      <c r="E303" s="224">
        <v>12</v>
      </c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10"/>
      <c r="Z303" s="210"/>
      <c r="AA303" s="210"/>
      <c r="AB303" s="210"/>
      <c r="AC303" s="210"/>
      <c r="AD303" s="210"/>
      <c r="AE303" s="210"/>
      <c r="AF303" s="210"/>
      <c r="AG303" s="210" t="s">
        <v>242</v>
      </c>
      <c r="AH303" s="210">
        <v>5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2.5" outlineLevel="1" x14ac:dyDescent="0.2">
      <c r="A304" s="238">
        <v>25</v>
      </c>
      <c r="B304" s="239" t="s">
        <v>537</v>
      </c>
      <c r="C304" s="259" t="s">
        <v>538</v>
      </c>
      <c r="D304" s="240" t="s">
        <v>278</v>
      </c>
      <c r="E304" s="241">
        <v>3</v>
      </c>
      <c r="F304" s="242"/>
      <c r="G304" s="243">
        <f>ROUND(E304*F304,2)</f>
        <v>0</v>
      </c>
      <c r="H304" s="242"/>
      <c r="I304" s="243">
        <f>ROUND(E304*H304,2)</f>
        <v>0</v>
      </c>
      <c r="J304" s="242"/>
      <c r="K304" s="243">
        <f>ROUND(E304*J304,2)</f>
        <v>0</v>
      </c>
      <c r="L304" s="243">
        <v>15</v>
      </c>
      <c r="M304" s="243">
        <f>G304*(1+L304/100)</f>
        <v>0</v>
      </c>
      <c r="N304" s="241">
        <v>1.67E-2</v>
      </c>
      <c r="O304" s="241">
        <f>ROUND(E304*N304,2)</f>
        <v>0.05</v>
      </c>
      <c r="P304" s="241">
        <v>0</v>
      </c>
      <c r="Q304" s="241">
        <f>ROUND(E304*P304,2)</f>
        <v>0</v>
      </c>
      <c r="R304" s="243" t="s">
        <v>331</v>
      </c>
      <c r="S304" s="243" t="s">
        <v>237</v>
      </c>
      <c r="T304" s="244" t="s">
        <v>238</v>
      </c>
      <c r="U304" s="221">
        <v>0</v>
      </c>
      <c r="V304" s="221">
        <f>ROUND(E304*U304,2)</f>
        <v>0</v>
      </c>
      <c r="W304" s="221"/>
      <c r="X304" s="221" t="s">
        <v>332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333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7"/>
      <c r="B305" s="218"/>
      <c r="C305" s="260" t="s">
        <v>482</v>
      </c>
      <c r="D305" s="223"/>
      <c r="E305" s="224"/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242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17"/>
      <c r="B306" s="218"/>
      <c r="C306" s="260" t="s">
        <v>483</v>
      </c>
      <c r="D306" s="223"/>
      <c r="E306" s="224">
        <v>3</v>
      </c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242</v>
      </c>
      <c r="AH306" s="210">
        <v>5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38">
        <v>26</v>
      </c>
      <c r="B307" s="239" t="s">
        <v>539</v>
      </c>
      <c r="C307" s="259" t="s">
        <v>540</v>
      </c>
      <c r="D307" s="240" t="s">
        <v>278</v>
      </c>
      <c r="E307" s="241">
        <v>9</v>
      </c>
      <c r="F307" s="242"/>
      <c r="G307" s="243">
        <f>ROUND(E307*F307,2)</f>
        <v>0</v>
      </c>
      <c r="H307" s="242"/>
      <c r="I307" s="243">
        <f>ROUND(E307*H307,2)</f>
        <v>0</v>
      </c>
      <c r="J307" s="242"/>
      <c r="K307" s="243">
        <f>ROUND(E307*J307,2)</f>
        <v>0</v>
      </c>
      <c r="L307" s="243">
        <v>15</v>
      </c>
      <c r="M307" s="243">
        <f>G307*(1+L307/100)</f>
        <v>0</v>
      </c>
      <c r="N307" s="241">
        <v>0.02</v>
      </c>
      <c r="O307" s="241">
        <f>ROUND(E307*N307,2)</f>
        <v>0.18</v>
      </c>
      <c r="P307" s="241">
        <v>0</v>
      </c>
      <c r="Q307" s="241">
        <f>ROUND(E307*P307,2)</f>
        <v>0</v>
      </c>
      <c r="R307" s="243" t="s">
        <v>331</v>
      </c>
      <c r="S307" s="243" t="s">
        <v>237</v>
      </c>
      <c r="T307" s="244" t="s">
        <v>238</v>
      </c>
      <c r="U307" s="221">
        <v>0</v>
      </c>
      <c r="V307" s="221">
        <f>ROUND(E307*U307,2)</f>
        <v>0</v>
      </c>
      <c r="W307" s="221"/>
      <c r="X307" s="221" t="s">
        <v>332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333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7"/>
      <c r="B308" s="218"/>
      <c r="C308" s="260" t="s">
        <v>488</v>
      </c>
      <c r="D308" s="223"/>
      <c r="E308" s="224"/>
      <c r="F308" s="221"/>
      <c r="G308" s="221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242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7"/>
      <c r="B309" s="218"/>
      <c r="C309" s="260" t="s">
        <v>489</v>
      </c>
      <c r="D309" s="223"/>
      <c r="E309" s="224">
        <v>9</v>
      </c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242</v>
      </c>
      <c r="AH309" s="210">
        <v>5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22.5" outlineLevel="1" x14ac:dyDescent="0.2">
      <c r="A310" s="238">
        <v>27</v>
      </c>
      <c r="B310" s="239" t="s">
        <v>541</v>
      </c>
      <c r="C310" s="259" t="s">
        <v>542</v>
      </c>
      <c r="D310" s="240" t="s">
        <v>278</v>
      </c>
      <c r="E310" s="241">
        <v>7</v>
      </c>
      <c r="F310" s="242"/>
      <c r="G310" s="243">
        <f>ROUND(E310*F310,2)</f>
        <v>0</v>
      </c>
      <c r="H310" s="242"/>
      <c r="I310" s="243">
        <f>ROUND(E310*H310,2)</f>
        <v>0</v>
      </c>
      <c r="J310" s="242"/>
      <c r="K310" s="243">
        <f>ROUND(E310*J310,2)</f>
        <v>0</v>
      </c>
      <c r="L310" s="243">
        <v>15</v>
      </c>
      <c r="M310" s="243">
        <f>G310*(1+L310/100)</f>
        <v>0</v>
      </c>
      <c r="N310" s="241">
        <v>0.02</v>
      </c>
      <c r="O310" s="241">
        <f>ROUND(E310*N310,2)</f>
        <v>0.14000000000000001</v>
      </c>
      <c r="P310" s="241">
        <v>0</v>
      </c>
      <c r="Q310" s="241">
        <f>ROUND(E310*P310,2)</f>
        <v>0</v>
      </c>
      <c r="R310" s="243"/>
      <c r="S310" s="243" t="s">
        <v>323</v>
      </c>
      <c r="T310" s="244" t="s">
        <v>238</v>
      </c>
      <c r="U310" s="221">
        <v>0</v>
      </c>
      <c r="V310" s="221">
        <f>ROUND(E310*U310,2)</f>
        <v>0</v>
      </c>
      <c r="W310" s="221"/>
      <c r="X310" s="221" t="s">
        <v>332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333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7"/>
      <c r="B311" s="218"/>
      <c r="C311" s="260" t="s">
        <v>486</v>
      </c>
      <c r="D311" s="223"/>
      <c r="E311" s="224"/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242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17"/>
      <c r="B312" s="218"/>
      <c r="C312" s="260" t="s">
        <v>487</v>
      </c>
      <c r="D312" s="223"/>
      <c r="E312" s="224">
        <v>7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242</v>
      </c>
      <c r="AH312" s="210">
        <v>5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x14ac:dyDescent="0.2">
      <c r="A313" s="231" t="s">
        <v>232</v>
      </c>
      <c r="B313" s="232" t="s">
        <v>119</v>
      </c>
      <c r="C313" s="258" t="s">
        <v>120</v>
      </c>
      <c r="D313" s="233"/>
      <c r="E313" s="234"/>
      <c r="F313" s="235"/>
      <c r="G313" s="235">
        <f>SUMIF(AG314:AG322,"&lt;&gt;NOR",G314:G322)</f>
        <v>0</v>
      </c>
      <c r="H313" s="235"/>
      <c r="I313" s="235">
        <f>SUM(I314:I322)</f>
        <v>0</v>
      </c>
      <c r="J313" s="235"/>
      <c r="K313" s="235">
        <f>SUM(K314:K322)</f>
        <v>0</v>
      </c>
      <c r="L313" s="235"/>
      <c r="M313" s="235">
        <f>SUM(M314:M322)</f>
        <v>0</v>
      </c>
      <c r="N313" s="234"/>
      <c r="O313" s="234">
        <f>SUM(O314:O322)</f>
        <v>1</v>
      </c>
      <c r="P313" s="234"/>
      <c r="Q313" s="234">
        <f>SUM(Q314:Q322)</f>
        <v>0</v>
      </c>
      <c r="R313" s="235"/>
      <c r="S313" s="235"/>
      <c r="T313" s="236"/>
      <c r="U313" s="230"/>
      <c r="V313" s="230">
        <f>SUM(V314:V322)</f>
        <v>135.83000000000001</v>
      </c>
      <c r="W313" s="230"/>
      <c r="X313" s="230"/>
      <c r="AG313" t="s">
        <v>233</v>
      </c>
    </row>
    <row r="314" spans="1:60" outlineLevel="1" x14ac:dyDescent="0.2">
      <c r="A314" s="238">
        <v>28</v>
      </c>
      <c r="B314" s="239" t="s">
        <v>543</v>
      </c>
      <c r="C314" s="259" t="s">
        <v>544</v>
      </c>
      <c r="D314" s="240" t="s">
        <v>236</v>
      </c>
      <c r="E314" s="241">
        <v>634.70000000000005</v>
      </c>
      <c r="F314" s="242"/>
      <c r="G314" s="243">
        <f>ROUND(E314*F314,2)</f>
        <v>0</v>
      </c>
      <c r="H314" s="242"/>
      <c r="I314" s="243">
        <f>ROUND(E314*H314,2)</f>
        <v>0</v>
      </c>
      <c r="J314" s="242"/>
      <c r="K314" s="243">
        <f>ROUND(E314*J314,2)</f>
        <v>0</v>
      </c>
      <c r="L314" s="243">
        <v>15</v>
      </c>
      <c r="M314" s="243">
        <f>G314*(1+L314/100)</f>
        <v>0</v>
      </c>
      <c r="N314" s="241">
        <v>1.58E-3</v>
      </c>
      <c r="O314" s="241">
        <f>ROUND(E314*N314,2)</f>
        <v>1</v>
      </c>
      <c r="P314" s="241">
        <v>0</v>
      </c>
      <c r="Q314" s="241">
        <f>ROUND(E314*P314,2)</f>
        <v>0</v>
      </c>
      <c r="R314" s="243" t="s">
        <v>545</v>
      </c>
      <c r="S314" s="243" t="s">
        <v>237</v>
      </c>
      <c r="T314" s="244" t="s">
        <v>238</v>
      </c>
      <c r="U314" s="221">
        <v>0.214</v>
      </c>
      <c r="V314" s="221">
        <f>ROUND(E314*U314,2)</f>
        <v>135.83000000000001</v>
      </c>
      <c r="W314" s="221"/>
      <c r="X314" s="221" t="s">
        <v>239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240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7"/>
      <c r="B315" s="218"/>
      <c r="C315" s="260" t="s">
        <v>546</v>
      </c>
      <c r="D315" s="223"/>
      <c r="E315" s="224">
        <v>68.2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242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17"/>
      <c r="B316" s="218"/>
      <c r="C316" s="260" t="s">
        <v>547</v>
      </c>
      <c r="D316" s="223"/>
      <c r="E316" s="224">
        <v>35.200000000000003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10"/>
      <c r="Z316" s="210"/>
      <c r="AA316" s="210"/>
      <c r="AB316" s="210"/>
      <c r="AC316" s="210"/>
      <c r="AD316" s="210"/>
      <c r="AE316" s="210"/>
      <c r="AF316" s="210"/>
      <c r="AG316" s="210" t="s">
        <v>242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7"/>
      <c r="B317" s="218"/>
      <c r="C317" s="260" t="s">
        <v>548</v>
      </c>
      <c r="D317" s="223"/>
      <c r="E317" s="224">
        <v>79.2</v>
      </c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10"/>
      <c r="Z317" s="210"/>
      <c r="AA317" s="210"/>
      <c r="AB317" s="210"/>
      <c r="AC317" s="210"/>
      <c r="AD317" s="210"/>
      <c r="AE317" s="210"/>
      <c r="AF317" s="210"/>
      <c r="AG317" s="210" t="s">
        <v>242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17"/>
      <c r="B318" s="218"/>
      <c r="C318" s="260" t="s">
        <v>549</v>
      </c>
      <c r="D318" s="223"/>
      <c r="E318" s="224">
        <v>89.1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10"/>
      <c r="Z318" s="210"/>
      <c r="AA318" s="210"/>
      <c r="AB318" s="210"/>
      <c r="AC318" s="210"/>
      <c r="AD318" s="210"/>
      <c r="AE318" s="210"/>
      <c r="AF318" s="210"/>
      <c r="AG318" s="210" t="s">
        <v>242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7"/>
      <c r="B319" s="218"/>
      <c r="C319" s="260" t="s">
        <v>550</v>
      </c>
      <c r="D319" s="223"/>
      <c r="E319" s="224">
        <v>159.5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242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7"/>
      <c r="B320" s="218"/>
      <c r="C320" s="260" t="s">
        <v>551</v>
      </c>
      <c r="D320" s="223"/>
      <c r="E320" s="224">
        <v>74.8</v>
      </c>
      <c r="F320" s="221"/>
      <c r="G320" s="221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242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7"/>
      <c r="B321" s="218"/>
      <c r="C321" s="260" t="s">
        <v>552</v>
      </c>
      <c r="D321" s="223"/>
      <c r="E321" s="224">
        <v>35.200000000000003</v>
      </c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242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17"/>
      <c r="B322" s="218"/>
      <c r="C322" s="260" t="s">
        <v>553</v>
      </c>
      <c r="D322" s="223"/>
      <c r="E322" s="224">
        <v>93.5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242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x14ac:dyDescent="0.2">
      <c r="A323" s="231" t="s">
        <v>232</v>
      </c>
      <c r="B323" s="232" t="s">
        <v>121</v>
      </c>
      <c r="C323" s="258" t="s">
        <v>122</v>
      </c>
      <c r="D323" s="233"/>
      <c r="E323" s="234"/>
      <c r="F323" s="235"/>
      <c r="G323" s="235">
        <f>SUMIF(AG324:AG329,"&lt;&gt;NOR",G324:G329)</f>
        <v>0</v>
      </c>
      <c r="H323" s="235"/>
      <c r="I323" s="235">
        <f>SUM(I324:I329)</f>
        <v>0</v>
      </c>
      <c r="J323" s="235"/>
      <c r="K323" s="235">
        <f>SUM(K324:K329)</f>
        <v>0</v>
      </c>
      <c r="L323" s="235"/>
      <c r="M323" s="235">
        <f>SUM(M324:M329)</f>
        <v>0</v>
      </c>
      <c r="N323" s="234"/>
      <c r="O323" s="234">
        <f>SUM(O324:O329)</f>
        <v>0.19</v>
      </c>
      <c r="P323" s="234"/>
      <c r="Q323" s="234">
        <f>SUM(Q324:Q329)</f>
        <v>0</v>
      </c>
      <c r="R323" s="235"/>
      <c r="S323" s="235"/>
      <c r="T323" s="236"/>
      <c r="U323" s="230"/>
      <c r="V323" s="230">
        <f>SUM(V324:V329)</f>
        <v>232.7</v>
      </c>
      <c r="W323" s="230"/>
      <c r="X323" s="230"/>
      <c r="AG323" t="s">
        <v>233</v>
      </c>
    </row>
    <row r="324" spans="1:60" ht="56.25" outlineLevel="1" x14ac:dyDescent="0.2">
      <c r="A324" s="238">
        <v>29</v>
      </c>
      <c r="B324" s="239" t="s">
        <v>554</v>
      </c>
      <c r="C324" s="259" t="s">
        <v>555</v>
      </c>
      <c r="D324" s="240" t="s">
        <v>236</v>
      </c>
      <c r="E324" s="241">
        <v>750</v>
      </c>
      <c r="F324" s="242"/>
      <c r="G324" s="243">
        <f>ROUND(E324*F324,2)</f>
        <v>0</v>
      </c>
      <c r="H324" s="242"/>
      <c r="I324" s="243">
        <f>ROUND(E324*H324,2)</f>
        <v>0</v>
      </c>
      <c r="J324" s="242"/>
      <c r="K324" s="243">
        <f>ROUND(E324*J324,2)</f>
        <v>0</v>
      </c>
      <c r="L324" s="243">
        <v>15</v>
      </c>
      <c r="M324" s="243">
        <f>G324*(1+L324/100)</f>
        <v>0</v>
      </c>
      <c r="N324" s="241">
        <v>4.0000000000000003E-5</v>
      </c>
      <c r="O324" s="241">
        <f>ROUND(E324*N324,2)</f>
        <v>0.03</v>
      </c>
      <c r="P324" s="241">
        <v>0</v>
      </c>
      <c r="Q324" s="241">
        <f>ROUND(E324*P324,2)</f>
        <v>0</v>
      </c>
      <c r="R324" s="243" t="s">
        <v>290</v>
      </c>
      <c r="S324" s="243" t="s">
        <v>237</v>
      </c>
      <c r="T324" s="244" t="s">
        <v>556</v>
      </c>
      <c r="U324" s="221">
        <v>0.308</v>
      </c>
      <c r="V324" s="221">
        <f>ROUND(E324*U324,2)</f>
        <v>231</v>
      </c>
      <c r="W324" s="221"/>
      <c r="X324" s="221" t="s">
        <v>239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240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7"/>
      <c r="B325" s="218"/>
      <c r="C325" s="262" t="s">
        <v>557</v>
      </c>
      <c r="D325" s="246"/>
      <c r="E325" s="246"/>
      <c r="F325" s="246"/>
      <c r="G325" s="246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10"/>
      <c r="Z325" s="210"/>
      <c r="AA325" s="210"/>
      <c r="AB325" s="210"/>
      <c r="AC325" s="210"/>
      <c r="AD325" s="210"/>
      <c r="AE325" s="210"/>
      <c r="AF325" s="210"/>
      <c r="AG325" s="210" t="s">
        <v>351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7"/>
      <c r="B326" s="218"/>
      <c r="C326" s="260" t="s">
        <v>558</v>
      </c>
      <c r="D326" s="223"/>
      <c r="E326" s="224">
        <v>750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242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48">
        <v>30</v>
      </c>
      <c r="B327" s="249" t="s">
        <v>559</v>
      </c>
      <c r="C327" s="263" t="s">
        <v>560</v>
      </c>
      <c r="D327" s="250" t="s">
        <v>278</v>
      </c>
      <c r="E327" s="251">
        <v>10</v>
      </c>
      <c r="F327" s="252"/>
      <c r="G327" s="253">
        <f>ROUND(E327*F327,2)</f>
        <v>0</v>
      </c>
      <c r="H327" s="252"/>
      <c r="I327" s="253">
        <f>ROUND(E327*H327,2)</f>
        <v>0</v>
      </c>
      <c r="J327" s="252"/>
      <c r="K327" s="253">
        <f>ROUND(E327*J327,2)</f>
        <v>0</v>
      </c>
      <c r="L327" s="253">
        <v>15</v>
      </c>
      <c r="M327" s="253">
        <f>G327*(1+L327/100)</f>
        <v>0</v>
      </c>
      <c r="N327" s="251">
        <v>1.0000000000000001E-5</v>
      </c>
      <c r="O327" s="251">
        <f>ROUND(E327*N327,2)</f>
        <v>0</v>
      </c>
      <c r="P327" s="251">
        <v>0</v>
      </c>
      <c r="Q327" s="251">
        <f>ROUND(E327*P327,2)</f>
        <v>0</v>
      </c>
      <c r="R327" s="253" t="s">
        <v>290</v>
      </c>
      <c r="S327" s="253" t="s">
        <v>237</v>
      </c>
      <c r="T327" s="254" t="s">
        <v>324</v>
      </c>
      <c r="U327" s="221">
        <v>0.17</v>
      </c>
      <c r="V327" s="221">
        <f>ROUND(E327*U327,2)</f>
        <v>1.7</v>
      </c>
      <c r="W327" s="221"/>
      <c r="X327" s="221" t="s">
        <v>239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240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38">
        <v>31</v>
      </c>
      <c r="B328" s="239" t="s">
        <v>561</v>
      </c>
      <c r="C328" s="259" t="s">
        <v>562</v>
      </c>
      <c r="D328" s="240" t="s">
        <v>278</v>
      </c>
      <c r="E328" s="241">
        <v>10</v>
      </c>
      <c r="F328" s="242"/>
      <c r="G328" s="243">
        <f>ROUND(E328*F328,2)</f>
        <v>0</v>
      </c>
      <c r="H328" s="242"/>
      <c r="I328" s="243">
        <f>ROUND(E328*H328,2)</f>
        <v>0</v>
      </c>
      <c r="J328" s="242"/>
      <c r="K328" s="243">
        <f>ROUND(E328*J328,2)</f>
        <v>0</v>
      </c>
      <c r="L328" s="243">
        <v>15</v>
      </c>
      <c r="M328" s="243">
        <f>G328*(1+L328/100)</f>
        <v>0</v>
      </c>
      <c r="N328" s="241">
        <v>1.55E-2</v>
      </c>
      <c r="O328" s="241">
        <f>ROUND(E328*N328,2)</f>
        <v>0.16</v>
      </c>
      <c r="P328" s="241">
        <v>0</v>
      </c>
      <c r="Q328" s="241">
        <f>ROUND(E328*P328,2)</f>
        <v>0</v>
      </c>
      <c r="R328" s="243"/>
      <c r="S328" s="243" t="s">
        <v>323</v>
      </c>
      <c r="T328" s="244" t="s">
        <v>324</v>
      </c>
      <c r="U328" s="221">
        <v>0</v>
      </c>
      <c r="V328" s="221">
        <f>ROUND(E328*U328,2)</f>
        <v>0</v>
      </c>
      <c r="W328" s="221"/>
      <c r="X328" s="221" t="s">
        <v>332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333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17"/>
      <c r="B329" s="218"/>
      <c r="C329" s="262" t="s">
        <v>563</v>
      </c>
      <c r="D329" s="246"/>
      <c r="E329" s="246"/>
      <c r="F329" s="246"/>
      <c r="G329" s="246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10"/>
      <c r="Z329" s="210"/>
      <c r="AA329" s="210"/>
      <c r="AB329" s="210"/>
      <c r="AC329" s="210"/>
      <c r="AD329" s="210"/>
      <c r="AE329" s="210"/>
      <c r="AF329" s="210"/>
      <c r="AG329" s="210" t="s">
        <v>351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x14ac:dyDescent="0.2">
      <c r="A330" s="231" t="s">
        <v>232</v>
      </c>
      <c r="B330" s="232" t="s">
        <v>123</v>
      </c>
      <c r="C330" s="258" t="s">
        <v>124</v>
      </c>
      <c r="D330" s="233"/>
      <c r="E330" s="234"/>
      <c r="F330" s="235"/>
      <c r="G330" s="235">
        <f>SUMIF(AG331:AG544,"&lt;&gt;NOR",G331:G544)</f>
        <v>0</v>
      </c>
      <c r="H330" s="235"/>
      <c r="I330" s="235">
        <f>SUM(I331:I544)</f>
        <v>0</v>
      </c>
      <c r="J330" s="235"/>
      <c r="K330" s="235">
        <f>SUM(K331:K544)</f>
        <v>0</v>
      </c>
      <c r="L330" s="235"/>
      <c r="M330" s="235">
        <f>SUM(M331:M544)</f>
        <v>0</v>
      </c>
      <c r="N330" s="234"/>
      <c r="O330" s="234">
        <f>SUM(O331:O544)</f>
        <v>0.19999999999999996</v>
      </c>
      <c r="P330" s="234"/>
      <c r="Q330" s="234">
        <f>SUM(Q331:Q544)</f>
        <v>24.12</v>
      </c>
      <c r="R330" s="235"/>
      <c r="S330" s="235"/>
      <c r="T330" s="236"/>
      <c r="U330" s="230"/>
      <c r="V330" s="230">
        <f>SUM(V331:V544)</f>
        <v>181.54000000000002</v>
      </c>
      <c r="W330" s="230"/>
      <c r="X330" s="230"/>
      <c r="AG330" t="s">
        <v>233</v>
      </c>
    </row>
    <row r="331" spans="1:60" outlineLevel="1" x14ac:dyDescent="0.2">
      <c r="A331" s="238">
        <v>32</v>
      </c>
      <c r="B331" s="239" t="s">
        <v>564</v>
      </c>
      <c r="C331" s="259" t="s">
        <v>565</v>
      </c>
      <c r="D331" s="240" t="s">
        <v>236</v>
      </c>
      <c r="E331" s="241">
        <v>12.96</v>
      </c>
      <c r="F331" s="242"/>
      <c r="G331" s="243">
        <f>ROUND(E331*F331,2)</f>
        <v>0</v>
      </c>
      <c r="H331" s="242"/>
      <c r="I331" s="243">
        <f>ROUND(E331*H331,2)</f>
        <v>0</v>
      </c>
      <c r="J331" s="242"/>
      <c r="K331" s="243">
        <f>ROUND(E331*J331,2)</f>
        <v>0</v>
      </c>
      <c r="L331" s="243">
        <v>15</v>
      </c>
      <c r="M331" s="243">
        <f>G331*(1+L331/100)</f>
        <v>0</v>
      </c>
      <c r="N331" s="241">
        <v>6.7000000000000002E-4</v>
      </c>
      <c r="O331" s="241">
        <f>ROUND(E331*N331,2)</f>
        <v>0.01</v>
      </c>
      <c r="P331" s="241">
        <v>0.31900000000000001</v>
      </c>
      <c r="Q331" s="241">
        <f>ROUND(E331*P331,2)</f>
        <v>4.13</v>
      </c>
      <c r="R331" s="243" t="s">
        <v>566</v>
      </c>
      <c r="S331" s="243" t="s">
        <v>237</v>
      </c>
      <c r="T331" s="244" t="s">
        <v>238</v>
      </c>
      <c r="U331" s="221">
        <v>0.317</v>
      </c>
      <c r="V331" s="221">
        <f>ROUND(E331*U331,2)</f>
        <v>4.1100000000000003</v>
      </c>
      <c r="W331" s="221"/>
      <c r="X331" s="221" t="s">
        <v>239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240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22.5" outlineLevel="1" x14ac:dyDescent="0.2">
      <c r="A332" s="217"/>
      <c r="B332" s="218"/>
      <c r="C332" s="261" t="s">
        <v>567</v>
      </c>
      <c r="D332" s="245"/>
      <c r="E332" s="245"/>
      <c r="F332" s="245"/>
      <c r="G332" s="245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292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47" t="str">
        <f>C332</f>
        <v>nebo vybourání otvorů průřezové plochy přes 4 m2 v příčkách, včetně pomocného lešení o výšce podlahy do 1900 mm a pro zatížení do 1,5 kPa  (150 kg/m2),</v>
      </c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17"/>
      <c r="B333" s="218"/>
      <c r="C333" s="260" t="s">
        <v>568</v>
      </c>
      <c r="D333" s="223"/>
      <c r="E333" s="224">
        <v>6.48</v>
      </c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242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17"/>
      <c r="B334" s="218"/>
      <c r="C334" s="260" t="s">
        <v>569</v>
      </c>
      <c r="D334" s="223"/>
      <c r="E334" s="224">
        <v>6.48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10"/>
      <c r="Z334" s="210"/>
      <c r="AA334" s="210"/>
      <c r="AB334" s="210"/>
      <c r="AC334" s="210"/>
      <c r="AD334" s="210"/>
      <c r="AE334" s="210"/>
      <c r="AF334" s="210"/>
      <c r="AG334" s="210" t="s">
        <v>242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22.5" outlineLevel="1" x14ac:dyDescent="0.2">
      <c r="A335" s="238">
        <v>33</v>
      </c>
      <c r="B335" s="239" t="s">
        <v>570</v>
      </c>
      <c r="C335" s="259" t="s">
        <v>571</v>
      </c>
      <c r="D335" s="240" t="s">
        <v>572</v>
      </c>
      <c r="E335" s="241">
        <v>2.1120000000000001</v>
      </c>
      <c r="F335" s="242"/>
      <c r="G335" s="243">
        <f>ROUND(E335*F335,2)</f>
        <v>0</v>
      </c>
      <c r="H335" s="242"/>
      <c r="I335" s="243">
        <f>ROUND(E335*H335,2)</f>
        <v>0</v>
      </c>
      <c r="J335" s="242"/>
      <c r="K335" s="243">
        <f>ROUND(E335*J335,2)</f>
        <v>0</v>
      </c>
      <c r="L335" s="243">
        <v>15</v>
      </c>
      <c r="M335" s="243">
        <f>G335*(1+L335/100)</f>
        <v>0</v>
      </c>
      <c r="N335" s="241">
        <v>1.2800000000000001E-3</v>
      </c>
      <c r="O335" s="241">
        <f>ROUND(E335*N335,2)</f>
        <v>0</v>
      </c>
      <c r="P335" s="241">
        <v>1.95</v>
      </c>
      <c r="Q335" s="241">
        <f>ROUND(E335*P335,2)</f>
        <v>4.12</v>
      </c>
      <c r="R335" s="243" t="s">
        <v>566</v>
      </c>
      <c r="S335" s="243" t="s">
        <v>237</v>
      </c>
      <c r="T335" s="244" t="s">
        <v>556</v>
      </c>
      <c r="U335" s="221">
        <v>1.7010000000000001</v>
      </c>
      <c r="V335" s="221">
        <f>ROUND(E335*U335,2)</f>
        <v>3.59</v>
      </c>
      <c r="W335" s="221"/>
      <c r="X335" s="221" t="s">
        <v>239</v>
      </c>
      <c r="Y335" s="210"/>
      <c r="Z335" s="210"/>
      <c r="AA335" s="210"/>
      <c r="AB335" s="210"/>
      <c r="AC335" s="210"/>
      <c r="AD335" s="210"/>
      <c r="AE335" s="210"/>
      <c r="AF335" s="210"/>
      <c r="AG335" s="210" t="s">
        <v>240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22.5" outlineLevel="1" x14ac:dyDescent="0.2">
      <c r="A336" s="217"/>
      <c r="B336" s="218"/>
      <c r="C336" s="261" t="s">
        <v>573</v>
      </c>
      <c r="D336" s="245"/>
      <c r="E336" s="245"/>
      <c r="F336" s="245"/>
      <c r="G336" s="245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292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47" t="str">
        <f>C336</f>
        <v>nebo vybourání otvorů průřezové plochy přes 4 m2 ve zdivu nadzákladovém, včetně pomocného lešení o výšce podlahy do 1900 mm a pro zatížení do 1,5 kPa  (150 kg/m2)</v>
      </c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17"/>
      <c r="B337" s="218"/>
      <c r="C337" s="260" t="s">
        <v>574</v>
      </c>
      <c r="D337" s="223"/>
      <c r="E337" s="224"/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242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7"/>
      <c r="B338" s="218"/>
      <c r="C338" s="260" t="s">
        <v>575</v>
      </c>
      <c r="D338" s="223"/>
      <c r="E338" s="224">
        <v>0.70399999999999996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242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17"/>
      <c r="B339" s="218"/>
      <c r="C339" s="260" t="s">
        <v>576</v>
      </c>
      <c r="D339" s="223"/>
      <c r="E339" s="224">
        <v>0.70399999999999996</v>
      </c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242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17"/>
      <c r="B340" s="218"/>
      <c r="C340" s="260" t="s">
        <v>577</v>
      </c>
      <c r="D340" s="223"/>
      <c r="E340" s="224">
        <v>0.70399999999999996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242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38">
        <v>34</v>
      </c>
      <c r="B341" s="239" t="s">
        <v>578</v>
      </c>
      <c r="C341" s="259" t="s">
        <v>579</v>
      </c>
      <c r="D341" s="240" t="s">
        <v>236</v>
      </c>
      <c r="E341" s="241">
        <v>56.46</v>
      </c>
      <c r="F341" s="242"/>
      <c r="G341" s="243">
        <f>ROUND(E341*F341,2)</f>
        <v>0</v>
      </c>
      <c r="H341" s="242"/>
      <c r="I341" s="243">
        <f>ROUND(E341*H341,2)</f>
        <v>0</v>
      </c>
      <c r="J341" s="242"/>
      <c r="K341" s="243">
        <f>ROUND(E341*J341,2)</f>
        <v>0</v>
      </c>
      <c r="L341" s="243">
        <v>15</v>
      </c>
      <c r="M341" s="243">
        <f>G341*(1+L341/100)</f>
        <v>0</v>
      </c>
      <c r="N341" s="241">
        <v>0</v>
      </c>
      <c r="O341" s="241">
        <f>ROUND(E341*N341,2)</f>
        <v>0</v>
      </c>
      <c r="P341" s="241">
        <v>1.75E-3</v>
      </c>
      <c r="Q341" s="241">
        <f>ROUND(E341*P341,2)</f>
        <v>0.1</v>
      </c>
      <c r="R341" s="243" t="s">
        <v>566</v>
      </c>
      <c r="S341" s="243" t="s">
        <v>237</v>
      </c>
      <c r="T341" s="244" t="s">
        <v>238</v>
      </c>
      <c r="U341" s="221">
        <v>0.16500000000000001</v>
      </c>
      <c r="V341" s="221">
        <f>ROUND(E341*U341,2)</f>
        <v>9.32</v>
      </c>
      <c r="W341" s="221"/>
      <c r="X341" s="221" t="s">
        <v>239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240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17"/>
      <c r="B342" s="218"/>
      <c r="C342" s="260" t="s">
        <v>580</v>
      </c>
      <c r="D342" s="223"/>
      <c r="E342" s="224">
        <v>56.46</v>
      </c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242</v>
      </c>
      <c r="AH342" s="210">
        <v>5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38">
        <v>35</v>
      </c>
      <c r="B343" s="239" t="s">
        <v>581</v>
      </c>
      <c r="C343" s="259" t="s">
        <v>582</v>
      </c>
      <c r="D343" s="240" t="s">
        <v>236</v>
      </c>
      <c r="E343" s="241">
        <v>56.46</v>
      </c>
      <c r="F343" s="242"/>
      <c r="G343" s="243">
        <f>ROUND(E343*F343,2)</f>
        <v>0</v>
      </c>
      <c r="H343" s="242"/>
      <c r="I343" s="243">
        <f>ROUND(E343*H343,2)</f>
        <v>0</v>
      </c>
      <c r="J343" s="242"/>
      <c r="K343" s="243">
        <f>ROUND(E343*J343,2)</f>
        <v>0</v>
      </c>
      <c r="L343" s="243">
        <v>15</v>
      </c>
      <c r="M343" s="243">
        <f>G343*(1+L343/100)</f>
        <v>0</v>
      </c>
      <c r="N343" s="241">
        <v>0</v>
      </c>
      <c r="O343" s="241">
        <f>ROUND(E343*N343,2)</f>
        <v>0</v>
      </c>
      <c r="P343" s="241">
        <v>0.02</v>
      </c>
      <c r="Q343" s="241">
        <f>ROUND(E343*P343,2)</f>
        <v>1.1299999999999999</v>
      </c>
      <c r="R343" s="243" t="s">
        <v>566</v>
      </c>
      <c r="S343" s="243" t="s">
        <v>237</v>
      </c>
      <c r="T343" s="244" t="s">
        <v>238</v>
      </c>
      <c r="U343" s="221">
        <v>0.24</v>
      </c>
      <c r="V343" s="221">
        <f>ROUND(E343*U343,2)</f>
        <v>13.55</v>
      </c>
      <c r="W343" s="221"/>
      <c r="X343" s="221" t="s">
        <v>239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240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17"/>
      <c r="B344" s="218"/>
      <c r="C344" s="261" t="s">
        <v>583</v>
      </c>
      <c r="D344" s="245"/>
      <c r="E344" s="245"/>
      <c r="F344" s="245"/>
      <c r="G344" s="245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292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17"/>
      <c r="B345" s="218"/>
      <c r="C345" s="260" t="s">
        <v>584</v>
      </c>
      <c r="D345" s="223"/>
      <c r="E345" s="224"/>
      <c r="F345" s="221"/>
      <c r="G345" s="221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10"/>
      <c r="Z345" s="210"/>
      <c r="AA345" s="210"/>
      <c r="AB345" s="210"/>
      <c r="AC345" s="210"/>
      <c r="AD345" s="210"/>
      <c r="AE345" s="210"/>
      <c r="AF345" s="210"/>
      <c r="AG345" s="210" t="s">
        <v>242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7"/>
      <c r="B346" s="218"/>
      <c r="C346" s="260" t="s">
        <v>585</v>
      </c>
      <c r="D346" s="223"/>
      <c r="E346" s="224">
        <v>0.72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242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7"/>
      <c r="B347" s="218"/>
      <c r="C347" s="260" t="s">
        <v>586</v>
      </c>
      <c r="D347" s="223"/>
      <c r="E347" s="224">
        <v>0.72</v>
      </c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242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7"/>
      <c r="B348" s="218"/>
      <c r="C348" s="260" t="s">
        <v>587</v>
      </c>
      <c r="D348" s="223"/>
      <c r="E348" s="224">
        <v>0.72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242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7"/>
      <c r="B349" s="218"/>
      <c r="C349" s="260" t="s">
        <v>588</v>
      </c>
      <c r="D349" s="223"/>
      <c r="E349" s="224">
        <v>0.72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242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17"/>
      <c r="B350" s="218"/>
      <c r="C350" s="260" t="s">
        <v>589</v>
      </c>
      <c r="D350" s="223"/>
      <c r="E350" s="224">
        <v>0.72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242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17"/>
      <c r="B351" s="218"/>
      <c r="C351" s="260" t="s">
        <v>590</v>
      </c>
      <c r="D351" s="223"/>
      <c r="E351" s="224">
        <v>0.72</v>
      </c>
      <c r="F351" s="221"/>
      <c r="G351" s="22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242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17"/>
      <c r="B352" s="218"/>
      <c r="C352" s="260" t="s">
        <v>591</v>
      </c>
      <c r="D352" s="223"/>
      <c r="E352" s="224"/>
      <c r="F352" s="221"/>
      <c r="G352" s="221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242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17"/>
      <c r="B353" s="218"/>
      <c r="C353" s="260" t="s">
        <v>592</v>
      </c>
      <c r="D353" s="223"/>
      <c r="E353" s="224">
        <v>0.72</v>
      </c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242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17"/>
      <c r="B354" s="218"/>
      <c r="C354" s="260" t="s">
        <v>593</v>
      </c>
      <c r="D354" s="223"/>
      <c r="E354" s="224">
        <v>0.72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242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17"/>
      <c r="B355" s="218"/>
      <c r="C355" s="260" t="s">
        <v>472</v>
      </c>
      <c r="D355" s="223"/>
      <c r="E355" s="224"/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242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7"/>
      <c r="B356" s="218"/>
      <c r="C356" s="260" t="s">
        <v>594</v>
      </c>
      <c r="D356" s="223"/>
      <c r="E356" s="224"/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242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17"/>
      <c r="B357" s="218"/>
      <c r="C357" s="260" t="s">
        <v>595</v>
      </c>
      <c r="D357" s="223"/>
      <c r="E357" s="224">
        <v>4.5999999999999996</v>
      </c>
      <c r="F357" s="221"/>
      <c r="G357" s="221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242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17"/>
      <c r="B358" s="218"/>
      <c r="C358" s="260" t="s">
        <v>596</v>
      </c>
      <c r="D358" s="223"/>
      <c r="E358" s="224">
        <v>4.5999999999999996</v>
      </c>
      <c r="F358" s="221"/>
      <c r="G358" s="22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242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17"/>
      <c r="B359" s="218"/>
      <c r="C359" s="260" t="s">
        <v>597</v>
      </c>
      <c r="D359" s="223"/>
      <c r="E359" s="224">
        <v>4.5999999999999996</v>
      </c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10"/>
      <c r="Z359" s="210"/>
      <c r="AA359" s="210"/>
      <c r="AB359" s="210"/>
      <c r="AC359" s="210"/>
      <c r="AD359" s="210"/>
      <c r="AE359" s="210"/>
      <c r="AF359" s="210"/>
      <c r="AG359" s="210" t="s">
        <v>242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17"/>
      <c r="B360" s="218"/>
      <c r="C360" s="260" t="s">
        <v>598</v>
      </c>
      <c r="D360" s="223"/>
      <c r="E360" s="224">
        <v>1.8</v>
      </c>
      <c r="F360" s="221"/>
      <c r="G360" s="221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10"/>
      <c r="Z360" s="210"/>
      <c r="AA360" s="210"/>
      <c r="AB360" s="210"/>
      <c r="AC360" s="210"/>
      <c r="AD360" s="210"/>
      <c r="AE360" s="210"/>
      <c r="AF360" s="210"/>
      <c r="AG360" s="210" t="s">
        <v>242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17"/>
      <c r="B361" s="218"/>
      <c r="C361" s="260" t="s">
        <v>599</v>
      </c>
      <c r="D361" s="223"/>
      <c r="E361" s="224">
        <v>4.5999999999999996</v>
      </c>
      <c r="F361" s="221"/>
      <c r="G361" s="221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10"/>
      <c r="Z361" s="210"/>
      <c r="AA361" s="210"/>
      <c r="AB361" s="210"/>
      <c r="AC361" s="210"/>
      <c r="AD361" s="210"/>
      <c r="AE361" s="210"/>
      <c r="AF361" s="210"/>
      <c r="AG361" s="210" t="s">
        <v>242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17"/>
      <c r="B362" s="218"/>
      <c r="C362" s="260" t="s">
        <v>600</v>
      </c>
      <c r="D362" s="223"/>
      <c r="E362" s="224">
        <v>4.0999999999999996</v>
      </c>
      <c r="F362" s="221"/>
      <c r="G362" s="221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10"/>
      <c r="Z362" s="210"/>
      <c r="AA362" s="210"/>
      <c r="AB362" s="210"/>
      <c r="AC362" s="210"/>
      <c r="AD362" s="210"/>
      <c r="AE362" s="210"/>
      <c r="AF362" s="210"/>
      <c r="AG362" s="210" t="s">
        <v>242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17"/>
      <c r="B363" s="218"/>
      <c r="C363" s="260" t="s">
        <v>601</v>
      </c>
      <c r="D363" s="223"/>
      <c r="E363" s="224"/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10"/>
      <c r="Z363" s="210"/>
      <c r="AA363" s="210"/>
      <c r="AB363" s="210"/>
      <c r="AC363" s="210"/>
      <c r="AD363" s="210"/>
      <c r="AE363" s="210"/>
      <c r="AF363" s="210"/>
      <c r="AG363" s="210" t="s">
        <v>242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17"/>
      <c r="B364" s="218"/>
      <c r="C364" s="260" t="s">
        <v>602</v>
      </c>
      <c r="D364" s="223"/>
      <c r="E364" s="224">
        <v>1.8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10"/>
      <c r="Z364" s="210"/>
      <c r="AA364" s="210"/>
      <c r="AB364" s="210"/>
      <c r="AC364" s="210"/>
      <c r="AD364" s="210"/>
      <c r="AE364" s="210"/>
      <c r="AF364" s="210"/>
      <c r="AG364" s="210" t="s">
        <v>242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17"/>
      <c r="B365" s="218"/>
      <c r="C365" s="260" t="s">
        <v>598</v>
      </c>
      <c r="D365" s="223"/>
      <c r="E365" s="224">
        <v>1.8</v>
      </c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10"/>
      <c r="Z365" s="210"/>
      <c r="AA365" s="210"/>
      <c r="AB365" s="210"/>
      <c r="AC365" s="210"/>
      <c r="AD365" s="210"/>
      <c r="AE365" s="210"/>
      <c r="AF365" s="210"/>
      <c r="AG365" s="210" t="s">
        <v>242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17"/>
      <c r="B366" s="218"/>
      <c r="C366" s="260" t="s">
        <v>603</v>
      </c>
      <c r="D366" s="223"/>
      <c r="E366" s="224"/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10"/>
      <c r="Z366" s="210"/>
      <c r="AA366" s="210"/>
      <c r="AB366" s="210"/>
      <c r="AC366" s="210"/>
      <c r="AD366" s="210"/>
      <c r="AE366" s="210"/>
      <c r="AF366" s="210"/>
      <c r="AG366" s="210" t="s">
        <v>242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17"/>
      <c r="B367" s="218"/>
      <c r="C367" s="260" t="s">
        <v>604</v>
      </c>
      <c r="D367" s="223"/>
      <c r="E367" s="224">
        <v>0.72</v>
      </c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10"/>
      <c r="Z367" s="210"/>
      <c r="AA367" s="210"/>
      <c r="AB367" s="210"/>
      <c r="AC367" s="210"/>
      <c r="AD367" s="210"/>
      <c r="AE367" s="210"/>
      <c r="AF367" s="210"/>
      <c r="AG367" s="210" t="s">
        <v>242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17"/>
      <c r="B368" s="218"/>
      <c r="C368" s="260" t="s">
        <v>605</v>
      </c>
      <c r="D368" s="223"/>
      <c r="E368" s="224">
        <v>0.72</v>
      </c>
      <c r="F368" s="221"/>
      <c r="G368" s="221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10"/>
      <c r="Z368" s="210"/>
      <c r="AA368" s="210"/>
      <c r="AB368" s="210"/>
      <c r="AC368" s="210"/>
      <c r="AD368" s="210"/>
      <c r="AE368" s="210"/>
      <c r="AF368" s="210"/>
      <c r="AG368" s="210" t="s">
        <v>242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17"/>
      <c r="B369" s="218"/>
      <c r="C369" s="260" t="s">
        <v>606</v>
      </c>
      <c r="D369" s="223"/>
      <c r="E369" s="224">
        <v>4.2</v>
      </c>
      <c r="F369" s="221"/>
      <c r="G369" s="221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242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17"/>
      <c r="B370" s="218"/>
      <c r="C370" s="260" t="s">
        <v>607</v>
      </c>
      <c r="D370" s="223"/>
      <c r="E370" s="224">
        <v>4.2</v>
      </c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10"/>
      <c r="Z370" s="210"/>
      <c r="AA370" s="210"/>
      <c r="AB370" s="210"/>
      <c r="AC370" s="210"/>
      <c r="AD370" s="210"/>
      <c r="AE370" s="210"/>
      <c r="AF370" s="210"/>
      <c r="AG370" s="210" t="s">
        <v>242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17"/>
      <c r="B371" s="218"/>
      <c r="C371" s="260" t="s">
        <v>608</v>
      </c>
      <c r="D371" s="223"/>
      <c r="E371" s="224"/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10"/>
      <c r="Z371" s="210"/>
      <c r="AA371" s="210"/>
      <c r="AB371" s="210"/>
      <c r="AC371" s="210"/>
      <c r="AD371" s="210"/>
      <c r="AE371" s="210"/>
      <c r="AF371" s="210"/>
      <c r="AG371" s="210" t="s">
        <v>242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17"/>
      <c r="B372" s="218"/>
      <c r="C372" s="260" t="s">
        <v>609</v>
      </c>
      <c r="D372" s="223"/>
      <c r="E372" s="224"/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242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17"/>
      <c r="B373" s="218"/>
      <c r="C373" s="260" t="s">
        <v>610</v>
      </c>
      <c r="D373" s="223"/>
      <c r="E373" s="224"/>
      <c r="F373" s="221"/>
      <c r="G373" s="221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10"/>
      <c r="Z373" s="210"/>
      <c r="AA373" s="210"/>
      <c r="AB373" s="210"/>
      <c r="AC373" s="210"/>
      <c r="AD373" s="210"/>
      <c r="AE373" s="210"/>
      <c r="AF373" s="210"/>
      <c r="AG373" s="210" t="s">
        <v>242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17"/>
      <c r="B374" s="218"/>
      <c r="C374" s="260" t="s">
        <v>611</v>
      </c>
      <c r="D374" s="223"/>
      <c r="E374" s="224">
        <v>1.08</v>
      </c>
      <c r="F374" s="221"/>
      <c r="G374" s="221"/>
      <c r="H374" s="221"/>
      <c r="I374" s="221"/>
      <c r="J374" s="221"/>
      <c r="K374" s="221"/>
      <c r="L374" s="221"/>
      <c r="M374" s="221"/>
      <c r="N374" s="220"/>
      <c r="O374" s="220"/>
      <c r="P374" s="220"/>
      <c r="Q374" s="220"/>
      <c r="R374" s="221"/>
      <c r="S374" s="221"/>
      <c r="T374" s="221"/>
      <c r="U374" s="221"/>
      <c r="V374" s="221"/>
      <c r="W374" s="221"/>
      <c r="X374" s="221"/>
      <c r="Y374" s="210"/>
      <c r="Z374" s="210"/>
      <c r="AA374" s="210"/>
      <c r="AB374" s="210"/>
      <c r="AC374" s="210"/>
      <c r="AD374" s="210"/>
      <c r="AE374" s="210"/>
      <c r="AF374" s="210"/>
      <c r="AG374" s="210" t="s">
        <v>242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17"/>
      <c r="B375" s="218"/>
      <c r="C375" s="260" t="s">
        <v>612</v>
      </c>
      <c r="D375" s="223"/>
      <c r="E375" s="224">
        <v>1.08</v>
      </c>
      <c r="F375" s="221"/>
      <c r="G375" s="221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10"/>
      <c r="Z375" s="210"/>
      <c r="AA375" s="210"/>
      <c r="AB375" s="210"/>
      <c r="AC375" s="210"/>
      <c r="AD375" s="210"/>
      <c r="AE375" s="210"/>
      <c r="AF375" s="210"/>
      <c r="AG375" s="210" t="s">
        <v>242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17"/>
      <c r="B376" s="218"/>
      <c r="C376" s="260" t="s">
        <v>613</v>
      </c>
      <c r="D376" s="223"/>
      <c r="E376" s="224">
        <v>1.08</v>
      </c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10"/>
      <c r="Z376" s="210"/>
      <c r="AA376" s="210"/>
      <c r="AB376" s="210"/>
      <c r="AC376" s="210"/>
      <c r="AD376" s="210"/>
      <c r="AE376" s="210"/>
      <c r="AF376" s="210"/>
      <c r="AG376" s="210" t="s">
        <v>242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17"/>
      <c r="B377" s="218"/>
      <c r="C377" s="260" t="s">
        <v>614</v>
      </c>
      <c r="D377" s="223"/>
      <c r="E377" s="224">
        <v>1.08</v>
      </c>
      <c r="F377" s="221"/>
      <c r="G377" s="221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10"/>
      <c r="Z377" s="210"/>
      <c r="AA377" s="210"/>
      <c r="AB377" s="210"/>
      <c r="AC377" s="210"/>
      <c r="AD377" s="210"/>
      <c r="AE377" s="210"/>
      <c r="AF377" s="210"/>
      <c r="AG377" s="210" t="s">
        <v>242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17"/>
      <c r="B378" s="218"/>
      <c r="C378" s="260" t="s">
        <v>615</v>
      </c>
      <c r="D378" s="223"/>
      <c r="E378" s="224">
        <v>1.08</v>
      </c>
      <c r="F378" s="221"/>
      <c r="G378" s="221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242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17"/>
      <c r="B379" s="218"/>
      <c r="C379" s="260" t="s">
        <v>616</v>
      </c>
      <c r="D379" s="223"/>
      <c r="E379" s="224"/>
      <c r="F379" s="221"/>
      <c r="G379" s="221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10"/>
      <c r="Z379" s="210"/>
      <c r="AA379" s="210"/>
      <c r="AB379" s="210"/>
      <c r="AC379" s="210"/>
      <c r="AD379" s="210"/>
      <c r="AE379" s="210"/>
      <c r="AF379" s="210"/>
      <c r="AG379" s="210" t="s">
        <v>242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17"/>
      <c r="B380" s="218"/>
      <c r="C380" s="260" t="s">
        <v>610</v>
      </c>
      <c r="D380" s="223"/>
      <c r="E380" s="224"/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10"/>
      <c r="Z380" s="210"/>
      <c r="AA380" s="210"/>
      <c r="AB380" s="210"/>
      <c r="AC380" s="210"/>
      <c r="AD380" s="210"/>
      <c r="AE380" s="210"/>
      <c r="AF380" s="210"/>
      <c r="AG380" s="210" t="s">
        <v>242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17"/>
      <c r="B381" s="218"/>
      <c r="C381" s="260" t="s">
        <v>617</v>
      </c>
      <c r="D381" s="223"/>
      <c r="E381" s="224">
        <v>1.08</v>
      </c>
      <c r="F381" s="221"/>
      <c r="G381" s="221"/>
      <c r="H381" s="221"/>
      <c r="I381" s="221"/>
      <c r="J381" s="221"/>
      <c r="K381" s="221"/>
      <c r="L381" s="221"/>
      <c r="M381" s="221"/>
      <c r="N381" s="220"/>
      <c r="O381" s="220"/>
      <c r="P381" s="220"/>
      <c r="Q381" s="220"/>
      <c r="R381" s="221"/>
      <c r="S381" s="221"/>
      <c r="T381" s="221"/>
      <c r="U381" s="221"/>
      <c r="V381" s="221"/>
      <c r="W381" s="221"/>
      <c r="X381" s="221"/>
      <c r="Y381" s="210"/>
      <c r="Z381" s="210"/>
      <c r="AA381" s="210"/>
      <c r="AB381" s="210"/>
      <c r="AC381" s="210"/>
      <c r="AD381" s="210"/>
      <c r="AE381" s="210"/>
      <c r="AF381" s="210"/>
      <c r="AG381" s="210" t="s">
        <v>242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17"/>
      <c r="B382" s="218"/>
      <c r="C382" s="260" t="s">
        <v>618</v>
      </c>
      <c r="D382" s="223"/>
      <c r="E382" s="224">
        <v>1.08</v>
      </c>
      <c r="F382" s="221"/>
      <c r="G382" s="221"/>
      <c r="H382" s="221"/>
      <c r="I382" s="221"/>
      <c r="J382" s="221"/>
      <c r="K382" s="221"/>
      <c r="L382" s="221"/>
      <c r="M382" s="221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10"/>
      <c r="Z382" s="210"/>
      <c r="AA382" s="210"/>
      <c r="AB382" s="210"/>
      <c r="AC382" s="210"/>
      <c r="AD382" s="210"/>
      <c r="AE382" s="210"/>
      <c r="AF382" s="210"/>
      <c r="AG382" s="210" t="s">
        <v>242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17"/>
      <c r="B383" s="218"/>
      <c r="C383" s="260" t="s">
        <v>619</v>
      </c>
      <c r="D383" s="223"/>
      <c r="E383" s="224">
        <v>1.08</v>
      </c>
      <c r="F383" s="221"/>
      <c r="G383" s="221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10"/>
      <c r="Z383" s="210"/>
      <c r="AA383" s="210"/>
      <c r="AB383" s="210"/>
      <c r="AC383" s="210"/>
      <c r="AD383" s="210"/>
      <c r="AE383" s="210"/>
      <c r="AF383" s="210"/>
      <c r="AG383" s="210" t="s">
        <v>242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17"/>
      <c r="B384" s="218"/>
      <c r="C384" s="260" t="s">
        <v>620</v>
      </c>
      <c r="D384" s="223"/>
      <c r="E384" s="224">
        <v>1.08</v>
      </c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10"/>
      <c r="Z384" s="210"/>
      <c r="AA384" s="210"/>
      <c r="AB384" s="210"/>
      <c r="AC384" s="210"/>
      <c r="AD384" s="210"/>
      <c r="AE384" s="210"/>
      <c r="AF384" s="210"/>
      <c r="AG384" s="210" t="s">
        <v>242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17"/>
      <c r="B385" s="218"/>
      <c r="C385" s="260" t="s">
        <v>621</v>
      </c>
      <c r="D385" s="223"/>
      <c r="E385" s="224">
        <v>1.08</v>
      </c>
      <c r="F385" s="221"/>
      <c r="G385" s="221"/>
      <c r="H385" s="221"/>
      <c r="I385" s="221"/>
      <c r="J385" s="221"/>
      <c r="K385" s="221"/>
      <c r="L385" s="221"/>
      <c r="M385" s="221"/>
      <c r="N385" s="220"/>
      <c r="O385" s="220"/>
      <c r="P385" s="220"/>
      <c r="Q385" s="220"/>
      <c r="R385" s="221"/>
      <c r="S385" s="221"/>
      <c r="T385" s="221"/>
      <c r="U385" s="221"/>
      <c r="V385" s="221"/>
      <c r="W385" s="221"/>
      <c r="X385" s="221"/>
      <c r="Y385" s="210"/>
      <c r="Z385" s="210"/>
      <c r="AA385" s="210"/>
      <c r="AB385" s="210"/>
      <c r="AC385" s="210"/>
      <c r="AD385" s="210"/>
      <c r="AE385" s="210"/>
      <c r="AF385" s="210"/>
      <c r="AG385" s="210" t="s">
        <v>242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17"/>
      <c r="B386" s="218"/>
      <c r="C386" s="260" t="s">
        <v>622</v>
      </c>
      <c r="D386" s="223"/>
      <c r="E386" s="224">
        <v>1.08</v>
      </c>
      <c r="F386" s="221"/>
      <c r="G386" s="221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10"/>
      <c r="Z386" s="210"/>
      <c r="AA386" s="210"/>
      <c r="AB386" s="210"/>
      <c r="AC386" s="210"/>
      <c r="AD386" s="210"/>
      <c r="AE386" s="210"/>
      <c r="AF386" s="210"/>
      <c r="AG386" s="210" t="s">
        <v>242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17"/>
      <c r="B387" s="218"/>
      <c r="C387" s="260" t="s">
        <v>623</v>
      </c>
      <c r="D387" s="223"/>
      <c r="E387" s="224">
        <v>1.08</v>
      </c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10"/>
      <c r="Z387" s="210"/>
      <c r="AA387" s="210"/>
      <c r="AB387" s="210"/>
      <c r="AC387" s="210"/>
      <c r="AD387" s="210"/>
      <c r="AE387" s="210"/>
      <c r="AF387" s="210"/>
      <c r="AG387" s="210" t="s">
        <v>242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38">
        <v>36</v>
      </c>
      <c r="B388" s="239" t="s">
        <v>624</v>
      </c>
      <c r="C388" s="259" t="s">
        <v>625</v>
      </c>
      <c r="D388" s="240" t="s">
        <v>310</v>
      </c>
      <c r="E388" s="241">
        <v>72.099999999999994</v>
      </c>
      <c r="F388" s="242"/>
      <c r="G388" s="243">
        <f>ROUND(E388*F388,2)</f>
        <v>0</v>
      </c>
      <c r="H388" s="242"/>
      <c r="I388" s="243">
        <f>ROUND(E388*H388,2)</f>
        <v>0</v>
      </c>
      <c r="J388" s="242"/>
      <c r="K388" s="243">
        <f>ROUND(E388*J388,2)</f>
        <v>0</v>
      </c>
      <c r="L388" s="243">
        <v>15</v>
      </c>
      <c r="M388" s="243">
        <f>G388*(1+L388/100)</f>
        <v>0</v>
      </c>
      <c r="N388" s="241">
        <v>0</v>
      </c>
      <c r="O388" s="241">
        <f>ROUND(E388*N388,2)</f>
        <v>0</v>
      </c>
      <c r="P388" s="241">
        <v>4.0000000000000002E-4</v>
      </c>
      <c r="Q388" s="241">
        <f>ROUND(E388*P388,2)</f>
        <v>0.03</v>
      </c>
      <c r="R388" s="243" t="s">
        <v>566</v>
      </c>
      <c r="S388" s="243" t="s">
        <v>237</v>
      </c>
      <c r="T388" s="244" t="s">
        <v>238</v>
      </c>
      <c r="U388" s="221">
        <v>7.0000000000000007E-2</v>
      </c>
      <c r="V388" s="221">
        <f>ROUND(E388*U388,2)</f>
        <v>5.05</v>
      </c>
      <c r="W388" s="221"/>
      <c r="X388" s="221" t="s">
        <v>239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240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17"/>
      <c r="B389" s="218"/>
      <c r="C389" s="261" t="s">
        <v>583</v>
      </c>
      <c r="D389" s="245"/>
      <c r="E389" s="245"/>
      <c r="F389" s="245"/>
      <c r="G389" s="245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10"/>
      <c r="Z389" s="210"/>
      <c r="AA389" s="210"/>
      <c r="AB389" s="210"/>
      <c r="AC389" s="210"/>
      <c r="AD389" s="210"/>
      <c r="AE389" s="210"/>
      <c r="AF389" s="210"/>
      <c r="AG389" s="210" t="s">
        <v>292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17"/>
      <c r="B390" s="218"/>
      <c r="C390" s="260" t="s">
        <v>626</v>
      </c>
      <c r="D390" s="223"/>
      <c r="E390" s="224"/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10"/>
      <c r="Z390" s="210"/>
      <c r="AA390" s="210"/>
      <c r="AB390" s="210"/>
      <c r="AC390" s="210"/>
      <c r="AD390" s="210"/>
      <c r="AE390" s="210"/>
      <c r="AF390" s="210"/>
      <c r="AG390" s="210" t="s">
        <v>242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17"/>
      <c r="B391" s="218"/>
      <c r="C391" s="260" t="s">
        <v>627</v>
      </c>
      <c r="D391" s="223"/>
      <c r="E391" s="224">
        <v>4.8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10"/>
      <c r="Z391" s="210"/>
      <c r="AA391" s="210"/>
      <c r="AB391" s="210"/>
      <c r="AC391" s="210"/>
      <c r="AD391" s="210"/>
      <c r="AE391" s="210"/>
      <c r="AF391" s="210"/>
      <c r="AG391" s="210" t="s">
        <v>242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17"/>
      <c r="B392" s="218"/>
      <c r="C392" s="260" t="s">
        <v>628</v>
      </c>
      <c r="D392" s="223"/>
      <c r="E392" s="224">
        <v>4.8</v>
      </c>
      <c r="F392" s="221"/>
      <c r="G392" s="221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10"/>
      <c r="Z392" s="210"/>
      <c r="AA392" s="210"/>
      <c r="AB392" s="210"/>
      <c r="AC392" s="210"/>
      <c r="AD392" s="210"/>
      <c r="AE392" s="210"/>
      <c r="AF392" s="210"/>
      <c r="AG392" s="210" t="s">
        <v>242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17"/>
      <c r="B393" s="218"/>
      <c r="C393" s="260" t="s">
        <v>472</v>
      </c>
      <c r="D393" s="223"/>
      <c r="E393" s="224"/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10"/>
      <c r="Z393" s="210"/>
      <c r="AA393" s="210"/>
      <c r="AB393" s="210"/>
      <c r="AC393" s="210"/>
      <c r="AD393" s="210"/>
      <c r="AE393" s="210"/>
      <c r="AF393" s="210"/>
      <c r="AG393" s="210" t="s">
        <v>242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17"/>
      <c r="B394" s="218"/>
      <c r="C394" s="260" t="s">
        <v>629</v>
      </c>
      <c r="D394" s="223"/>
      <c r="E394" s="224"/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10"/>
      <c r="Z394" s="210"/>
      <c r="AA394" s="210"/>
      <c r="AB394" s="210"/>
      <c r="AC394" s="210"/>
      <c r="AD394" s="210"/>
      <c r="AE394" s="210"/>
      <c r="AF394" s="210"/>
      <c r="AG394" s="210" t="s">
        <v>242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17"/>
      <c r="B395" s="218"/>
      <c r="C395" s="260" t="s">
        <v>630</v>
      </c>
      <c r="D395" s="223"/>
      <c r="E395" s="224">
        <v>1.5</v>
      </c>
      <c r="F395" s="221"/>
      <c r="G395" s="221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10"/>
      <c r="Z395" s="210"/>
      <c r="AA395" s="210"/>
      <c r="AB395" s="210"/>
      <c r="AC395" s="210"/>
      <c r="AD395" s="210"/>
      <c r="AE395" s="210"/>
      <c r="AF395" s="210"/>
      <c r="AG395" s="210" t="s">
        <v>242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17"/>
      <c r="B396" s="218"/>
      <c r="C396" s="260" t="s">
        <v>631</v>
      </c>
      <c r="D396" s="223"/>
      <c r="E396" s="224">
        <v>1.5</v>
      </c>
      <c r="F396" s="221"/>
      <c r="G396" s="221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10"/>
      <c r="Z396" s="210"/>
      <c r="AA396" s="210"/>
      <c r="AB396" s="210"/>
      <c r="AC396" s="210"/>
      <c r="AD396" s="210"/>
      <c r="AE396" s="210"/>
      <c r="AF396" s="210"/>
      <c r="AG396" s="210" t="s">
        <v>242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17"/>
      <c r="B397" s="218"/>
      <c r="C397" s="260" t="s">
        <v>632</v>
      </c>
      <c r="D397" s="223"/>
      <c r="E397" s="224">
        <v>1.5</v>
      </c>
      <c r="F397" s="221"/>
      <c r="G397" s="221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10"/>
      <c r="Z397" s="210"/>
      <c r="AA397" s="210"/>
      <c r="AB397" s="210"/>
      <c r="AC397" s="210"/>
      <c r="AD397" s="210"/>
      <c r="AE397" s="210"/>
      <c r="AF397" s="210"/>
      <c r="AG397" s="210" t="s">
        <v>242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17"/>
      <c r="B398" s="218"/>
      <c r="C398" s="260" t="s">
        <v>472</v>
      </c>
      <c r="D398" s="223"/>
      <c r="E398" s="224"/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242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17"/>
      <c r="B399" s="218"/>
      <c r="C399" s="260" t="s">
        <v>633</v>
      </c>
      <c r="D399" s="223"/>
      <c r="E399" s="224"/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10"/>
      <c r="Z399" s="210"/>
      <c r="AA399" s="210"/>
      <c r="AB399" s="210"/>
      <c r="AC399" s="210"/>
      <c r="AD399" s="210"/>
      <c r="AE399" s="210"/>
      <c r="AF399" s="210"/>
      <c r="AG399" s="210" t="s">
        <v>242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17"/>
      <c r="B400" s="218"/>
      <c r="C400" s="260" t="s">
        <v>634</v>
      </c>
      <c r="D400" s="223"/>
      <c r="E400" s="224"/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10"/>
      <c r="Z400" s="210"/>
      <c r="AA400" s="210"/>
      <c r="AB400" s="210"/>
      <c r="AC400" s="210"/>
      <c r="AD400" s="210"/>
      <c r="AE400" s="210"/>
      <c r="AF400" s="210"/>
      <c r="AG400" s="210" t="s">
        <v>242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17"/>
      <c r="B401" s="218"/>
      <c r="C401" s="260" t="s">
        <v>635</v>
      </c>
      <c r="D401" s="223"/>
      <c r="E401" s="224">
        <v>2</v>
      </c>
      <c r="F401" s="221"/>
      <c r="G401" s="221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10"/>
      <c r="Z401" s="210"/>
      <c r="AA401" s="210"/>
      <c r="AB401" s="210"/>
      <c r="AC401" s="210"/>
      <c r="AD401" s="210"/>
      <c r="AE401" s="210"/>
      <c r="AF401" s="210"/>
      <c r="AG401" s="210" t="s">
        <v>242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17"/>
      <c r="B402" s="218"/>
      <c r="C402" s="260" t="s">
        <v>635</v>
      </c>
      <c r="D402" s="223"/>
      <c r="E402" s="224">
        <v>2</v>
      </c>
      <c r="F402" s="221"/>
      <c r="G402" s="221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10"/>
      <c r="Z402" s="210"/>
      <c r="AA402" s="210"/>
      <c r="AB402" s="210"/>
      <c r="AC402" s="210"/>
      <c r="AD402" s="210"/>
      <c r="AE402" s="210"/>
      <c r="AF402" s="210"/>
      <c r="AG402" s="210" t="s">
        <v>242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17"/>
      <c r="B403" s="218"/>
      <c r="C403" s="260" t="s">
        <v>636</v>
      </c>
      <c r="D403" s="223"/>
      <c r="E403" s="224">
        <v>2</v>
      </c>
      <c r="F403" s="221"/>
      <c r="G403" s="221"/>
      <c r="H403" s="221"/>
      <c r="I403" s="221"/>
      <c r="J403" s="221"/>
      <c r="K403" s="221"/>
      <c r="L403" s="221"/>
      <c r="M403" s="221"/>
      <c r="N403" s="220"/>
      <c r="O403" s="220"/>
      <c r="P403" s="220"/>
      <c r="Q403" s="220"/>
      <c r="R403" s="221"/>
      <c r="S403" s="221"/>
      <c r="T403" s="221"/>
      <c r="U403" s="221"/>
      <c r="V403" s="221"/>
      <c r="W403" s="221"/>
      <c r="X403" s="221"/>
      <c r="Y403" s="210"/>
      <c r="Z403" s="210"/>
      <c r="AA403" s="210"/>
      <c r="AB403" s="210"/>
      <c r="AC403" s="210"/>
      <c r="AD403" s="210"/>
      <c r="AE403" s="210"/>
      <c r="AF403" s="210"/>
      <c r="AG403" s="210" t="s">
        <v>242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17"/>
      <c r="B404" s="218"/>
      <c r="C404" s="260" t="s">
        <v>637</v>
      </c>
      <c r="D404" s="223"/>
      <c r="E404" s="224">
        <v>14</v>
      </c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10"/>
      <c r="Z404" s="210"/>
      <c r="AA404" s="210"/>
      <c r="AB404" s="210"/>
      <c r="AC404" s="210"/>
      <c r="AD404" s="210"/>
      <c r="AE404" s="210"/>
      <c r="AF404" s="210"/>
      <c r="AG404" s="210" t="s">
        <v>242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17"/>
      <c r="B405" s="218"/>
      <c r="C405" s="260" t="s">
        <v>638</v>
      </c>
      <c r="D405" s="223"/>
      <c r="E405" s="224">
        <v>14</v>
      </c>
      <c r="F405" s="221"/>
      <c r="G405" s="221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242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17"/>
      <c r="B406" s="218"/>
      <c r="C406" s="260" t="s">
        <v>610</v>
      </c>
      <c r="D406" s="223"/>
      <c r="E406" s="224"/>
      <c r="F406" s="221"/>
      <c r="G406" s="221"/>
      <c r="H406" s="221"/>
      <c r="I406" s="221"/>
      <c r="J406" s="221"/>
      <c r="K406" s="221"/>
      <c r="L406" s="221"/>
      <c r="M406" s="221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10"/>
      <c r="Z406" s="210"/>
      <c r="AA406" s="210"/>
      <c r="AB406" s="210"/>
      <c r="AC406" s="210"/>
      <c r="AD406" s="210"/>
      <c r="AE406" s="210"/>
      <c r="AF406" s="210"/>
      <c r="AG406" s="210" t="s">
        <v>242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17"/>
      <c r="B407" s="218"/>
      <c r="C407" s="260" t="s">
        <v>639</v>
      </c>
      <c r="D407" s="223"/>
      <c r="E407" s="224">
        <v>2</v>
      </c>
      <c r="F407" s="221"/>
      <c r="G407" s="221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10"/>
      <c r="Z407" s="210"/>
      <c r="AA407" s="210"/>
      <c r="AB407" s="210"/>
      <c r="AC407" s="210"/>
      <c r="AD407" s="210"/>
      <c r="AE407" s="210"/>
      <c r="AF407" s="210"/>
      <c r="AG407" s="210" t="s">
        <v>242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17"/>
      <c r="B408" s="218"/>
      <c r="C408" s="260" t="s">
        <v>640</v>
      </c>
      <c r="D408" s="223"/>
      <c r="E408" s="224">
        <v>2</v>
      </c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10"/>
      <c r="Z408" s="210"/>
      <c r="AA408" s="210"/>
      <c r="AB408" s="210"/>
      <c r="AC408" s="210"/>
      <c r="AD408" s="210"/>
      <c r="AE408" s="210"/>
      <c r="AF408" s="210"/>
      <c r="AG408" s="210" t="s">
        <v>242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17"/>
      <c r="B409" s="218"/>
      <c r="C409" s="260" t="s">
        <v>641</v>
      </c>
      <c r="D409" s="223"/>
      <c r="E409" s="224">
        <v>2</v>
      </c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10"/>
      <c r="Z409" s="210"/>
      <c r="AA409" s="210"/>
      <c r="AB409" s="210"/>
      <c r="AC409" s="210"/>
      <c r="AD409" s="210"/>
      <c r="AE409" s="210"/>
      <c r="AF409" s="210"/>
      <c r="AG409" s="210" t="s">
        <v>242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17"/>
      <c r="B410" s="218"/>
      <c r="C410" s="260" t="s">
        <v>642</v>
      </c>
      <c r="D410" s="223"/>
      <c r="E410" s="224">
        <v>2</v>
      </c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10"/>
      <c r="Z410" s="210"/>
      <c r="AA410" s="210"/>
      <c r="AB410" s="210"/>
      <c r="AC410" s="210"/>
      <c r="AD410" s="210"/>
      <c r="AE410" s="210"/>
      <c r="AF410" s="210"/>
      <c r="AG410" s="210" t="s">
        <v>242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17"/>
      <c r="B411" s="218"/>
      <c r="C411" s="260" t="s">
        <v>643</v>
      </c>
      <c r="D411" s="223"/>
      <c r="E411" s="224">
        <v>2</v>
      </c>
      <c r="F411" s="221"/>
      <c r="G411" s="221"/>
      <c r="H411" s="221"/>
      <c r="I411" s="221"/>
      <c r="J411" s="221"/>
      <c r="K411" s="221"/>
      <c r="L411" s="221"/>
      <c r="M411" s="221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10"/>
      <c r="Z411" s="210"/>
      <c r="AA411" s="210"/>
      <c r="AB411" s="210"/>
      <c r="AC411" s="210"/>
      <c r="AD411" s="210"/>
      <c r="AE411" s="210"/>
      <c r="AF411" s="210"/>
      <c r="AG411" s="210" t="s">
        <v>242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17"/>
      <c r="B412" s="218"/>
      <c r="C412" s="260" t="s">
        <v>644</v>
      </c>
      <c r="D412" s="223"/>
      <c r="E412" s="224">
        <v>2</v>
      </c>
      <c r="F412" s="221"/>
      <c r="G412" s="221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10"/>
      <c r="Z412" s="210"/>
      <c r="AA412" s="210"/>
      <c r="AB412" s="210"/>
      <c r="AC412" s="210"/>
      <c r="AD412" s="210"/>
      <c r="AE412" s="210"/>
      <c r="AF412" s="210"/>
      <c r="AG412" s="210" t="s">
        <v>242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17"/>
      <c r="B413" s="218"/>
      <c r="C413" s="260" t="s">
        <v>645</v>
      </c>
      <c r="D413" s="223"/>
      <c r="E413" s="224">
        <v>2</v>
      </c>
      <c r="F413" s="221"/>
      <c r="G413" s="221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10"/>
      <c r="Z413" s="210"/>
      <c r="AA413" s="210"/>
      <c r="AB413" s="210"/>
      <c r="AC413" s="210"/>
      <c r="AD413" s="210"/>
      <c r="AE413" s="210"/>
      <c r="AF413" s="210"/>
      <c r="AG413" s="210" t="s">
        <v>242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17"/>
      <c r="B414" s="218"/>
      <c r="C414" s="260" t="s">
        <v>646</v>
      </c>
      <c r="D414" s="223"/>
      <c r="E414" s="224">
        <v>2</v>
      </c>
      <c r="F414" s="221"/>
      <c r="G414" s="221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10"/>
      <c r="Z414" s="210"/>
      <c r="AA414" s="210"/>
      <c r="AB414" s="210"/>
      <c r="AC414" s="210"/>
      <c r="AD414" s="210"/>
      <c r="AE414" s="210"/>
      <c r="AF414" s="210"/>
      <c r="AG414" s="210" t="s">
        <v>242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17"/>
      <c r="B415" s="218"/>
      <c r="C415" s="260" t="s">
        <v>647</v>
      </c>
      <c r="D415" s="223"/>
      <c r="E415" s="224">
        <v>2</v>
      </c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10"/>
      <c r="Z415" s="210"/>
      <c r="AA415" s="210"/>
      <c r="AB415" s="210"/>
      <c r="AC415" s="210"/>
      <c r="AD415" s="210"/>
      <c r="AE415" s="210"/>
      <c r="AF415" s="210"/>
      <c r="AG415" s="210" t="s">
        <v>242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17"/>
      <c r="B416" s="218"/>
      <c r="C416" s="260" t="s">
        <v>648</v>
      </c>
      <c r="D416" s="223"/>
      <c r="E416" s="224">
        <v>2</v>
      </c>
      <c r="F416" s="221"/>
      <c r="G416" s="221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10"/>
      <c r="Z416" s="210"/>
      <c r="AA416" s="210"/>
      <c r="AB416" s="210"/>
      <c r="AC416" s="210"/>
      <c r="AD416" s="210"/>
      <c r="AE416" s="210"/>
      <c r="AF416" s="210"/>
      <c r="AG416" s="210" t="s">
        <v>242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17"/>
      <c r="B417" s="218"/>
      <c r="C417" s="260" t="s">
        <v>649</v>
      </c>
      <c r="D417" s="223"/>
      <c r="E417" s="224">
        <v>2</v>
      </c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10"/>
      <c r="Z417" s="210"/>
      <c r="AA417" s="210"/>
      <c r="AB417" s="210"/>
      <c r="AC417" s="210"/>
      <c r="AD417" s="210"/>
      <c r="AE417" s="210"/>
      <c r="AF417" s="210"/>
      <c r="AG417" s="210" t="s">
        <v>242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">
      <c r="A418" s="217"/>
      <c r="B418" s="218"/>
      <c r="C418" s="260" t="s">
        <v>650</v>
      </c>
      <c r="D418" s="223"/>
      <c r="E418" s="224">
        <v>2</v>
      </c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10"/>
      <c r="Z418" s="210"/>
      <c r="AA418" s="210"/>
      <c r="AB418" s="210"/>
      <c r="AC418" s="210"/>
      <c r="AD418" s="210"/>
      <c r="AE418" s="210"/>
      <c r="AF418" s="210"/>
      <c r="AG418" s="210" t="s">
        <v>242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22.5" outlineLevel="1" x14ac:dyDescent="0.2">
      <c r="A419" s="238">
        <v>37</v>
      </c>
      <c r="B419" s="239" t="s">
        <v>651</v>
      </c>
      <c r="C419" s="259" t="s">
        <v>652</v>
      </c>
      <c r="D419" s="240" t="s">
        <v>236</v>
      </c>
      <c r="E419" s="241">
        <v>42.66</v>
      </c>
      <c r="F419" s="242"/>
      <c r="G419" s="243">
        <f>ROUND(E419*F419,2)</f>
        <v>0</v>
      </c>
      <c r="H419" s="242"/>
      <c r="I419" s="243">
        <f>ROUND(E419*H419,2)</f>
        <v>0</v>
      </c>
      <c r="J419" s="242"/>
      <c r="K419" s="243">
        <f>ROUND(E419*J419,2)</f>
        <v>0</v>
      </c>
      <c r="L419" s="243">
        <v>15</v>
      </c>
      <c r="M419" s="243">
        <f>G419*(1+L419/100)</f>
        <v>0</v>
      </c>
      <c r="N419" s="241">
        <v>0</v>
      </c>
      <c r="O419" s="241">
        <f>ROUND(E419*N419,2)</f>
        <v>0</v>
      </c>
      <c r="P419" s="241">
        <v>5.5E-2</v>
      </c>
      <c r="Q419" s="241">
        <f>ROUND(E419*P419,2)</f>
        <v>2.35</v>
      </c>
      <c r="R419" s="243" t="s">
        <v>566</v>
      </c>
      <c r="S419" s="243" t="s">
        <v>237</v>
      </c>
      <c r="T419" s="244" t="s">
        <v>238</v>
      </c>
      <c r="U419" s="221">
        <v>0.42499999999999999</v>
      </c>
      <c r="V419" s="221">
        <f>ROUND(E419*U419,2)</f>
        <v>18.13</v>
      </c>
      <c r="W419" s="221"/>
      <c r="X419" s="221" t="s">
        <v>239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240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ht="22.5" outlineLevel="1" x14ac:dyDescent="0.2">
      <c r="A420" s="217"/>
      <c r="B420" s="218"/>
      <c r="C420" s="261" t="s">
        <v>653</v>
      </c>
      <c r="D420" s="245"/>
      <c r="E420" s="245"/>
      <c r="F420" s="245"/>
      <c r="G420" s="245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10"/>
      <c r="Z420" s="210"/>
      <c r="AA420" s="210"/>
      <c r="AB420" s="210"/>
      <c r="AC420" s="210"/>
      <c r="AD420" s="210"/>
      <c r="AE420" s="210"/>
      <c r="AF420" s="210"/>
      <c r="AG420" s="210" t="s">
        <v>292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47" t="str">
        <f>C420</f>
        <v>bez odstupu, po hrubém vybourání otvorů v jakémkoliv zdivu cihelném, včetně pomocného lešení o výšce podlahy do 1900 mm a pro zatížení do 1,5 kPa  (150 kg/m2),</v>
      </c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17"/>
      <c r="B421" s="218"/>
      <c r="C421" s="260" t="s">
        <v>654</v>
      </c>
      <c r="D421" s="223"/>
      <c r="E421" s="224"/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10"/>
      <c r="Z421" s="210"/>
      <c r="AA421" s="210"/>
      <c r="AB421" s="210"/>
      <c r="AC421" s="210"/>
      <c r="AD421" s="210"/>
      <c r="AE421" s="210"/>
      <c r="AF421" s="210"/>
      <c r="AG421" s="210" t="s">
        <v>242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17"/>
      <c r="B422" s="218"/>
      <c r="C422" s="260" t="s">
        <v>435</v>
      </c>
      <c r="D422" s="223"/>
      <c r="E422" s="224"/>
      <c r="F422" s="221"/>
      <c r="G422" s="221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10"/>
      <c r="Z422" s="210"/>
      <c r="AA422" s="210"/>
      <c r="AB422" s="210"/>
      <c r="AC422" s="210"/>
      <c r="AD422" s="210"/>
      <c r="AE422" s="210"/>
      <c r="AF422" s="210"/>
      <c r="AG422" s="210" t="s">
        <v>242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17"/>
      <c r="B423" s="218"/>
      <c r="C423" s="260" t="s">
        <v>655</v>
      </c>
      <c r="D423" s="223"/>
      <c r="E423" s="224">
        <v>0.64</v>
      </c>
      <c r="F423" s="221"/>
      <c r="G423" s="221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10"/>
      <c r="Z423" s="210"/>
      <c r="AA423" s="210"/>
      <c r="AB423" s="210"/>
      <c r="AC423" s="210"/>
      <c r="AD423" s="210"/>
      <c r="AE423" s="210"/>
      <c r="AF423" s="210"/>
      <c r="AG423" s="210" t="s">
        <v>242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17"/>
      <c r="B424" s="218"/>
      <c r="C424" s="260" t="s">
        <v>437</v>
      </c>
      <c r="D424" s="223"/>
      <c r="E424" s="224"/>
      <c r="F424" s="221"/>
      <c r="G424" s="221"/>
      <c r="H424" s="221"/>
      <c r="I424" s="221"/>
      <c r="J424" s="221"/>
      <c r="K424" s="221"/>
      <c r="L424" s="221"/>
      <c r="M424" s="221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10"/>
      <c r="Z424" s="210"/>
      <c r="AA424" s="210"/>
      <c r="AB424" s="210"/>
      <c r="AC424" s="210"/>
      <c r="AD424" s="210"/>
      <c r="AE424" s="210"/>
      <c r="AF424" s="210"/>
      <c r="AG424" s="210" t="s">
        <v>242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17"/>
      <c r="B425" s="218"/>
      <c r="C425" s="260" t="s">
        <v>656</v>
      </c>
      <c r="D425" s="223"/>
      <c r="E425" s="224">
        <v>0.64</v>
      </c>
      <c r="F425" s="221"/>
      <c r="G425" s="221"/>
      <c r="H425" s="221"/>
      <c r="I425" s="221"/>
      <c r="J425" s="221"/>
      <c r="K425" s="221"/>
      <c r="L425" s="221"/>
      <c r="M425" s="221"/>
      <c r="N425" s="220"/>
      <c r="O425" s="220"/>
      <c r="P425" s="220"/>
      <c r="Q425" s="220"/>
      <c r="R425" s="221"/>
      <c r="S425" s="221"/>
      <c r="T425" s="221"/>
      <c r="U425" s="221"/>
      <c r="V425" s="221"/>
      <c r="W425" s="221"/>
      <c r="X425" s="221"/>
      <c r="Y425" s="210"/>
      <c r="Z425" s="210"/>
      <c r="AA425" s="210"/>
      <c r="AB425" s="210"/>
      <c r="AC425" s="210"/>
      <c r="AD425" s="210"/>
      <c r="AE425" s="210"/>
      <c r="AF425" s="210"/>
      <c r="AG425" s="210" t="s">
        <v>242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17"/>
      <c r="B426" s="218"/>
      <c r="C426" s="260" t="s">
        <v>439</v>
      </c>
      <c r="D426" s="223"/>
      <c r="E426" s="224"/>
      <c r="F426" s="221"/>
      <c r="G426" s="221"/>
      <c r="H426" s="221"/>
      <c r="I426" s="221"/>
      <c r="J426" s="221"/>
      <c r="K426" s="221"/>
      <c r="L426" s="221"/>
      <c r="M426" s="221"/>
      <c r="N426" s="220"/>
      <c r="O426" s="220"/>
      <c r="P426" s="220"/>
      <c r="Q426" s="220"/>
      <c r="R426" s="221"/>
      <c r="S426" s="221"/>
      <c r="T426" s="221"/>
      <c r="U426" s="221"/>
      <c r="V426" s="221"/>
      <c r="W426" s="221"/>
      <c r="X426" s="221"/>
      <c r="Y426" s="210"/>
      <c r="Z426" s="210"/>
      <c r="AA426" s="210"/>
      <c r="AB426" s="210"/>
      <c r="AC426" s="210"/>
      <c r="AD426" s="210"/>
      <c r="AE426" s="210"/>
      <c r="AF426" s="210"/>
      <c r="AG426" s="210" t="s">
        <v>242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17"/>
      <c r="B427" s="218"/>
      <c r="C427" s="260" t="s">
        <v>657</v>
      </c>
      <c r="D427" s="223"/>
      <c r="E427" s="224">
        <v>0.64</v>
      </c>
      <c r="F427" s="221"/>
      <c r="G427" s="221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10"/>
      <c r="Z427" s="210"/>
      <c r="AA427" s="210"/>
      <c r="AB427" s="210"/>
      <c r="AC427" s="210"/>
      <c r="AD427" s="210"/>
      <c r="AE427" s="210"/>
      <c r="AF427" s="210"/>
      <c r="AG427" s="210" t="s">
        <v>242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17"/>
      <c r="B428" s="218"/>
      <c r="C428" s="260" t="s">
        <v>658</v>
      </c>
      <c r="D428" s="223"/>
      <c r="E428" s="224">
        <v>0.64</v>
      </c>
      <c r="F428" s="221"/>
      <c r="G428" s="221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10"/>
      <c r="Z428" s="210"/>
      <c r="AA428" s="210"/>
      <c r="AB428" s="210"/>
      <c r="AC428" s="210"/>
      <c r="AD428" s="210"/>
      <c r="AE428" s="210"/>
      <c r="AF428" s="210"/>
      <c r="AG428" s="210" t="s">
        <v>242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17"/>
      <c r="B429" s="218"/>
      <c r="C429" s="260" t="s">
        <v>442</v>
      </c>
      <c r="D429" s="223"/>
      <c r="E429" s="224"/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242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17"/>
      <c r="B430" s="218"/>
      <c r="C430" s="260" t="s">
        <v>659</v>
      </c>
      <c r="D430" s="223"/>
      <c r="E430" s="224">
        <v>0.64</v>
      </c>
      <c r="F430" s="221"/>
      <c r="G430" s="221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242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17"/>
      <c r="B431" s="218"/>
      <c r="C431" s="260" t="s">
        <v>660</v>
      </c>
      <c r="D431" s="223"/>
      <c r="E431" s="224">
        <v>0.64</v>
      </c>
      <c r="F431" s="221"/>
      <c r="G431" s="221"/>
      <c r="H431" s="221"/>
      <c r="I431" s="221"/>
      <c r="J431" s="221"/>
      <c r="K431" s="221"/>
      <c r="L431" s="221"/>
      <c r="M431" s="221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10"/>
      <c r="Z431" s="210"/>
      <c r="AA431" s="210"/>
      <c r="AB431" s="210"/>
      <c r="AC431" s="210"/>
      <c r="AD431" s="210"/>
      <c r="AE431" s="210"/>
      <c r="AF431" s="210"/>
      <c r="AG431" s="210" t="s">
        <v>242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17"/>
      <c r="B432" s="218"/>
      <c r="C432" s="260" t="s">
        <v>661</v>
      </c>
      <c r="D432" s="223"/>
      <c r="E432" s="224"/>
      <c r="F432" s="221"/>
      <c r="G432" s="221"/>
      <c r="H432" s="221"/>
      <c r="I432" s="221"/>
      <c r="J432" s="221"/>
      <c r="K432" s="221"/>
      <c r="L432" s="221"/>
      <c r="M432" s="221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242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17"/>
      <c r="B433" s="218"/>
      <c r="C433" s="260" t="s">
        <v>375</v>
      </c>
      <c r="D433" s="223"/>
      <c r="E433" s="224">
        <v>38.82</v>
      </c>
      <c r="F433" s="221"/>
      <c r="G433" s="221"/>
      <c r="H433" s="221"/>
      <c r="I433" s="221"/>
      <c r="J433" s="221"/>
      <c r="K433" s="221"/>
      <c r="L433" s="221"/>
      <c r="M433" s="221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242</v>
      </c>
      <c r="AH433" s="210">
        <v>5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38">
        <v>38</v>
      </c>
      <c r="B434" s="239" t="s">
        <v>662</v>
      </c>
      <c r="C434" s="259" t="s">
        <v>663</v>
      </c>
      <c r="D434" s="240" t="s">
        <v>278</v>
      </c>
      <c r="E434" s="241">
        <v>40</v>
      </c>
      <c r="F434" s="242"/>
      <c r="G434" s="243">
        <f>ROUND(E434*F434,2)</f>
        <v>0</v>
      </c>
      <c r="H434" s="242"/>
      <c r="I434" s="243">
        <f>ROUND(E434*H434,2)</f>
        <v>0</v>
      </c>
      <c r="J434" s="242"/>
      <c r="K434" s="243">
        <f>ROUND(E434*J434,2)</f>
        <v>0</v>
      </c>
      <c r="L434" s="243">
        <v>15</v>
      </c>
      <c r="M434" s="243">
        <f>G434*(1+L434/100)</f>
        <v>0</v>
      </c>
      <c r="N434" s="241">
        <v>0</v>
      </c>
      <c r="O434" s="241">
        <f>ROUND(E434*N434,2)</f>
        <v>0</v>
      </c>
      <c r="P434" s="241">
        <v>0</v>
      </c>
      <c r="Q434" s="241">
        <f>ROUND(E434*P434,2)</f>
        <v>0</v>
      </c>
      <c r="R434" s="243" t="s">
        <v>566</v>
      </c>
      <c r="S434" s="243" t="s">
        <v>237</v>
      </c>
      <c r="T434" s="244" t="s">
        <v>556</v>
      </c>
      <c r="U434" s="221">
        <v>0.05</v>
      </c>
      <c r="V434" s="221">
        <f>ROUND(E434*U434,2)</f>
        <v>2</v>
      </c>
      <c r="W434" s="221"/>
      <c r="X434" s="221" t="s">
        <v>239</v>
      </c>
      <c r="Y434" s="210"/>
      <c r="Z434" s="210"/>
      <c r="AA434" s="210"/>
      <c r="AB434" s="210"/>
      <c r="AC434" s="210"/>
      <c r="AD434" s="210"/>
      <c r="AE434" s="210"/>
      <c r="AF434" s="210"/>
      <c r="AG434" s="210" t="s">
        <v>240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17"/>
      <c r="B435" s="218"/>
      <c r="C435" s="261" t="s">
        <v>664</v>
      </c>
      <c r="D435" s="245"/>
      <c r="E435" s="245"/>
      <c r="F435" s="245"/>
      <c r="G435" s="245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10"/>
      <c r="Z435" s="210"/>
      <c r="AA435" s="210"/>
      <c r="AB435" s="210"/>
      <c r="AC435" s="210"/>
      <c r="AD435" s="210"/>
      <c r="AE435" s="210"/>
      <c r="AF435" s="210"/>
      <c r="AG435" s="210" t="s">
        <v>292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17"/>
      <c r="B436" s="218"/>
      <c r="C436" s="260" t="s">
        <v>609</v>
      </c>
      <c r="D436" s="223"/>
      <c r="E436" s="224"/>
      <c r="F436" s="221"/>
      <c r="G436" s="221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10"/>
      <c r="Z436" s="210"/>
      <c r="AA436" s="210"/>
      <c r="AB436" s="210"/>
      <c r="AC436" s="210"/>
      <c r="AD436" s="210"/>
      <c r="AE436" s="210"/>
      <c r="AF436" s="210"/>
      <c r="AG436" s="210" t="s">
        <v>242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17"/>
      <c r="B437" s="218"/>
      <c r="C437" s="260" t="s">
        <v>634</v>
      </c>
      <c r="D437" s="223"/>
      <c r="E437" s="224"/>
      <c r="F437" s="221"/>
      <c r="G437" s="221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10"/>
      <c r="Z437" s="210"/>
      <c r="AA437" s="210"/>
      <c r="AB437" s="210"/>
      <c r="AC437" s="210"/>
      <c r="AD437" s="210"/>
      <c r="AE437" s="210"/>
      <c r="AF437" s="210"/>
      <c r="AG437" s="210" t="s">
        <v>242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17"/>
      <c r="B438" s="218"/>
      <c r="C438" s="260" t="s">
        <v>665</v>
      </c>
      <c r="D438" s="223"/>
      <c r="E438" s="224">
        <v>1</v>
      </c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10"/>
      <c r="Z438" s="210"/>
      <c r="AA438" s="210"/>
      <c r="AB438" s="210"/>
      <c r="AC438" s="210"/>
      <c r="AD438" s="210"/>
      <c r="AE438" s="210"/>
      <c r="AF438" s="210"/>
      <c r="AG438" s="210" t="s">
        <v>242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">
      <c r="A439" s="217"/>
      <c r="B439" s="218"/>
      <c r="C439" s="260" t="s">
        <v>610</v>
      </c>
      <c r="D439" s="223"/>
      <c r="E439" s="224"/>
      <c r="F439" s="221"/>
      <c r="G439" s="221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10"/>
      <c r="Z439" s="210"/>
      <c r="AA439" s="210"/>
      <c r="AB439" s="210"/>
      <c r="AC439" s="210"/>
      <c r="AD439" s="210"/>
      <c r="AE439" s="210"/>
      <c r="AF439" s="210"/>
      <c r="AG439" s="210" t="s">
        <v>242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17"/>
      <c r="B440" s="218"/>
      <c r="C440" s="260" t="s">
        <v>666</v>
      </c>
      <c r="D440" s="223"/>
      <c r="E440" s="224">
        <v>2</v>
      </c>
      <c r="F440" s="221"/>
      <c r="G440" s="221"/>
      <c r="H440" s="221"/>
      <c r="I440" s="221"/>
      <c r="J440" s="221"/>
      <c r="K440" s="221"/>
      <c r="L440" s="221"/>
      <c r="M440" s="221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10"/>
      <c r="Z440" s="210"/>
      <c r="AA440" s="210"/>
      <c r="AB440" s="210"/>
      <c r="AC440" s="210"/>
      <c r="AD440" s="210"/>
      <c r="AE440" s="210"/>
      <c r="AF440" s="210"/>
      <c r="AG440" s="210" t="s">
        <v>242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">
      <c r="A441" s="217"/>
      <c r="B441" s="218"/>
      <c r="C441" s="260" t="s">
        <v>667</v>
      </c>
      <c r="D441" s="223"/>
      <c r="E441" s="224">
        <v>2</v>
      </c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242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17"/>
      <c r="B442" s="218"/>
      <c r="C442" s="260" t="s">
        <v>668</v>
      </c>
      <c r="D442" s="223"/>
      <c r="E442" s="224">
        <v>2</v>
      </c>
      <c r="F442" s="221"/>
      <c r="G442" s="221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10"/>
      <c r="Z442" s="210"/>
      <c r="AA442" s="210"/>
      <c r="AB442" s="210"/>
      <c r="AC442" s="210"/>
      <c r="AD442" s="210"/>
      <c r="AE442" s="210"/>
      <c r="AF442" s="210"/>
      <c r="AG442" s="210" t="s">
        <v>242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17"/>
      <c r="B443" s="218"/>
      <c r="C443" s="260" t="s">
        <v>669</v>
      </c>
      <c r="D443" s="223"/>
      <c r="E443" s="224">
        <v>2</v>
      </c>
      <c r="F443" s="221"/>
      <c r="G443" s="221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242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17"/>
      <c r="B444" s="218"/>
      <c r="C444" s="260" t="s">
        <v>670</v>
      </c>
      <c r="D444" s="223"/>
      <c r="E444" s="224">
        <v>2</v>
      </c>
      <c r="F444" s="221"/>
      <c r="G444" s="221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10"/>
      <c r="Z444" s="210"/>
      <c r="AA444" s="210"/>
      <c r="AB444" s="210"/>
      <c r="AC444" s="210"/>
      <c r="AD444" s="210"/>
      <c r="AE444" s="210"/>
      <c r="AF444" s="210"/>
      <c r="AG444" s="210" t="s">
        <v>242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17"/>
      <c r="B445" s="218"/>
      <c r="C445" s="260" t="s">
        <v>616</v>
      </c>
      <c r="D445" s="223"/>
      <c r="E445" s="224"/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242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17"/>
      <c r="B446" s="218"/>
      <c r="C446" s="260" t="s">
        <v>634</v>
      </c>
      <c r="D446" s="223"/>
      <c r="E446" s="224"/>
      <c r="F446" s="221"/>
      <c r="G446" s="221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10"/>
      <c r="Z446" s="210"/>
      <c r="AA446" s="210"/>
      <c r="AB446" s="210"/>
      <c r="AC446" s="210"/>
      <c r="AD446" s="210"/>
      <c r="AE446" s="210"/>
      <c r="AF446" s="210"/>
      <c r="AG446" s="210" t="s">
        <v>242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17"/>
      <c r="B447" s="218"/>
      <c r="C447" s="260" t="s">
        <v>671</v>
      </c>
      <c r="D447" s="223"/>
      <c r="E447" s="224">
        <v>1</v>
      </c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10"/>
      <c r="Z447" s="210"/>
      <c r="AA447" s="210"/>
      <c r="AB447" s="210"/>
      <c r="AC447" s="210"/>
      <c r="AD447" s="210"/>
      <c r="AE447" s="210"/>
      <c r="AF447" s="210"/>
      <c r="AG447" s="210" t="s">
        <v>242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17"/>
      <c r="B448" s="218"/>
      <c r="C448" s="260" t="s">
        <v>610</v>
      </c>
      <c r="D448" s="223"/>
      <c r="E448" s="224"/>
      <c r="F448" s="221"/>
      <c r="G448" s="221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10"/>
      <c r="Z448" s="210"/>
      <c r="AA448" s="210"/>
      <c r="AB448" s="210"/>
      <c r="AC448" s="210"/>
      <c r="AD448" s="210"/>
      <c r="AE448" s="210"/>
      <c r="AF448" s="210"/>
      <c r="AG448" s="210" t="s">
        <v>242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17"/>
      <c r="B449" s="218"/>
      <c r="C449" s="260" t="s">
        <v>672</v>
      </c>
      <c r="D449" s="223"/>
      <c r="E449" s="224">
        <v>2</v>
      </c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10"/>
      <c r="Z449" s="210"/>
      <c r="AA449" s="210"/>
      <c r="AB449" s="210"/>
      <c r="AC449" s="210"/>
      <c r="AD449" s="210"/>
      <c r="AE449" s="210"/>
      <c r="AF449" s="210"/>
      <c r="AG449" s="210" t="s">
        <v>242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17"/>
      <c r="B450" s="218"/>
      <c r="C450" s="260" t="s">
        <v>673</v>
      </c>
      <c r="D450" s="223"/>
      <c r="E450" s="224">
        <v>2</v>
      </c>
      <c r="F450" s="221"/>
      <c r="G450" s="221"/>
      <c r="H450" s="221"/>
      <c r="I450" s="221"/>
      <c r="J450" s="221"/>
      <c r="K450" s="221"/>
      <c r="L450" s="221"/>
      <c r="M450" s="221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10"/>
      <c r="Z450" s="210"/>
      <c r="AA450" s="210"/>
      <c r="AB450" s="210"/>
      <c r="AC450" s="210"/>
      <c r="AD450" s="210"/>
      <c r="AE450" s="210"/>
      <c r="AF450" s="210"/>
      <c r="AG450" s="210" t="s">
        <v>242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17"/>
      <c r="B451" s="218"/>
      <c r="C451" s="260" t="s">
        <v>674</v>
      </c>
      <c r="D451" s="223"/>
      <c r="E451" s="224">
        <v>2</v>
      </c>
      <c r="F451" s="221"/>
      <c r="G451" s="221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242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17"/>
      <c r="B452" s="218"/>
      <c r="C452" s="260" t="s">
        <v>675</v>
      </c>
      <c r="D452" s="223"/>
      <c r="E452" s="224">
        <v>2</v>
      </c>
      <c r="F452" s="221"/>
      <c r="G452" s="221"/>
      <c r="H452" s="221"/>
      <c r="I452" s="221"/>
      <c r="J452" s="221"/>
      <c r="K452" s="221"/>
      <c r="L452" s="221"/>
      <c r="M452" s="221"/>
      <c r="N452" s="220"/>
      <c r="O452" s="220"/>
      <c r="P452" s="220"/>
      <c r="Q452" s="220"/>
      <c r="R452" s="221"/>
      <c r="S452" s="221"/>
      <c r="T452" s="221"/>
      <c r="U452" s="221"/>
      <c r="V452" s="221"/>
      <c r="W452" s="221"/>
      <c r="X452" s="221"/>
      <c r="Y452" s="210"/>
      <c r="Z452" s="210"/>
      <c r="AA452" s="210"/>
      <c r="AB452" s="210"/>
      <c r="AC452" s="210"/>
      <c r="AD452" s="210"/>
      <c r="AE452" s="210"/>
      <c r="AF452" s="210"/>
      <c r="AG452" s="210" t="s">
        <v>242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17"/>
      <c r="B453" s="218"/>
      <c r="C453" s="260" t="s">
        <v>676</v>
      </c>
      <c r="D453" s="223"/>
      <c r="E453" s="224">
        <v>2</v>
      </c>
      <c r="F453" s="221"/>
      <c r="G453" s="221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10"/>
      <c r="Z453" s="210"/>
      <c r="AA453" s="210"/>
      <c r="AB453" s="210"/>
      <c r="AC453" s="210"/>
      <c r="AD453" s="210"/>
      <c r="AE453" s="210"/>
      <c r="AF453" s="210"/>
      <c r="AG453" s="210" t="s">
        <v>242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17"/>
      <c r="B454" s="218"/>
      <c r="C454" s="260" t="s">
        <v>677</v>
      </c>
      <c r="D454" s="223"/>
      <c r="E454" s="224">
        <v>2</v>
      </c>
      <c r="F454" s="221"/>
      <c r="G454" s="221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242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">
      <c r="A455" s="217"/>
      <c r="B455" s="218"/>
      <c r="C455" s="260" t="s">
        <v>678</v>
      </c>
      <c r="D455" s="223"/>
      <c r="E455" s="224">
        <v>2</v>
      </c>
      <c r="F455" s="221"/>
      <c r="G455" s="221"/>
      <c r="H455" s="221"/>
      <c r="I455" s="221"/>
      <c r="J455" s="221"/>
      <c r="K455" s="221"/>
      <c r="L455" s="221"/>
      <c r="M455" s="221"/>
      <c r="N455" s="220"/>
      <c r="O455" s="220"/>
      <c r="P455" s="220"/>
      <c r="Q455" s="220"/>
      <c r="R455" s="221"/>
      <c r="S455" s="221"/>
      <c r="T455" s="221"/>
      <c r="U455" s="221"/>
      <c r="V455" s="221"/>
      <c r="W455" s="221"/>
      <c r="X455" s="221"/>
      <c r="Y455" s="210"/>
      <c r="Z455" s="210"/>
      <c r="AA455" s="210"/>
      <c r="AB455" s="210"/>
      <c r="AC455" s="210"/>
      <c r="AD455" s="210"/>
      <c r="AE455" s="210"/>
      <c r="AF455" s="210"/>
      <c r="AG455" s="210" t="s">
        <v>242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17"/>
      <c r="B456" s="218"/>
      <c r="C456" s="260" t="s">
        <v>679</v>
      </c>
      <c r="D456" s="223"/>
      <c r="E456" s="224"/>
      <c r="F456" s="221"/>
      <c r="G456" s="221"/>
      <c r="H456" s="221"/>
      <c r="I456" s="221"/>
      <c r="J456" s="221"/>
      <c r="K456" s="221"/>
      <c r="L456" s="221"/>
      <c r="M456" s="221"/>
      <c r="N456" s="220"/>
      <c r="O456" s="220"/>
      <c r="P456" s="220"/>
      <c r="Q456" s="220"/>
      <c r="R456" s="221"/>
      <c r="S456" s="221"/>
      <c r="T456" s="221"/>
      <c r="U456" s="221"/>
      <c r="V456" s="221"/>
      <c r="W456" s="221"/>
      <c r="X456" s="221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242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17"/>
      <c r="B457" s="218"/>
      <c r="C457" s="260" t="s">
        <v>634</v>
      </c>
      <c r="D457" s="223"/>
      <c r="E457" s="224"/>
      <c r="F457" s="221"/>
      <c r="G457" s="221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10"/>
      <c r="Z457" s="210"/>
      <c r="AA457" s="210"/>
      <c r="AB457" s="210"/>
      <c r="AC457" s="210"/>
      <c r="AD457" s="210"/>
      <c r="AE457" s="210"/>
      <c r="AF457" s="210"/>
      <c r="AG457" s="210" t="s">
        <v>242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17"/>
      <c r="B458" s="218"/>
      <c r="C458" s="260" t="s">
        <v>680</v>
      </c>
      <c r="D458" s="223"/>
      <c r="E458" s="224">
        <v>7</v>
      </c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10"/>
      <c r="Z458" s="210"/>
      <c r="AA458" s="210"/>
      <c r="AB458" s="210"/>
      <c r="AC458" s="210"/>
      <c r="AD458" s="210"/>
      <c r="AE458" s="210"/>
      <c r="AF458" s="210"/>
      <c r="AG458" s="210" t="s">
        <v>242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17"/>
      <c r="B459" s="218"/>
      <c r="C459" s="260" t="s">
        <v>681</v>
      </c>
      <c r="D459" s="223"/>
      <c r="E459" s="224">
        <v>7</v>
      </c>
      <c r="F459" s="221"/>
      <c r="G459" s="221"/>
      <c r="H459" s="221"/>
      <c r="I459" s="221"/>
      <c r="J459" s="221"/>
      <c r="K459" s="221"/>
      <c r="L459" s="221"/>
      <c r="M459" s="221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10"/>
      <c r="Z459" s="210"/>
      <c r="AA459" s="210"/>
      <c r="AB459" s="210"/>
      <c r="AC459" s="210"/>
      <c r="AD459" s="210"/>
      <c r="AE459" s="210"/>
      <c r="AF459" s="210"/>
      <c r="AG459" s="210" t="s">
        <v>242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ht="33.75" outlineLevel="1" x14ac:dyDescent="0.2">
      <c r="A460" s="238">
        <v>39</v>
      </c>
      <c r="B460" s="239" t="s">
        <v>682</v>
      </c>
      <c r="C460" s="259" t="s">
        <v>683</v>
      </c>
      <c r="D460" s="240" t="s">
        <v>236</v>
      </c>
      <c r="E460" s="241">
        <v>32</v>
      </c>
      <c r="F460" s="242"/>
      <c r="G460" s="243">
        <f>ROUND(E460*F460,2)</f>
        <v>0</v>
      </c>
      <c r="H460" s="242"/>
      <c r="I460" s="243">
        <f>ROUND(E460*H460,2)</f>
        <v>0</v>
      </c>
      <c r="J460" s="242"/>
      <c r="K460" s="243">
        <f>ROUND(E460*J460,2)</f>
        <v>0</v>
      </c>
      <c r="L460" s="243">
        <v>15</v>
      </c>
      <c r="M460" s="243">
        <f>G460*(1+L460/100)</f>
        <v>0</v>
      </c>
      <c r="N460" s="241">
        <v>1.17E-3</v>
      </c>
      <c r="O460" s="241">
        <f>ROUND(E460*N460,2)</f>
        <v>0.04</v>
      </c>
      <c r="P460" s="241">
        <v>7.5999999999999998E-2</v>
      </c>
      <c r="Q460" s="241">
        <f>ROUND(E460*P460,2)</f>
        <v>2.4300000000000002</v>
      </c>
      <c r="R460" s="243" t="s">
        <v>566</v>
      </c>
      <c r="S460" s="243" t="s">
        <v>237</v>
      </c>
      <c r="T460" s="244" t="s">
        <v>238</v>
      </c>
      <c r="U460" s="221">
        <v>0.93899999999999995</v>
      </c>
      <c r="V460" s="221">
        <f>ROUND(E460*U460,2)</f>
        <v>30.05</v>
      </c>
      <c r="W460" s="221"/>
      <c r="X460" s="221" t="s">
        <v>239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240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17"/>
      <c r="B461" s="218"/>
      <c r="C461" s="260" t="s">
        <v>609</v>
      </c>
      <c r="D461" s="223"/>
      <c r="E461" s="224"/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10"/>
      <c r="Z461" s="210"/>
      <c r="AA461" s="210"/>
      <c r="AB461" s="210"/>
      <c r="AC461" s="210"/>
      <c r="AD461" s="210"/>
      <c r="AE461" s="210"/>
      <c r="AF461" s="210"/>
      <c r="AG461" s="210" t="s">
        <v>242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17"/>
      <c r="B462" s="218"/>
      <c r="C462" s="260" t="s">
        <v>634</v>
      </c>
      <c r="D462" s="223"/>
      <c r="E462" s="224"/>
      <c r="F462" s="221"/>
      <c r="G462" s="221"/>
      <c r="H462" s="221"/>
      <c r="I462" s="221"/>
      <c r="J462" s="221"/>
      <c r="K462" s="221"/>
      <c r="L462" s="221"/>
      <c r="M462" s="221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10"/>
      <c r="Z462" s="210"/>
      <c r="AA462" s="210"/>
      <c r="AB462" s="210"/>
      <c r="AC462" s="210"/>
      <c r="AD462" s="210"/>
      <c r="AE462" s="210"/>
      <c r="AF462" s="210"/>
      <c r="AG462" s="210" t="s">
        <v>242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">
      <c r="A463" s="217"/>
      <c r="B463" s="218"/>
      <c r="C463" s="260" t="s">
        <v>684</v>
      </c>
      <c r="D463" s="223"/>
      <c r="E463" s="224">
        <v>2</v>
      </c>
      <c r="F463" s="221"/>
      <c r="G463" s="221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10"/>
      <c r="Z463" s="210"/>
      <c r="AA463" s="210"/>
      <c r="AB463" s="210"/>
      <c r="AC463" s="210"/>
      <c r="AD463" s="210"/>
      <c r="AE463" s="210"/>
      <c r="AF463" s="210"/>
      <c r="AG463" s="210" t="s">
        <v>242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17"/>
      <c r="B464" s="218"/>
      <c r="C464" s="260" t="s">
        <v>616</v>
      </c>
      <c r="D464" s="223"/>
      <c r="E464" s="224"/>
      <c r="F464" s="221"/>
      <c r="G464" s="221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10"/>
      <c r="Z464" s="210"/>
      <c r="AA464" s="210"/>
      <c r="AB464" s="210"/>
      <c r="AC464" s="210"/>
      <c r="AD464" s="210"/>
      <c r="AE464" s="210"/>
      <c r="AF464" s="210"/>
      <c r="AG464" s="210" t="s">
        <v>242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17"/>
      <c r="B465" s="218"/>
      <c r="C465" s="260" t="s">
        <v>634</v>
      </c>
      <c r="D465" s="223"/>
      <c r="E465" s="224"/>
      <c r="F465" s="221"/>
      <c r="G465" s="221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10"/>
      <c r="Z465" s="210"/>
      <c r="AA465" s="210"/>
      <c r="AB465" s="210"/>
      <c r="AC465" s="210"/>
      <c r="AD465" s="210"/>
      <c r="AE465" s="210"/>
      <c r="AF465" s="210"/>
      <c r="AG465" s="210" t="s">
        <v>242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">
      <c r="A466" s="217"/>
      <c r="B466" s="218"/>
      <c r="C466" s="260" t="s">
        <v>685</v>
      </c>
      <c r="D466" s="223"/>
      <c r="E466" s="224">
        <v>2</v>
      </c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10"/>
      <c r="Z466" s="210"/>
      <c r="AA466" s="210"/>
      <c r="AB466" s="210"/>
      <c r="AC466" s="210"/>
      <c r="AD466" s="210"/>
      <c r="AE466" s="210"/>
      <c r="AF466" s="210"/>
      <c r="AG466" s="210" t="s">
        <v>242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">
      <c r="A467" s="217"/>
      <c r="B467" s="218"/>
      <c r="C467" s="260" t="s">
        <v>679</v>
      </c>
      <c r="D467" s="223"/>
      <c r="E467" s="224"/>
      <c r="F467" s="221"/>
      <c r="G467" s="221"/>
      <c r="H467" s="221"/>
      <c r="I467" s="221"/>
      <c r="J467" s="221"/>
      <c r="K467" s="221"/>
      <c r="L467" s="221"/>
      <c r="M467" s="221"/>
      <c r="N467" s="220"/>
      <c r="O467" s="220"/>
      <c r="P467" s="220"/>
      <c r="Q467" s="220"/>
      <c r="R467" s="221"/>
      <c r="S467" s="221"/>
      <c r="T467" s="221"/>
      <c r="U467" s="221"/>
      <c r="V467" s="221"/>
      <c r="W467" s="221"/>
      <c r="X467" s="221"/>
      <c r="Y467" s="210"/>
      <c r="Z467" s="210"/>
      <c r="AA467" s="210"/>
      <c r="AB467" s="210"/>
      <c r="AC467" s="210"/>
      <c r="AD467" s="210"/>
      <c r="AE467" s="210"/>
      <c r="AF467" s="210"/>
      <c r="AG467" s="210" t="s">
        <v>242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17"/>
      <c r="B468" s="218"/>
      <c r="C468" s="260" t="s">
        <v>634</v>
      </c>
      <c r="D468" s="223"/>
      <c r="E468" s="224"/>
      <c r="F468" s="221"/>
      <c r="G468" s="221"/>
      <c r="H468" s="221"/>
      <c r="I468" s="221"/>
      <c r="J468" s="221"/>
      <c r="K468" s="221"/>
      <c r="L468" s="221"/>
      <c r="M468" s="221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10"/>
      <c r="Z468" s="210"/>
      <c r="AA468" s="210"/>
      <c r="AB468" s="210"/>
      <c r="AC468" s="210"/>
      <c r="AD468" s="210"/>
      <c r="AE468" s="210"/>
      <c r="AF468" s="210"/>
      <c r="AG468" s="210" t="s">
        <v>242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17"/>
      <c r="B469" s="218"/>
      <c r="C469" s="260" t="s">
        <v>686</v>
      </c>
      <c r="D469" s="223"/>
      <c r="E469" s="224">
        <v>14</v>
      </c>
      <c r="F469" s="221"/>
      <c r="G469" s="221"/>
      <c r="H469" s="221"/>
      <c r="I469" s="221"/>
      <c r="J469" s="221"/>
      <c r="K469" s="221"/>
      <c r="L469" s="221"/>
      <c r="M469" s="221"/>
      <c r="N469" s="220"/>
      <c r="O469" s="220"/>
      <c r="P469" s="220"/>
      <c r="Q469" s="220"/>
      <c r="R469" s="221"/>
      <c r="S469" s="221"/>
      <c r="T469" s="221"/>
      <c r="U469" s="221"/>
      <c r="V469" s="221"/>
      <c r="W469" s="221"/>
      <c r="X469" s="221"/>
      <c r="Y469" s="210"/>
      <c r="Z469" s="210"/>
      <c r="AA469" s="210"/>
      <c r="AB469" s="210"/>
      <c r="AC469" s="210"/>
      <c r="AD469" s="210"/>
      <c r="AE469" s="210"/>
      <c r="AF469" s="210"/>
      <c r="AG469" s="210" t="s">
        <v>242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17"/>
      <c r="B470" s="218"/>
      <c r="C470" s="260" t="s">
        <v>687</v>
      </c>
      <c r="D470" s="223"/>
      <c r="E470" s="224">
        <v>14</v>
      </c>
      <c r="F470" s="221"/>
      <c r="G470" s="221"/>
      <c r="H470" s="221"/>
      <c r="I470" s="221"/>
      <c r="J470" s="221"/>
      <c r="K470" s="221"/>
      <c r="L470" s="221"/>
      <c r="M470" s="221"/>
      <c r="N470" s="220"/>
      <c r="O470" s="220"/>
      <c r="P470" s="220"/>
      <c r="Q470" s="220"/>
      <c r="R470" s="221"/>
      <c r="S470" s="221"/>
      <c r="T470" s="221"/>
      <c r="U470" s="221"/>
      <c r="V470" s="221"/>
      <c r="W470" s="221"/>
      <c r="X470" s="221"/>
      <c r="Y470" s="210"/>
      <c r="Z470" s="210"/>
      <c r="AA470" s="210"/>
      <c r="AB470" s="210"/>
      <c r="AC470" s="210"/>
      <c r="AD470" s="210"/>
      <c r="AE470" s="210"/>
      <c r="AF470" s="210"/>
      <c r="AG470" s="210" t="s">
        <v>242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ht="33.75" outlineLevel="1" x14ac:dyDescent="0.2">
      <c r="A471" s="238">
        <v>40</v>
      </c>
      <c r="B471" s="239" t="s">
        <v>688</v>
      </c>
      <c r="C471" s="259" t="s">
        <v>689</v>
      </c>
      <c r="D471" s="240" t="s">
        <v>236</v>
      </c>
      <c r="E471" s="241">
        <v>38.4</v>
      </c>
      <c r="F471" s="242"/>
      <c r="G471" s="243">
        <f>ROUND(E471*F471,2)</f>
        <v>0</v>
      </c>
      <c r="H471" s="242"/>
      <c r="I471" s="243">
        <f>ROUND(E471*H471,2)</f>
        <v>0</v>
      </c>
      <c r="J471" s="242"/>
      <c r="K471" s="243">
        <f>ROUND(E471*J471,2)</f>
        <v>0</v>
      </c>
      <c r="L471" s="243">
        <v>15</v>
      </c>
      <c r="M471" s="243">
        <f>G471*(1+L471/100)</f>
        <v>0</v>
      </c>
      <c r="N471" s="241">
        <v>1E-3</v>
      </c>
      <c r="O471" s="241">
        <f>ROUND(E471*N471,2)</f>
        <v>0.04</v>
      </c>
      <c r="P471" s="241">
        <v>6.3E-2</v>
      </c>
      <c r="Q471" s="241">
        <f>ROUND(E471*P471,2)</f>
        <v>2.42</v>
      </c>
      <c r="R471" s="243" t="s">
        <v>566</v>
      </c>
      <c r="S471" s="243" t="s">
        <v>237</v>
      </c>
      <c r="T471" s="244" t="s">
        <v>238</v>
      </c>
      <c r="U471" s="221">
        <v>0.71799999999999997</v>
      </c>
      <c r="V471" s="221">
        <f>ROUND(E471*U471,2)</f>
        <v>27.57</v>
      </c>
      <c r="W471" s="221"/>
      <c r="X471" s="221" t="s">
        <v>239</v>
      </c>
      <c r="Y471" s="210"/>
      <c r="Z471" s="210"/>
      <c r="AA471" s="210"/>
      <c r="AB471" s="210"/>
      <c r="AC471" s="210"/>
      <c r="AD471" s="210"/>
      <c r="AE471" s="210"/>
      <c r="AF471" s="210"/>
      <c r="AG471" s="210" t="s">
        <v>240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17"/>
      <c r="B472" s="218"/>
      <c r="C472" s="260" t="s">
        <v>609</v>
      </c>
      <c r="D472" s="223"/>
      <c r="E472" s="224"/>
      <c r="F472" s="221"/>
      <c r="G472" s="221"/>
      <c r="H472" s="221"/>
      <c r="I472" s="221"/>
      <c r="J472" s="221"/>
      <c r="K472" s="221"/>
      <c r="L472" s="221"/>
      <c r="M472" s="221"/>
      <c r="N472" s="220"/>
      <c r="O472" s="220"/>
      <c r="P472" s="220"/>
      <c r="Q472" s="220"/>
      <c r="R472" s="221"/>
      <c r="S472" s="221"/>
      <c r="T472" s="221"/>
      <c r="U472" s="221"/>
      <c r="V472" s="221"/>
      <c r="W472" s="221"/>
      <c r="X472" s="221"/>
      <c r="Y472" s="210"/>
      <c r="Z472" s="210"/>
      <c r="AA472" s="210"/>
      <c r="AB472" s="210"/>
      <c r="AC472" s="210"/>
      <c r="AD472" s="210"/>
      <c r="AE472" s="210"/>
      <c r="AF472" s="210"/>
      <c r="AG472" s="210" t="s">
        <v>242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">
      <c r="A473" s="217"/>
      <c r="B473" s="218"/>
      <c r="C473" s="260" t="s">
        <v>610</v>
      </c>
      <c r="D473" s="223"/>
      <c r="E473" s="224"/>
      <c r="F473" s="221"/>
      <c r="G473" s="221"/>
      <c r="H473" s="221"/>
      <c r="I473" s="221"/>
      <c r="J473" s="221"/>
      <c r="K473" s="221"/>
      <c r="L473" s="221"/>
      <c r="M473" s="221"/>
      <c r="N473" s="220"/>
      <c r="O473" s="220"/>
      <c r="P473" s="220"/>
      <c r="Q473" s="220"/>
      <c r="R473" s="221"/>
      <c r="S473" s="221"/>
      <c r="T473" s="221"/>
      <c r="U473" s="221"/>
      <c r="V473" s="221"/>
      <c r="W473" s="221"/>
      <c r="X473" s="221"/>
      <c r="Y473" s="210"/>
      <c r="Z473" s="210"/>
      <c r="AA473" s="210"/>
      <c r="AB473" s="210"/>
      <c r="AC473" s="210"/>
      <c r="AD473" s="210"/>
      <c r="AE473" s="210"/>
      <c r="AF473" s="210"/>
      <c r="AG473" s="210" t="s">
        <v>242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">
      <c r="A474" s="217"/>
      <c r="B474" s="218"/>
      <c r="C474" s="260" t="s">
        <v>690</v>
      </c>
      <c r="D474" s="223"/>
      <c r="E474" s="224">
        <v>3.2</v>
      </c>
      <c r="F474" s="221"/>
      <c r="G474" s="221"/>
      <c r="H474" s="221"/>
      <c r="I474" s="221"/>
      <c r="J474" s="221"/>
      <c r="K474" s="221"/>
      <c r="L474" s="221"/>
      <c r="M474" s="221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10"/>
      <c r="Z474" s="210"/>
      <c r="AA474" s="210"/>
      <c r="AB474" s="210"/>
      <c r="AC474" s="210"/>
      <c r="AD474" s="210"/>
      <c r="AE474" s="210"/>
      <c r="AF474" s="210"/>
      <c r="AG474" s="210" t="s">
        <v>242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">
      <c r="A475" s="217"/>
      <c r="B475" s="218"/>
      <c r="C475" s="260" t="s">
        <v>691</v>
      </c>
      <c r="D475" s="223"/>
      <c r="E475" s="224">
        <v>3.2</v>
      </c>
      <c r="F475" s="221"/>
      <c r="G475" s="221"/>
      <c r="H475" s="221"/>
      <c r="I475" s="221"/>
      <c r="J475" s="221"/>
      <c r="K475" s="221"/>
      <c r="L475" s="221"/>
      <c r="M475" s="221"/>
      <c r="N475" s="220"/>
      <c r="O475" s="220"/>
      <c r="P475" s="220"/>
      <c r="Q475" s="220"/>
      <c r="R475" s="221"/>
      <c r="S475" s="221"/>
      <c r="T475" s="221"/>
      <c r="U475" s="221"/>
      <c r="V475" s="221"/>
      <c r="W475" s="221"/>
      <c r="X475" s="221"/>
      <c r="Y475" s="210"/>
      <c r="Z475" s="210"/>
      <c r="AA475" s="210"/>
      <c r="AB475" s="210"/>
      <c r="AC475" s="210"/>
      <c r="AD475" s="210"/>
      <c r="AE475" s="210"/>
      <c r="AF475" s="210"/>
      <c r="AG475" s="210" t="s">
        <v>242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17"/>
      <c r="B476" s="218"/>
      <c r="C476" s="260" t="s">
        <v>692</v>
      </c>
      <c r="D476" s="223"/>
      <c r="E476" s="224">
        <v>3.2</v>
      </c>
      <c r="F476" s="221"/>
      <c r="G476" s="221"/>
      <c r="H476" s="221"/>
      <c r="I476" s="221"/>
      <c r="J476" s="221"/>
      <c r="K476" s="221"/>
      <c r="L476" s="221"/>
      <c r="M476" s="221"/>
      <c r="N476" s="220"/>
      <c r="O476" s="220"/>
      <c r="P476" s="220"/>
      <c r="Q476" s="220"/>
      <c r="R476" s="221"/>
      <c r="S476" s="221"/>
      <c r="T476" s="221"/>
      <c r="U476" s="221"/>
      <c r="V476" s="221"/>
      <c r="W476" s="221"/>
      <c r="X476" s="221"/>
      <c r="Y476" s="210"/>
      <c r="Z476" s="210"/>
      <c r="AA476" s="210"/>
      <c r="AB476" s="210"/>
      <c r="AC476" s="210"/>
      <c r="AD476" s="210"/>
      <c r="AE476" s="210"/>
      <c r="AF476" s="210"/>
      <c r="AG476" s="210" t="s">
        <v>242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">
      <c r="A477" s="217"/>
      <c r="B477" s="218"/>
      <c r="C477" s="260" t="s">
        <v>693</v>
      </c>
      <c r="D477" s="223"/>
      <c r="E477" s="224">
        <v>3.2</v>
      </c>
      <c r="F477" s="221"/>
      <c r="G477" s="221"/>
      <c r="H477" s="221"/>
      <c r="I477" s="221"/>
      <c r="J477" s="221"/>
      <c r="K477" s="221"/>
      <c r="L477" s="221"/>
      <c r="M477" s="221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10"/>
      <c r="Z477" s="210"/>
      <c r="AA477" s="210"/>
      <c r="AB477" s="210"/>
      <c r="AC477" s="210"/>
      <c r="AD477" s="210"/>
      <c r="AE477" s="210"/>
      <c r="AF477" s="210"/>
      <c r="AG477" s="210" t="s">
        <v>242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17"/>
      <c r="B478" s="218"/>
      <c r="C478" s="260" t="s">
        <v>694</v>
      </c>
      <c r="D478" s="223"/>
      <c r="E478" s="224">
        <v>3.2</v>
      </c>
      <c r="F478" s="221"/>
      <c r="G478" s="221"/>
      <c r="H478" s="221"/>
      <c r="I478" s="221"/>
      <c r="J478" s="221"/>
      <c r="K478" s="221"/>
      <c r="L478" s="221"/>
      <c r="M478" s="221"/>
      <c r="N478" s="220"/>
      <c r="O478" s="220"/>
      <c r="P478" s="220"/>
      <c r="Q478" s="220"/>
      <c r="R478" s="221"/>
      <c r="S478" s="221"/>
      <c r="T478" s="221"/>
      <c r="U478" s="221"/>
      <c r="V478" s="221"/>
      <c r="W478" s="221"/>
      <c r="X478" s="221"/>
      <c r="Y478" s="210"/>
      <c r="Z478" s="210"/>
      <c r="AA478" s="210"/>
      <c r="AB478" s="210"/>
      <c r="AC478" s="210"/>
      <c r="AD478" s="210"/>
      <c r="AE478" s="210"/>
      <c r="AF478" s="210"/>
      <c r="AG478" s="210" t="s">
        <v>242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">
      <c r="A479" s="217"/>
      <c r="B479" s="218"/>
      <c r="C479" s="260" t="s">
        <v>616</v>
      </c>
      <c r="D479" s="223"/>
      <c r="E479" s="224"/>
      <c r="F479" s="221"/>
      <c r="G479" s="221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10"/>
      <c r="Z479" s="210"/>
      <c r="AA479" s="210"/>
      <c r="AB479" s="210"/>
      <c r="AC479" s="210"/>
      <c r="AD479" s="210"/>
      <c r="AE479" s="210"/>
      <c r="AF479" s="210"/>
      <c r="AG479" s="210" t="s">
        <v>242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17"/>
      <c r="B480" s="218"/>
      <c r="C480" s="260" t="s">
        <v>610</v>
      </c>
      <c r="D480" s="223"/>
      <c r="E480" s="224"/>
      <c r="F480" s="221"/>
      <c r="G480" s="221"/>
      <c r="H480" s="221"/>
      <c r="I480" s="221"/>
      <c r="J480" s="221"/>
      <c r="K480" s="221"/>
      <c r="L480" s="221"/>
      <c r="M480" s="221"/>
      <c r="N480" s="220"/>
      <c r="O480" s="220"/>
      <c r="P480" s="220"/>
      <c r="Q480" s="220"/>
      <c r="R480" s="221"/>
      <c r="S480" s="221"/>
      <c r="T480" s="221"/>
      <c r="U480" s="221"/>
      <c r="V480" s="221"/>
      <c r="W480" s="221"/>
      <c r="X480" s="221"/>
      <c r="Y480" s="210"/>
      <c r="Z480" s="210"/>
      <c r="AA480" s="210"/>
      <c r="AB480" s="210"/>
      <c r="AC480" s="210"/>
      <c r="AD480" s="210"/>
      <c r="AE480" s="210"/>
      <c r="AF480" s="210"/>
      <c r="AG480" s="210" t="s">
        <v>242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17"/>
      <c r="B481" s="218"/>
      <c r="C481" s="260" t="s">
        <v>695</v>
      </c>
      <c r="D481" s="223"/>
      <c r="E481" s="224">
        <v>3.2</v>
      </c>
      <c r="F481" s="221"/>
      <c r="G481" s="221"/>
      <c r="H481" s="221"/>
      <c r="I481" s="221"/>
      <c r="J481" s="221"/>
      <c r="K481" s="221"/>
      <c r="L481" s="221"/>
      <c r="M481" s="221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10"/>
      <c r="Z481" s="210"/>
      <c r="AA481" s="210"/>
      <c r="AB481" s="210"/>
      <c r="AC481" s="210"/>
      <c r="AD481" s="210"/>
      <c r="AE481" s="210"/>
      <c r="AF481" s="210"/>
      <c r="AG481" s="210" t="s">
        <v>242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17"/>
      <c r="B482" s="218"/>
      <c r="C482" s="260" t="s">
        <v>696</v>
      </c>
      <c r="D482" s="223"/>
      <c r="E482" s="224">
        <v>3.2</v>
      </c>
      <c r="F482" s="221"/>
      <c r="G482" s="221"/>
      <c r="H482" s="221"/>
      <c r="I482" s="221"/>
      <c r="J482" s="221"/>
      <c r="K482" s="221"/>
      <c r="L482" s="221"/>
      <c r="M482" s="221"/>
      <c r="N482" s="220"/>
      <c r="O482" s="220"/>
      <c r="P482" s="220"/>
      <c r="Q482" s="220"/>
      <c r="R482" s="221"/>
      <c r="S482" s="221"/>
      <c r="T482" s="221"/>
      <c r="U482" s="221"/>
      <c r="V482" s="221"/>
      <c r="W482" s="221"/>
      <c r="X482" s="221"/>
      <c r="Y482" s="210"/>
      <c r="Z482" s="210"/>
      <c r="AA482" s="210"/>
      <c r="AB482" s="210"/>
      <c r="AC482" s="210"/>
      <c r="AD482" s="210"/>
      <c r="AE482" s="210"/>
      <c r="AF482" s="210"/>
      <c r="AG482" s="210" t="s">
        <v>242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17"/>
      <c r="B483" s="218"/>
      <c r="C483" s="260" t="s">
        <v>697</v>
      </c>
      <c r="D483" s="223"/>
      <c r="E483" s="224">
        <v>3.2</v>
      </c>
      <c r="F483" s="221"/>
      <c r="G483" s="221"/>
      <c r="H483" s="221"/>
      <c r="I483" s="221"/>
      <c r="J483" s="221"/>
      <c r="K483" s="221"/>
      <c r="L483" s="221"/>
      <c r="M483" s="221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10"/>
      <c r="Z483" s="210"/>
      <c r="AA483" s="210"/>
      <c r="AB483" s="210"/>
      <c r="AC483" s="210"/>
      <c r="AD483" s="210"/>
      <c r="AE483" s="210"/>
      <c r="AF483" s="210"/>
      <c r="AG483" s="210" t="s">
        <v>242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">
      <c r="A484" s="217"/>
      <c r="B484" s="218"/>
      <c r="C484" s="260" t="s">
        <v>698</v>
      </c>
      <c r="D484" s="223"/>
      <c r="E484" s="224">
        <v>3.2</v>
      </c>
      <c r="F484" s="221"/>
      <c r="G484" s="221"/>
      <c r="H484" s="221"/>
      <c r="I484" s="221"/>
      <c r="J484" s="221"/>
      <c r="K484" s="221"/>
      <c r="L484" s="221"/>
      <c r="M484" s="221"/>
      <c r="N484" s="220"/>
      <c r="O484" s="220"/>
      <c r="P484" s="220"/>
      <c r="Q484" s="220"/>
      <c r="R484" s="221"/>
      <c r="S484" s="221"/>
      <c r="T484" s="221"/>
      <c r="U484" s="221"/>
      <c r="V484" s="221"/>
      <c r="W484" s="221"/>
      <c r="X484" s="221"/>
      <c r="Y484" s="210"/>
      <c r="Z484" s="210"/>
      <c r="AA484" s="210"/>
      <c r="AB484" s="210"/>
      <c r="AC484" s="210"/>
      <c r="AD484" s="210"/>
      <c r="AE484" s="210"/>
      <c r="AF484" s="210"/>
      <c r="AG484" s="210" t="s">
        <v>242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">
      <c r="A485" s="217"/>
      <c r="B485" s="218"/>
      <c r="C485" s="260" t="s">
        <v>699</v>
      </c>
      <c r="D485" s="223"/>
      <c r="E485" s="224">
        <v>3.2</v>
      </c>
      <c r="F485" s="221"/>
      <c r="G485" s="221"/>
      <c r="H485" s="221"/>
      <c r="I485" s="221"/>
      <c r="J485" s="221"/>
      <c r="K485" s="221"/>
      <c r="L485" s="221"/>
      <c r="M485" s="221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10"/>
      <c r="Z485" s="210"/>
      <c r="AA485" s="210"/>
      <c r="AB485" s="210"/>
      <c r="AC485" s="210"/>
      <c r="AD485" s="210"/>
      <c r="AE485" s="210"/>
      <c r="AF485" s="210"/>
      <c r="AG485" s="210" t="s">
        <v>242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">
      <c r="A486" s="217"/>
      <c r="B486" s="218"/>
      <c r="C486" s="260" t="s">
        <v>700</v>
      </c>
      <c r="D486" s="223"/>
      <c r="E486" s="224">
        <v>3.2</v>
      </c>
      <c r="F486" s="221"/>
      <c r="G486" s="221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10"/>
      <c r="Z486" s="210"/>
      <c r="AA486" s="210"/>
      <c r="AB486" s="210"/>
      <c r="AC486" s="210"/>
      <c r="AD486" s="210"/>
      <c r="AE486" s="210"/>
      <c r="AF486" s="210"/>
      <c r="AG486" s="210" t="s">
        <v>242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">
      <c r="A487" s="217"/>
      <c r="B487" s="218"/>
      <c r="C487" s="260" t="s">
        <v>701</v>
      </c>
      <c r="D487" s="223"/>
      <c r="E487" s="224">
        <v>3.2</v>
      </c>
      <c r="F487" s="221"/>
      <c r="G487" s="221"/>
      <c r="H487" s="221"/>
      <c r="I487" s="221"/>
      <c r="J487" s="221"/>
      <c r="K487" s="221"/>
      <c r="L487" s="221"/>
      <c r="M487" s="221"/>
      <c r="N487" s="220"/>
      <c r="O487" s="220"/>
      <c r="P487" s="220"/>
      <c r="Q487" s="220"/>
      <c r="R487" s="221"/>
      <c r="S487" s="221"/>
      <c r="T487" s="221"/>
      <c r="U487" s="221"/>
      <c r="V487" s="221"/>
      <c r="W487" s="221"/>
      <c r="X487" s="221"/>
      <c r="Y487" s="210"/>
      <c r="Z487" s="210"/>
      <c r="AA487" s="210"/>
      <c r="AB487" s="210"/>
      <c r="AC487" s="210"/>
      <c r="AD487" s="210"/>
      <c r="AE487" s="210"/>
      <c r="AF487" s="210"/>
      <c r="AG487" s="210" t="s">
        <v>242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38">
        <v>41</v>
      </c>
      <c r="B488" s="239" t="s">
        <v>702</v>
      </c>
      <c r="C488" s="259" t="s">
        <v>703</v>
      </c>
      <c r="D488" s="240" t="s">
        <v>236</v>
      </c>
      <c r="E488" s="241">
        <v>12.975</v>
      </c>
      <c r="F488" s="242"/>
      <c r="G488" s="243">
        <f>ROUND(E488*F488,2)</f>
        <v>0</v>
      </c>
      <c r="H488" s="242"/>
      <c r="I488" s="243">
        <f>ROUND(E488*H488,2)</f>
        <v>0</v>
      </c>
      <c r="J488" s="242"/>
      <c r="K488" s="243">
        <f>ROUND(E488*J488,2)</f>
        <v>0</v>
      </c>
      <c r="L488" s="243">
        <v>15</v>
      </c>
      <c r="M488" s="243">
        <f>G488*(1+L488/100)</f>
        <v>0</v>
      </c>
      <c r="N488" s="241">
        <v>1E-3</v>
      </c>
      <c r="O488" s="241">
        <f>ROUND(E488*N488,2)</f>
        <v>0.01</v>
      </c>
      <c r="P488" s="241">
        <v>3.492E-2</v>
      </c>
      <c r="Q488" s="241">
        <f>ROUND(E488*P488,2)</f>
        <v>0.45</v>
      </c>
      <c r="R488" s="243" t="s">
        <v>566</v>
      </c>
      <c r="S488" s="243" t="s">
        <v>237</v>
      </c>
      <c r="T488" s="244" t="s">
        <v>556</v>
      </c>
      <c r="U488" s="221">
        <v>0.52100000000000002</v>
      </c>
      <c r="V488" s="221">
        <f>ROUND(E488*U488,2)</f>
        <v>6.76</v>
      </c>
      <c r="W488" s="221"/>
      <c r="X488" s="221" t="s">
        <v>239</v>
      </c>
      <c r="Y488" s="210"/>
      <c r="Z488" s="210"/>
      <c r="AA488" s="210"/>
      <c r="AB488" s="210"/>
      <c r="AC488" s="210"/>
      <c r="AD488" s="210"/>
      <c r="AE488" s="210"/>
      <c r="AF488" s="210"/>
      <c r="AG488" s="210" t="s">
        <v>240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">
      <c r="A489" s="217"/>
      <c r="B489" s="218"/>
      <c r="C489" s="260" t="s">
        <v>609</v>
      </c>
      <c r="D489" s="223"/>
      <c r="E489" s="224"/>
      <c r="F489" s="221"/>
      <c r="G489" s="221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10"/>
      <c r="Z489" s="210"/>
      <c r="AA489" s="210"/>
      <c r="AB489" s="210"/>
      <c r="AC489" s="210"/>
      <c r="AD489" s="210"/>
      <c r="AE489" s="210"/>
      <c r="AF489" s="210"/>
      <c r="AG489" s="210" t="s">
        <v>242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">
      <c r="A490" s="217"/>
      <c r="B490" s="218"/>
      <c r="C490" s="260" t="s">
        <v>704</v>
      </c>
      <c r="D490" s="223"/>
      <c r="E490" s="224">
        <v>2.2000000000000002</v>
      </c>
      <c r="F490" s="221"/>
      <c r="G490" s="221"/>
      <c r="H490" s="221"/>
      <c r="I490" s="221"/>
      <c r="J490" s="221"/>
      <c r="K490" s="221"/>
      <c r="L490" s="221"/>
      <c r="M490" s="221"/>
      <c r="N490" s="220"/>
      <c r="O490" s="220"/>
      <c r="P490" s="220"/>
      <c r="Q490" s="220"/>
      <c r="R490" s="221"/>
      <c r="S490" s="221"/>
      <c r="T490" s="221"/>
      <c r="U490" s="221"/>
      <c r="V490" s="221"/>
      <c r="W490" s="221"/>
      <c r="X490" s="221"/>
      <c r="Y490" s="210"/>
      <c r="Z490" s="210"/>
      <c r="AA490" s="210"/>
      <c r="AB490" s="210"/>
      <c r="AC490" s="210"/>
      <c r="AD490" s="210"/>
      <c r="AE490" s="210"/>
      <c r="AF490" s="210"/>
      <c r="AG490" s="210" t="s">
        <v>242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">
      <c r="A491" s="217"/>
      <c r="B491" s="218"/>
      <c r="C491" s="260" t="s">
        <v>705</v>
      </c>
      <c r="D491" s="223"/>
      <c r="E491" s="224">
        <v>2.2000000000000002</v>
      </c>
      <c r="F491" s="221"/>
      <c r="G491" s="221"/>
      <c r="H491" s="221"/>
      <c r="I491" s="221"/>
      <c r="J491" s="221"/>
      <c r="K491" s="221"/>
      <c r="L491" s="221"/>
      <c r="M491" s="221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10"/>
      <c r="Z491" s="210"/>
      <c r="AA491" s="210"/>
      <c r="AB491" s="210"/>
      <c r="AC491" s="210"/>
      <c r="AD491" s="210"/>
      <c r="AE491" s="210"/>
      <c r="AF491" s="210"/>
      <c r="AG491" s="210" t="s">
        <v>242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17"/>
      <c r="B492" s="218"/>
      <c r="C492" s="260" t="s">
        <v>706</v>
      </c>
      <c r="D492" s="223"/>
      <c r="E492" s="224">
        <v>4.4000000000000004</v>
      </c>
      <c r="F492" s="221"/>
      <c r="G492" s="221"/>
      <c r="H492" s="221"/>
      <c r="I492" s="221"/>
      <c r="J492" s="221"/>
      <c r="K492" s="221"/>
      <c r="L492" s="221"/>
      <c r="M492" s="221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10"/>
      <c r="Z492" s="210"/>
      <c r="AA492" s="210"/>
      <c r="AB492" s="210"/>
      <c r="AC492" s="210"/>
      <c r="AD492" s="210"/>
      <c r="AE492" s="210"/>
      <c r="AF492" s="210"/>
      <c r="AG492" s="210" t="s">
        <v>242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17"/>
      <c r="B493" s="218"/>
      <c r="C493" s="260" t="s">
        <v>616</v>
      </c>
      <c r="D493" s="223"/>
      <c r="E493" s="224"/>
      <c r="F493" s="221"/>
      <c r="G493" s="221"/>
      <c r="H493" s="221"/>
      <c r="I493" s="221"/>
      <c r="J493" s="221"/>
      <c r="K493" s="221"/>
      <c r="L493" s="221"/>
      <c r="M493" s="221"/>
      <c r="N493" s="220"/>
      <c r="O493" s="220"/>
      <c r="P493" s="220"/>
      <c r="Q493" s="220"/>
      <c r="R493" s="221"/>
      <c r="S493" s="221"/>
      <c r="T493" s="221"/>
      <c r="U493" s="221"/>
      <c r="V493" s="221"/>
      <c r="W493" s="221"/>
      <c r="X493" s="221"/>
      <c r="Y493" s="210"/>
      <c r="Z493" s="210"/>
      <c r="AA493" s="210"/>
      <c r="AB493" s="210"/>
      <c r="AC493" s="210"/>
      <c r="AD493" s="210"/>
      <c r="AE493" s="210"/>
      <c r="AF493" s="210"/>
      <c r="AG493" s="210" t="s">
        <v>242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17"/>
      <c r="B494" s="218"/>
      <c r="C494" s="260" t="s">
        <v>707</v>
      </c>
      <c r="D494" s="223"/>
      <c r="E494" s="224">
        <v>1.4</v>
      </c>
      <c r="F494" s="221"/>
      <c r="G494" s="221"/>
      <c r="H494" s="221"/>
      <c r="I494" s="221"/>
      <c r="J494" s="221"/>
      <c r="K494" s="221"/>
      <c r="L494" s="221"/>
      <c r="M494" s="221"/>
      <c r="N494" s="220"/>
      <c r="O494" s="220"/>
      <c r="P494" s="220"/>
      <c r="Q494" s="220"/>
      <c r="R494" s="221"/>
      <c r="S494" s="221"/>
      <c r="T494" s="221"/>
      <c r="U494" s="221"/>
      <c r="V494" s="221"/>
      <c r="W494" s="221"/>
      <c r="X494" s="221"/>
      <c r="Y494" s="210"/>
      <c r="Z494" s="210"/>
      <c r="AA494" s="210"/>
      <c r="AB494" s="210"/>
      <c r="AC494" s="210"/>
      <c r="AD494" s="210"/>
      <c r="AE494" s="210"/>
      <c r="AF494" s="210"/>
      <c r="AG494" s="210" t="s">
        <v>242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">
      <c r="A495" s="217"/>
      <c r="B495" s="218"/>
      <c r="C495" s="260" t="s">
        <v>708</v>
      </c>
      <c r="D495" s="223"/>
      <c r="E495" s="224">
        <v>1.4</v>
      </c>
      <c r="F495" s="221"/>
      <c r="G495" s="221"/>
      <c r="H495" s="221"/>
      <c r="I495" s="221"/>
      <c r="J495" s="221"/>
      <c r="K495" s="221"/>
      <c r="L495" s="221"/>
      <c r="M495" s="221"/>
      <c r="N495" s="220"/>
      <c r="O495" s="220"/>
      <c r="P495" s="220"/>
      <c r="Q495" s="220"/>
      <c r="R495" s="221"/>
      <c r="S495" s="221"/>
      <c r="T495" s="221"/>
      <c r="U495" s="221"/>
      <c r="V495" s="221"/>
      <c r="W495" s="221"/>
      <c r="X495" s="221"/>
      <c r="Y495" s="210"/>
      <c r="Z495" s="210"/>
      <c r="AA495" s="210"/>
      <c r="AB495" s="210"/>
      <c r="AC495" s="210"/>
      <c r="AD495" s="210"/>
      <c r="AE495" s="210"/>
      <c r="AF495" s="210"/>
      <c r="AG495" s="210" t="s">
        <v>242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">
      <c r="A496" s="217"/>
      <c r="B496" s="218"/>
      <c r="C496" s="260" t="s">
        <v>679</v>
      </c>
      <c r="D496" s="223"/>
      <c r="E496" s="224"/>
      <c r="F496" s="221"/>
      <c r="G496" s="221"/>
      <c r="H496" s="221"/>
      <c r="I496" s="221"/>
      <c r="J496" s="221"/>
      <c r="K496" s="221"/>
      <c r="L496" s="221"/>
      <c r="M496" s="221"/>
      <c r="N496" s="220"/>
      <c r="O496" s="220"/>
      <c r="P496" s="220"/>
      <c r="Q496" s="220"/>
      <c r="R496" s="221"/>
      <c r="S496" s="221"/>
      <c r="T496" s="221"/>
      <c r="U496" s="221"/>
      <c r="V496" s="221"/>
      <c r="W496" s="221"/>
      <c r="X496" s="221"/>
      <c r="Y496" s="210"/>
      <c r="Z496" s="210"/>
      <c r="AA496" s="210"/>
      <c r="AB496" s="210"/>
      <c r="AC496" s="210"/>
      <c r="AD496" s="210"/>
      <c r="AE496" s="210"/>
      <c r="AF496" s="210"/>
      <c r="AG496" s="210" t="s">
        <v>242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">
      <c r="A497" s="217"/>
      <c r="B497" s="218"/>
      <c r="C497" s="260" t="s">
        <v>709</v>
      </c>
      <c r="D497" s="223"/>
      <c r="E497" s="224">
        <v>1.375</v>
      </c>
      <c r="F497" s="221"/>
      <c r="G497" s="221"/>
      <c r="H497" s="221"/>
      <c r="I497" s="221"/>
      <c r="J497" s="221"/>
      <c r="K497" s="221"/>
      <c r="L497" s="221"/>
      <c r="M497" s="221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10"/>
      <c r="Z497" s="210"/>
      <c r="AA497" s="210"/>
      <c r="AB497" s="210"/>
      <c r="AC497" s="210"/>
      <c r="AD497" s="210"/>
      <c r="AE497" s="210"/>
      <c r="AF497" s="210"/>
      <c r="AG497" s="210" t="s">
        <v>242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">
      <c r="A498" s="238">
        <v>42</v>
      </c>
      <c r="B498" s="239" t="s">
        <v>710</v>
      </c>
      <c r="C498" s="259" t="s">
        <v>711</v>
      </c>
      <c r="D498" s="240" t="s">
        <v>236</v>
      </c>
      <c r="E498" s="241">
        <v>62.46</v>
      </c>
      <c r="F498" s="242"/>
      <c r="G498" s="243">
        <f>ROUND(E498*F498,2)</f>
        <v>0</v>
      </c>
      <c r="H498" s="242"/>
      <c r="I498" s="243">
        <f>ROUND(E498*H498,2)</f>
        <v>0</v>
      </c>
      <c r="J498" s="242"/>
      <c r="K498" s="243">
        <f>ROUND(E498*J498,2)</f>
        <v>0</v>
      </c>
      <c r="L498" s="243">
        <v>15</v>
      </c>
      <c r="M498" s="243">
        <f>G498*(1+L498/100)</f>
        <v>0</v>
      </c>
      <c r="N498" s="241">
        <v>9.2000000000000003E-4</v>
      </c>
      <c r="O498" s="241">
        <f>ROUND(E498*N498,2)</f>
        <v>0.06</v>
      </c>
      <c r="P498" s="241">
        <v>0.04</v>
      </c>
      <c r="Q498" s="241">
        <f>ROUND(E498*P498,2)</f>
        <v>2.5</v>
      </c>
      <c r="R498" s="243" t="s">
        <v>566</v>
      </c>
      <c r="S498" s="243" t="s">
        <v>237</v>
      </c>
      <c r="T498" s="244" t="s">
        <v>238</v>
      </c>
      <c r="U498" s="221">
        <v>0.373</v>
      </c>
      <c r="V498" s="221">
        <f>ROUND(E498*U498,2)</f>
        <v>23.3</v>
      </c>
      <c r="W498" s="221"/>
      <c r="X498" s="221" t="s">
        <v>239</v>
      </c>
      <c r="Y498" s="210"/>
      <c r="Z498" s="210"/>
      <c r="AA498" s="210"/>
      <c r="AB498" s="210"/>
      <c r="AC498" s="210"/>
      <c r="AD498" s="210"/>
      <c r="AE498" s="210"/>
      <c r="AF498" s="210"/>
      <c r="AG498" s="210" t="s">
        <v>240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">
      <c r="A499" s="217"/>
      <c r="B499" s="218"/>
      <c r="C499" s="260" t="s">
        <v>712</v>
      </c>
      <c r="D499" s="223"/>
      <c r="E499" s="224"/>
      <c r="F499" s="221"/>
      <c r="G499" s="221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10"/>
      <c r="Z499" s="210"/>
      <c r="AA499" s="210"/>
      <c r="AB499" s="210"/>
      <c r="AC499" s="210"/>
      <c r="AD499" s="210"/>
      <c r="AE499" s="210"/>
      <c r="AF499" s="210"/>
      <c r="AG499" s="210" t="s">
        <v>242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17"/>
      <c r="B500" s="218"/>
      <c r="C500" s="260" t="s">
        <v>713</v>
      </c>
      <c r="D500" s="223"/>
      <c r="E500" s="224">
        <v>13.5</v>
      </c>
      <c r="F500" s="221"/>
      <c r="G500" s="221"/>
      <c r="H500" s="221"/>
      <c r="I500" s="221"/>
      <c r="J500" s="221"/>
      <c r="K500" s="221"/>
      <c r="L500" s="221"/>
      <c r="M500" s="221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10"/>
      <c r="Z500" s="210"/>
      <c r="AA500" s="210"/>
      <c r="AB500" s="210"/>
      <c r="AC500" s="210"/>
      <c r="AD500" s="210"/>
      <c r="AE500" s="210"/>
      <c r="AF500" s="210"/>
      <c r="AG500" s="210" t="s">
        <v>242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">
      <c r="A501" s="217"/>
      <c r="B501" s="218"/>
      <c r="C501" s="260" t="s">
        <v>714</v>
      </c>
      <c r="D501" s="223"/>
      <c r="E501" s="224">
        <v>12.24</v>
      </c>
      <c r="F501" s="221"/>
      <c r="G501" s="221"/>
      <c r="H501" s="221"/>
      <c r="I501" s="221"/>
      <c r="J501" s="221"/>
      <c r="K501" s="221"/>
      <c r="L501" s="221"/>
      <c r="M501" s="221"/>
      <c r="N501" s="220"/>
      <c r="O501" s="220"/>
      <c r="P501" s="220"/>
      <c r="Q501" s="220"/>
      <c r="R501" s="221"/>
      <c r="S501" s="221"/>
      <c r="T501" s="221"/>
      <c r="U501" s="221"/>
      <c r="V501" s="221"/>
      <c r="W501" s="221"/>
      <c r="X501" s="221"/>
      <c r="Y501" s="210"/>
      <c r="Z501" s="210"/>
      <c r="AA501" s="210"/>
      <c r="AB501" s="210"/>
      <c r="AC501" s="210"/>
      <c r="AD501" s="210"/>
      <c r="AE501" s="210"/>
      <c r="AF501" s="210"/>
      <c r="AG501" s="210" t="s">
        <v>242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">
      <c r="A502" s="217"/>
      <c r="B502" s="218"/>
      <c r="C502" s="260" t="s">
        <v>715</v>
      </c>
      <c r="D502" s="223"/>
      <c r="E502" s="224">
        <v>12.24</v>
      </c>
      <c r="F502" s="221"/>
      <c r="G502" s="221"/>
      <c r="H502" s="221"/>
      <c r="I502" s="221"/>
      <c r="J502" s="221"/>
      <c r="K502" s="221"/>
      <c r="L502" s="221"/>
      <c r="M502" s="221"/>
      <c r="N502" s="220"/>
      <c r="O502" s="220"/>
      <c r="P502" s="220"/>
      <c r="Q502" s="220"/>
      <c r="R502" s="221"/>
      <c r="S502" s="221"/>
      <c r="T502" s="221"/>
      <c r="U502" s="221"/>
      <c r="V502" s="221"/>
      <c r="W502" s="221"/>
      <c r="X502" s="221"/>
      <c r="Y502" s="210"/>
      <c r="Z502" s="210"/>
      <c r="AA502" s="210"/>
      <c r="AB502" s="210"/>
      <c r="AC502" s="210"/>
      <c r="AD502" s="210"/>
      <c r="AE502" s="210"/>
      <c r="AF502" s="210"/>
      <c r="AG502" s="210" t="s">
        <v>242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17"/>
      <c r="B503" s="218"/>
      <c r="C503" s="260" t="s">
        <v>616</v>
      </c>
      <c r="D503" s="223"/>
      <c r="E503" s="224"/>
      <c r="F503" s="221"/>
      <c r="G503" s="221"/>
      <c r="H503" s="221"/>
      <c r="I503" s="221"/>
      <c r="J503" s="221"/>
      <c r="K503" s="221"/>
      <c r="L503" s="221"/>
      <c r="M503" s="221"/>
      <c r="N503" s="220"/>
      <c r="O503" s="220"/>
      <c r="P503" s="220"/>
      <c r="Q503" s="220"/>
      <c r="R503" s="221"/>
      <c r="S503" s="221"/>
      <c r="T503" s="221"/>
      <c r="U503" s="221"/>
      <c r="V503" s="221"/>
      <c r="W503" s="221"/>
      <c r="X503" s="221"/>
      <c r="Y503" s="210"/>
      <c r="Z503" s="210"/>
      <c r="AA503" s="210"/>
      <c r="AB503" s="210"/>
      <c r="AC503" s="210"/>
      <c r="AD503" s="210"/>
      <c r="AE503" s="210"/>
      <c r="AF503" s="210"/>
      <c r="AG503" s="210" t="s">
        <v>242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17"/>
      <c r="B504" s="218"/>
      <c r="C504" s="260" t="s">
        <v>716</v>
      </c>
      <c r="D504" s="223"/>
      <c r="E504" s="224">
        <v>12.24</v>
      </c>
      <c r="F504" s="221"/>
      <c r="G504" s="221"/>
      <c r="H504" s="221"/>
      <c r="I504" s="221"/>
      <c r="J504" s="221"/>
      <c r="K504" s="221"/>
      <c r="L504" s="221"/>
      <c r="M504" s="221"/>
      <c r="N504" s="220"/>
      <c r="O504" s="220"/>
      <c r="P504" s="220"/>
      <c r="Q504" s="220"/>
      <c r="R504" s="221"/>
      <c r="S504" s="221"/>
      <c r="T504" s="221"/>
      <c r="U504" s="221"/>
      <c r="V504" s="221"/>
      <c r="W504" s="221"/>
      <c r="X504" s="221"/>
      <c r="Y504" s="210"/>
      <c r="Z504" s="210"/>
      <c r="AA504" s="210"/>
      <c r="AB504" s="210"/>
      <c r="AC504" s="210"/>
      <c r="AD504" s="210"/>
      <c r="AE504" s="210"/>
      <c r="AF504" s="210"/>
      <c r="AG504" s="210" t="s">
        <v>242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">
      <c r="A505" s="217"/>
      <c r="B505" s="218"/>
      <c r="C505" s="260" t="s">
        <v>717</v>
      </c>
      <c r="D505" s="223"/>
      <c r="E505" s="224">
        <v>12.24</v>
      </c>
      <c r="F505" s="221"/>
      <c r="G505" s="221"/>
      <c r="H505" s="221"/>
      <c r="I505" s="221"/>
      <c r="J505" s="221"/>
      <c r="K505" s="221"/>
      <c r="L505" s="221"/>
      <c r="M505" s="221"/>
      <c r="N505" s="220"/>
      <c r="O505" s="220"/>
      <c r="P505" s="220"/>
      <c r="Q505" s="220"/>
      <c r="R505" s="221"/>
      <c r="S505" s="221"/>
      <c r="T505" s="221"/>
      <c r="U505" s="221"/>
      <c r="V505" s="221"/>
      <c r="W505" s="221"/>
      <c r="X505" s="221"/>
      <c r="Y505" s="210"/>
      <c r="Z505" s="210"/>
      <c r="AA505" s="210"/>
      <c r="AB505" s="210"/>
      <c r="AC505" s="210"/>
      <c r="AD505" s="210"/>
      <c r="AE505" s="210"/>
      <c r="AF505" s="210"/>
      <c r="AG505" s="210" t="s">
        <v>242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">
      <c r="A506" s="238">
        <v>43</v>
      </c>
      <c r="B506" s="239" t="s">
        <v>718</v>
      </c>
      <c r="C506" s="259" t="s">
        <v>719</v>
      </c>
      <c r="D506" s="240" t="s">
        <v>236</v>
      </c>
      <c r="E506" s="241">
        <v>28.5</v>
      </c>
      <c r="F506" s="242"/>
      <c r="G506" s="243">
        <f>ROUND(E506*F506,2)</f>
        <v>0</v>
      </c>
      <c r="H506" s="242"/>
      <c r="I506" s="243">
        <f>ROUND(E506*H506,2)</f>
        <v>0</v>
      </c>
      <c r="J506" s="242"/>
      <c r="K506" s="243">
        <f>ROUND(E506*J506,2)</f>
        <v>0</v>
      </c>
      <c r="L506" s="243">
        <v>15</v>
      </c>
      <c r="M506" s="243">
        <f>G506*(1+L506/100)</f>
        <v>0</v>
      </c>
      <c r="N506" s="241">
        <v>8.1999999999999998E-4</v>
      </c>
      <c r="O506" s="241">
        <f>ROUND(E506*N506,2)</f>
        <v>0.02</v>
      </c>
      <c r="P506" s="241">
        <v>5.5E-2</v>
      </c>
      <c r="Q506" s="241">
        <f>ROUND(E506*P506,2)</f>
        <v>1.57</v>
      </c>
      <c r="R506" s="243" t="s">
        <v>566</v>
      </c>
      <c r="S506" s="243" t="s">
        <v>237</v>
      </c>
      <c r="T506" s="244" t="s">
        <v>238</v>
      </c>
      <c r="U506" s="221">
        <v>0.32</v>
      </c>
      <c r="V506" s="221">
        <f>ROUND(E506*U506,2)</f>
        <v>9.1199999999999992</v>
      </c>
      <c r="W506" s="221"/>
      <c r="X506" s="221" t="s">
        <v>239</v>
      </c>
      <c r="Y506" s="210"/>
      <c r="Z506" s="210"/>
      <c r="AA506" s="210"/>
      <c r="AB506" s="210"/>
      <c r="AC506" s="210"/>
      <c r="AD506" s="210"/>
      <c r="AE506" s="210"/>
      <c r="AF506" s="210"/>
      <c r="AG506" s="210" t="s">
        <v>240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">
      <c r="A507" s="217"/>
      <c r="B507" s="218"/>
      <c r="C507" s="260" t="s">
        <v>720</v>
      </c>
      <c r="D507" s="223"/>
      <c r="E507" s="224">
        <v>28.5</v>
      </c>
      <c r="F507" s="221"/>
      <c r="G507" s="221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242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38">
        <v>44</v>
      </c>
      <c r="B508" s="239" t="s">
        <v>721</v>
      </c>
      <c r="C508" s="259" t="s">
        <v>722</v>
      </c>
      <c r="D508" s="240" t="s">
        <v>236</v>
      </c>
      <c r="E508" s="241">
        <v>21.58</v>
      </c>
      <c r="F508" s="242"/>
      <c r="G508" s="243">
        <f>ROUND(E508*F508,2)</f>
        <v>0</v>
      </c>
      <c r="H508" s="242"/>
      <c r="I508" s="243">
        <f>ROUND(E508*H508,2)</f>
        <v>0</v>
      </c>
      <c r="J508" s="242"/>
      <c r="K508" s="243">
        <f>ROUND(E508*J508,2)</f>
        <v>0</v>
      </c>
      <c r="L508" s="243">
        <v>15</v>
      </c>
      <c r="M508" s="243">
        <f>G508*(1+L508/100)</f>
        <v>0</v>
      </c>
      <c r="N508" s="241">
        <v>1E-3</v>
      </c>
      <c r="O508" s="241">
        <f>ROUND(E508*N508,2)</f>
        <v>0.02</v>
      </c>
      <c r="P508" s="241">
        <v>4.1200000000000001E-2</v>
      </c>
      <c r="Q508" s="241">
        <f>ROUND(E508*P508,2)</f>
        <v>0.89</v>
      </c>
      <c r="R508" s="243" t="s">
        <v>566</v>
      </c>
      <c r="S508" s="243" t="s">
        <v>237</v>
      </c>
      <c r="T508" s="244" t="s">
        <v>238</v>
      </c>
      <c r="U508" s="221">
        <v>0.498</v>
      </c>
      <c r="V508" s="221">
        <f>ROUND(E508*U508,2)</f>
        <v>10.75</v>
      </c>
      <c r="W508" s="221"/>
      <c r="X508" s="221" t="s">
        <v>239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240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">
      <c r="A509" s="217"/>
      <c r="B509" s="218"/>
      <c r="C509" s="260" t="s">
        <v>723</v>
      </c>
      <c r="D509" s="223"/>
      <c r="E509" s="224">
        <v>5.28</v>
      </c>
      <c r="F509" s="221"/>
      <c r="G509" s="221"/>
      <c r="H509" s="221"/>
      <c r="I509" s="221"/>
      <c r="J509" s="221"/>
      <c r="K509" s="221"/>
      <c r="L509" s="221"/>
      <c r="M509" s="221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242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">
      <c r="A510" s="217"/>
      <c r="B510" s="218"/>
      <c r="C510" s="260" t="s">
        <v>724</v>
      </c>
      <c r="D510" s="223"/>
      <c r="E510" s="224"/>
      <c r="F510" s="221"/>
      <c r="G510" s="221"/>
      <c r="H510" s="221"/>
      <c r="I510" s="221"/>
      <c r="J510" s="221"/>
      <c r="K510" s="221"/>
      <c r="L510" s="221"/>
      <c r="M510" s="221"/>
      <c r="N510" s="220"/>
      <c r="O510" s="220"/>
      <c r="P510" s="220"/>
      <c r="Q510" s="220"/>
      <c r="R510" s="221"/>
      <c r="S510" s="221"/>
      <c r="T510" s="221"/>
      <c r="U510" s="221"/>
      <c r="V510" s="221"/>
      <c r="W510" s="221"/>
      <c r="X510" s="221"/>
      <c r="Y510" s="210"/>
      <c r="Z510" s="210"/>
      <c r="AA510" s="210"/>
      <c r="AB510" s="210"/>
      <c r="AC510" s="210"/>
      <c r="AD510" s="210"/>
      <c r="AE510" s="210"/>
      <c r="AF510" s="210"/>
      <c r="AG510" s="210" t="s">
        <v>242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">
      <c r="A511" s="217"/>
      <c r="B511" s="218"/>
      <c r="C511" s="260" t="s">
        <v>725</v>
      </c>
      <c r="D511" s="223"/>
      <c r="E511" s="224">
        <v>2.7</v>
      </c>
      <c r="F511" s="221"/>
      <c r="G511" s="221"/>
      <c r="H511" s="221"/>
      <c r="I511" s="221"/>
      <c r="J511" s="221"/>
      <c r="K511" s="221"/>
      <c r="L511" s="221"/>
      <c r="M511" s="221"/>
      <c r="N511" s="220"/>
      <c r="O511" s="220"/>
      <c r="P511" s="220"/>
      <c r="Q511" s="220"/>
      <c r="R511" s="221"/>
      <c r="S511" s="221"/>
      <c r="T511" s="221"/>
      <c r="U511" s="221"/>
      <c r="V511" s="221"/>
      <c r="W511" s="221"/>
      <c r="X511" s="221"/>
      <c r="Y511" s="210"/>
      <c r="Z511" s="210"/>
      <c r="AA511" s="210"/>
      <c r="AB511" s="210"/>
      <c r="AC511" s="210"/>
      <c r="AD511" s="210"/>
      <c r="AE511" s="210"/>
      <c r="AF511" s="210"/>
      <c r="AG511" s="210" t="s">
        <v>242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">
      <c r="A512" s="217"/>
      <c r="B512" s="218"/>
      <c r="C512" s="260" t="s">
        <v>726</v>
      </c>
      <c r="D512" s="223"/>
      <c r="E512" s="224">
        <v>2.7</v>
      </c>
      <c r="F512" s="221"/>
      <c r="G512" s="221"/>
      <c r="H512" s="221"/>
      <c r="I512" s="221"/>
      <c r="J512" s="221"/>
      <c r="K512" s="221"/>
      <c r="L512" s="221"/>
      <c r="M512" s="221"/>
      <c r="N512" s="220"/>
      <c r="O512" s="220"/>
      <c r="P512" s="220"/>
      <c r="Q512" s="220"/>
      <c r="R512" s="221"/>
      <c r="S512" s="221"/>
      <c r="T512" s="221"/>
      <c r="U512" s="221"/>
      <c r="V512" s="221"/>
      <c r="W512" s="221"/>
      <c r="X512" s="221"/>
      <c r="Y512" s="210"/>
      <c r="Z512" s="210"/>
      <c r="AA512" s="210"/>
      <c r="AB512" s="210"/>
      <c r="AC512" s="210"/>
      <c r="AD512" s="210"/>
      <c r="AE512" s="210"/>
      <c r="AF512" s="210"/>
      <c r="AG512" s="210" t="s">
        <v>242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">
      <c r="A513" s="217"/>
      <c r="B513" s="218"/>
      <c r="C513" s="260" t="s">
        <v>727</v>
      </c>
      <c r="D513" s="223"/>
      <c r="E513" s="224">
        <v>2.7</v>
      </c>
      <c r="F513" s="221"/>
      <c r="G513" s="221"/>
      <c r="H513" s="221"/>
      <c r="I513" s="221"/>
      <c r="J513" s="221"/>
      <c r="K513" s="221"/>
      <c r="L513" s="221"/>
      <c r="M513" s="221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10"/>
      <c r="Z513" s="210"/>
      <c r="AA513" s="210"/>
      <c r="AB513" s="210"/>
      <c r="AC513" s="210"/>
      <c r="AD513" s="210"/>
      <c r="AE513" s="210"/>
      <c r="AF513" s="210"/>
      <c r="AG513" s="210" t="s">
        <v>242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">
      <c r="A514" s="217"/>
      <c r="B514" s="218"/>
      <c r="C514" s="260" t="s">
        <v>728</v>
      </c>
      <c r="D514" s="223"/>
      <c r="E514" s="224">
        <v>2.7</v>
      </c>
      <c r="F514" s="221"/>
      <c r="G514" s="221"/>
      <c r="H514" s="221"/>
      <c r="I514" s="221"/>
      <c r="J514" s="221"/>
      <c r="K514" s="221"/>
      <c r="L514" s="221"/>
      <c r="M514" s="221"/>
      <c r="N514" s="220"/>
      <c r="O514" s="220"/>
      <c r="P514" s="220"/>
      <c r="Q514" s="220"/>
      <c r="R514" s="221"/>
      <c r="S514" s="221"/>
      <c r="T514" s="221"/>
      <c r="U514" s="221"/>
      <c r="V514" s="221"/>
      <c r="W514" s="221"/>
      <c r="X514" s="221"/>
      <c r="Y514" s="210"/>
      <c r="Z514" s="210"/>
      <c r="AA514" s="210"/>
      <c r="AB514" s="210"/>
      <c r="AC514" s="210"/>
      <c r="AD514" s="210"/>
      <c r="AE514" s="210"/>
      <c r="AF514" s="210"/>
      <c r="AG514" s="210" t="s">
        <v>242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">
      <c r="A515" s="217"/>
      <c r="B515" s="218"/>
      <c r="C515" s="260" t="s">
        <v>729</v>
      </c>
      <c r="D515" s="223"/>
      <c r="E515" s="224"/>
      <c r="F515" s="221"/>
      <c r="G515" s="221"/>
      <c r="H515" s="221"/>
      <c r="I515" s="221"/>
      <c r="J515" s="221"/>
      <c r="K515" s="221"/>
      <c r="L515" s="221"/>
      <c r="M515" s="221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10"/>
      <c r="Z515" s="210"/>
      <c r="AA515" s="210"/>
      <c r="AB515" s="210"/>
      <c r="AC515" s="210"/>
      <c r="AD515" s="210"/>
      <c r="AE515" s="210"/>
      <c r="AF515" s="210"/>
      <c r="AG515" s="210" t="s">
        <v>242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">
      <c r="A516" s="217"/>
      <c r="B516" s="218"/>
      <c r="C516" s="260" t="s">
        <v>730</v>
      </c>
      <c r="D516" s="223"/>
      <c r="E516" s="224">
        <v>2.75</v>
      </c>
      <c r="F516" s="221"/>
      <c r="G516" s="221"/>
      <c r="H516" s="221"/>
      <c r="I516" s="221"/>
      <c r="J516" s="221"/>
      <c r="K516" s="221"/>
      <c r="L516" s="221"/>
      <c r="M516" s="221"/>
      <c r="N516" s="220"/>
      <c r="O516" s="220"/>
      <c r="P516" s="220"/>
      <c r="Q516" s="220"/>
      <c r="R516" s="221"/>
      <c r="S516" s="221"/>
      <c r="T516" s="221"/>
      <c r="U516" s="221"/>
      <c r="V516" s="221"/>
      <c r="W516" s="221"/>
      <c r="X516" s="221"/>
      <c r="Y516" s="210"/>
      <c r="Z516" s="210"/>
      <c r="AA516" s="210"/>
      <c r="AB516" s="210"/>
      <c r="AC516" s="210"/>
      <c r="AD516" s="210"/>
      <c r="AE516" s="210"/>
      <c r="AF516" s="210"/>
      <c r="AG516" s="210" t="s">
        <v>242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">
      <c r="A517" s="217"/>
      <c r="B517" s="218"/>
      <c r="C517" s="260" t="s">
        <v>731</v>
      </c>
      <c r="D517" s="223"/>
      <c r="E517" s="224">
        <v>2.75</v>
      </c>
      <c r="F517" s="221"/>
      <c r="G517" s="221"/>
      <c r="H517" s="221"/>
      <c r="I517" s="221"/>
      <c r="J517" s="221"/>
      <c r="K517" s="221"/>
      <c r="L517" s="221"/>
      <c r="M517" s="221"/>
      <c r="N517" s="220"/>
      <c r="O517" s="220"/>
      <c r="P517" s="220"/>
      <c r="Q517" s="220"/>
      <c r="R517" s="221"/>
      <c r="S517" s="221"/>
      <c r="T517" s="221"/>
      <c r="U517" s="221"/>
      <c r="V517" s="221"/>
      <c r="W517" s="221"/>
      <c r="X517" s="221"/>
      <c r="Y517" s="210"/>
      <c r="Z517" s="210"/>
      <c r="AA517" s="210"/>
      <c r="AB517" s="210"/>
      <c r="AC517" s="210"/>
      <c r="AD517" s="210"/>
      <c r="AE517" s="210"/>
      <c r="AF517" s="210"/>
      <c r="AG517" s="210" t="s">
        <v>242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">
      <c r="A518" s="238">
        <v>45</v>
      </c>
      <c r="B518" s="239" t="s">
        <v>732</v>
      </c>
      <c r="C518" s="259" t="s">
        <v>733</v>
      </c>
      <c r="D518" s="240" t="s">
        <v>310</v>
      </c>
      <c r="E518" s="241">
        <v>73.7</v>
      </c>
      <c r="F518" s="242"/>
      <c r="G518" s="243">
        <f>ROUND(E518*F518,2)</f>
        <v>0</v>
      </c>
      <c r="H518" s="242"/>
      <c r="I518" s="243">
        <f>ROUND(E518*H518,2)</f>
        <v>0</v>
      </c>
      <c r="J518" s="242"/>
      <c r="K518" s="243">
        <f>ROUND(E518*J518,2)</f>
        <v>0</v>
      </c>
      <c r="L518" s="243">
        <v>15</v>
      </c>
      <c r="M518" s="243">
        <f>G518*(1+L518/100)</f>
        <v>0</v>
      </c>
      <c r="N518" s="241">
        <v>0</v>
      </c>
      <c r="O518" s="241">
        <f>ROUND(E518*N518,2)</f>
        <v>0</v>
      </c>
      <c r="P518" s="241">
        <v>1.188E-2</v>
      </c>
      <c r="Q518" s="241">
        <f>ROUND(E518*P518,2)</f>
        <v>0.88</v>
      </c>
      <c r="R518" s="243" t="s">
        <v>566</v>
      </c>
      <c r="S518" s="243" t="s">
        <v>237</v>
      </c>
      <c r="T518" s="244" t="s">
        <v>238</v>
      </c>
      <c r="U518" s="221">
        <v>9.2999999999999999E-2</v>
      </c>
      <c r="V518" s="221">
        <f>ROUND(E518*U518,2)</f>
        <v>6.85</v>
      </c>
      <c r="W518" s="221"/>
      <c r="X518" s="221" t="s">
        <v>239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240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">
      <c r="A519" s="217"/>
      <c r="B519" s="218"/>
      <c r="C519" s="260" t="s">
        <v>609</v>
      </c>
      <c r="D519" s="223"/>
      <c r="E519" s="224"/>
      <c r="F519" s="221"/>
      <c r="G519" s="221"/>
      <c r="H519" s="221"/>
      <c r="I519" s="221"/>
      <c r="J519" s="221"/>
      <c r="K519" s="221"/>
      <c r="L519" s="221"/>
      <c r="M519" s="221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10"/>
      <c r="Z519" s="210"/>
      <c r="AA519" s="210"/>
      <c r="AB519" s="210"/>
      <c r="AC519" s="210"/>
      <c r="AD519" s="210"/>
      <c r="AE519" s="210"/>
      <c r="AF519" s="210"/>
      <c r="AG519" s="210" t="s">
        <v>242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17"/>
      <c r="B520" s="218"/>
      <c r="C520" s="260" t="s">
        <v>504</v>
      </c>
      <c r="D520" s="223"/>
      <c r="E520" s="224">
        <v>4</v>
      </c>
      <c r="F520" s="221"/>
      <c r="G520" s="221"/>
      <c r="H520" s="221"/>
      <c r="I520" s="221"/>
      <c r="J520" s="221"/>
      <c r="K520" s="221"/>
      <c r="L520" s="221"/>
      <c r="M520" s="221"/>
      <c r="N520" s="220"/>
      <c r="O520" s="220"/>
      <c r="P520" s="220"/>
      <c r="Q520" s="220"/>
      <c r="R520" s="221"/>
      <c r="S520" s="221"/>
      <c r="T520" s="221"/>
      <c r="U520" s="221"/>
      <c r="V520" s="221"/>
      <c r="W520" s="221"/>
      <c r="X520" s="221"/>
      <c r="Y520" s="210"/>
      <c r="Z520" s="210"/>
      <c r="AA520" s="210"/>
      <c r="AB520" s="210"/>
      <c r="AC520" s="210"/>
      <c r="AD520" s="210"/>
      <c r="AE520" s="210"/>
      <c r="AF520" s="210"/>
      <c r="AG520" s="210" t="s">
        <v>242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17"/>
      <c r="B521" s="218"/>
      <c r="C521" s="260" t="s">
        <v>505</v>
      </c>
      <c r="D521" s="223"/>
      <c r="E521" s="224">
        <v>4</v>
      </c>
      <c r="F521" s="221"/>
      <c r="G521" s="221"/>
      <c r="H521" s="221"/>
      <c r="I521" s="221"/>
      <c r="J521" s="221"/>
      <c r="K521" s="221"/>
      <c r="L521" s="221"/>
      <c r="M521" s="221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10"/>
      <c r="Z521" s="210"/>
      <c r="AA521" s="210"/>
      <c r="AB521" s="210"/>
      <c r="AC521" s="210"/>
      <c r="AD521" s="210"/>
      <c r="AE521" s="210"/>
      <c r="AF521" s="210"/>
      <c r="AG521" s="210" t="s">
        <v>242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">
      <c r="A522" s="217"/>
      <c r="B522" s="218"/>
      <c r="C522" s="260" t="s">
        <v>734</v>
      </c>
      <c r="D522" s="223"/>
      <c r="E522" s="224">
        <v>4</v>
      </c>
      <c r="F522" s="221"/>
      <c r="G522" s="221"/>
      <c r="H522" s="221"/>
      <c r="I522" s="221"/>
      <c r="J522" s="221"/>
      <c r="K522" s="221"/>
      <c r="L522" s="221"/>
      <c r="M522" s="221"/>
      <c r="N522" s="220"/>
      <c r="O522" s="220"/>
      <c r="P522" s="220"/>
      <c r="Q522" s="220"/>
      <c r="R522" s="221"/>
      <c r="S522" s="221"/>
      <c r="T522" s="221"/>
      <c r="U522" s="221"/>
      <c r="V522" s="221"/>
      <c r="W522" s="221"/>
      <c r="X522" s="221"/>
      <c r="Y522" s="210"/>
      <c r="Z522" s="210"/>
      <c r="AA522" s="210"/>
      <c r="AB522" s="210"/>
      <c r="AC522" s="210"/>
      <c r="AD522" s="210"/>
      <c r="AE522" s="210"/>
      <c r="AF522" s="210"/>
      <c r="AG522" s="210" t="s">
        <v>242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">
      <c r="A523" s="217"/>
      <c r="B523" s="218"/>
      <c r="C523" s="260" t="s">
        <v>616</v>
      </c>
      <c r="D523" s="223"/>
      <c r="E523" s="224"/>
      <c r="F523" s="221"/>
      <c r="G523" s="221"/>
      <c r="H523" s="221"/>
      <c r="I523" s="221"/>
      <c r="J523" s="221"/>
      <c r="K523" s="221"/>
      <c r="L523" s="221"/>
      <c r="M523" s="221"/>
      <c r="N523" s="220"/>
      <c r="O523" s="220"/>
      <c r="P523" s="220"/>
      <c r="Q523" s="220"/>
      <c r="R523" s="221"/>
      <c r="S523" s="221"/>
      <c r="T523" s="221"/>
      <c r="U523" s="221"/>
      <c r="V523" s="221"/>
      <c r="W523" s="221"/>
      <c r="X523" s="221"/>
      <c r="Y523" s="210"/>
      <c r="Z523" s="210"/>
      <c r="AA523" s="210"/>
      <c r="AB523" s="210"/>
      <c r="AC523" s="210"/>
      <c r="AD523" s="210"/>
      <c r="AE523" s="210"/>
      <c r="AF523" s="210"/>
      <c r="AG523" s="210" t="s">
        <v>242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">
      <c r="A524" s="217"/>
      <c r="B524" s="218"/>
      <c r="C524" s="260" t="s">
        <v>735</v>
      </c>
      <c r="D524" s="223"/>
      <c r="E524" s="224">
        <v>4</v>
      </c>
      <c r="F524" s="221"/>
      <c r="G524" s="221"/>
      <c r="H524" s="221"/>
      <c r="I524" s="221"/>
      <c r="J524" s="221"/>
      <c r="K524" s="221"/>
      <c r="L524" s="221"/>
      <c r="M524" s="221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10"/>
      <c r="Z524" s="210"/>
      <c r="AA524" s="210"/>
      <c r="AB524" s="210"/>
      <c r="AC524" s="210"/>
      <c r="AD524" s="210"/>
      <c r="AE524" s="210"/>
      <c r="AF524" s="210"/>
      <c r="AG524" s="210" t="s">
        <v>242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">
      <c r="A525" s="217"/>
      <c r="B525" s="218"/>
      <c r="C525" s="260" t="s">
        <v>736</v>
      </c>
      <c r="D525" s="223"/>
      <c r="E525" s="224">
        <v>4</v>
      </c>
      <c r="F525" s="221"/>
      <c r="G525" s="221"/>
      <c r="H525" s="221"/>
      <c r="I525" s="221"/>
      <c r="J525" s="221"/>
      <c r="K525" s="221"/>
      <c r="L525" s="221"/>
      <c r="M525" s="221"/>
      <c r="N525" s="220"/>
      <c r="O525" s="220"/>
      <c r="P525" s="220"/>
      <c r="Q525" s="220"/>
      <c r="R525" s="221"/>
      <c r="S525" s="221"/>
      <c r="T525" s="221"/>
      <c r="U525" s="221"/>
      <c r="V525" s="221"/>
      <c r="W525" s="221"/>
      <c r="X525" s="221"/>
      <c r="Y525" s="210"/>
      <c r="Z525" s="210"/>
      <c r="AA525" s="210"/>
      <c r="AB525" s="210"/>
      <c r="AC525" s="210"/>
      <c r="AD525" s="210"/>
      <c r="AE525" s="210"/>
      <c r="AF525" s="210"/>
      <c r="AG525" s="210" t="s">
        <v>242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17"/>
      <c r="B526" s="218"/>
      <c r="C526" s="260" t="s">
        <v>679</v>
      </c>
      <c r="D526" s="223"/>
      <c r="E526" s="224"/>
      <c r="F526" s="221"/>
      <c r="G526" s="221"/>
      <c r="H526" s="221"/>
      <c r="I526" s="221"/>
      <c r="J526" s="221"/>
      <c r="K526" s="221"/>
      <c r="L526" s="221"/>
      <c r="M526" s="221"/>
      <c r="N526" s="220"/>
      <c r="O526" s="220"/>
      <c r="P526" s="220"/>
      <c r="Q526" s="220"/>
      <c r="R526" s="221"/>
      <c r="S526" s="221"/>
      <c r="T526" s="221"/>
      <c r="U526" s="221"/>
      <c r="V526" s="221"/>
      <c r="W526" s="221"/>
      <c r="X526" s="221"/>
      <c r="Y526" s="210"/>
      <c r="Z526" s="210"/>
      <c r="AA526" s="210"/>
      <c r="AB526" s="210"/>
      <c r="AC526" s="210"/>
      <c r="AD526" s="210"/>
      <c r="AE526" s="210"/>
      <c r="AF526" s="210"/>
      <c r="AG526" s="210" t="s">
        <v>242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">
      <c r="A527" s="217"/>
      <c r="B527" s="218"/>
      <c r="C527" s="260" t="s">
        <v>737</v>
      </c>
      <c r="D527" s="223"/>
      <c r="E527" s="224">
        <v>2.5</v>
      </c>
      <c r="F527" s="221"/>
      <c r="G527" s="221"/>
      <c r="H527" s="221"/>
      <c r="I527" s="221"/>
      <c r="J527" s="221"/>
      <c r="K527" s="221"/>
      <c r="L527" s="221"/>
      <c r="M527" s="221"/>
      <c r="N527" s="220"/>
      <c r="O527" s="220"/>
      <c r="P527" s="220"/>
      <c r="Q527" s="220"/>
      <c r="R527" s="221"/>
      <c r="S527" s="221"/>
      <c r="T527" s="221"/>
      <c r="U527" s="221"/>
      <c r="V527" s="221"/>
      <c r="W527" s="221"/>
      <c r="X527" s="221"/>
      <c r="Y527" s="210"/>
      <c r="Z527" s="210"/>
      <c r="AA527" s="210"/>
      <c r="AB527" s="210"/>
      <c r="AC527" s="210"/>
      <c r="AD527" s="210"/>
      <c r="AE527" s="210"/>
      <c r="AF527" s="210"/>
      <c r="AG527" s="210" t="s">
        <v>242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17"/>
      <c r="B528" s="218"/>
      <c r="C528" s="260" t="s">
        <v>712</v>
      </c>
      <c r="D528" s="223"/>
      <c r="E528" s="224"/>
      <c r="F528" s="221"/>
      <c r="G528" s="221"/>
      <c r="H528" s="221"/>
      <c r="I528" s="221"/>
      <c r="J528" s="221"/>
      <c r="K528" s="221"/>
      <c r="L528" s="221"/>
      <c r="M528" s="221"/>
      <c r="N528" s="220"/>
      <c r="O528" s="220"/>
      <c r="P528" s="220"/>
      <c r="Q528" s="220"/>
      <c r="R528" s="221"/>
      <c r="S528" s="221"/>
      <c r="T528" s="221"/>
      <c r="U528" s="221"/>
      <c r="V528" s="221"/>
      <c r="W528" s="221"/>
      <c r="X528" s="221"/>
      <c r="Y528" s="210"/>
      <c r="Z528" s="210"/>
      <c r="AA528" s="210"/>
      <c r="AB528" s="210"/>
      <c r="AC528" s="210"/>
      <c r="AD528" s="210"/>
      <c r="AE528" s="210"/>
      <c r="AF528" s="210"/>
      <c r="AG528" s="210" t="s">
        <v>242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">
      <c r="A529" s="217"/>
      <c r="B529" s="218"/>
      <c r="C529" s="260" t="s">
        <v>738</v>
      </c>
      <c r="D529" s="223"/>
      <c r="E529" s="224">
        <v>9</v>
      </c>
      <c r="F529" s="221"/>
      <c r="G529" s="221"/>
      <c r="H529" s="221"/>
      <c r="I529" s="221"/>
      <c r="J529" s="221"/>
      <c r="K529" s="221"/>
      <c r="L529" s="221"/>
      <c r="M529" s="221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10"/>
      <c r="Z529" s="210"/>
      <c r="AA529" s="210"/>
      <c r="AB529" s="210"/>
      <c r="AC529" s="210"/>
      <c r="AD529" s="210"/>
      <c r="AE529" s="210"/>
      <c r="AF529" s="210"/>
      <c r="AG529" s="210" t="s">
        <v>242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17"/>
      <c r="B530" s="218"/>
      <c r="C530" s="260" t="s">
        <v>739</v>
      </c>
      <c r="D530" s="223"/>
      <c r="E530" s="224">
        <v>6.8</v>
      </c>
      <c r="F530" s="221"/>
      <c r="G530" s="221"/>
      <c r="H530" s="221"/>
      <c r="I530" s="221"/>
      <c r="J530" s="221"/>
      <c r="K530" s="221"/>
      <c r="L530" s="221"/>
      <c r="M530" s="221"/>
      <c r="N530" s="220"/>
      <c r="O530" s="220"/>
      <c r="P530" s="220"/>
      <c r="Q530" s="220"/>
      <c r="R530" s="221"/>
      <c r="S530" s="221"/>
      <c r="T530" s="221"/>
      <c r="U530" s="221"/>
      <c r="V530" s="221"/>
      <c r="W530" s="221"/>
      <c r="X530" s="221"/>
      <c r="Y530" s="210"/>
      <c r="Z530" s="210"/>
      <c r="AA530" s="210"/>
      <c r="AB530" s="210"/>
      <c r="AC530" s="210"/>
      <c r="AD530" s="210"/>
      <c r="AE530" s="210"/>
      <c r="AF530" s="210"/>
      <c r="AG530" s="210" t="s">
        <v>242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">
      <c r="A531" s="217"/>
      <c r="B531" s="218"/>
      <c r="C531" s="260" t="s">
        <v>740</v>
      </c>
      <c r="D531" s="223"/>
      <c r="E531" s="224">
        <v>6.8</v>
      </c>
      <c r="F531" s="221"/>
      <c r="G531" s="221"/>
      <c r="H531" s="221"/>
      <c r="I531" s="221"/>
      <c r="J531" s="221"/>
      <c r="K531" s="221"/>
      <c r="L531" s="221"/>
      <c r="M531" s="221"/>
      <c r="N531" s="220"/>
      <c r="O531" s="220"/>
      <c r="P531" s="220"/>
      <c r="Q531" s="220"/>
      <c r="R531" s="221"/>
      <c r="S531" s="221"/>
      <c r="T531" s="221"/>
      <c r="U531" s="221"/>
      <c r="V531" s="221"/>
      <c r="W531" s="221"/>
      <c r="X531" s="221"/>
      <c r="Y531" s="210"/>
      <c r="Z531" s="210"/>
      <c r="AA531" s="210"/>
      <c r="AB531" s="210"/>
      <c r="AC531" s="210"/>
      <c r="AD531" s="210"/>
      <c r="AE531" s="210"/>
      <c r="AF531" s="210"/>
      <c r="AG531" s="210" t="s">
        <v>242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">
      <c r="A532" s="217"/>
      <c r="B532" s="218"/>
      <c r="C532" s="260" t="s">
        <v>616</v>
      </c>
      <c r="D532" s="223"/>
      <c r="E532" s="224"/>
      <c r="F532" s="221"/>
      <c r="G532" s="221"/>
      <c r="H532" s="221"/>
      <c r="I532" s="221"/>
      <c r="J532" s="221"/>
      <c r="K532" s="221"/>
      <c r="L532" s="221"/>
      <c r="M532" s="221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10"/>
      <c r="Z532" s="210"/>
      <c r="AA532" s="210"/>
      <c r="AB532" s="210"/>
      <c r="AC532" s="210"/>
      <c r="AD532" s="210"/>
      <c r="AE532" s="210"/>
      <c r="AF532" s="210"/>
      <c r="AG532" s="210" t="s">
        <v>242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">
      <c r="A533" s="217"/>
      <c r="B533" s="218"/>
      <c r="C533" s="260" t="s">
        <v>741</v>
      </c>
      <c r="D533" s="223"/>
      <c r="E533" s="224">
        <v>6.8</v>
      </c>
      <c r="F533" s="221"/>
      <c r="G533" s="221"/>
      <c r="H533" s="221"/>
      <c r="I533" s="221"/>
      <c r="J533" s="221"/>
      <c r="K533" s="221"/>
      <c r="L533" s="221"/>
      <c r="M533" s="221"/>
      <c r="N533" s="220"/>
      <c r="O533" s="220"/>
      <c r="P533" s="220"/>
      <c r="Q533" s="220"/>
      <c r="R533" s="221"/>
      <c r="S533" s="221"/>
      <c r="T533" s="221"/>
      <c r="U533" s="221"/>
      <c r="V533" s="221"/>
      <c r="W533" s="221"/>
      <c r="X533" s="221"/>
      <c r="Y533" s="210"/>
      <c r="Z533" s="210"/>
      <c r="AA533" s="210"/>
      <c r="AB533" s="210"/>
      <c r="AC533" s="210"/>
      <c r="AD533" s="210"/>
      <c r="AE533" s="210"/>
      <c r="AF533" s="210"/>
      <c r="AG533" s="210" t="s">
        <v>242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">
      <c r="A534" s="217"/>
      <c r="B534" s="218"/>
      <c r="C534" s="260" t="s">
        <v>742</v>
      </c>
      <c r="D534" s="223"/>
      <c r="E534" s="224">
        <v>6.8</v>
      </c>
      <c r="F534" s="221"/>
      <c r="G534" s="221"/>
      <c r="H534" s="221"/>
      <c r="I534" s="221"/>
      <c r="J534" s="221"/>
      <c r="K534" s="221"/>
      <c r="L534" s="221"/>
      <c r="M534" s="221"/>
      <c r="N534" s="220"/>
      <c r="O534" s="220"/>
      <c r="P534" s="220"/>
      <c r="Q534" s="220"/>
      <c r="R534" s="221"/>
      <c r="S534" s="221"/>
      <c r="T534" s="221"/>
      <c r="U534" s="221"/>
      <c r="V534" s="221"/>
      <c r="W534" s="221"/>
      <c r="X534" s="221"/>
      <c r="Y534" s="210"/>
      <c r="Z534" s="210"/>
      <c r="AA534" s="210"/>
      <c r="AB534" s="210"/>
      <c r="AC534" s="210"/>
      <c r="AD534" s="210"/>
      <c r="AE534" s="210"/>
      <c r="AF534" s="210"/>
      <c r="AG534" s="210" t="s">
        <v>242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">
      <c r="A535" s="217"/>
      <c r="B535" s="218"/>
      <c r="C535" s="260" t="s">
        <v>743</v>
      </c>
      <c r="D535" s="223"/>
      <c r="E535" s="224">
        <v>15</v>
      </c>
      <c r="F535" s="221"/>
      <c r="G535" s="221"/>
      <c r="H535" s="221"/>
      <c r="I535" s="221"/>
      <c r="J535" s="221"/>
      <c r="K535" s="221"/>
      <c r="L535" s="221"/>
      <c r="M535" s="221"/>
      <c r="N535" s="220"/>
      <c r="O535" s="220"/>
      <c r="P535" s="220"/>
      <c r="Q535" s="220"/>
      <c r="R535" s="221"/>
      <c r="S535" s="221"/>
      <c r="T535" s="221"/>
      <c r="U535" s="221"/>
      <c r="V535" s="221"/>
      <c r="W535" s="221"/>
      <c r="X535" s="221"/>
      <c r="Y535" s="210"/>
      <c r="Z535" s="210"/>
      <c r="AA535" s="210"/>
      <c r="AB535" s="210"/>
      <c r="AC535" s="210"/>
      <c r="AD535" s="210"/>
      <c r="AE535" s="210"/>
      <c r="AF535" s="210"/>
      <c r="AG535" s="210" t="s">
        <v>242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ht="22.5" outlineLevel="1" x14ac:dyDescent="0.2">
      <c r="A536" s="238">
        <v>46</v>
      </c>
      <c r="B536" s="239" t="s">
        <v>744</v>
      </c>
      <c r="C536" s="259" t="s">
        <v>745</v>
      </c>
      <c r="D536" s="240" t="s">
        <v>236</v>
      </c>
      <c r="E536" s="241">
        <v>16.5</v>
      </c>
      <c r="F536" s="242"/>
      <c r="G536" s="243">
        <f>ROUND(E536*F536,2)</f>
        <v>0</v>
      </c>
      <c r="H536" s="242"/>
      <c r="I536" s="243">
        <f>ROUND(E536*H536,2)</f>
        <v>0</v>
      </c>
      <c r="J536" s="242"/>
      <c r="K536" s="243">
        <f>ROUND(E536*J536,2)</f>
        <v>0</v>
      </c>
      <c r="L536" s="243">
        <v>15</v>
      </c>
      <c r="M536" s="243">
        <f>G536*(1+L536/100)</f>
        <v>0</v>
      </c>
      <c r="N536" s="241">
        <v>0</v>
      </c>
      <c r="O536" s="241">
        <f>ROUND(E536*N536,2)</f>
        <v>0</v>
      </c>
      <c r="P536" s="241">
        <v>6.8000000000000005E-2</v>
      </c>
      <c r="Q536" s="241">
        <f>ROUND(E536*P536,2)</f>
        <v>1.1200000000000001</v>
      </c>
      <c r="R536" s="243" t="s">
        <v>566</v>
      </c>
      <c r="S536" s="243" t="s">
        <v>237</v>
      </c>
      <c r="T536" s="244" t="s">
        <v>238</v>
      </c>
      <c r="U536" s="221">
        <v>0.69</v>
      </c>
      <c r="V536" s="221">
        <f>ROUND(E536*U536,2)</f>
        <v>11.39</v>
      </c>
      <c r="W536" s="221"/>
      <c r="X536" s="221" t="s">
        <v>239</v>
      </c>
      <c r="Y536" s="210"/>
      <c r="Z536" s="210"/>
      <c r="AA536" s="210"/>
      <c r="AB536" s="210"/>
      <c r="AC536" s="210"/>
      <c r="AD536" s="210"/>
      <c r="AE536" s="210"/>
      <c r="AF536" s="210"/>
      <c r="AG536" s="210" t="s">
        <v>240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">
      <c r="A537" s="217"/>
      <c r="B537" s="218"/>
      <c r="C537" s="261" t="s">
        <v>746</v>
      </c>
      <c r="D537" s="245"/>
      <c r="E537" s="245"/>
      <c r="F537" s="245"/>
      <c r="G537" s="245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10"/>
      <c r="Z537" s="210"/>
      <c r="AA537" s="210"/>
      <c r="AB537" s="210"/>
      <c r="AC537" s="210"/>
      <c r="AD537" s="210"/>
      <c r="AE537" s="210"/>
      <c r="AF537" s="210"/>
      <c r="AG537" s="210" t="s">
        <v>292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17"/>
      <c r="B538" s="218"/>
      <c r="C538" s="260" t="s">
        <v>747</v>
      </c>
      <c r="D538" s="223"/>
      <c r="E538" s="224"/>
      <c r="F538" s="221"/>
      <c r="G538" s="221"/>
      <c r="H538" s="221"/>
      <c r="I538" s="221"/>
      <c r="J538" s="221"/>
      <c r="K538" s="221"/>
      <c r="L538" s="221"/>
      <c r="M538" s="221"/>
      <c r="N538" s="220"/>
      <c r="O538" s="220"/>
      <c r="P538" s="220"/>
      <c r="Q538" s="220"/>
      <c r="R538" s="221"/>
      <c r="S538" s="221"/>
      <c r="T538" s="221"/>
      <c r="U538" s="221"/>
      <c r="V538" s="221"/>
      <c r="W538" s="221"/>
      <c r="X538" s="221"/>
      <c r="Y538" s="210"/>
      <c r="Z538" s="210"/>
      <c r="AA538" s="210"/>
      <c r="AB538" s="210"/>
      <c r="AC538" s="210"/>
      <c r="AD538" s="210"/>
      <c r="AE538" s="210"/>
      <c r="AF538" s="210"/>
      <c r="AG538" s="210" t="s">
        <v>242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">
      <c r="A539" s="217"/>
      <c r="B539" s="218"/>
      <c r="C539" s="260" t="s">
        <v>748</v>
      </c>
      <c r="D539" s="223"/>
      <c r="E539" s="224">
        <v>3.3</v>
      </c>
      <c r="F539" s="221"/>
      <c r="G539" s="221"/>
      <c r="H539" s="221"/>
      <c r="I539" s="221"/>
      <c r="J539" s="221"/>
      <c r="K539" s="221"/>
      <c r="L539" s="221"/>
      <c r="M539" s="221"/>
      <c r="N539" s="220"/>
      <c r="O539" s="220"/>
      <c r="P539" s="220"/>
      <c r="Q539" s="220"/>
      <c r="R539" s="221"/>
      <c r="S539" s="221"/>
      <c r="T539" s="221"/>
      <c r="U539" s="221"/>
      <c r="V539" s="221"/>
      <c r="W539" s="221"/>
      <c r="X539" s="221"/>
      <c r="Y539" s="210"/>
      <c r="Z539" s="210"/>
      <c r="AA539" s="210"/>
      <c r="AB539" s="210"/>
      <c r="AC539" s="210"/>
      <c r="AD539" s="210"/>
      <c r="AE539" s="210"/>
      <c r="AF539" s="210"/>
      <c r="AG539" s="210" t="s">
        <v>242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17"/>
      <c r="B540" s="218"/>
      <c r="C540" s="260" t="s">
        <v>749</v>
      </c>
      <c r="D540" s="223"/>
      <c r="E540" s="224">
        <v>3.3</v>
      </c>
      <c r="F540" s="221"/>
      <c r="G540" s="221"/>
      <c r="H540" s="221"/>
      <c r="I540" s="221"/>
      <c r="J540" s="221"/>
      <c r="K540" s="221"/>
      <c r="L540" s="221"/>
      <c r="M540" s="221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10"/>
      <c r="Z540" s="210"/>
      <c r="AA540" s="210"/>
      <c r="AB540" s="210"/>
      <c r="AC540" s="210"/>
      <c r="AD540" s="210"/>
      <c r="AE540" s="210"/>
      <c r="AF540" s="210"/>
      <c r="AG540" s="210" t="s">
        <v>242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17"/>
      <c r="B541" s="218"/>
      <c r="C541" s="260" t="s">
        <v>750</v>
      </c>
      <c r="D541" s="223"/>
      <c r="E541" s="224">
        <v>3.3</v>
      </c>
      <c r="F541" s="221"/>
      <c r="G541" s="221"/>
      <c r="H541" s="221"/>
      <c r="I541" s="221"/>
      <c r="J541" s="221"/>
      <c r="K541" s="221"/>
      <c r="L541" s="221"/>
      <c r="M541" s="221"/>
      <c r="N541" s="220"/>
      <c r="O541" s="220"/>
      <c r="P541" s="220"/>
      <c r="Q541" s="220"/>
      <c r="R541" s="221"/>
      <c r="S541" s="221"/>
      <c r="T541" s="221"/>
      <c r="U541" s="221"/>
      <c r="V541" s="221"/>
      <c r="W541" s="221"/>
      <c r="X541" s="221"/>
      <c r="Y541" s="210"/>
      <c r="Z541" s="210"/>
      <c r="AA541" s="210"/>
      <c r="AB541" s="210"/>
      <c r="AC541" s="210"/>
      <c r="AD541" s="210"/>
      <c r="AE541" s="210"/>
      <c r="AF541" s="210"/>
      <c r="AG541" s="210" t="s">
        <v>242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">
      <c r="A542" s="217"/>
      <c r="B542" s="218"/>
      <c r="C542" s="260" t="s">
        <v>751</v>
      </c>
      <c r="D542" s="223"/>
      <c r="E542" s="224">
        <v>3.3</v>
      </c>
      <c r="F542" s="221"/>
      <c r="G542" s="221"/>
      <c r="H542" s="221"/>
      <c r="I542" s="221"/>
      <c r="J542" s="221"/>
      <c r="K542" s="221"/>
      <c r="L542" s="221"/>
      <c r="M542" s="221"/>
      <c r="N542" s="220"/>
      <c r="O542" s="220"/>
      <c r="P542" s="220"/>
      <c r="Q542" s="220"/>
      <c r="R542" s="221"/>
      <c r="S542" s="221"/>
      <c r="T542" s="221"/>
      <c r="U542" s="221"/>
      <c r="V542" s="221"/>
      <c r="W542" s="221"/>
      <c r="X542" s="221"/>
      <c r="Y542" s="210"/>
      <c r="Z542" s="210"/>
      <c r="AA542" s="210"/>
      <c r="AB542" s="210"/>
      <c r="AC542" s="210"/>
      <c r="AD542" s="210"/>
      <c r="AE542" s="210"/>
      <c r="AF542" s="210"/>
      <c r="AG542" s="210" t="s">
        <v>242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17"/>
      <c r="B543" s="218"/>
      <c r="C543" s="260" t="s">
        <v>752</v>
      </c>
      <c r="D543" s="223"/>
      <c r="E543" s="224">
        <v>1.65</v>
      </c>
      <c r="F543" s="221"/>
      <c r="G543" s="221"/>
      <c r="H543" s="221"/>
      <c r="I543" s="221"/>
      <c r="J543" s="221"/>
      <c r="K543" s="221"/>
      <c r="L543" s="221"/>
      <c r="M543" s="221"/>
      <c r="N543" s="220"/>
      <c r="O543" s="220"/>
      <c r="P543" s="220"/>
      <c r="Q543" s="220"/>
      <c r="R543" s="221"/>
      <c r="S543" s="221"/>
      <c r="T543" s="221"/>
      <c r="U543" s="221"/>
      <c r="V543" s="221"/>
      <c r="W543" s="221"/>
      <c r="X543" s="221"/>
      <c r="Y543" s="210"/>
      <c r="Z543" s="210"/>
      <c r="AA543" s="210"/>
      <c r="AB543" s="210"/>
      <c r="AC543" s="210"/>
      <c r="AD543" s="210"/>
      <c r="AE543" s="210"/>
      <c r="AF543" s="210"/>
      <c r="AG543" s="210" t="s">
        <v>242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">
      <c r="A544" s="217"/>
      <c r="B544" s="218"/>
      <c r="C544" s="260" t="s">
        <v>753</v>
      </c>
      <c r="D544" s="223"/>
      <c r="E544" s="224">
        <v>1.65</v>
      </c>
      <c r="F544" s="221"/>
      <c r="G544" s="221"/>
      <c r="H544" s="221"/>
      <c r="I544" s="221"/>
      <c r="J544" s="221"/>
      <c r="K544" s="221"/>
      <c r="L544" s="221"/>
      <c r="M544" s="221"/>
      <c r="N544" s="220"/>
      <c r="O544" s="220"/>
      <c r="P544" s="220"/>
      <c r="Q544" s="220"/>
      <c r="R544" s="221"/>
      <c r="S544" s="221"/>
      <c r="T544" s="221"/>
      <c r="U544" s="221"/>
      <c r="V544" s="221"/>
      <c r="W544" s="221"/>
      <c r="X544" s="221"/>
      <c r="Y544" s="210"/>
      <c r="Z544" s="210"/>
      <c r="AA544" s="210"/>
      <c r="AB544" s="210"/>
      <c r="AC544" s="210"/>
      <c r="AD544" s="210"/>
      <c r="AE544" s="210"/>
      <c r="AF544" s="210"/>
      <c r="AG544" s="210" t="s">
        <v>242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x14ac:dyDescent="0.2">
      <c r="A545" s="231" t="s">
        <v>232</v>
      </c>
      <c r="B545" s="232" t="s">
        <v>125</v>
      </c>
      <c r="C545" s="258" t="s">
        <v>126</v>
      </c>
      <c r="D545" s="233"/>
      <c r="E545" s="234"/>
      <c r="F545" s="235"/>
      <c r="G545" s="235">
        <f>SUMIF(AG546:AG547,"&lt;&gt;NOR",G546:G547)</f>
        <v>0</v>
      </c>
      <c r="H545" s="235"/>
      <c r="I545" s="235">
        <f>SUM(I546:I547)</f>
        <v>0</v>
      </c>
      <c r="J545" s="235"/>
      <c r="K545" s="235">
        <f>SUM(K546:K547)</f>
        <v>0</v>
      </c>
      <c r="L545" s="235"/>
      <c r="M545" s="235">
        <f>SUM(M546:M547)</f>
        <v>0</v>
      </c>
      <c r="N545" s="234"/>
      <c r="O545" s="234">
        <f>SUM(O546:O547)</f>
        <v>0</v>
      </c>
      <c r="P545" s="234"/>
      <c r="Q545" s="234">
        <f>SUM(Q546:Q547)</f>
        <v>0</v>
      </c>
      <c r="R545" s="235"/>
      <c r="S545" s="235"/>
      <c r="T545" s="236"/>
      <c r="U545" s="230"/>
      <c r="V545" s="230">
        <f>SUM(V546:V547)</f>
        <v>53.63</v>
      </c>
      <c r="W545" s="230"/>
      <c r="X545" s="230"/>
      <c r="AG545" t="s">
        <v>233</v>
      </c>
    </row>
    <row r="546" spans="1:60" ht="33.75" outlineLevel="1" x14ac:dyDescent="0.2">
      <c r="A546" s="238">
        <v>47</v>
      </c>
      <c r="B546" s="239" t="s">
        <v>754</v>
      </c>
      <c r="C546" s="259" t="s">
        <v>755</v>
      </c>
      <c r="D546" s="240" t="s">
        <v>756</v>
      </c>
      <c r="E546" s="241">
        <v>28.34825</v>
      </c>
      <c r="F546" s="242"/>
      <c r="G546" s="243">
        <f>ROUND(E546*F546,2)</f>
        <v>0</v>
      </c>
      <c r="H546" s="242"/>
      <c r="I546" s="243">
        <f>ROUND(E546*H546,2)</f>
        <v>0</v>
      </c>
      <c r="J546" s="242"/>
      <c r="K546" s="243">
        <f>ROUND(E546*J546,2)</f>
        <v>0</v>
      </c>
      <c r="L546" s="243">
        <v>15</v>
      </c>
      <c r="M546" s="243">
        <f>G546*(1+L546/100)</f>
        <v>0</v>
      </c>
      <c r="N546" s="241">
        <v>0</v>
      </c>
      <c r="O546" s="241">
        <f>ROUND(E546*N546,2)</f>
        <v>0</v>
      </c>
      <c r="P546" s="241">
        <v>0</v>
      </c>
      <c r="Q546" s="241">
        <f>ROUND(E546*P546,2)</f>
        <v>0</v>
      </c>
      <c r="R546" s="243" t="s">
        <v>361</v>
      </c>
      <c r="S546" s="243" t="s">
        <v>237</v>
      </c>
      <c r="T546" s="244" t="s">
        <v>556</v>
      </c>
      <c r="U546" s="221">
        <v>1.8919999999999999</v>
      </c>
      <c r="V546" s="221">
        <f>ROUND(E546*U546,2)</f>
        <v>53.63</v>
      </c>
      <c r="W546" s="221"/>
      <c r="X546" s="221" t="s">
        <v>757</v>
      </c>
      <c r="Y546" s="210"/>
      <c r="Z546" s="210"/>
      <c r="AA546" s="210"/>
      <c r="AB546" s="210"/>
      <c r="AC546" s="210"/>
      <c r="AD546" s="210"/>
      <c r="AE546" s="210"/>
      <c r="AF546" s="210"/>
      <c r="AG546" s="210" t="s">
        <v>758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">
      <c r="A547" s="217"/>
      <c r="B547" s="218"/>
      <c r="C547" s="261" t="s">
        <v>759</v>
      </c>
      <c r="D547" s="245"/>
      <c r="E547" s="245"/>
      <c r="F547" s="245"/>
      <c r="G547" s="245"/>
      <c r="H547" s="221"/>
      <c r="I547" s="221"/>
      <c r="J547" s="221"/>
      <c r="K547" s="221"/>
      <c r="L547" s="221"/>
      <c r="M547" s="221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10"/>
      <c r="Z547" s="210"/>
      <c r="AA547" s="210"/>
      <c r="AB547" s="210"/>
      <c r="AC547" s="210"/>
      <c r="AD547" s="210"/>
      <c r="AE547" s="210"/>
      <c r="AF547" s="210"/>
      <c r="AG547" s="210" t="s">
        <v>292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x14ac:dyDescent="0.2">
      <c r="A548" s="231" t="s">
        <v>232</v>
      </c>
      <c r="B548" s="232" t="s">
        <v>157</v>
      </c>
      <c r="C548" s="258" t="s">
        <v>158</v>
      </c>
      <c r="D548" s="233"/>
      <c r="E548" s="234"/>
      <c r="F548" s="235"/>
      <c r="G548" s="235">
        <f>SUMIF(AG549:AG553,"&lt;&gt;NOR",G549:G553)</f>
        <v>0</v>
      </c>
      <c r="H548" s="235"/>
      <c r="I548" s="235">
        <f>SUM(I549:I553)</f>
        <v>0</v>
      </c>
      <c r="J548" s="235"/>
      <c r="K548" s="235">
        <f>SUM(K549:K553)</f>
        <v>0</v>
      </c>
      <c r="L548" s="235"/>
      <c r="M548" s="235">
        <f>SUM(M549:M553)</f>
        <v>0</v>
      </c>
      <c r="N548" s="234"/>
      <c r="O548" s="234">
        <f>SUM(O549:O553)</f>
        <v>0.14000000000000001</v>
      </c>
      <c r="P548" s="234"/>
      <c r="Q548" s="234">
        <f>SUM(Q549:Q553)</f>
        <v>0</v>
      </c>
      <c r="R548" s="235"/>
      <c r="S548" s="235"/>
      <c r="T548" s="236"/>
      <c r="U548" s="230"/>
      <c r="V548" s="230">
        <f>SUM(V549:V553)</f>
        <v>11.06</v>
      </c>
      <c r="W548" s="230"/>
      <c r="X548" s="230"/>
      <c r="AG548" t="s">
        <v>233</v>
      </c>
    </row>
    <row r="549" spans="1:60" outlineLevel="1" x14ac:dyDescent="0.2">
      <c r="A549" s="238">
        <v>48</v>
      </c>
      <c r="B549" s="239" t="s">
        <v>760</v>
      </c>
      <c r="C549" s="259" t="s">
        <v>761</v>
      </c>
      <c r="D549" s="240" t="s">
        <v>236</v>
      </c>
      <c r="E549" s="241">
        <v>11.875</v>
      </c>
      <c r="F549" s="242"/>
      <c r="G549" s="243">
        <f>ROUND(E549*F549,2)</f>
        <v>0</v>
      </c>
      <c r="H549" s="242"/>
      <c r="I549" s="243">
        <f>ROUND(E549*H549,2)</f>
        <v>0</v>
      </c>
      <c r="J549" s="242"/>
      <c r="K549" s="243">
        <f>ROUND(E549*J549,2)</f>
        <v>0</v>
      </c>
      <c r="L549" s="243">
        <v>15</v>
      </c>
      <c r="M549" s="243">
        <f>G549*(1+L549/100)</f>
        <v>0</v>
      </c>
      <c r="N549" s="241">
        <v>1.209E-2</v>
      </c>
      <c r="O549" s="241">
        <f>ROUND(E549*N549,2)</f>
        <v>0.14000000000000001</v>
      </c>
      <c r="P549" s="241">
        <v>0</v>
      </c>
      <c r="Q549" s="241">
        <f>ROUND(E549*P549,2)</f>
        <v>0</v>
      </c>
      <c r="R549" s="243" t="s">
        <v>762</v>
      </c>
      <c r="S549" s="243" t="s">
        <v>237</v>
      </c>
      <c r="T549" s="244" t="s">
        <v>238</v>
      </c>
      <c r="U549" s="221">
        <v>0.93100000000000005</v>
      </c>
      <c r="V549" s="221">
        <f>ROUND(E549*U549,2)</f>
        <v>11.06</v>
      </c>
      <c r="W549" s="221"/>
      <c r="X549" s="221" t="s">
        <v>239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240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">
      <c r="A550" s="217"/>
      <c r="B550" s="218"/>
      <c r="C550" s="261" t="s">
        <v>763</v>
      </c>
      <c r="D550" s="245"/>
      <c r="E550" s="245"/>
      <c r="F550" s="245"/>
      <c r="G550" s="245"/>
      <c r="H550" s="221"/>
      <c r="I550" s="221"/>
      <c r="J550" s="221"/>
      <c r="K550" s="221"/>
      <c r="L550" s="221"/>
      <c r="M550" s="221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10"/>
      <c r="Z550" s="210"/>
      <c r="AA550" s="210"/>
      <c r="AB550" s="210"/>
      <c r="AC550" s="210"/>
      <c r="AD550" s="210"/>
      <c r="AE550" s="210"/>
      <c r="AF550" s="210"/>
      <c r="AG550" s="210" t="s">
        <v>292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">
      <c r="A551" s="217"/>
      <c r="B551" s="218"/>
      <c r="C551" s="260" t="s">
        <v>764</v>
      </c>
      <c r="D551" s="223"/>
      <c r="E551" s="224"/>
      <c r="F551" s="221"/>
      <c r="G551" s="221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10"/>
      <c r="Z551" s="210"/>
      <c r="AA551" s="210"/>
      <c r="AB551" s="210"/>
      <c r="AC551" s="210"/>
      <c r="AD551" s="210"/>
      <c r="AE551" s="210"/>
      <c r="AF551" s="210"/>
      <c r="AG551" s="210" t="s">
        <v>242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">
      <c r="A552" s="217"/>
      <c r="B552" s="218"/>
      <c r="C552" s="260" t="s">
        <v>765</v>
      </c>
      <c r="D552" s="223"/>
      <c r="E552" s="224">
        <v>8.0350000000000001</v>
      </c>
      <c r="F552" s="221"/>
      <c r="G552" s="221"/>
      <c r="H552" s="221"/>
      <c r="I552" s="221"/>
      <c r="J552" s="221"/>
      <c r="K552" s="221"/>
      <c r="L552" s="221"/>
      <c r="M552" s="221"/>
      <c r="N552" s="220"/>
      <c r="O552" s="220"/>
      <c r="P552" s="220"/>
      <c r="Q552" s="220"/>
      <c r="R552" s="221"/>
      <c r="S552" s="221"/>
      <c r="T552" s="221"/>
      <c r="U552" s="221"/>
      <c r="V552" s="221"/>
      <c r="W552" s="221"/>
      <c r="X552" s="221"/>
      <c r="Y552" s="210"/>
      <c r="Z552" s="210"/>
      <c r="AA552" s="210"/>
      <c r="AB552" s="210"/>
      <c r="AC552" s="210"/>
      <c r="AD552" s="210"/>
      <c r="AE552" s="210"/>
      <c r="AF552" s="210"/>
      <c r="AG552" s="210" t="s">
        <v>242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17"/>
      <c r="B553" s="218"/>
      <c r="C553" s="260" t="s">
        <v>766</v>
      </c>
      <c r="D553" s="223"/>
      <c r="E553" s="224">
        <v>3.84</v>
      </c>
      <c r="F553" s="221"/>
      <c r="G553" s="221"/>
      <c r="H553" s="221"/>
      <c r="I553" s="221"/>
      <c r="J553" s="221"/>
      <c r="K553" s="221"/>
      <c r="L553" s="221"/>
      <c r="M553" s="221"/>
      <c r="N553" s="220"/>
      <c r="O553" s="220"/>
      <c r="P553" s="220"/>
      <c r="Q553" s="220"/>
      <c r="R553" s="221"/>
      <c r="S553" s="221"/>
      <c r="T553" s="221"/>
      <c r="U553" s="221"/>
      <c r="V553" s="221"/>
      <c r="W553" s="221"/>
      <c r="X553" s="221"/>
      <c r="Y553" s="210"/>
      <c r="Z553" s="210"/>
      <c r="AA553" s="210"/>
      <c r="AB553" s="210"/>
      <c r="AC553" s="210"/>
      <c r="AD553" s="210"/>
      <c r="AE553" s="210"/>
      <c r="AF553" s="210"/>
      <c r="AG553" s="210" t="s">
        <v>242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x14ac:dyDescent="0.2">
      <c r="A554" s="231" t="s">
        <v>232</v>
      </c>
      <c r="B554" s="232" t="s">
        <v>163</v>
      </c>
      <c r="C554" s="258" t="s">
        <v>164</v>
      </c>
      <c r="D554" s="233"/>
      <c r="E554" s="234"/>
      <c r="F554" s="235"/>
      <c r="G554" s="235">
        <f>SUMIF(AG555:AG559,"&lt;&gt;NOR",G555:G559)</f>
        <v>0</v>
      </c>
      <c r="H554" s="235"/>
      <c r="I554" s="235">
        <f>SUM(I555:I559)</f>
        <v>0</v>
      </c>
      <c r="J554" s="235"/>
      <c r="K554" s="235">
        <f>SUM(K555:K559)</f>
        <v>0</v>
      </c>
      <c r="L554" s="235"/>
      <c r="M554" s="235">
        <f>SUM(M555:M559)</f>
        <v>0</v>
      </c>
      <c r="N554" s="234"/>
      <c r="O554" s="234">
        <f>SUM(O555:O559)</f>
        <v>0</v>
      </c>
      <c r="P554" s="234"/>
      <c r="Q554" s="234">
        <f>SUM(Q555:Q559)</f>
        <v>0</v>
      </c>
      <c r="R554" s="235"/>
      <c r="S554" s="235"/>
      <c r="T554" s="236"/>
      <c r="U554" s="230"/>
      <c r="V554" s="230">
        <f>SUM(V555:V559)</f>
        <v>0</v>
      </c>
      <c r="W554" s="230"/>
      <c r="X554" s="230"/>
      <c r="AG554" t="s">
        <v>233</v>
      </c>
    </row>
    <row r="555" spans="1:60" outlineLevel="1" x14ac:dyDescent="0.2">
      <c r="A555" s="238">
        <v>49</v>
      </c>
      <c r="B555" s="239" t="s">
        <v>767</v>
      </c>
      <c r="C555" s="259" t="s">
        <v>768</v>
      </c>
      <c r="D555" s="240" t="s">
        <v>322</v>
      </c>
      <c r="E555" s="241">
        <v>1</v>
      </c>
      <c r="F555" s="242"/>
      <c r="G555" s="243">
        <f>ROUND(E555*F555,2)</f>
        <v>0</v>
      </c>
      <c r="H555" s="242"/>
      <c r="I555" s="243">
        <f>ROUND(E555*H555,2)</f>
        <v>0</v>
      </c>
      <c r="J555" s="242"/>
      <c r="K555" s="243">
        <f>ROUND(E555*J555,2)</f>
        <v>0</v>
      </c>
      <c r="L555" s="243">
        <v>15</v>
      </c>
      <c r="M555" s="243">
        <f>G555*(1+L555/100)</f>
        <v>0</v>
      </c>
      <c r="N555" s="241">
        <v>0</v>
      </c>
      <c r="O555" s="241">
        <f>ROUND(E555*N555,2)</f>
        <v>0</v>
      </c>
      <c r="P555" s="241">
        <v>0</v>
      </c>
      <c r="Q555" s="241">
        <f>ROUND(E555*P555,2)</f>
        <v>0</v>
      </c>
      <c r="R555" s="243"/>
      <c r="S555" s="243" t="s">
        <v>323</v>
      </c>
      <c r="T555" s="244" t="s">
        <v>324</v>
      </c>
      <c r="U555" s="221">
        <v>0</v>
      </c>
      <c r="V555" s="221">
        <f>ROUND(E555*U555,2)</f>
        <v>0</v>
      </c>
      <c r="W555" s="221"/>
      <c r="X555" s="221" t="s">
        <v>239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240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">
      <c r="A556" s="217"/>
      <c r="B556" s="218"/>
      <c r="C556" s="260" t="s">
        <v>769</v>
      </c>
      <c r="D556" s="223"/>
      <c r="E556" s="224">
        <v>1</v>
      </c>
      <c r="F556" s="221"/>
      <c r="G556" s="221"/>
      <c r="H556" s="221"/>
      <c r="I556" s="221"/>
      <c r="J556" s="221"/>
      <c r="K556" s="221"/>
      <c r="L556" s="221"/>
      <c r="M556" s="221"/>
      <c r="N556" s="220"/>
      <c r="O556" s="220"/>
      <c r="P556" s="220"/>
      <c r="Q556" s="220"/>
      <c r="R556" s="221"/>
      <c r="S556" s="221"/>
      <c r="T556" s="221"/>
      <c r="U556" s="221"/>
      <c r="V556" s="221"/>
      <c r="W556" s="221"/>
      <c r="X556" s="221"/>
      <c r="Y556" s="210"/>
      <c r="Z556" s="210"/>
      <c r="AA556" s="210"/>
      <c r="AB556" s="210"/>
      <c r="AC556" s="210"/>
      <c r="AD556" s="210"/>
      <c r="AE556" s="210"/>
      <c r="AF556" s="210"/>
      <c r="AG556" s="210" t="s">
        <v>242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">
      <c r="A557" s="238">
        <v>50</v>
      </c>
      <c r="B557" s="239" t="s">
        <v>770</v>
      </c>
      <c r="C557" s="259" t="s">
        <v>771</v>
      </c>
      <c r="D557" s="240" t="s">
        <v>322</v>
      </c>
      <c r="E557" s="241">
        <v>3</v>
      </c>
      <c r="F557" s="242"/>
      <c r="G557" s="243">
        <f>ROUND(E557*F557,2)</f>
        <v>0</v>
      </c>
      <c r="H557" s="242"/>
      <c r="I557" s="243">
        <f>ROUND(E557*H557,2)</f>
        <v>0</v>
      </c>
      <c r="J557" s="242"/>
      <c r="K557" s="243">
        <f>ROUND(E557*J557,2)</f>
        <v>0</v>
      </c>
      <c r="L557" s="243">
        <v>15</v>
      </c>
      <c r="M557" s="243">
        <f>G557*(1+L557/100)</f>
        <v>0</v>
      </c>
      <c r="N557" s="241">
        <v>0</v>
      </c>
      <c r="O557" s="241">
        <f>ROUND(E557*N557,2)</f>
        <v>0</v>
      </c>
      <c r="P557" s="241">
        <v>0</v>
      </c>
      <c r="Q557" s="241">
        <f>ROUND(E557*P557,2)</f>
        <v>0</v>
      </c>
      <c r="R557" s="243"/>
      <c r="S557" s="243" t="s">
        <v>323</v>
      </c>
      <c r="T557" s="244" t="s">
        <v>324</v>
      </c>
      <c r="U557" s="221">
        <v>0</v>
      </c>
      <c r="V557" s="221">
        <f>ROUND(E557*U557,2)</f>
        <v>0</v>
      </c>
      <c r="W557" s="221"/>
      <c r="X557" s="221" t="s">
        <v>239</v>
      </c>
      <c r="Y557" s="210"/>
      <c r="Z557" s="210"/>
      <c r="AA557" s="210"/>
      <c r="AB557" s="210"/>
      <c r="AC557" s="210"/>
      <c r="AD557" s="210"/>
      <c r="AE557" s="210"/>
      <c r="AF557" s="210"/>
      <c r="AG557" s="210" t="s">
        <v>240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17"/>
      <c r="B558" s="218"/>
      <c r="C558" s="260" t="s">
        <v>772</v>
      </c>
      <c r="D558" s="223"/>
      <c r="E558" s="224">
        <v>1</v>
      </c>
      <c r="F558" s="221"/>
      <c r="G558" s="221"/>
      <c r="H558" s="221"/>
      <c r="I558" s="221"/>
      <c r="J558" s="221"/>
      <c r="K558" s="221"/>
      <c r="L558" s="221"/>
      <c r="M558" s="221"/>
      <c r="N558" s="220"/>
      <c r="O558" s="220"/>
      <c r="P558" s="220"/>
      <c r="Q558" s="220"/>
      <c r="R558" s="221"/>
      <c r="S558" s="221"/>
      <c r="T558" s="221"/>
      <c r="U558" s="221"/>
      <c r="V558" s="221"/>
      <c r="W558" s="221"/>
      <c r="X558" s="221"/>
      <c r="Y558" s="210"/>
      <c r="Z558" s="210"/>
      <c r="AA558" s="210"/>
      <c r="AB558" s="210"/>
      <c r="AC558" s="210"/>
      <c r="AD558" s="210"/>
      <c r="AE558" s="210"/>
      <c r="AF558" s="210"/>
      <c r="AG558" s="210" t="s">
        <v>242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">
      <c r="A559" s="217"/>
      <c r="B559" s="218"/>
      <c r="C559" s="260" t="s">
        <v>773</v>
      </c>
      <c r="D559" s="223"/>
      <c r="E559" s="224">
        <v>2</v>
      </c>
      <c r="F559" s="221"/>
      <c r="G559" s="221"/>
      <c r="H559" s="221"/>
      <c r="I559" s="221"/>
      <c r="J559" s="221"/>
      <c r="K559" s="221"/>
      <c r="L559" s="221"/>
      <c r="M559" s="221"/>
      <c r="N559" s="220"/>
      <c r="O559" s="220"/>
      <c r="P559" s="220"/>
      <c r="Q559" s="220"/>
      <c r="R559" s="221"/>
      <c r="S559" s="221"/>
      <c r="T559" s="221"/>
      <c r="U559" s="221"/>
      <c r="V559" s="221"/>
      <c r="W559" s="221"/>
      <c r="X559" s="221"/>
      <c r="Y559" s="210"/>
      <c r="Z559" s="210"/>
      <c r="AA559" s="210"/>
      <c r="AB559" s="210"/>
      <c r="AC559" s="210"/>
      <c r="AD559" s="210"/>
      <c r="AE559" s="210"/>
      <c r="AF559" s="210"/>
      <c r="AG559" s="210" t="s">
        <v>242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x14ac:dyDescent="0.2">
      <c r="A560" s="231" t="s">
        <v>232</v>
      </c>
      <c r="B560" s="232" t="s">
        <v>167</v>
      </c>
      <c r="C560" s="258" t="s">
        <v>168</v>
      </c>
      <c r="D560" s="233"/>
      <c r="E560" s="234"/>
      <c r="F560" s="235"/>
      <c r="G560" s="235">
        <f>SUMIF(AG561:AG562,"&lt;&gt;NOR",G561:G562)</f>
        <v>0</v>
      </c>
      <c r="H560" s="235"/>
      <c r="I560" s="235">
        <f>SUM(I561:I562)</f>
        <v>0</v>
      </c>
      <c r="J560" s="235"/>
      <c r="K560" s="235">
        <f>SUM(K561:K562)</f>
        <v>0</v>
      </c>
      <c r="L560" s="235"/>
      <c r="M560" s="235">
        <f>SUM(M561:M562)</f>
        <v>0</v>
      </c>
      <c r="N560" s="234"/>
      <c r="O560" s="234">
        <f>SUM(O561:O562)</f>
        <v>0</v>
      </c>
      <c r="P560" s="234"/>
      <c r="Q560" s="234">
        <f>SUM(Q561:Q562)</f>
        <v>0</v>
      </c>
      <c r="R560" s="235"/>
      <c r="S560" s="235"/>
      <c r="T560" s="236"/>
      <c r="U560" s="230"/>
      <c r="V560" s="230">
        <f>SUM(V561:V562)</f>
        <v>1.07</v>
      </c>
      <c r="W560" s="230"/>
      <c r="X560" s="230"/>
      <c r="AG560" t="s">
        <v>233</v>
      </c>
    </row>
    <row r="561" spans="1:60" outlineLevel="1" x14ac:dyDescent="0.2">
      <c r="A561" s="238">
        <v>51</v>
      </c>
      <c r="B561" s="239" t="s">
        <v>774</v>
      </c>
      <c r="C561" s="259" t="s">
        <v>775</v>
      </c>
      <c r="D561" s="240" t="s">
        <v>278</v>
      </c>
      <c r="E561" s="241">
        <v>3</v>
      </c>
      <c r="F561" s="242"/>
      <c r="G561" s="243">
        <f>ROUND(E561*F561,2)</f>
        <v>0</v>
      </c>
      <c r="H561" s="242"/>
      <c r="I561" s="243">
        <f>ROUND(E561*H561,2)</f>
        <v>0</v>
      </c>
      <c r="J561" s="242"/>
      <c r="K561" s="243">
        <f>ROUND(E561*J561,2)</f>
        <v>0</v>
      </c>
      <c r="L561" s="243">
        <v>15</v>
      </c>
      <c r="M561" s="243">
        <f>G561*(1+L561/100)</f>
        <v>0</v>
      </c>
      <c r="N561" s="241">
        <v>0</v>
      </c>
      <c r="O561" s="241">
        <f>ROUND(E561*N561,2)</f>
        <v>0</v>
      </c>
      <c r="P561" s="241">
        <v>1.1000000000000001E-3</v>
      </c>
      <c r="Q561" s="241">
        <f>ROUND(E561*P561,2)</f>
        <v>0</v>
      </c>
      <c r="R561" s="243" t="s">
        <v>776</v>
      </c>
      <c r="S561" s="243" t="s">
        <v>237</v>
      </c>
      <c r="T561" s="244" t="s">
        <v>238</v>
      </c>
      <c r="U561" s="221">
        <v>0.35749999999999998</v>
      </c>
      <c r="V561" s="221">
        <f>ROUND(E561*U561,2)</f>
        <v>1.07</v>
      </c>
      <c r="W561" s="221"/>
      <c r="X561" s="221" t="s">
        <v>239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240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">
      <c r="A562" s="217"/>
      <c r="B562" s="218"/>
      <c r="C562" s="260" t="s">
        <v>777</v>
      </c>
      <c r="D562" s="223"/>
      <c r="E562" s="224">
        <v>3</v>
      </c>
      <c r="F562" s="221"/>
      <c r="G562" s="221"/>
      <c r="H562" s="221"/>
      <c r="I562" s="221"/>
      <c r="J562" s="221"/>
      <c r="K562" s="221"/>
      <c r="L562" s="221"/>
      <c r="M562" s="221"/>
      <c r="N562" s="220"/>
      <c r="O562" s="220"/>
      <c r="P562" s="220"/>
      <c r="Q562" s="220"/>
      <c r="R562" s="221"/>
      <c r="S562" s="221"/>
      <c r="T562" s="221"/>
      <c r="U562" s="221"/>
      <c r="V562" s="221"/>
      <c r="W562" s="221"/>
      <c r="X562" s="221"/>
      <c r="Y562" s="210"/>
      <c r="Z562" s="210"/>
      <c r="AA562" s="210"/>
      <c r="AB562" s="210"/>
      <c r="AC562" s="210"/>
      <c r="AD562" s="210"/>
      <c r="AE562" s="210"/>
      <c r="AF562" s="210"/>
      <c r="AG562" s="210" t="s">
        <v>242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x14ac:dyDescent="0.2">
      <c r="A563" s="231" t="s">
        <v>232</v>
      </c>
      <c r="B563" s="232" t="s">
        <v>171</v>
      </c>
      <c r="C563" s="258" t="s">
        <v>172</v>
      </c>
      <c r="D563" s="233"/>
      <c r="E563" s="234"/>
      <c r="F563" s="235"/>
      <c r="G563" s="235">
        <f>SUMIF(AG564:AG574,"&lt;&gt;NOR",G564:G574)</f>
        <v>0</v>
      </c>
      <c r="H563" s="235"/>
      <c r="I563" s="235">
        <f>SUM(I564:I574)</f>
        <v>0</v>
      </c>
      <c r="J563" s="235"/>
      <c r="K563" s="235">
        <f>SUM(K564:K574)</f>
        <v>0</v>
      </c>
      <c r="L563" s="235"/>
      <c r="M563" s="235">
        <f>SUM(M564:M574)</f>
        <v>0</v>
      </c>
      <c r="N563" s="234"/>
      <c r="O563" s="234">
        <f>SUM(O564:O574)</f>
        <v>0</v>
      </c>
      <c r="P563" s="234"/>
      <c r="Q563" s="234">
        <f>SUM(Q564:Q574)</f>
        <v>0</v>
      </c>
      <c r="R563" s="235"/>
      <c r="S563" s="235"/>
      <c r="T563" s="236"/>
      <c r="U563" s="230"/>
      <c r="V563" s="230">
        <f>SUM(V564:V574)</f>
        <v>1.36</v>
      </c>
      <c r="W563" s="230"/>
      <c r="X563" s="230"/>
      <c r="AG563" t="s">
        <v>233</v>
      </c>
    </row>
    <row r="564" spans="1:60" ht="22.5" outlineLevel="1" x14ac:dyDescent="0.2">
      <c r="A564" s="238">
        <v>52</v>
      </c>
      <c r="B564" s="239" t="s">
        <v>778</v>
      </c>
      <c r="C564" s="259" t="s">
        <v>779</v>
      </c>
      <c r="D564" s="240" t="s">
        <v>278</v>
      </c>
      <c r="E564" s="241">
        <v>6</v>
      </c>
      <c r="F564" s="242"/>
      <c r="G564" s="243">
        <f>ROUND(E564*F564,2)</f>
        <v>0</v>
      </c>
      <c r="H564" s="242"/>
      <c r="I564" s="243">
        <f>ROUND(E564*H564,2)</f>
        <v>0</v>
      </c>
      <c r="J564" s="242"/>
      <c r="K564" s="243">
        <f>ROUND(E564*J564,2)</f>
        <v>0</v>
      </c>
      <c r="L564" s="243">
        <v>15</v>
      </c>
      <c r="M564" s="243">
        <f>G564*(1+L564/100)</f>
        <v>0</v>
      </c>
      <c r="N564" s="241">
        <v>6.0000000000000002E-5</v>
      </c>
      <c r="O564" s="241">
        <f>ROUND(E564*N564,2)</f>
        <v>0</v>
      </c>
      <c r="P564" s="241">
        <v>0</v>
      </c>
      <c r="Q564" s="241">
        <f>ROUND(E564*P564,2)</f>
        <v>0</v>
      </c>
      <c r="R564" s="243"/>
      <c r="S564" s="243" t="s">
        <v>323</v>
      </c>
      <c r="T564" s="244" t="s">
        <v>324</v>
      </c>
      <c r="U564" s="221">
        <v>0.22700000000000001</v>
      </c>
      <c r="V564" s="221">
        <f>ROUND(E564*U564,2)</f>
        <v>1.36</v>
      </c>
      <c r="W564" s="221"/>
      <c r="X564" s="221" t="s">
        <v>239</v>
      </c>
      <c r="Y564" s="210"/>
      <c r="Z564" s="210"/>
      <c r="AA564" s="210"/>
      <c r="AB564" s="210"/>
      <c r="AC564" s="210"/>
      <c r="AD564" s="210"/>
      <c r="AE564" s="210"/>
      <c r="AF564" s="210"/>
      <c r="AG564" s="210" t="s">
        <v>240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">
      <c r="A565" s="217"/>
      <c r="B565" s="218"/>
      <c r="C565" s="260" t="s">
        <v>435</v>
      </c>
      <c r="D565" s="223"/>
      <c r="E565" s="224"/>
      <c r="F565" s="221"/>
      <c r="G565" s="221"/>
      <c r="H565" s="221"/>
      <c r="I565" s="221"/>
      <c r="J565" s="221"/>
      <c r="K565" s="221"/>
      <c r="L565" s="221"/>
      <c r="M565" s="221"/>
      <c r="N565" s="220"/>
      <c r="O565" s="220"/>
      <c r="P565" s="220"/>
      <c r="Q565" s="220"/>
      <c r="R565" s="221"/>
      <c r="S565" s="221"/>
      <c r="T565" s="221"/>
      <c r="U565" s="221"/>
      <c r="V565" s="221"/>
      <c r="W565" s="221"/>
      <c r="X565" s="221"/>
      <c r="Y565" s="210"/>
      <c r="Z565" s="210"/>
      <c r="AA565" s="210"/>
      <c r="AB565" s="210"/>
      <c r="AC565" s="210"/>
      <c r="AD565" s="210"/>
      <c r="AE565" s="210"/>
      <c r="AF565" s="210"/>
      <c r="AG565" s="210" t="s">
        <v>242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">
      <c r="A566" s="217"/>
      <c r="B566" s="218"/>
      <c r="C566" s="260" t="s">
        <v>780</v>
      </c>
      <c r="D566" s="223"/>
      <c r="E566" s="224">
        <v>1</v>
      </c>
      <c r="F566" s="221"/>
      <c r="G566" s="221"/>
      <c r="H566" s="221"/>
      <c r="I566" s="221"/>
      <c r="J566" s="221"/>
      <c r="K566" s="221"/>
      <c r="L566" s="221"/>
      <c r="M566" s="221"/>
      <c r="N566" s="220"/>
      <c r="O566" s="220"/>
      <c r="P566" s="220"/>
      <c r="Q566" s="220"/>
      <c r="R566" s="221"/>
      <c r="S566" s="221"/>
      <c r="T566" s="221"/>
      <c r="U566" s="221"/>
      <c r="V566" s="221"/>
      <c r="W566" s="221"/>
      <c r="X566" s="221"/>
      <c r="Y566" s="210"/>
      <c r="Z566" s="210"/>
      <c r="AA566" s="210"/>
      <c r="AB566" s="210"/>
      <c r="AC566" s="210"/>
      <c r="AD566" s="210"/>
      <c r="AE566" s="210"/>
      <c r="AF566" s="210"/>
      <c r="AG566" s="210" t="s">
        <v>242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">
      <c r="A567" s="217"/>
      <c r="B567" s="218"/>
      <c r="C567" s="260" t="s">
        <v>437</v>
      </c>
      <c r="D567" s="223"/>
      <c r="E567" s="224"/>
      <c r="F567" s="221"/>
      <c r="G567" s="221"/>
      <c r="H567" s="221"/>
      <c r="I567" s="221"/>
      <c r="J567" s="221"/>
      <c r="K567" s="221"/>
      <c r="L567" s="221"/>
      <c r="M567" s="221"/>
      <c r="N567" s="220"/>
      <c r="O567" s="220"/>
      <c r="P567" s="220"/>
      <c r="Q567" s="220"/>
      <c r="R567" s="221"/>
      <c r="S567" s="221"/>
      <c r="T567" s="221"/>
      <c r="U567" s="221"/>
      <c r="V567" s="221"/>
      <c r="W567" s="221"/>
      <c r="X567" s="221"/>
      <c r="Y567" s="210"/>
      <c r="Z567" s="210"/>
      <c r="AA567" s="210"/>
      <c r="AB567" s="210"/>
      <c r="AC567" s="210"/>
      <c r="AD567" s="210"/>
      <c r="AE567" s="210"/>
      <c r="AF567" s="210"/>
      <c r="AG567" s="210" t="s">
        <v>242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">
      <c r="A568" s="217"/>
      <c r="B568" s="218"/>
      <c r="C568" s="260" t="s">
        <v>781</v>
      </c>
      <c r="D568" s="223"/>
      <c r="E568" s="224">
        <v>1</v>
      </c>
      <c r="F568" s="221"/>
      <c r="G568" s="221"/>
      <c r="H568" s="221"/>
      <c r="I568" s="221"/>
      <c r="J568" s="221"/>
      <c r="K568" s="221"/>
      <c r="L568" s="221"/>
      <c r="M568" s="221"/>
      <c r="N568" s="220"/>
      <c r="O568" s="220"/>
      <c r="P568" s="220"/>
      <c r="Q568" s="220"/>
      <c r="R568" s="221"/>
      <c r="S568" s="221"/>
      <c r="T568" s="221"/>
      <c r="U568" s="221"/>
      <c r="V568" s="221"/>
      <c r="W568" s="221"/>
      <c r="X568" s="221"/>
      <c r="Y568" s="210"/>
      <c r="Z568" s="210"/>
      <c r="AA568" s="210"/>
      <c r="AB568" s="210"/>
      <c r="AC568" s="210"/>
      <c r="AD568" s="210"/>
      <c r="AE568" s="210"/>
      <c r="AF568" s="210"/>
      <c r="AG568" s="210" t="s">
        <v>242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">
      <c r="A569" s="217"/>
      <c r="B569" s="218"/>
      <c r="C569" s="260" t="s">
        <v>439</v>
      </c>
      <c r="D569" s="223"/>
      <c r="E569" s="224"/>
      <c r="F569" s="221"/>
      <c r="G569" s="221"/>
      <c r="H569" s="221"/>
      <c r="I569" s="221"/>
      <c r="J569" s="221"/>
      <c r="K569" s="221"/>
      <c r="L569" s="221"/>
      <c r="M569" s="221"/>
      <c r="N569" s="220"/>
      <c r="O569" s="220"/>
      <c r="P569" s="220"/>
      <c r="Q569" s="220"/>
      <c r="R569" s="221"/>
      <c r="S569" s="221"/>
      <c r="T569" s="221"/>
      <c r="U569" s="221"/>
      <c r="V569" s="221"/>
      <c r="W569" s="221"/>
      <c r="X569" s="221"/>
      <c r="Y569" s="210"/>
      <c r="Z569" s="210"/>
      <c r="AA569" s="210"/>
      <c r="AB569" s="210"/>
      <c r="AC569" s="210"/>
      <c r="AD569" s="210"/>
      <c r="AE569" s="210"/>
      <c r="AF569" s="210"/>
      <c r="AG569" s="210" t="s">
        <v>242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">
      <c r="A570" s="217"/>
      <c r="B570" s="218"/>
      <c r="C570" s="260" t="s">
        <v>782</v>
      </c>
      <c r="D570" s="223"/>
      <c r="E570" s="224">
        <v>1</v>
      </c>
      <c r="F570" s="221"/>
      <c r="G570" s="221"/>
      <c r="H570" s="221"/>
      <c r="I570" s="221"/>
      <c r="J570" s="221"/>
      <c r="K570" s="221"/>
      <c r="L570" s="221"/>
      <c r="M570" s="221"/>
      <c r="N570" s="220"/>
      <c r="O570" s="220"/>
      <c r="P570" s="220"/>
      <c r="Q570" s="220"/>
      <c r="R570" s="221"/>
      <c r="S570" s="221"/>
      <c r="T570" s="221"/>
      <c r="U570" s="221"/>
      <c r="V570" s="221"/>
      <c r="W570" s="221"/>
      <c r="X570" s="221"/>
      <c r="Y570" s="210"/>
      <c r="Z570" s="210"/>
      <c r="AA570" s="210"/>
      <c r="AB570" s="210"/>
      <c r="AC570" s="210"/>
      <c r="AD570" s="210"/>
      <c r="AE570" s="210"/>
      <c r="AF570" s="210"/>
      <c r="AG570" s="210" t="s">
        <v>242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">
      <c r="A571" s="217"/>
      <c r="B571" s="218"/>
      <c r="C571" s="260" t="s">
        <v>783</v>
      </c>
      <c r="D571" s="223"/>
      <c r="E571" s="224">
        <v>1</v>
      </c>
      <c r="F571" s="221"/>
      <c r="G571" s="221"/>
      <c r="H571" s="221"/>
      <c r="I571" s="221"/>
      <c r="J571" s="221"/>
      <c r="K571" s="221"/>
      <c r="L571" s="221"/>
      <c r="M571" s="221"/>
      <c r="N571" s="220"/>
      <c r="O571" s="220"/>
      <c r="P571" s="220"/>
      <c r="Q571" s="220"/>
      <c r="R571" s="221"/>
      <c r="S571" s="221"/>
      <c r="T571" s="221"/>
      <c r="U571" s="221"/>
      <c r="V571" s="221"/>
      <c r="W571" s="221"/>
      <c r="X571" s="221"/>
      <c r="Y571" s="210"/>
      <c r="Z571" s="210"/>
      <c r="AA571" s="210"/>
      <c r="AB571" s="210"/>
      <c r="AC571" s="210"/>
      <c r="AD571" s="210"/>
      <c r="AE571" s="210"/>
      <c r="AF571" s="210"/>
      <c r="AG571" s="210" t="s">
        <v>242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">
      <c r="A572" s="217"/>
      <c r="B572" s="218"/>
      <c r="C572" s="260" t="s">
        <v>442</v>
      </c>
      <c r="D572" s="223"/>
      <c r="E572" s="224"/>
      <c r="F572" s="221"/>
      <c r="G572" s="221"/>
      <c r="H572" s="221"/>
      <c r="I572" s="221"/>
      <c r="J572" s="221"/>
      <c r="K572" s="221"/>
      <c r="L572" s="221"/>
      <c r="M572" s="221"/>
      <c r="N572" s="220"/>
      <c r="O572" s="220"/>
      <c r="P572" s="220"/>
      <c r="Q572" s="220"/>
      <c r="R572" s="221"/>
      <c r="S572" s="221"/>
      <c r="T572" s="221"/>
      <c r="U572" s="221"/>
      <c r="V572" s="221"/>
      <c r="W572" s="221"/>
      <c r="X572" s="221"/>
      <c r="Y572" s="210"/>
      <c r="Z572" s="210"/>
      <c r="AA572" s="210"/>
      <c r="AB572" s="210"/>
      <c r="AC572" s="210"/>
      <c r="AD572" s="210"/>
      <c r="AE572" s="210"/>
      <c r="AF572" s="210"/>
      <c r="AG572" s="210" t="s">
        <v>242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">
      <c r="A573" s="217"/>
      <c r="B573" s="218"/>
      <c r="C573" s="260" t="s">
        <v>784</v>
      </c>
      <c r="D573" s="223"/>
      <c r="E573" s="224">
        <v>1</v>
      </c>
      <c r="F573" s="221"/>
      <c r="G573" s="221"/>
      <c r="H573" s="221"/>
      <c r="I573" s="221"/>
      <c r="J573" s="221"/>
      <c r="K573" s="221"/>
      <c r="L573" s="221"/>
      <c r="M573" s="221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10"/>
      <c r="Z573" s="210"/>
      <c r="AA573" s="210"/>
      <c r="AB573" s="210"/>
      <c r="AC573" s="210"/>
      <c r="AD573" s="210"/>
      <c r="AE573" s="210"/>
      <c r="AF573" s="210"/>
      <c r="AG573" s="210" t="s">
        <v>242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">
      <c r="A574" s="217"/>
      <c r="B574" s="218"/>
      <c r="C574" s="260" t="s">
        <v>785</v>
      </c>
      <c r="D574" s="223"/>
      <c r="E574" s="224">
        <v>1</v>
      </c>
      <c r="F574" s="221"/>
      <c r="G574" s="221"/>
      <c r="H574" s="221"/>
      <c r="I574" s="221"/>
      <c r="J574" s="221"/>
      <c r="K574" s="221"/>
      <c r="L574" s="221"/>
      <c r="M574" s="221"/>
      <c r="N574" s="220"/>
      <c r="O574" s="220"/>
      <c r="P574" s="220"/>
      <c r="Q574" s="220"/>
      <c r="R574" s="221"/>
      <c r="S574" s="221"/>
      <c r="T574" s="221"/>
      <c r="U574" s="221"/>
      <c r="V574" s="221"/>
      <c r="W574" s="221"/>
      <c r="X574" s="221"/>
      <c r="Y574" s="210"/>
      <c r="Z574" s="210"/>
      <c r="AA574" s="210"/>
      <c r="AB574" s="210"/>
      <c r="AC574" s="210"/>
      <c r="AD574" s="210"/>
      <c r="AE574" s="210"/>
      <c r="AF574" s="210"/>
      <c r="AG574" s="210" t="s">
        <v>242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x14ac:dyDescent="0.2">
      <c r="A575" s="231" t="s">
        <v>232</v>
      </c>
      <c r="B575" s="232" t="s">
        <v>177</v>
      </c>
      <c r="C575" s="258" t="s">
        <v>178</v>
      </c>
      <c r="D575" s="233"/>
      <c r="E575" s="234"/>
      <c r="F575" s="235"/>
      <c r="G575" s="235">
        <f>SUMIF(AG576:AG617,"&lt;&gt;NOR",G576:G617)</f>
        <v>0</v>
      </c>
      <c r="H575" s="235"/>
      <c r="I575" s="235">
        <f>SUM(I576:I617)</f>
        <v>0</v>
      </c>
      <c r="J575" s="235"/>
      <c r="K575" s="235">
        <f>SUM(K576:K617)</f>
        <v>0</v>
      </c>
      <c r="L575" s="235"/>
      <c r="M575" s="235">
        <f>SUM(M576:M617)</f>
        <v>0</v>
      </c>
      <c r="N575" s="234"/>
      <c r="O575" s="234">
        <f>SUM(O576:O617)</f>
        <v>0.05</v>
      </c>
      <c r="P575" s="234"/>
      <c r="Q575" s="234">
        <f>SUM(Q576:Q617)</f>
        <v>0.03</v>
      </c>
      <c r="R575" s="235"/>
      <c r="S575" s="235"/>
      <c r="T575" s="236"/>
      <c r="U575" s="230"/>
      <c r="V575" s="230">
        <f>SUM(V576:V617)</f>
        <v>9.14</v>
      </c>
      <c r="W575" s="230"/>
      <c r="X575" s="230"/>
      <c r="AG575" t="s">
        <v>233</v>
      </c>
    </row>
    <row r="576" spans="1:60" outlineLevel="1" x14ac:dyDescent="0.2">
      <c r="A576" s="238">
        <v>53</v>
      </c>
      <c r="B576" s="239" t="s">
        <v>786</v>
      </c>
      <c r="C576" s="259" t="s">
        <v>787</v>
      </c>
      <c r="D576" s="240" t="s">
        <v>310</v>
      </c>
      <c r="E576" s="241">
        <v>17.7</v>
      </c>
      <c r="F576" s="242"/>
      <c r="G576" s="243">
        <f>ROUND(E576*F576,2)</f>
        <v>0</v>
      </c>
      <c r="H576" s="242"/>
      <c r="I576" s="243">
        <f>ROUND(E576*H576,2)</f>
        <v>0</v>
      </c>
      <c r="J576" s="242"/>
      <c r="K576" s="243">
        <f>ROUND(E576*J576,2)</f>
        <v>0</v>
      </c>
      <c r="L576" s="243">
        <v>15</v>
      </c>
      <c r="M576" s="243">
        <f>G576*(1+L576/100)</f>
        <v>0</v>
      </c>
      <c r="N576" s="241">
        <v>2.2899999999999999E-3</v>
      </c>
      <c r="O576" s="241">
        <f>ROUND(E576*N576,2)</f>
        <v>0.04</v>
      </c>
      <c r="P576" s="241">
        <v>0</v>
      </c>
      <c r="Q576" s="241">
        <f>ROUND(E576*P576,2)</f>
        <v>0</v>
      </c>
      <c r="R576" s="243" t="s">
        <v>788</v>
      </c>
      <c r="S576" s="243" t="s">
        <v>237</v>
      </c>
      <c r="T576" s="244" t="s">
        <v>238</v>
      </c>
      <c r="U576" s="221">
        <v>0.28039999999999998</v>
      </c>
      <c r="V576" s="221">
        <f>ROUND(E576*U576,2)</f>
        <v>4.96</v>
      </c>
      <c r="W576" s="221"/>
      <c r="X576" s="221" t="s">
        <v>239</v>
      </c>
      <c r="Y576" s="210"/>
      <c r="Z576" s="210"/>
      <c r="AA576" s="210"/>
      <c r="AB576" s="210"/>
      <c r="AC576" s="210"/>
      <c r="AD576" s="210"/>
      <c r="AE576" s="210"/>
      <c r="AF576" s="210"/>
      <c r="AG576" s="210" t="s">
        <v>240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">
      <c r="A577" s="217"/>
      <c r="B577" s="218"/>
      <c r="C577" s="260" t="s">
        <v>521</v>
      </c>
      <c r="D577" s="223"/>
      <c r="E577" s="224"/>
      <c r="F577" s="221"/>
      <c r="G577" s="221"/>
      <c r="H577" s="221"/>
      <c r="I577" s="221"/>
      <c r="J577" s="221"/>
      <c r="K577" s="221"/>
      <c r="L577" s="221"/>
      <c r="M577" s="221"/>
      <c r="N577" s="220"/>
      <c r="O577" s="220"/>
      <c r="P577" s="220"/>
      <c r="Q577" s="220"/>
      <c r="R577" s="221"/>
      <c r="S577" s="221"/>
      <c r="T577" s="221"/>
      <c r="U577" s="221"/>
      <c r="V577" s="221"/>
      <c r="W577" s="221"/>
      <c r="X577" s="221"/>
      <c r="Y577" s="210"/>
      <c r="Z577" s="210"/>
      <c r="AA577" s="210"/>
      <c r="AB577" s="210"/>
      <c r="AC577" s="210"/>
      <c r="AD577" s="210"/>
      <c r="AE577" s="210"/>
      <c r="AF577" s="210"/>
      <c r="AG577" s="210" t="s">
        <v>242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">
      <c r="A578" s="217"/>
      <c r="B578" s="218"/>
      <c r="C578" s="260" t="s">
        <v>393</v>
      </c>
      <c r="D578" s="223"/>
      <c r="E578" s="224"/>
      <c r="F578" s="221"/>
      <c r="G578" s="221"/>
      <c r="H578" s="221"/>
      <c r="I578" s="221"/>
      <c r="J578" s="221"/>
      <c r="K578" s="221"/>
      <c r="L578" s="221"/>
      <c r="M578" s="221"/>
      <c r="N578" s="220"/>
      <c r="O578" s="220"/>
      <c r="P578" s="220"/>
      <c r="Q578" s="220"/>
      <c r="R578" s="221"/>
      <c r="S578" s="221"/>
      <c r="T578" s="221"/>
      <c r="U578" s="221"/>
      <c r="V578" s="221"/>
      <c r="W578" s="221"/>
      <c r="X578" s="221"/>
      <c r="Y578" s="210"/>
      <c r="Z578" s="210"/>
      <c r="AA578" s="210"/>
      <c r="AB578" s="210"/>
      <c r="AC578" s="210"/>
      <c r="AD578" s="210"/>
      <c r="AE578" s="210"/>
      <c r="AF578" s="210"/>
      <c r="AG578" s="210" t="s">
        <v>242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">
      <c r="A579" s="217"/>
      <c r="B579" s="218"/>
      <c r="C579" s="260" t="s">
        <v>522</v>
      </c>
      <c r="D579" s="223"/>
      <c r="E579" s="224">
        <v>1.5</v>
      </c>
      <c r="F579" s="221"/>
      <c r="G579" s="221"/>
      <c r="H579" s="221"/>
      <c r="I579" s="221"/>
      <c r="J579" s="221"/>
      <c r="K579" s="221"/>
      <c r="L579" s="221"/>
      <c r="M579" s="221"/>
      <c r="N579" s="220"/>
      <c r="O579" s="220"/>
      <c r="P579" s="220"/>
      <c r="Q579" s="220"/>
      <c r="R579" s="221"/>
      <c r="S579" s="221"/>
      <c r="T579" s="221"/>
      <c r="U579" s="221"/>
      <c r="V579" s="221"/>
      <c r="W579" s="221"/>
      <c r="X579" s="221"/>
      <c r="Y579" s="210"/>
      <c r="Z579" s="210"/>
      <c r="AA579" s="210"/>
      <c r="AB579" s="210"/>
      <c r="AC579" s="210"/>
      <c r="AD579" s="210"/>
      <c r="AE579" s="210"/>
      <c r="AF579" s="210"/>
      <c r="AG579" s="210" t="s">
        <v>242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">
      <c r="A580" s="217"/>
      <c r="B580" s="218"/>
      <c r="C580" s="260" t="s">
        <v>523</v>
      </c>
      <c r="D580" s="223"/>
      <c r="E580" s="224">
        <v>1.5</v>
      </c>
      <c r="F580" s="221"/>
      <c r="G580" s="221"/>
      <c r="H580" s="221"/>
      <c r="I580" s="221"/>
      <c r="J580" s="221"/>
      <c r="K580" s="221"/>
      <c r="L580" s="221"/>
      <c r="M580" s="221"/>
      <c r="N580" s="220"/>
      <c r="O580" s="220"/>
      <c r="P580" s="220"/>
      <c r="Q580" s="220"/>
      <c r="R580" s="221"/>
      <c r="S580" s="221"/>
      <c r="T580" s="221"/>
      <c r="U580" s="221"/>
      <c r="V580" s="221"/>
      <c r="W580" s="221"/>
      <c r="X580" s="221"/>
      <c r="Y580" s="210"/>
      <c r="Z580" s="210"/>
      <c r="AA580" s="210"/>
      <c r="AB580" s="210"/>
      <c r="AC580" s="210"/>
      <c r="AD580" s="210"/>
      <c r="AE580" s="210"/>
      <c r="AF580" s="210"/>
      <c r="AG580" s="210" t="s">
        <v>242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">
      <c r="A581" s="217"/>
      <c r="B581" s="218"/>
      <c r="C581" s="260" t="s">
        <v>524</v>
      </c>
      <c r="D581" s="223"/>
      <c r="E581" s="224">
        <v>1.5</v>
      </c>
      <c r="F581" s="221"/>
      <c r="G581" s="221"/>
      <c r="H581" s="221"/>
      <c r="I581" s="221"/>
      <c r="J581" s="221"/>
      <c r="K581" s="221"/>
      <c r="L581" s="221"/>
      <c r="M581" s="221"/>
      <c r="N581" s="220"/>
      <c r="O581" s="220"/>
      <c r="P581" s="220"/>
      <c r="Q581" s="220"/>
      <c r="R581" s="221"/>
      <c r="S581" s="221"/>
      <c r="T581" s="221"/>
      <c r="U581" s="221"/>
      <c r="V581" s="221"/>
      <c r="W581" s="221"/>
      <c r="X581" s="221"/>
      <c r="Y581" s="210"/>
      <c r="Z581" s="210"/>
      <c r="AA581" s="210"/>
      <c r="AB581" s="210"/>
      <c r="AC581" s="210"/>
      <c r="AD581" s="210"/>
      <c r="AE581" s="210"/>
      <c r="AF581" s="210"/>
      <c r="AG581" s="210" t="s">
        <v>242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">
      <c r="A582" s="217"/>
      <c r="B582" s="218"/>
      <c r="C582" s="260" t="s">
        <v>525</v>
      </c>
      <c r="D582" s="223"/>
      <c r="E582" s="224">
        <v>1.5</v>
      </c>
      <c r="F582" s="221"/>
      <c r="G582" s="221"/>
      <c r="H582" s="221"/>
      <c r="I582" s="221"/>
      <c r="J582" s="221"/>
      <c r="K582" s="221"/>
      <c r="L582" s="221"/>
      <c r="M582" s="221"/>
      <c r="N582" s="220"/>
      <c r="O582" s="220"/>
      <c r="P582" s="220"/>
      <c r="Q582" s="220"/>
      <c r="R582" s="221"/>
      <c r="S582" s="221"/>
      <c r="T582" s="221"/>
      <c r="U582" s="221"/>
      <c r="V582" s="221"/>
      <c r="W582" s="221"/>
      <c r="X582" s="221"/>
      <c r="Y582" s="210"/>
      <c r="Z582" s="210"/>
      <c r="AA582" s="210"/>
      <c r="AB582" s="210"/>
      <c r="AC582" s="210"/>
      <c r="AD582" s="210"/>
      <c r="AE582" s="210"/>
      <c r="AF582" s="210"/>
      <c r="AG582" s="210" t="s">
        <v>242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">
      <c r="A583" s="217"/>
      <c r="B583" s="218"/>
      <c r="C583" s="260" t="s">
        <v>526</v>
      </c>
      <c r="D583" s="223"/>
      <c r="E583" s="224">
        <v>1.5</v>
      </c>
      <c r="F583" s="221"/>
      <c r="G583" s="221"/>
      <c r="H583" s="221"/>
      <c r="I583" s="221"/>
      <c r="J583" s="221"/>
      <c r="K583" s="221"/>
      <c r="L583" s="221"/>
      <c r="M583" s="221"/>
      <c r="N583" s="220"/>
      <c r="O583" s="220"/>
      <c r="P583" s="220"/>
      <c r="Q583" s="220"/>
      <c r="R583" s="221"/>
      <c r="S583" s="221"/>
      <c r="T583" s="221"/>
      <c r="U583" s="221"/>
      <c r="V583" s="221"/>
      <c r="W583" s="221"/>
      <c r="X583" s="221"/>
      <c r="Y583" s="210"/>
      <c r="Z583" s="210"/>
      <c r="AA583" s="210"/>
      <c r="AB583" s="210"/>
      <c r="AC583" s="210"/>
      <c r="AD583" s="210"/>
      <c r="AE583" s="210"/>
      <c r="AF583" s="210"/>
      <c r="AG583" s="210" t="s">
        <v>242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">
      <c r="A584" s="217"/>
      <c r="B584" s="218"/>
      <c r="C584" s="260" t="s">
        <v>527</v>
      </c>
      <c r="D584" s="223"/>
      <c r="E584" s="224">
        <v>1.5</v>
      </c>
      <c r="F584" s="221"/>
      <c r="G584" s="221"/>
      <c r="H584" s="221"/>
      <c r="I584" s="221"/>
      <c r="J584" s="221"/>
      <c r="K584" s="221"/>
      <c r="L584" s="221"/>
      <c r="M584" s="221"/>
      <c r="N584" s="220"/>
      <c r="O584" s="220"/>
      <c r="P584" s="220"/>
      <c r="Q584" s="220"/>
      <c r="R584" s="221"/>
      <c r="S584" s="221"/>
      <c r="T584" s="221"/>
      <c r="U584" s="221"/>
      <c r="V584" s="221"/>
      <c r="W584" s="221"/>
      <c r="X584" s="221"/>
      <c r="Y584" s="210"/>
      <c r="Z584" s="210"/>
      <c r="AA584" s="210"/>
      <c r="AB584" s="210"/>
      <c r="AC584" s="210"/>
      <c r="AD584" s="210"/>
      <c r="AE584" s="210"/>
      <c r="AF584" s="210"/>
      <c r="AG584" s="210" t="s">
        <v>242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">
      <c r="A585" s="217"/>
      <c r="B585" s="218"/>
      <c r="C585" s="260" t="s">
        <v>528</v>
      </c>
      <c r="D585" s="223"/>
      <c r="E585" s="224"/>
      <c r="F585" s="221"/>
      <c r="G585" s="221"/>
      <c r="H585" s="221"/>
      <c r="I585" s="221"/>
      <c r="J585" s="221"/>
      <c r="K585" s="221"/>
      <c r="L585" s="221"/>
      <c r="M585" s="221"/>
      <c r="N585" s="220"/>
      <c r="O585" s="220"/>
      <c r="P585" s="220"/>
      <c r="Q585" s="220"/>
      <c r="R585" s="221"/>
      <c r="S585" s="221"/>
      <c r="T585" s="221"/>
      <c r="U585" s="221"/>
      <c r="V585" s="221"/>
      <c r="W585" s="221"/>
      <c r="X585" s="221"/>
      <c r="Y585" s="210"/>
      <c r="Z585" s="210"/>
      <c r="AA585" s="210"/>
      <c r="AB585" s="210"/>
      <c r="AC585" s="210"/>
      <c r="AD585" s="210"/>
      <c r="AE585" s="210"/>
      <c r="AF585" s="210"/>
      <c r="AG585" s="210" t="s">
        <v>242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">
      <c r="A586" s="217"/>
      <c r="B586" s="218"/>
      <c r="C586" s="260" t="s">
        <v>435</v>
      </c>
      <c r="D586" s="223"/>
      <c r="E586" s="224"/>
      <c r="F586" s="221"/>
      <c r="G586" s="221"/>
      <c r="H586" s="221"/>
      <c r="I586" s="221"/>
      <c r="J586" s="221"/>
      <c r="K586" s="221"/>
      <c r="L586" s="221"/>
      <c r="M586" s="221"/>
      <c r="N586" s="220"/>
      <c r="O586" s="220"/>
      <c r="P586" s="220"/>
      <c r="Q586" s="220"/>
      <c r="R586" s="221"/>
      <c r="S586" s="221"/>
      <c r="T586" s="221"/>
      <c r="U586" s="221"/>
      <c r="V586" s="221"/>
      <c r="W586" s="221"/>
      <c r="X586" s="221"/>
      <c r="Y586" s="210"/>
      <c r="Z586" s="210"/>
      <c r="AA586" s="210"/>
      <c r="AB586" s="210"/>
      <c r="AC586" s="210"/>
      <c r="AD586" s="210"/>
      <c r="AE586" s="210"/>
      <c r="AF586" s="210"/>
      <c r="AG586" s="210" t="s">
        <v>242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">
      <c r="A587" s="217"/>
      <c r="B587" s="218"/>
      <c r="C587" s="260" t="s">
        <v>529</v>
      </c>
      <c r="D587" s="223"/>
      <c r="E587" s="224">
        <v>1.45</v>
      </c>
      <c r="F587" s="221"/>
      <c r="G587" s="221"/>
      <c r="H587" s="221"/>
      <c r="I587" s="221"/>
      <c r="J587" s="221"/>
      <c r="K587" s="221"/>
      <c r="L587" s="221"/>
      <c r="M587" s="221"/>
      <c r="N587" s="220"/>
      <c r="O587" s="220"/>
      <c r="P587" s="220"/>
      <c r="Q587" s="220"/>
      <c r="R587" s="221"/>
      <c r="S587" s="221"/>
      <c r="T587" s="221"/>
      <c r="U587" s="221"/>
      <c r="V587" s="221"/>
      <c r="W587" s="221"/>
      <c r="X587" s="221"/>
      <c r="Y587" s="210"/>
      <c r="Z587" s="210"/>
      <c r="AA587" s="210"/>
      <c r="AB587" s="210"/>
      <c r="AC587" s="210"/>
      <c r="AD587" s="210"/>
      <c r="AE587" s="210"/>
      <c r="AF587" s="210"/>
      <c r="AG587" s="210" t="s">
        <v>242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">
      <c r="A588" s="217"/>
      <c r="B588" s="218"/>
      <c r="C588" s="260" t="s">
        <v>437</v>
      </c>
      <c r="D588" s="223"/>
      <c r="E588" s="224"/>
      <c r="F588" s="221"/>
      <c r="G588" s="221"/>
      <c r="H588" s="221"/>
      <c r="I588" s="221"/>
      <c r="J588" s="221"/>
      <c r="K588" s="221"/>
      <c r="L588" s="221"/>
      <c r="M588" s="221"/>
      <c r="N588" s="220"/>
      <c r="O588" s="220"/>
      <c r="P588" s="220"/>
      <c r="Q588" s="220"/>
      <c r="R588" s="221"/>
      <c r="S588" s="221"/>
      <c r="T588" s="221"/>
      <c r="U588" s="221"/>
      <c r="V588" s="221"/>
      <c r="W588" s="221"/>
      <c r="X588" s="221"/>
      <c r="Y588" s="210"/>
      <c r="Z588" s="210"/>
      <c r="AA588" s="210"/>
      <c r="AB588" s="210"/>
      <c r="AC588" s="210"/>
      <c r="AD588" s="210"/>
      <c r="AE588" s="210"/>
      <c r="AF588" s="210"/>
      <c r="AG588" s="210" t="s">
        <v>242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">
      <c r="A589" s="217"/>
      <c r="B589" s="218"/>
      <c r="C589" s="260" t="s">
        <v>530</v>
      </c>
      <c r="D589" s="223"/>
      <c r="E589" s="224">
        <v>1.45</v>
      </c>
      <c r="F589" s="221"/>
      <c r="G589" s="221"/>
      <c r="H589" s="221"/>
      <c r="I589" s="221"/>
      <c r="J589" s="221"/>
      <c r="K589" s="221"/>
      <c r="L589" s="221"/>
      <c r="M589" s="221"/>
      <c r="N589" s="220"/>
      <c r="O589" s="220"/>
      <c r="P589" s="220"/>
      <c r="Q589" s="220"/>
      <c r="R589" s="221"/>
      <c r="S589" s="221"/>
      <c r="T589" s="221"/>
      <c r="U589" s="221"/>
      <c r="V589" s="221"/>
      <c r="W589" s="221"/>
      <c r="X589" s="221"/>
      <c r="Y589" s="210"/>
      <c r="Z589" s="210"/>
      <c r="AA589" s="210"/>
      <c r="AB589" s="210"/>
      <c r="AC589" s="210"/>
      <c r="AD589" s="210"/>
      <c r="AE589" s="210"/>
      <c r="AF589" s="210"/>
      <c r="AG589" s="210" t="s">
        <v>242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">
      <c r="A590" s="217"/>
      <c r="B590" s="218"/>
      <c r="C590" s="260" t="s">
        <v>439</v>
      </c>
      <c r="D590" s="223"/>
      <c r="E590" s="224"/>
      <c r="F590" s="221"/>
      <c r="G590" s="221"/>
      <c r="H590" s="221"/>
      <c r="I590" s="221"/>
      <c r="J590" s="221"/>
      <c r="K590" s="221"/>
      <c r="L590" s="221"/>
      <c r="M590" s="221"/>
      <c r="N590" s="220"/>
      <c r="O590" s="220"/>
      <c r="P590" s="220"/>
      <c r="Q590" s="220"/>
      <c r="R590" s="221"/>
      <c r="S590" s="221"/>
      <c r="T590" s="221"/>
      <c r="U590" s="221"/>
      <c r="V590" s="221"/>
      <c r="W590" s="221"/>
      <c r="X590" s="221"/>
      <c r="Y590" s="210"/>
      <c r="Z590" s="210"/>
      <c r="AA590" s="210"/>
      <c r="AB590" s="210"/>
      <c r="AC590" s="210"/>
      <c r="AD590" s="210"/>
      <c r="AE590" s="210"/>
      <c r="AF590" s="210"/>
      <c r="AG590" s="210" t="s">
        <v>242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">
      <c r="A591" s="217"/>
      <c r="B591" s="218"/>
      <c r="C591" s="260" t="s">
        <v>531</v>
      </c>
      <c r="D591" s="223"/>
      <c r="E591" s="224">
        <v>1.45</v>
      </c>
      <c r="F591" s="221"/>
      <c r="G591" s="221"/>
      <c r="H591" s="221"/>
      <c r="I591" s="221"/>
      <c r="J591" s="221"/>
      <c r="K591" s="221"/>
      <c r="L591" s="221"/>
      <c r="M591" s="221"/>
      <c r="N591" s="220"/>
      <c r="O591" s="220"/>
      <c r="P591" s="220"/>
      <c r="Q591" s="220"/>
      <c r="R591" s="221"/>
      <c r="S591" s="221"/>
      <c r="T591" s="221"/>
      <c r="U591" s="221"/>
      <c r="V591" s="221"/>
      <c r="W591" s="221"/>
      <c r="X591" s="221"/>
      <c r="Y591" s="210"/>
      <c r="Z591" s="210"/>
      <c r="AA591" s="210"/>
      <c r="AB591" s="210"/>
      <c r="AC591" s="210"/>
      <c r="AD591" s="210"/>
      <c r="AE591" s="210"/>
      <c r="AF591" s="210"/>
      <c r="AG591" s="210" t="s">
        <v>242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">
      <c r="A592" s="217"/>
      <c r="B592" s="218"/>
      <c r="C592" s="260" t="s">
        <v>532</v>
      </c>
      <c r="D592" s="223"/>
      <c r="E592" s="224">
        <v>1.45</v>
      </c>
      <c r="F592" s="221"/>
      <c r="G592" s="221"/>
      <c r="H592" s="221"/>
      <c r="I592" s="221"/>
      <c r="J592" s="221"/>
      <c r="K592" s="221"/>
      <c r="L592" s="221"/>
      <c r="M592" s="221"/>
      <c r="N592" s="220"/>
      <c r="O592" s="220"/>
      <c r="P592" s="220"/>
      <c r="Q592" s="220"/>
      <c r="R592" s="221"/>
      <c r="S592" s="221"/>
      <c r="T592" s="221"/>
      <c r="U592" s="221"/>
      <c r="V592" s="221"/>
      <c r="W592" s="221"/>
      <c r="X592" s="221"/>
      <c r="Y592" s="210"/>
      <c r="Z592" s="210"/>
      <c r="AA592" s="210"/>
      <c r="AB592" s="210"/>
      <c r="AC592" s="210"/>
      <c r="AD592" s="210"/>
      <c r="AE592" s="210"/>
      <c r="AF592" s="210"/>
      <c r="AG592" s="210" t="s">
        <v>242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">
      <c r="A593" s="217"/>
      <c r="B593" s="218"/>
      <c r="C593" s="260" t="s">
        <v>442</v>
      </c>
      <c r="D593" s="223"/>
      <c r="E593" s="224"/>
      <c r="F593" s="221"/>
      <c r="G593" s="221"/>
      <c r="H593" s="221"/>
      <c r="I593" s="221"/>
      <c r="J593" s="221"/>
      <c r="K593" s="221"/>
      <c r="L593" s="221"/>
      <c r="M593" s="221"/>
      <c r="N593" s="220"/>
      <c r="O593" s="220"/>
      <c r="P593" s="220"/>
      <c r="Q593" s="220"/>
      <c r="R593" s="221"/>
      <c r="S593" s="221"/>
      <c r="T593" s="221"/>
      <c r="U593" s="221"/>
      <c r="V593" s="221"/>
      <c r="W593" s="221"/>
      <c r="X593" s="221"/>
      <c r="Y593" s="210"/>
      <c r="Z593" s="210"/>
      <c r="AA593" s="210"/>
      <c r="AB593" s="210"/>
      <c r="AC593" s="210"/>
      <c r="AD593" s="210"/>
      <c r="AE593" s="210"/>
      <c r="AF593" s="210"/>
      <c r="AG593" s="210" t="s">
        <v>242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">
      <c r="A594" s="217"/>
      <c r="B594" s="218"/>
      <c r="C594" s="260" t="s">
        <v>533</v>
      </c>
      <c r="D594" s="223"/>
      <c r="E594" s="224">
        <v>1.45</v>
      </c>
      <c r="F594" s="221"/>
      <c r="G594" s="221"/>
      <c r="H594" s="221"/>
      <c r="I594" s="221"/>
      <c r="J594" s="221"/>
      <c r="K594" s="221"/>
      <c r="L594" s="221"/>
      <c r="M594" s="221"/>
      <c r="N594" s="220"/>
      <c r="O594" s="220"/>
      <c r="P594" s="220"/>
      <c r="Q594" s="220"/>
      <c r="R594" s="221"/>
      <c r="S594" s="221"/>
      <c r="T594" s="221"/>
      <c r="U594" s="221"/>
      <c r="V594" s="221"/>
      <c r="W594" s="221"/>
      <c r="X594" s="221"/>
      <c r="Y594" s="210"/>
      <c r="Z594" s="210"/>
      <c r="AA594" s="210"/>
      <c r="AB594" s="210"/>
      <c r="AC594" s="210"/>
      <c r="AD594" s="210"/>
      <c r="AE594" s="210"/>
      <c r="AF594" s="210"/>
      <c r="AG594" s="210" t="s">
        <v>242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">
      <c r="A595" s="217"/>
      <c r="B595" s="218"/>
      <c r="C595" s="260" t="s">
        <v>534</v>
      </c>
      <c r="D595" s="223"/>
      <c r="E595" s="224">
        <v>1.45</v>
      </c>
      <c r="F595" s="221"/>
      <c r="G595" s="221"/>
      <c r="H595" s="221"/>
      <c r="I595" s="221"/>
      <c r="J595" s="221"/>
      <c r="K595" s="221"/>
      <c r="L595" s="221"/>
      <c r="M595" s="221"/>
      <c r="N595" s="220"/>
      <c r="O595" s="220"/>
      <c r="P595" s="220"/>
      <c r="Q595" s="220"/>
      <c r="R595" s="221"/>
      <c r="S595" s="221"/>
      <c r="T595" s="221"/>
      <c r="U595" s="221"/>
      <c r="V595" s="221"/>
      <c r="W595" s="221"/>
      <c r="X595" s="221"/>
      <c r="Y595" s="210"/>
      <c r="Z595" s="210"/>
      <c r="AA595" s="210"/>
      <c r="AB595" s="210"/>
      <c r="AC595" s="210"/>
      <c r="AD595" s="210"/>
      <c r="AE595" s="210"/>
      <c r="AF595" s="210"/>
      <c r="AG595" s="210" t="s">
        <v>242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ht="22.5" outlineLevel="1" x14ac:dyDescent="0.2">
      <c r="A596" s="238">
        <v>54</v>
      </c>
      <c r="B596" s="239" t="s">
        <v>789</v>
      </c>
      <c r="C596" s="259" t="s">
        <v>790</v>
      </c>
      <c r="D596" s="240" t="s">
        <v>791</v>
      </c>
      <c r="E596" s="241">
        <v>6</v>
      </c>
      <c r="F596" s="242"/>
      <c r="G596" s="243">
        <f>ROUND(E596*F596,2)</f>
        <v>0</v>
      </c>
      <c r="H596" s="242"/>
      <c r="I596" s="243">
        <f>ROUND(E596*H596,2)</f>
        <v>0</v>
      </c>
      <c r="J596" s="242"/>
      <c r="K596" s="243">
        <f>ROUND(E596*J596,2)</f>
        <v>0</v>
      </c>
      <c r="L596" s="243">
        <v>15</v>
      </c>
      <c r="M596" s="243">
        <f>G596*(1+L596/100)</f>
        <v>0</v>
      </c>
      <c r="N596" s="241">
        <v>0</v>
      </c>
      <c r="O596" s="241">
        <f>ROUND(E596*N596,2)</f>
        <v>0</v>
      </c>
      <c r="P596" s="241">
        <v>0</v>
      </c>
      <c r="Q596" s="241">
        <f>ROUND(E596*P596,2)</f>
        <v>0</v>
      </c>
      <c r="R596" s="243" t="s">
        <v>788</v>
      </c>
      <c r="S596" s="243" t="s">
        <v>237</v>
      </c>
      <c r="T596" s="244" t="s">
        <v>238</v>
      </c>
      <c r="U596" s="221">
        <v>0.02</v>
      </c>
      <c r="V596" s="221">
        <f>ROUND(E596*U596,2)</f>
        <v>0.12</v>
      </c>
      <c r="W596" s="221"/>
      <c r="X596" s="221" t="s">
        <v>239</v>
      </c>
      <c r="Y596" s="210"/>
      <c r="Z596" s="210"/>
      <c r="AA596" s="210"/>
      <c r="AB596" s="210"/>
      <c r="AC596" s="210"/>
      <c r="AD596" s="210"/>
      <c r="AE596" s="210"/>
      <c r="AF596" s="210"/>
      <c r="AG596" s="210" t="s">
        <v>240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">
      <c r="A597" s="217"/>
      <c r="B597" s="218"/>
      <c r="C597" s="260" t="s">
        <v>792</v>
      </c>
      <c r="D597" s="223"/>
      <c r="E597" s="224"/>
      <c r="F597" s="221"/>
      <c r="G597" s="221"/>
      <c r="H597" s="221"/>
      <c r="I597" s="221"/>
      <c r="J597" s="221"/>
      <c r="K597" s="221"/>
      <c r="L597" s="221"/>
      <c r="M597" s="221"/>
      <c r="N597" s="220"/>
      <c r="O597" s="220"/>
      <c r="P597" s="220"/>
      <c r="Q597" s="220"/>
      <c r="R597" s="221"/>
      <c r="S597" s="221"/>
      <c r="T597" s="221"/>
      <c r="U597" s="221"/>
      <c r="V597" s="221"/>
      <c r="W597" s="221"/>
      <c r="X597" s="221"/>
      <c r="Y597" s="210"/>
      <c r="Z597" s="210"/>
      <c r="AA597" s="210"/>
      <c r="AB597" s="210"/>
      <c r="AC597" s="210"/>
      <c r="AD597" s="210"/>
      <c r="AE597" s="210"/>
      <c r="AF597" s="210"/>
      <c r="AG597" s="210" t="s">
        <v>242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">
      <c r="A598" s="217"/>
      <c r="B598" s="218"/>
      <c r="C598" s="260" t="s">
        <v>793</v>
      </c>
      <c r="D598" s="223"/>
      <c r="E598" s="224">
        <v>1</v>
      </c>
      <c r="F598" s="221"/>
      <c r="G598" s="221"/>
      <c r="H598" s="221"/>
      <c r="I598" s="221"/>
      <c r="J598" s="221"/>
      <c r="K598" s="221"/>
      <c r="L598" s="221"/>
      <c r="M598" s="221"/>
      <c r="N598" s="220"/>
      <c r="O598" s="220"/>
      <c r="P598" s="220"/>
      <c r="Q598" s="220"/>
      <c r="R598" s="221"/>
      <c r="S598" s="221"/>
      <c r="T598" s="221"/>
      <c r="U598" s="221"/>
      <c r="V598" s="221"/>
      <c r="W598" s="221"/>
      <c r="X598" s="221"/>
      <c r="Y598" s="210"/>
      <c r="Z598" s="210"/>
      <c r="AA598" s="210"/>
      <c r="AB598" s="210"/>
      <c r="AC598" s="210"/>
      <c r="AD598" s="210"/>
      <c r="AE598" s="210"/>
      <c r="AF598" s="210"/>
      <c r="AG598" s="210" t="s">
        <v>242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">
      <c r="A599" s="217"/>
      <c r="B599" s="218"/>
      <c r="C599" s="260" t="s">
        <v>794</v>
      </c>
      <c r="D599" s="223"/>
      <c r="E599" s="224">
        <v>1</v>
      </c>
      <c r="F599" s="221"/>
      <c r="G599" s="221"/>
      <c r="H599" s="221"/>
      <c r="I599" s="221"/>
      <c r="J599" s="221"/>
      <c r="K599" s="221"/>
      <c r="L599" s="221"/>
      <c r="M599" s="221"/>
      <c r="N599" s="220"/>
      <c r="O599" s="220"/>
      <c r="P599" s="220"/>
      <c r="Q599" s="220"/>
      <c r="R599" s="221"/>
      <c r="S599" s="221"/>
      <c r="T599" s="221"/>
      <c r="U599" s="221"/>
      <c r="V599" s="221"/>
      <c r="W599" s="221"/>
      <c r="X599" s="221"/>
      <c r="Y599" s="210"/>
      <c r="Z599" s="210"/>
      <c r="AA599" s="210"/>
      <c r="AB599" s="210"/>
      <c r="AC599" s="210"/>
      <c r="AD599" s="210"/>
      <c r="AE599" s="210"/>
      <c r="AF599" s="210"/>
      <c r="AG599" s="210" t="s">
        <v>242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">
      <c r="A600" s="217"/>
      <c r="B600" s="218"/>
      <c r="C600" s="260" t="s">
        <v>795</v>
      </c>
      <c r="D600" s="223"/>
      <c r="E600" s="224">
        <v>1</v>
      </c>
      <c r="F600" s="221"/>
      <c r="G600" s="221"/>
      <c r="H600" s="221"/>
      <c r="I600" s="221"/>
      <c r="J600" s="221"/>
      <c r="K600" s="221"/>
      <c r="L600" s="221"/>
      <c r="M600" s="221"/>
      <c r="N600" s="220"/>
      <c r="O600" s="220"/>
      <c r="P600" s="220"/>
      <c r="Q600" s="220"/>
      <c r="R600" s="221"/>
      <c r="S600" s="221"/>
      <c r="T600" s="221"/>
      <c r="U600" s="221"/>
      <c r="V600" s="221"/>
      <c r="W600" s="221"/>
      <c r="X600" s="221"/>
      <c r="Y600" s="210"/>
      <c r="Z600" s="210"/>
      <c r="AA600" s="210"/>
      <c r="AB600" s="210"/>
      <c r="AC600" s="210"/>
      <c r="AD600" s="210"/>
      <c r="AE600" s="210"/>
      <c r="AF600" s="210"/>
      <c r="AG600" s="210" t="s">
        <v>242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">
      <c r="A601" s="217"/>
      <c r="B601" s="218"/>
      <c r="C601" s="260" t="s">
        <v>796</v>
      </c>
      <c r="D601" s="223"/>
      <c r="E601" s="224">
        <v>1</v>
      </c>
      <c r="F601" s="221"/>
      <c r="G601" s="221"/>
      <c r="H601" s="221"/>
      <c r="I601" s="221"/>
      <c r="J601" s="221"/>
      <c r="K601" s="221"/>
      <c r="L601" s="221"/>
      <c r="M601" s="221"/>
      <c r="N601" s="220"/>
      <c r="O601" s="220"/>
      <c r="P601" s="220"/>
      <c r="Q601" s="220"/>
      <c r="R601" s="221"/>
      <c r="S601" s="221"/>
      <c r="T601" s="221"/>
      <c r="U601" s="221"/>
      <c r="V601" s="221"/>
      <c r="W601" s="221"/>
      <c r="X601" s="221"/>
      <c r="Y601" s="210"/>
      <c r="Z601" s="210"/>
      <c r="AA601" s="210"/>
      <c r="AB601" s="210"/>
      <c r="AC601" s="210"/>
      <c r="AD601" s="210"/>
      <c r="AE601" s="210"/>
      <c r="AF601" s="210"/>
      <c r="AG601" s="210" t="s">
        <v>242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">
      <c r="A602" s="217"/>
      <c r="B602" s="218"/>
      <c r="C602" s="260" t="s">
        <v>797</v>
      </c>
      <c r="D602" s="223"/>
      <c r="E602" s="224">
        <v>1</v>
      </c>
      <c r="F602" s="221"/>
      <c r="G602" s="221"/>
      <c r="H602" s="221"/>
      <c r="I602" s="221"/>
      <c r="J602" s="221"/>
      <c r="K602" s="221"/>
      <c r="L602" s="221"/>
      <c r="M602" s="221"/>
      <c r="N602" s="220"/>
      <c r="O602" s="220"/>
      <c r="P602" s="220"/>
      <c r="Q602" s="220"/>
      <c r="R602" s="221"/>
      <c r="S602" s="221"/>
      <c r="T602" s="221"/>
      <c r="U602" s="221"/>
      <c r="V602" s="221"/>
      <c r="W602" s="221"/>
      <c r="X602" s="221"/>
      <c r="Y602" s="210"/>
      <c r="Z602" s="210"/>
      <c r="AA602" s="210"/>
      <c r="AB602" s="210"/>
      <c r="AC602" s="210"/>
      <c r="AD602" s="210"/>
      <c r="AE602" s="210"/>
      <c r="AF602" s="210"/>
      <c r="AG602" s="210" t="s">
        <v>242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">
      <c r="A603" s="217"/>
      <c r="B603" s="218"/>
      <c r="C603" s="260" t="s">
        <v>798</v>
      </c>
      <c r="D603" s="223"/>
      <c r="E603" s="224">
        <v>1</v>
      </c>
      <c r="F603" s="221"/>
      <c r="G603" s="221"/>
      <c r="H603" s="221"/>
      <c r="I603" s="221"/>
      <c r="J603" s="221"/>
      <c r="K603" s="221"/>
      <c r="L603" s="221"/>
      <c r="M603" s="221"/>
      <c r="N603" s="220"/>
      <c r="O603" s="220"/>
      <c r="P603" s="220"/>
      <c r="Q603" s="220"/>
      <c r="R603" s="221"/>
      <c r="S603" s="221"/>
      <c r="T603" s="221"/>
      <c r="U603" s="221"/>
      <c r="V603" s="221"/>
      <c r="W603" s="221"/>
      <c r="X603" s="221"/>
      <c r="Y603" s="210"/>
      <c r="Z603" s="210"/>
      <c r="AA603" s="210"/>
      <c r="AB603" s="210"/>
      <c r="AC603" s="210"/>
      <c r="AD603" s="210"/>
      <c r="AE603" s="210"/>
      <c r="AF603" s="210"/>
      <c r="AG603" s="210" t="s">
        <v>242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">
      <c r="A604" s="238">
        <v>55</v>
      </c>
      <c r="B604" s="239" t="s">
        <v>799</v>
      </c>
      <c r="C604" s="259" t="s">
        <v>800</v>
      </c>
      <c r="D604" s="240" t="s">
        <v>310</v>
      </c>
      <c r="E604" s="241">
        <v>24</v>
      </c>
      <c r="F604" s="242"/>
      <c r="G604" s="243">
        <f>ROUND(E604*F604,2)</f>
        <v>0</v>
      </c>
      <c r="H604" s="242"/>
      <c r="I604" s="243">
        <f>ROUND(E604*H604,2)</f>
        <v>0</v>
      </c>
      <c r="J604" s="242"/>
      <c r="K604" s="243">
        <f>ROUND(E604*J604,2)</f>
        <v>0</v>
      </c>
      <c r="L604" s="243">
        <v>15</v>
      </c>
      <c r="M604" s="243">
        <f>G604*(1+L604/100)</f>
        <v>0</v>
      </c>
      <c r="N604" s="241">
        <v>0</v>
      </c>
      <c r="O604" s="241">
        <f>ROUND(E604*N604,2)</f>
        <v>0</v>
      </c>
      <c r="P604" s="241">
        <v>1.3500000000000001E-3</v>
      </c>
      <c r="Q604" s="241">
        <f>ROUND(E604*P604,2)</f>
        <v>0.03</v>
      </c>
      <c r="R604" s="243" t="s">
        <v>788</v>
      </c>
      <c r="S604" s="243" t="s">
        <v>237</v>
      </c>
      <c r="T604" s="244" t="s">
        <v>238</v>
      </c>
      <c r="U604" s="221">
        <v>9.1999999999999998E-2</v>
      </c>
      <c r="V604" s="221">
        <f>ROUND(E604*U604,2)</f>
        <v>2.21</v>
      </c>
      <c r="W604" s="221"/>
      <c r="X604" s="221" t="s">
        <v>239</v>
      </c>
      <c r="Y604" s="210"/>
      <c r="Z604" s="210"/>
      <c r="AA604" s="210"/>
      <c r="AB604" s="210"/>
      <c r="AC604" s="210"/>
      <c r="AD604" s="210"/>
      <c r="AE604" s="210"/>
      <c r="AF604" s="210"/>
      <c r="AG604" s="210" t="s">
        <v>240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">
      <c r="A605" s="217"/>
      <c r="B605" s="218"/>
      <c r="C605" s="260" t="s">
        <v>712</v>
      </c>
      <c r="D605" s="223"/>
      <c r="E605" s="224"/>
      <c r="F605" s="221"/>
      <c r="G605" s="221"/>
      <c r="H605" s="221"/>
      <c r="I605" s="221"/>
      <c r="J605" s="221"/>
      <c r="K605" s="221"/>
      <c r="L605" s="221"/>
      <c r="M605" s="221"/>
      <c r="N605" s="220"/>
      <c r="O605" s="220"/>
      <c r="P605" s="220"/>
      <c r="Q605" s="220"/>
      <c r="R605" s="221"/>
      <c r="S605" s="221"/>
      <c r="T605" s="221"/>
      <c r="U605" s="221"/>
      <c r="V605" s="221"/>
      <c r="W605" s="221"/>
      <c r="X605" s="221"/>
      <c r="Y605" s="210"/>
      <c r="Z605" s="210"/>
      <c r="AA605" s="210"/>
      <c r="AB605" s="210"/>
      <c r="AC605" s="210"/>
      <c r="AD605" s="210"/>
      <c r="AE605" s="210"/>
      <c r="AF605" s="210"/>
      <c r="AG605" s="210" t="s">
        <v>242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">
      <c r="A606" s="217"/>
      <c r="B606" s="218"/>
      <c r="C606" s="260" t="s">
        <v>738</v>
      </c>
      <c r="D606" s="223"/>
      <c r="E606" s="224">
        <v>9</v>
      </c>
      <c r="F606" s="221"/>
      <c r="G606" s="221"/>
      <c r="H606" s="221"/>
      <c r="I606" s="221"/>
      <c r="J606" s="221"/>
      <c r="K606" s="221"/>
      <c r="L606" s="221"/>
      <c r="M606" s="221"/>
      <c r="N606" s="220"/>
      <c r="O606" s="220"/>
      <c r="P606" s="220"/>
      <c r="Q606" s="220"/>
      <c r="R606" s="221"/>
      <c r="S606" s="221"/>
      <c r="T606" s="221"/>
      <c r="U606" s="221"/>
      <c r="V606" s="221"/>
      <c r="W606" s="221"/>
      <c r="X606" s="221"/>
      <c r="Y606" s="210"/>
      <c r="Z606" s="210"/>
      <c r="AA606" s="210"/>
      <c r="AB606" s="210"/>
      <c r="AC606" s="210"/>
      <c r="AD606" s="210"/>
      <c r="AE606" s="210"/>
      <c r="AF606" s="210"/>
      <c r="AG606" s="210" t="s">
        <v>242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">
      <c r="A607" s="217"/>
      <c r="B607" s="218"/>
      <c r="C607" s="260" t="s">
        <v>801</v>
      </c>
      <c r="D607" s="223"/>
      <c r="E607" s="224">
        <v>15</v>
      </c>
      <c r="F607" s="221"/>
      <c r="G607" s="221"/>
      <c r="H607" s="221"/>
      <c r="I607" s="221"/>
      <c r="J607" s="221"/>
      <c r="K607" s="221"/>
      <c r="L607" s="221"/>
      <c r="M607" s="221"/>
      <c r="N607" s="220"/>
      <c r="O607" s="220"/>
      <c r="P607" s="220"/>
      <c r="Q607" s="220"/>
      <c r="R607" s="221"/>
      <c r="S607" s="221"/>
      <c r="T607" s="221"/>
      <c r="U607" s="221"/>
      <c r="V607" s="221"/>
      <c r="W607" s="221"/>
      <c r="X607" s="221"/>
      <c r="Y607" s="210"/>
      <c r="Z607" s="210"/>
      <c r="AA607" s="210"/>
      <c r="AB607" s="210"/>
      <c r="AC607" s="210"/>
      <c r="AD607" s="210"/>
      <c r="AE607" s="210"/>
      <c r="AF607" s="210"/>
      <c r="AG607" s="210" t="s">
        <v>242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ht="22.5" outlineLevel="1" x14ac:dyDescent="0.2">
      <c r="A608" s="238">
        <v>56</v>
      </c>
      <c r="B608" s="239" t="s">
        <v>802</v>
      </c>
      <c r="C608" s="259" t="s">
        <v>803</v>
      </c>
      <c r="D608" s="240" t="s">
        <v>310</v>
      </c>
      <c r="E608" s="241">
        <v>6.6</v>
      </c>
      <c r="F608" s="242"/>
      <c r="G608" s="243">
        <f>ROUND(E608*F608,2)</f>
        <v>0</v>
      </c>
      <c r="H608" s="242"/>
      <c r="I608" s="243">
        <f>ROUND(E608*H608,2)</f>
        <v>0</v>
      </c>
      <c r="J608" s="242"/>
      <c r="K608" s="243">
        <f>ROUND(E608*J608,2)</f>
        <v>0</v>
      </c>
      <c r="L608" s="243">
        <v>15</v>
      </c>
      <c r="M608" s="243">
        <f>G608*(1+L608/100)</f>
        <v>0</v>
      </c>
      <c r="N608" s="241">
        <v>1.92E-3</v>
      </c>
      <c r="O608" s="241">
        <f>ROUND(E608*N608,2)</f>
        <v>0.01</v>
      </c>
      <c r="P608" s="241">
        <v>0</v>
      </c>
      <c r="Q608" s="241">
        <f>ROUND(E608*P608,2)</f>
        <v>0</v>
      </c>
      <c r="R608" s="243"/>
      <c r="S608" s="243" t="s">
        <v>323</v>
      </c>
      <c r="T608" s="244" t="s">
        <v>324</v>
      </c>
      <c r="U608" s="221">
        <v>0.28039999999999998</v>
      </c>
      <c r="V608" s="221">
        <f>ROUND(E608*U608,2)</f>
        <v>1.85</v>
      </c>
      <c r="W608" s="221"/>
      <c r="X608" s="221" t="s">
        <v>239</v>
      </c>
      <c r="Y608" s="210"/>
      <c r="Z608" s="210"/>
      <c r="AA608" s="210"/>
      <c r="AB608" s="210"/>
      <c r="AC608" s="210"/>
      <c r="AD608" s="210"/>
      <c r="AE608" s="210"/>
      <c r="AF608" s="210"/>
      <c r="AG608" s="210" t="s">
        <v>240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">
      <c r="A609" s="217"/>
      <c r="B609" s="218"/>
      <c r="C609" s="260" t="s">
        <v>792</v>
      </c>
      <c r="D609" s="223"/>
      <c r="E609" s="224"/>
      <c r="F609" s="221"/>
      <c r="G609" s="221"/>
      <c r="H609" s="221"/>
      <c r="I609" s="221"/>
      <c r="J609" s="221"/>
      <c r="K609" s="221"/>
      <c r="L609" s="221"/>
      <c r="M609" s="221"/>
      <c r="N609" s="220"/>
      <c r="O609" s="220"/>
      <c r="P609" s="220"/>
      <c r="Q609" s="220"/>
      <c r="R609" s="221"/>
      <c r="S609" s="221"/>
      <c r="T609" s="221"/>
      <c r="U609" s="221"/>
      <c r="V609" s="221"/>
      <c r="W609" s="221"/>
      <c r="X609" s="221"/>
      <c r="Y609" s="210"/>
      <c r="Z609" s="210"/>
      <c r="AA609" s="210"/>
      <c r="AB609" s="210"/>
      <c r="AC609" s="210"/>
      <c r="AD609" s="210"/>
      <c r="AE609" s="210"/>
      <c r="AF609" s="210"/>
      <c r="AG609" s="210" t="s">
        <v>242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">
      <c r="A610" s="217"/>
      <c r="B610" s="218"/>
      <c r="C610" s="260" t="s">
        <v>804</v>
      </c>
      <c r="D610" s="223"/>
      <c r="E610" s="224">
        <v>1.1000000000000001</v>
      </c>
      <c r="F610" s="221"/>
      <c r="G610" s="221"/>
      <c r="H610" s="221"/>
      <c r="I610" s="221"/>
      <c r="J610" s="221"/>
      <c r="K610" s="221"/>
      <c r="L610" s="221"/>
      <c r="M610" s="221"/>
      <c r="N610" s="220"/>
      <c r="O610" s="220"/>
      <c r="P610" s="220"/>
      <c r="Q610" s="220"/>
      <c r="R610" s="221"/>
      <c r="S610" s="221"/>
      <c r="T610" s="221"/>
      <c r="U610" s="221"/>
      <c r="V610" s="221"/>
      <c r="W610" s="221"/>
      <c r="X610" s="221"/>
      <c r="Y610" s="210"/>
      <c r="Z610" s="210"/>
      <c r="AA610" s="210"/>
      <c r="AB610" s="210"/>
      <c r="AC610" s="210"/>
      <c r="AD610" s="210"/>
      <c r="AE610" s="210"/>
      <c r="AF610" s="210"/>
      <c r="AG610" s="210" t="s">
        <v>242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">
      <c r="A611" s="217"/>
      <c r="B611" s="218"/>
      <c r="C611" s="260" t="s">
        <v>805</v>
      </c>
      <c r="D611" s="223"/>
      <c r="E611" s="224">
        <v>1.1000000000000001</v>
      </c>
      <c r="F611" s="221"/>
      <c r="G611" s="221"/>
      <c r="H611" s="221"/>
      <c r="I611" s="221"/>
      <c r="J611" s="221"/>
      <c r="K611" s="221"/>
      <c r="L611" s="221"/>
      <c r="M611" s="221"/>
      <c r="N611" s="220"/>
      <c r="O611" s="220"/>
      <c r="P611" s="220"/>
      <c r="Q611" s="220"/>
      <c r="R611" s="221"/>
      <c r="S611" s="221"/>
      <c r="T611" s="221"/>
      <c r="U611" s="221"/>
      <c r="V611" s="221"/>
      <c r="W611" s="221"/>
      <c r="X611" s="221"/>
      <c r="Y611" s="210"/>
      <c r="Z611" s="210"/>
      <c r="AA611" s="210"/>
      <c r="AB611" s="210"/>
      <c r="AC611" s="210"/>
      <c r="AD611" s="210"/>
      <c r="AE611" s="210"/>
      <c r="AF611" s="210"/>
      <c r="AG611" s="210" t="s">
        <v>242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">
      <c r="A612" s="217"/>
      <c r="B612" s="218"/>
      <c r="C612" s="260" t="s">
        <v>806</v>
      </c>
      <c r="D612" s="223"/>
      <c r="E612" s="224">
        <v>1.1000000000000001</v>
      </c>
      <c r="F612" s="221"/>
      <c r="G612" s="221"/>
      <c r="H612" s="221"/>
      <c r="I612" s="221"/>
      <c r="J612" s="221"/>
      <c r="K612" s="221"/>
      <c r="L612" s="221"/>
      <c r="M612" s="221"/>
      <c r="N612" s="220"/>
      <c r="O612" s="220"/>
      <c r="P612" s="220"/>
      <c r="Q612" s="220"/>
      <c r="R612" s="221"/>
      <c r="S612" s="221"/>
      <c r="T612" s="221"/>
      <c r="U612" s="221"/>
      <c r="V612" s="221"/>
      <c r="W612" s="221"/>
      <c r="X612" s="221"/>
      <c r="Y612" s="210"/>
      <c r="Z612" s="210"/>
      <c r="AA612" s="210"/>
      <c r="AB612" s="210"/>
      <c r="AC612" s="210"/>
      <c r="AD612" s="210"/>
      <c r="AE612" s="210"/>
      <c r="AF612" s="210"/>
      <c r="AG612" s="210" t="s">
        <v>242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">
      <c r="A613" s="217"/>
      <c r="B613" s="218"/>
      <c r="C613" s="260" t="s">
        <v>807</v>
      </c>
      <c r="D613" s="223"/>
      <c r="E613" s="224">
        <v>1.1000000000000001</v>
      </c>
      <c r="F613" s="221"/>
      <c r="G613" s="221"/>
      <c r="H613" s="221"/>
      <c r="I613" s="221"/>
      <c r="J613" s="221"/>
      <c r="K613" s="221"/>
      <c r="L613" s="221"/>
      <c r="M613" s="221"/>
      <c r="N613" s="220"/>
      <c r="O613" s="220"/>
      <c r="P613" s="220"/>
      <c r="Q613" s="220"/>
      <c r="R613" s="221"/>
      <c r="S613" s="221"/>
      <c r="T613" s="221"/>
      <c r="U613" s="221"/>
      <c r="V613" s="221"/>
      <c r="W613" s="221"/>
      <c r="X613" s="221"/>
      <c r="Y613" s="210"/>
      <c r="Z613" s="210"/>
      <c r="AA613" s="210"/>
      <c r="AB613" s="210"/>
      <c r="AC613" s="210"/>
      <c r="AD613" s="210"/>
      <c r="AE613" s="210"/>
      <c r="AF613" s="210"/>
      <c r="AG613" s="210" t="s">
        <v>242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">
      <c r="A614" s="217"/>
      <c r="B614" s="218"/>
      <c r="C614" s="260" t="s">
        <v>808</v>
      </c>
      <c r="D614" s="223"/>
      <c r="E614" s="224">
        <v>1.1000000000000001</v>
      </c>
      <c r="F614" s="221"/>
      <c r="G614" s="221"/>
      <c r="H614" s="221"/>
      <c r="I614" s="221"/>
      <c r="J614" s="221"/>
      <c r="K614" s="221"/>
      <c r="L614" s="221"/>
      <c r="M614" s="221"/>
      <c r="N614" s="220"/>
      <c r="O614" s="220"/>
      <c r="P614" s="220"/>
      <c r="Q614" s="220"/>
      <c r="R614" s="221"/>
      <c r="S614" s="221"/>
      <c r="T614" s="221"/>
      <c r="U614" s="221"/>
      <c r="V614" s="221"/>
      <c r="W614" s="221"/>
      <c r="X614" s="221"/>
      <c r="Y614" s="210"/>
      <c r="Z614" s="210"/>
      <c r="AA614" s="210"/>
      <c r="AB614" s="210"/>
      <c r="AC614" s="210"/>
      <c r="AD614" s="210"/>
      <c r="AE614" s="210"/>
      <c r="AF614" s="210"/>
      <c r="AG614" s="210" t="s">
        <v>242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">
      <c r="A615" s="217"/>
      <c r="B615" s="218"/>
      <c r="C615" s="260" t="s">
        <v>809</v>
      </c>
      <c r="D615" s="223"/>
      <c r="E615" s="224">
        <v>1.1000000000000001</v>
      </c>
      <c r="F615" s="221"/>
      <c r="G615" s="221"/>
      <c r="H615" s="221"/>
      <c r="I615" s="221"/>
      <c r="J615" s="221"/>
      <c r="K615" s="221"/>
      <c r="L615" s="221"/>
      <c r="M615" s="221"/>
      <c r="N615" s="220"/>
      <c r="O615" s="220"/>
      <c r="P615" s="220"/>
      <c r="Q615" s="220"/>
      <c r="R615" s="221"/>
      <c r="S615" s="221"/>
      <c r="T615" s="221"/>
      <c r="U615" s="221"/>
      <c r="V615" s="221"/>
      <c r="W615" s="221"/>
      <c r="X615" s="221"/>
      <c r="Y615" s="210"/>
      <c r="Z615" s="210"/>
      <c r="AA615" s="210"/>
      <c r="AB615" s="210"/>
      <c r="AC615" s="210"/>
      <c r="AD615" s="210"/>
      <c r="AE615" s="210"/>
      <c r="AF615" s="210"/>
      <c r="AG615" s="210" t="s">
        <v>242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">
      <c r="A616" s="217">
        <v>57</v>
      </c>
      <c r="B616" s="218" t="s">
        <v>810</v>
      </c>
      <c r="C616" s="264" t="s">
        <v>811</v>
      </c>
      <c r="D616" s="219" t="s">
        <v>0</v>
      </c>
      <c r="E616" s="255"/>
      <c r="F616" s="222"/>
      <c r="G616" s="221">
        <f>ROUND(E616*F616,2)</f>
        <v>0</v>
      </c>
      <c r="H616" s="222"/>
      <c r="I616" s="221">
        <f>ROUND(E616*H616,2)</f>
        <v>0</v>
      </c>
      <c r="J616" s="222"/>
      <c r="K616" s="221">
        <f>ROUND(E616*J616,2)</f>
        <v>0</v>
      </c>
      <c r="L616" s="221">
        <v>15</v>
      </c>
      <c r="M616" s="221">
        <f>G616*(1+L616/100)</f>
        <v>0</v>
      </c>
      <c r="N616" s="220">
        <v>0</v>
      </c>
      <c r="O616" s="220">
        <f>ROUND(E616*N616,2)</f>
        <v>0</v>
      </c>
      <c r="P616" s="220">
        <v>0</v>
      </c>
      <c r="Q616" s="220">
        <f>ROUND(E616*P616,2)</f>
        <v>0</v>
      </c>
      <c r="R616" s="221" t="s">
        <v>788</v>
      </c>
      <c r="S616" s="221" t="s">
        <v>237</v>
      </c>
      <c r="T616" s="221" t="s">
        <v>238</v>
      </c>
      <c r="U616" s="221">
        <v>0</v>
      </c>
      <c r="V616" s="221">
        <f>ROUND(E616*U616,2)</f>
        <v>0</v>
      </c>
      <c r="W616" s="221"/>
      <c r="X616" s="221" t="s">
        <v>757</v>
      </c>
      <c r="Y616" s="210"/>
      <c r="Z616" s="210"/>
      <c r="AA616" s="210"/>
      <c r="AB616" s="210"/>
      <c r="AC616" s="210"/>
      <c r="AD616" s="210"/>
      <c r="AE616" s="210"/>
      <c r="AF616" s="210"/>
      <c r="AG616" s="210" t="s">
        <v>758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">
      <c r="A617" s="217"/>
      <c r="B617" s="218"/>
      <c r="C617" s="265" t="s">
        <v>812</v>
      </c>
      <c r="D617" s="256"/>
      <c r="E617" s="256"/>
      <c r="F617" s="256"/>
      <c r="G617" s="256"/>
      <c r="H617" s="221"/>
      <c r="I617" s="221"/>
      <c r="J617" s="221"/>
      <c r="K617" s="221"/>
      <c r="L617" s="221"/>
      <c r="M617" s="221"/>
      <c r="N617" s="220"/>
      <c r="O617" s="220"/>
      <c r="P617" s="220"/>
      <c r="Q617" s="220"/>
      <c r="R617" s="221"/>
      <c r="S617" s="221"/>
      <c r="T617" s="221"/>
      <c r="U617" s="221"/>
      <c r="V617" s="221"/>
      <c r="W617" s="221"/>
      <c r="X617" s="221"/>
      <c r="Y617" s="210"/>
      <c r="Z617" s="210"/>
      <c r="AA617" s="210"/>
      <c r="AB617" s="210"/>
      <c r="AC617" s="210"/>
      <c r="AD617" s="210"/>
      <c r="AE617" s="210"/>
      <c r="AF617" s="210"/>
      <c r="AG617" s="210" t="s">
        <v>292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x14ac:dyDescent="0.2">
      <c r="A618" s="231" t="s">
        <v>232</v>
      </c>
      <c r="B618" s="232" t="s">
        <v>179</v>
      </c>
      <c r="C618" s="258" t="s">
        <v>180</v>
      </c>
      <c r="D618" s="233"/>
      <c r="E618" s="234"/>
      <c r="F618" s="235"/>
      <c r="G618" s="235">
        <f>SUMIF(AG619:AG776,"&lt;&gt;NOR",G619:G776)</f>
        <v>0</v>
      </c>
      <c r="H618" s="235"/>
      <c r="I618" s="235">
        <f>SUM(I619:I776)</f>
        <v>0</v>
      </c>
      <c r="J618" s="235"/>
      <c r="K618" s="235">
        <f>SUM(K619:K776)</f>
        <v>0</v>
      </c>
      <c r="L618" s="235"/>
      <c r="M618" s="235">
        <f>SUM(M619:M776)</f>
        <v>0</v>
      </c>
      <c r="N618" s="234"/>
      <c r="O618" s="234">
        <f>SUM(O619:O776)</f>
        <v>1.24</v>
      </c>
      <c r="P618" s="234"/>
      <c r="Q618" s="234">
        <f>SUM(Q619:Q776)</f>
        <v>0.74</v>
      </c>
      <c r="R618" s="235"/>
      <c r="S618" s="235"/>
      <c r="T618" s="236"/>
      <c r="U618" s="230"/>
      <c r="V618" s="230">
        <f>SUM(V619:V776)</f>
        <v>182.35000000000002</v>
      </c>
      <c r="W618" s="230"/>
      <c r="X618" s="230"/>
      <c r="AG618" t="s">
        <v>233</v>
      </c>
    </row>
    <row r="619" spans="1:60" ht="22.5" outlineLevel="1" x14ac:dyDescent="0.2">
      <c r="A619" s="238">
        <v>58</v>
      </c>
      <c r="B619" s="239" t="s">
        <v>813</v>
      </c>
      <c r="C619" s="259" t="s">
        <v>814</v>
      </c>
      <c r="D619" s="240" t="s">
        <v>278</v>
      </c>
      <c r="E619" s="241">
        <v>15</v>
      </c>
      <c r="F619" s="242"/>
      <c r="G619" s="243">
        <f>ROUND(E619*F619,2)</f>
        <v>0</v>
      </c>
      <c r="H619" s="242"/>
      <c r="I619" s="243">
        <f>ROUND(E619*H619,2)</f>
        <v>0</v>
      </c>
      <c r="J619" s="242"/>
      <c r="K619" s="243">
        <f>ROUND(E619*J619,2)</f>
        <v>0</v>
      </c>
      <c r="L619" s="243">
        <v>15</v>
      </c>
      <c r="M619" s="243">
        <f>G619*(1+L619/100)</f>
        <v>0</v>
      </c>
      <c r="N619" s="241">
        <v>0</v>
      </c>
      <c r="O619" s="241">
        <f>ROUND(E619*N619,2)</f>
        <v>0</v>
      </c>
      <c r="P619" s="241">
        <v>0</v>
      </c>
      <c r="Q619" s="241">
        <f>ROUND(E619*P619,2)</f>
        <v>0</v>
      </c>
      <c r="R619" s="243" t="s">
        <v>815</v>
      </c>
      <c r="S619" s="243" t="s">
        <v>237</v>
      </c>
      <c r="T619" s="244" t="s">
        <v>238</v>
      </c>
      <c r="U619" s="221">
        <v>1.63</v>
      </c>
      <c r="V619" s="221">
        <f>ROUND(E619*U619,2)</f>
        <v>24.45</v>
      </c>
      <c r="W619" s="221"/>
      <c r="X619" s="221" t="s">
        <v>239</v>
      </c>
      <c r="Y619" s="210"/>
      <c r="Z619" s="210"/>
      <c r="AA619" s="210"/>
      <c r="AB619" s="210"/>
      <c r="AC619" s="210"/>
      <c r="AD619" s="210"/>
      <c r="AE619" s="210"/>
      <c r="AF619" s="210"/>
      <c r="AG619" s="210" t="s">
        <v>240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">
      <c r="A620" s="217"/>
      <c r="B620" s="218"/>
      <c r="C620" s="260" t="s">
        <v>816</v>
      </c>
      <c r="D620" s="223"/>
      <c r="E620" s="224"/>
      <c r="F620" s="221"/>
      <c r="G620" s="221"/>
      <c r="H620" s="221"/>
      <c r="I620" s="221"/>
      <c r="J620" s="221"/>
      <c r="K620" s="221"/>
      <c r="L620" s="221"/>
      <c r="M620" s="221"/>
      <c r="N620" s="220"/>
      <c r="O620" s="220"/>
      <c r="P620" s="220"/>
      <c r="Q620" s="220"/>
      <c r="R620" s="221"/>
      <c r="S620" s="221"/>
      <c r="T620" s="221"/>
      <c r="U620" s="221"/>
      <c r="V620" s="221"/>
      <c r="W620" s="221"/>
      <c r="X620" s="221"/>
      <c r="Y620" s="210"/>
      <c r="Z620" s="210"/>
      <c r="AA620" s="210"/>
      <c r="AB620" s="210"/>
      <c r="AC620" s="210"/>
      <c r="AD620" s="210"/>
      <c r="AE620" s="210"/>
      <c r="AF620" s="210"/>
      <c r="AG620" s="210" t="s">
        <v>242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">
      <c r="A621" s="217"/>
      <c r="B621" s="218"/>
      <c r="C621" s="260" t="s">
        <v>481</v>
      </c>
      <c r="D621" s="223"/>
      <c r="E621" s="224">
        <v>12</v>
      </c>
      <c r="F621" s="221"/>
      <c r="G621" s="221"/>
      <c r="H621" s="221"/>
      <c r="I621" s="221"/>
      <c r="J621" s="221"/>
      <c r="K621" s="221"/>
      <c r="L621" s="221"/>
      <c r="M621" s="221"/>
      <c r="N621" s="220"/>
      <c r="O621" s="220"/>
      <c r="P621" s="220"/>
      <c r="Q621" s="220"/>
      <c r="R621" s="221"/>
      <c r="S621" s="221"/>
      <c r="T621" s="221"/>
      <c r="U621" s="221"/>
      <c r="V621" s="221"/>
      <c r="W621" s="221"/>
      <c r="X621" s="221"/>
      <c r="Y621" s="210"/>
      <c r="Z621" s="210"/>
      <c r="AA621" s="210"/>
      <c r="AB621" s="210"/>
      <c r="AC621" s="210"/>
      <c r="AD621" s="210"/>
      <c r="AE621" s="210"/>
      <c r="AF621" s="210"/>
      <c r="AG621" s="210" t="s">
        <v>242</v>
      </c>
      <c r="AH621" s="210">
        <v>5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">
      <c r="A622" s="217"/>
      <c r="B622" s="218"/>
      <c r="C622" s="260" t="s">
        <v>817</v>
      </c>
      <c r="D622" s="223"/>
      <c r="E622" s="224"/>
      <c r="F622" s="221"/>
      <c r="G622" s="221"/>
      <c r="H622" s="221"/>
      <c r="I622" s="221"/>
      <c r="J622" s="221"/>
      <c r="K622" s="221"/>
      <c r="L622" s="221"/>
      <c r="M622" s="221"/>
      <c r="N622" s="220"/>
      <c r="O622" s="220"/>
      <c r="P622" s="220"/>
      <c r="Q622" s="220"/>
      <c r="R622" s="221"/>
      <c r="S622" s="221"/>
      <c r="T622" s="221"/>
      <c r="U622" s="221"/>
      <c r="V622" s="221"/>
      <c r="W622" s="221"/>
      <c r="X622" s="221"/>
      <c r="Y622" s="210"/>
      <c r="Z622" s="210"/>
      <c r="AA622" s="210"/>
      <c r="AB622" s="210"/>
      <c r="AC622" s="210"/>
      <c r="AD622" s="210"/>
      <c r="AE622" s="210"/>
      <c r="AF622" s="210"/>
      <c r="AG622" s="210" t="s">
        <v>242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">
      <c r="A623" s="217"/>
      <c r="B623" s="218"/>
      <c r="C623" s="260" t="s">
        <v>483</v>
      </c>
      <c r="D623" s="223"/>
      <c r="E623" s="224">
        <v>3</v>
      </c>
      <c r="F623" s="221"/>
      <c r="G623" s="221"/>
      <c r="H623" s="221"/>
      <c r="I623" s="221"/>
      <c r="J623" s="221"/>
      <c r="K623" s="221"/>
      <c r="L623" s="221"/>
      <c r="M623" s="221"/>
      <c r="N623" s="220"/>
      <c r="O623" s="220"/>
      <c r="P623" s="220"/>
      <c r="Q623" s="220"/>
      <c r="R623" s="221"/>
      <c r="S623" s="221"/>
      <c r="T623" s="221"/>
      <c r="U623" s="221"/>
      <c r="V623" s="221"/>
      <c r="W623" s="221"/>
      <c r="X623" s="221"/>
      <c r="Y623" s="210"/>
      <c r="Z623" s="210"/>
      <c r="AA623" s="210"/>
      <c r="AB623" s="210"/>
      <c r="AC623" s="210"/>
      <c r="AD623" s="210"/>
      <c r="AE623" s="210"/>
      <c r="AF623" s="210"/>
      <c r="AG623" s="210" t="s">
        <v>242</v>
      </c>
      <c r="AH623" s="210">
        <v>5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ht="22.5" outlineLevel="1" x14ac:dyDescent="0.2">
      <c r="A624" s="238">
        <v>59</v>
      </c>
      <c r="B624" s="239" t="s">
        <v>818</v>
      </c>
      <c r="C624" s="259" t="s">
        <v>819</v>
      </c>
      <c r="D624" s="240" t="s">
        <v>278</v>
      </c>
      <c r="E624" s="241">
        <v>1</v>
      </c>
      <c r="F624" s="242"/>
      <c r="G624" s="243">
        <f>ROUND(E624*F624,2)</f>
        <v>0</v>
      </c>
      <c r="H624" s="242"/>
      <c r="I624" s="243">
        <f>ROUND(E624*H624,2)</f>
        <v>0</v>
      </c>
      <c r="J624" s="242"/>
      <c r="K624" s="243">
        <f>ROUND(E624*J624,2)</f>
        <v>0</v>
      </c>
      <c r="L624" s="243">
        <v>15</v>
      </c>
      <c r="M624" s="243">
        <f>G624*(1+L624/100)</f>
        <v>0</v>
      </c>
      <c r="N624" s="241">
        <v>0</v>
      </c>
      <c r="O624" s="241">
        <f>ROUND(E624*N624,2)</f>
        <v>0</v>
      </c>
      <c r="P624" s="241">
        <v>0</v>
      </c>
      <c r="Q624" s="241">
        <f>ROUND(E624*P624,2)</f>
        <v>0</v>
      </c>
      <c r="R624" s="243" t="s">
        <v>815</v>
      </c>
      <c r="S624" s="243" t="s">
        <v>237</v>
      </c>
      <c r="T624" s="244" t="s">
        <v>238</v>
      </c>
      <c r="U624" s="221">
        <v>1.6180000000000001</v>
      </c>
      <c r="V624" s="221">
        <f>ROUND(E624*U624,2)</f>
        <v>1.62</v>
      </c>
      <c r="W624" s="221"/>
      <c r="X624" s="221" t="s">
        <v>239</v>
      </c>
      <c r="Y624" s="210"/>
      <c r="Z624" s="210"/>
      <c r="AA624" s="210"/>
      <c r="AB624" s="210"/>
      <c r="AC624" s="210"/>
      <c r="AD624" s="210"/>
      <c r="AE624" s="210"/>
      <c r="AF624" s="210"/>
      <c r="AG624" s="210" t="s">
        <v>240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">
      <c r="A625" s="217"/>
      <c r="B625" s="218"/>
      <c r="C625" s="260" t="s">
        <v>286</v>
      </c>
      <c r="D625" s="223"/>
      <c r="E625" s="224"/>
      <c r="F625" s="221"/>
      <c r="G625" s="221"/>
      <c r="H625" s="221"/>
      <c r="I625" s="221"/>
      <c r="J625" s="221"/>
      <c r="K625" s="221"/>
      <c r="L625" s="221"/>
      <c r="M625" s="221"/>
      <c r="N625" s="220"/>
      <c r="O625" s="220"/>
      <c r="P625" s="220"/>
      <c r="Q625" s="220"/>
      <c r="R625" s="221"/>
      <c r="S625" s="221"/>
      <c r="T625" s="221"/>
      <c r="U625" s="221"/>
      <c r="V625" s="221"/>
      <c r="W625" s="221"/>
      <c r="X625" s="221"/>
      <c r="Y625" s="210"/>
      <c r="Z625" s="210"/>
      <c r="AA625" s="210"/>
      <c r="AB625" s="210"/>
      <c r="AC625" s="210"/>
      <c r="AD625" s="210"/>
      <c r="AE625" s="210"/>
      <c r="AF625" s="210"/>
      <c r="AG625" s="210" t="s">
        <v>242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">
      <c r="A626" s="217"/>
      <c r="B626" s="218"/>
      <c r="C626" s="260" t="s">
        <v>820</v>
      </c>
      <c r="D626" s="223"/>
      <c r="E626" s="224">
        <v>1</v>
      </c>
      <c r="F626" s="221"/>
      <c r="G626" s="221"/>
      <c r="H626" s="221"/>
      <c r="I626" s="221"/>
      <c r="J626" s="221"/>
      <c r="K626" s="221"/>
      <c r="L626" s="221"/>
      <c r="M626" s="221"/>
      <c r="N626" s="220"/>
      <c r="O626" s="220"/>
      <c r="P626" s="220"/>
      <c r="Q626" s="220"/>
      <c r="R626" s="221"/>
      <c r="S626" s="221"/>
      <c r="T626" s="221"/>
      <c r="U626" s="221"/>
      <c r="V626" s="221"/>
      <c r="W626" s="221"/>
      <c r="X626" s="221"/>
      <c r="Y626" s="210"/>
      <c r="Z626" s="210"/>
      <c r="AA626" s="210"/>
      <c r="AB626" s="210"/>
      <c r="AC626" s="210"/>
      <c r="AD626" s="210"/>
      <c r="AE626" s="210"/>
      <c r="AF626" s="210"/>
      <c r="AG626" s="210" t="s">
        <v>242</v>
      </c>
      <c r="AH626" s="210">
        <v>5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">
      <c r="A627" s="238">
        <v>60</v>
      </c>
      <c r="B627" s="239" t="s">
        <v>821</v>
      </c>
      <c r="C627" s="259" t="s">
        <v>822</v>
      </c>
      <c r="D627" s="240" t="s">
        <v>236</v>
      </c>
      <c r="E627" s="241">
        <v>30</v>
      </c>
      <c r="F627" s="242"/>
      <c r="G627" s="243">
        <f>ROUND(E627*F627,2)</f>
        <v>0</v>
      </c>
      <c r="H627" s="242"/>
      <c r="I627" s="243">
        <f>ROUND(E627*H627,2)</f>
        <v>0</v>
      </c>
      <c r="J627" s="242"/>
      <c r="K627" s="243">
        <f>ROUND(E627*J627,2)</f>
        <v>0</v>
      </c>
      <c r="L627" s="243">
        <v>15</v>
      </c>
      <c r="M627" s="243">
        <f>G627*(1+L627/100)</f>
        <v>0</v>
      </c>
      <c r="N627" s="241">
        <v>0</v>
      </c>
      <c r="O627" s="241">
        <f>ROUND(E627*N627,2)</f>
        <v>0</v>
      </c>
      <c r="P627" s="241">
        <v>2.4649999999999998E-2</v>
      </c>
      <c r="Q627" s="241">
        <f>ROUND(E627*P627,2)</f>
        <v>0.74</v>
      </c>
      <c r="R627" s="243"/>
      <c r="S627" s="243" t="s">
        <v>323</v>
      </c>
      <c r="T627" s="244" t="s">
        <v>238</v>
      </c>
      <c r="U627" s="221">
        <v>0.25</v>
      </c>
      <c r="V627" s="221">
        <f>ROUND(E627*U627,2)</f>
        <v>7.5</v>
      </c>
      <c r="W627" s="221"/>
      <c r="X627" s="221" t="s">
        <v>239</v>
      </c>
      <c r="Y627" s="210"/>
      <c r="Z627" s="210"/>
      <c r="AA627" s="210"/>
      <c r="AB627" s="210"/>
      <c r="AC627" s="210"/>
      <c r="AD627" s="210"/>
      <c r="AE627" s="210"/>
      <c r="AF627" s="210"/>
      <c r="AG627" s="210" t="s">
        <v>240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">
      <c r="A628" s="217"/>
      <c r="B628" s="218"/>
      <c r="C628" s="260" t="s">
        <v>823</v>
      </c>
      <c r="D628" s="223"/>
      <c r="E628" s="224"/>
      <c r="F628" s="221"/>
      <c r="G628" s="221"/>
      <c r="H628" s="221"/>
      <c r="I628" s="221"/>
      <c r="J628" s="221"/>
      <c r="K628" s="221"/>
      <c r="L628" s="221"/>
      <c r="M628" s="221"/>
      <c r="N628" s="220"/>
      <c r="O628" s="220"/>
      <c r="P628" s="220"/>
      <c r="Q628" s="220"/>
      <c r="R628" s="221"/>
      <c r="S628" s="221"/>
      <c r="T628" s="221"/>
      <c r="U628" s="221"/>
      <c r="V628" s="221"/>
      <c r="W628" s="221"/>
      <c r="X628" s="221"/>
      <c r="Y628" s="210"/>
      <c r="Z628" s="210"/>
      <c r="AA628" s="210"/>
      <c r="AB628" s="210"/>
      <c r="AC628" s="210"/>
      <c r="AD628" s="210"/>
      <c r="AE628" s="210"/>
      <c r="AF628" s="210"/>
      <c r="AG628" s="210" t="s">
        <v>242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">
      <c r="A629" s="217"/>
      <c r="B629" s="218"/>
      <c r="C629" s="260" t="s">
        <v>824</v>
      </c>
      <c r="D629" s="223"/>
      <c r="E629" s="224">
        <v>7.5</v>
      </c>
      <c r="F629" s="221"/>
      <c r="G629" s="221"/>
      <c r="H629" s="221"/>
      <c r="I629" s="221"/>
      <c r="J629" s="221"/>
      <c r="K629" s="221"/>
      <c r="L629" s="221"/>
      <c r="M629" s="221"/>
      <c r="N629" s="220"/>
      <c r="O629" s="220"/>
      <c r="P629" s="220"/>
      <c r="Q629" s="220"/>
      <c r="R629" s="221"/>
      <c r="S629" s="221"/>
      <c r="T629" s="221"/>
      <c r="U629" s="221"/>
      <c r="V629" s="221"/>
      <c r="W629" s="221"/>
      <c r="X629" s="221"/>
      <c r="Y629" s="210"/>
      <c r="Z629" s="210"/>
      <c r="AA629" s="210"/>
      <c r="AB629" s="210"/>
      <c r="AC629" s="210"/>
      <c r="AD629" s="210"/>
      <c r="AE629" s="210"/>
      <c r="AF629" s="210"/>
      <c r="AG629" s="210" t="s">
        <v>242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17"/>
      <c r="B630" s="218"/>
      <c r="C630" s="260" t="s">
        <v>825</v>
      </c>
      <c r="D630" s="223"/>
      <c r="E630" s="224">
        <v>7.5</v>
      </c>
      <c r="F630" s="221"/>
      <c r="G630" s="221"/>
      <c r="H630" s="221"/>
      <c r="I630" s="221"/>
      <c r="J630" s="221"/>
      <c r="K630" s="221"/>
      <c r="L630" s="221"/>
      <c r="M630" s="221"/>
      <c r="N630" s="220"/>
      <c r="O630" s="220"/>
      <c r="P630" s="220"/>
      <c r="Q630" s="220"/>
      <c r="R630" s="221"/>
      <c r="S630" s="221"/>
      <c r="T630" s="221"/>
      <c r="U630" s="221"/>
      <c r="V630" s="221"/>
      <c r="W630" s="221"/>
      <c r="X630" s="221"/>
      <c r="Y630" s="210"/>
      <c r="Z630" s="210"/>
      <c r="AA630" s="210"/>
      <c r="AB630" s="210"/>
      <c r="AC630" s="210"/>
      <c r="AD630" s="210"/>
      <c r="AE630" s="210"/>
      <c r="AF630" s="210"/>
      <c r="AG630" s="210" t="s">
        <v>242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">
      <c r="A631" s="217"/>
      <c r="B631" s="218"/>
      <c r="C631" s="260" t="s">
        <v>826</v>
      </c>
      <c r="D631" s="223"/>
      <c r="E631" s="224">
        <v>7.5</v>
      </c>
      <c r="F631" s="221"/>
      <c r="G631" s="221"/>
      <c r="H631" s="221"/>
      <c r="I631" s="221"/>
      <c r="J631" s="221"/>
      <c r="K631" s="221"/>
      <c r="L631" s="221"/>
      <c r="M631" s="221"/>
      <c r="N631" s="220"/>
      <c r="O631" s="220"/>
      <c r="P631" s="220"/>
      <c r="Q631" s="220"/>
      <c r="R631" s="221"/>
      <c r="S631" s="221"/>
      <c r="T631" s="221"/>
      <c r="U631" s="221"/>
      <c r="V631" s="221"/>
      <c r="W631" s="221"/>
      <c r="X631" s="221"/>
      <c r="Y631" s="210"/>
      <c r="Z631" s="210"/>
      <c r="AA631" s="210"/>
      <c r="AB631" s="210"/>
      <c r="AC631" s="210"/>
      <c r="AD631" s="210"/>
      <c r="AE631" s="210"/>
      <c r="AF631" s="210"/>
      <c r="AG631" s="210" t="s">
        <v>242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">
      <c r="A632" s="217"/>
      <c r="B632" s="218"/>
      <c r="C632" s="260" t="s">
        <v>827</v>
      </c>
      <c r="D632" s="223"/>
      <c r="E632" s="224">
        <v>7.5</v>
      </c>
      <c r="F632" s="221"/>
      <c r="G632" s="221"/>
      <c r="H632" s="221"/>
      <c r="I632" s="221"/>
      <c r="J632" s="221"/>
      <c r="K632" s="221"/>
      <c r="L632" s="221"/>
      <c r="M632" s="221"/>
      <c r="N632" s="220"/>
      <c r="O632" s="220"/>
      <c r="P632" s="220"/>
      <c r="Q632" s="220"/>
      <c r="R632" s="221"/>
      <c r="S632" s="221"/>
      <c r="T632" s="221"/>
      <c r="U632" s="221"/>
      <c r="V632" s="221"/>
      <c r="W632" s="221"/>
      <c r="X632" s="221"/>
      <c r="Y632" s="210"/>
      <c r="Z632" s="210"/>
      <c r="AA632" s="210"/>
      <c r="AB632" s="210"/>
      <c r="AC632" s="210"/>
      <c r="AD632" s="210"/>
      <c r="AE632" s="210"/>
      <c r="AF632" s="210"/>
      <c r="AG632" s="210" t="s">
        <v>242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ht="22.5" outlineLevel="1" x14ac:dyDescent="0.2">
      <c r="A633" s="238">
        <v>61</v>
      </c>
      <c r="B633" s="239" t="s">
        <v>828</v>
      </c>
      <c r="C633" s="259" t="s">
        <v>829</v>
      </c>
      <c r="D633" s="240" t="s">
        <v>310</v>
      </c>
      <c r="E633" s="241">
        <v>32</v>
      </c>
      <c r="F633" s="242"/>
      <c r="G633" s="243">
        <f>ROUND(E633*F633,2)</f>
        <v>0</v>
      </c>
      <c r="H633" s="242"/>
      <c r="I633" s="243">
        <f>ROUND(E633*H633,2)</f>
        <v>0</v>
      </c>
      <c r="J633" s="242"/>
      <c r="K633" s="243">
        <f>ROUND(E633*J633,2)</f>
        <v>0</v>
      </c>
      <c r="L633" s="243">
        <v>15</v>
      </c>
      <c r="M633" s="243">
        <f>G633*(1+L633/100)</f>
        <v>0</v>
      </c>
      <c r="N633" s="241">
        <v>1.6000000000000001E-4</v>
      </c>
      <c r="O633" s="241">
        <f>ROUND(E633*N633,2)</f>
        <v>0.01</v>
      </c>
      <c r="P633" s="241">
        <v>0</v>
      </c>
      <c r="Q633" s="241">
        <f>ROUND(E633*P633,2)</f>
        <v>0</v>
      </c>
      <c r="R633" s="243"/>
      <c r="S633" s="243" t="s">
        <v>323</v>
      </c>
      <c r="T633" s="244" t="s">
        <v>324</v>
      </c>
      <c r="U633" s="221">
        <v>1.145</v>
      </c>
      <c r="V633" s="221">
        <f>ROUND(E633*U633,2)</f>
        <v>36.64</v>
      </c>
      <c r="W633" s="221"/>
      <c r="X633" s="221" t="s">
        <v>239</v>
      </c>
      <c r="Y633" s="210"/>
      <c r="Z633" s="210"/>
      <c r="AA633" s="210"/>
      <c r="AB633" s="210"/>
      <c r="AC633" s="210"/>
      <c r="AD633" s="210"/>
      <c r="AE633" s="210"/>
      <c r="AF633" s="210"/>
      <c r="AG633" s="210" t="s">
        <v>240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">
      <c r="A634" s="217"/>
      <c r="B634" s="218"/>
      <c r="C634" s="260" t="s">
        <v>830</v>
      </c>
      <c r="D634" s="223"/>
      <c r="E634" s="224"/>
      <c r="F634" s="221"/>
      <c r="G634" s="221"/>
      <c r="H634" s="221"/>
      <c r="I634" s="221"/>
      <c r="J634" s="221"/>
      <c r="K634" s="221"/>
      <c r="L634" s="221"/>
      <c r="M634" s="221"/>
      <c r="N634" s="220"/>
      <c r="O634" s="220"/>
      <c r="P634" s="220"/>
      <c r="Q634" s="220"/>
      <c r="R634" s="221"/>
      <c r="S634" s="221"/>
      <c r="T634" s="221"/>
      <c r="U634" s="221"/>
      <c r="V634" s="221"/>
      <c r="W634" s="221"/>
      <c r="X634" s="221"/>
      <c r="Y634" s="210"/>
      <c r="Z634" s="210"/>
      <c r="AA634" s="210"/>
      <c r="AB634" s="210"/>
      <c r="AC634" s="210"/>
      <c r="AD634" s="210"/>
      <c r="AE634" s="210"/>
      <c r="AF634" s="210"/>
      <c r="AG634" s="210" t="s">
        <v>242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">
      <c r="A635" s="217"/>
      <c r="B635" s="218"/>
      <c r="C635" s="260" t="s">
        <v>831</v>
      </c>
      <c r="D635" s="223"/>
      <c r="E635" s="224">
        <v>8</v>
      </c>
      <c r="F635" s="221"/>
      <c r="G635" s="221"/>
      <c r="H635" s="221"/>
      <c r="I635" s="221"/>
      <c r="J635" s="221"/>
      <c r="K635" s="221"/>
      <c r="L635" s="221"/>
      <c r="M635" s="221"/>
      <c r="N635" s="220"/>
      <c r="O635" s="220"/>
      <c r="P635" s="220"/>
      <c r="Q635" s="220"/>
      <c r="R635" s="221"/>
      <c r="S635" s="221"/>
      <c r="T635" s="221"/>
      <c r="U635" s="221"/>
      <c r="V635" s="221"/>
      <c r="W635" s="221"/>
      <c r="X635" s="221"/>
      <c r="Y635" s="210"/>
      <c r="Z635" s="210"/>
      <c r="AA635" s="210"/>
      <c r="AB635" s="210"/>
      <c r="AC635" s="210"/>
      <c r="AD635" s="210"/>
      <c r="AE635" s="210"/>
      <c r="AF635" s="210"/>
      <c r="AG635" s="210" t="s">
        <v>242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">
      <c r="A636" s="217"/>
      <c r="B636" s="218"/>
      <c r="C636" s="260" t="s">
        <v>832</v>
      </c>
      <c r="D636" s="223"/>
      <c r="E636" s="224">
        <v>8</v>
      </c>
      <c r="F636" s="221"/>
      <c r="G636" s="221"/>
      <c r="H636" s="221"/>
      <c r="I636" s="221"/>
      <c r="J636" s="221"/>
      <c r="K636" s="221"/>
      <c r="L636" s="221"/>
      <c r="M636" s="221"/>
      <c r="N636" s="220"/>
      <c r="O636" s="220"/>
      <c r="P636" s="220"/>
      <c r="Q636" s="220"/>
      <c r="R636" s="221"/>
      <c r="S636" s="221"/>
      <c r="T636" s="221"/>
      <c r="U636" s="221"/>
      <c r="V636" s="221"/>
      <c r="W636" s="221"/>
      <c r="X636" s="221"/>
      <c r="Y636" s="210"/>
      <c r="Z636" s="210"/>
      <c r="AA636" s="210"/>
      <c r="AB636" s="210"/>
      <c r="AC636" s="210"/>
      <c r="AD636" s="210"/>
      <c r="AE636" s="210"/>
      <c r="AF636" s="210"/>
      <c r="AG636" s="210" t="s">
        <v>242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">
      <c r="A637" s="217"/>
      <c r="B637" s="218"/>
      <c r="C637" s="260" t="s">
        <v>833</v>
      </c>
      <c r="D637" s="223"/>
      <c r="E637" s="224">
        <v>8</v>
      </c>
      <c r="F637" s="221"/>
      <c r="G637" s="221"/>
      <c r="H637" s="221"/>
      <c r="I637" s="221"/>
      <c r="J637" s="221"/>
      <c r="K637" s="221"/>
      <c r="L637" s="221"/>
      <c r="M637" s="221"/>
      <c r="N637" s="220"/>
      <c r="O637" s="220"/>
      <c r="P637" s="220"/>
      <c r="Q637" s="220"/>
      <c r="R637" s="221"/>
      <c r="S637" s="221"/>
      <c r="T637" s="221"/>
      <c r="U637" s="221"/>
      <c r="V637" s="221"/>
      <c r="W637" s="221"/>
      <c r="X637" s="221"/>
      <c r="Y637" s="210"/>
      <c r="Z637" s="210"/>
      <c r="AA637" s="210"/>
      <c r="AB637" s="210"/>
      <c r="AC637" s="210"/>
      <c r="AD637" s="210"/>
      <c r="AE637" s="210"/>
      <c r="AF637" s="210"/>
      <c r="AG637" s="210" t="s">
        <v>242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">
      <c r="A638" s="217"/>
      <c r="B638" s="218"/>
      <c r="C638" s="260" t="s">
        <v>834</v>
      </c>
      <c r="D638" s="223"/>
      <c r="E638" s="224">
        <v>8</v>
      </c>
      <c r="F638" s="221"/>
      <c r="G638" s="221"/>
      <c r="H638" s="221"/>
      <c r="I638" s="221"/>
      <c r="J638" s="221"/>
      <c r="K638" s="221"/>
      <c r="L638" s="221"/>
      <c r="M638" s="221"/>
      <c r="N638" s="220"/>
      <c r="O638" s="220"/>
      <c r="P638" s="220"/>
      <c r="Q638" s="220"/>
      <c r="R638" s="221"/>
      <c r="S638" s="221"/>
      <c r="T638" s="221"/>
      <c r="U638" s="221"/>
      <c r="V638" s="221"/>
      <c r="W638" s="221"/>
      <c r="X638" s="221"/>
      <c r="Y638" s="210"/>
      <c r="Z638" s="210"/>
      <c r="AA638" s="210"/>
      <c r="AB638" s="210"/>
      <c r="AC638" s="210"/>
      <c r="AD638" s="210"/>
      <c r="AE638" s="210"/>
      <c r="AF638" s="210"/>
      <c r="AG638" s="210" t="s">
        <v>242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">
      <c r="A639" s="238">
        <v>62</v>
      </c>
      <c r="B639" s="239" t="s">
        <v>835</v>
      </c>
      <c r="C639" s="259" t="s">
        <v>836</v>
      </c>
      <c r="D639" s="240" t="s">
        <v>837</v>
      </c>
      <c r="E639" s="241">
        <v>2</v>
      </c>
      <c r="F639" s="242"/>
      <c r="G639" s="243">
        <f>ROUND(E639*F639,2)</f>
        <v>0</v>
      </c>
      <c r="H639" s="242"/>
      <c r="I639" s="243">
        <f>ROUND(E639*H639,2)</f>
        <v>0</v>
      </c>
      <c r="J639" s="242"/>
      <c r="K639" s="243">
        <f>ROUND(E639*J639,2)</f>
        <v>0</v>
      </c>
      <c r="L639" s="243">
        <v>15</v>
      </c>
      <c r="M639" s="243">
        <f>G639*(1+L639/100)</f>
        <v>0</v>
      </c>
      <c r="N639" s="241">
        <v>1.6000000000000001E-4</v>
      </c>
      <c r="O639" s="241">
        <f>ROUND(E639*N639,2)</f>
        <v>0</v>
      </c>
      <c r="P639" s="241">
        <v>0</v>
      </c>
      <c r="Q639" s="241">
        <f>ROUND(E639*P639,2)</f>
        <v>0</v>
      </c>
      <c r="R639" s="243"/>
      <c r="S639" s="243" t="s">
        <v>323</v>
      </c>
      <c r="T639" s="244" t="s">
        <v>324</v>
      </c>
      <c r="U639" s="221">
        <v>1.145</v>
      </c>
      <c r="V639" s="221">
        <f>ROUND(E639*U639,2)</f>
        <v>2.29</v>
      </c>
      <c r="W639" s="221"/>
      <c r="X639" s="221" t="s">
        <v>239</v>
      </c>
      <c r="Y639" s="210"/>
      <c r="Z639" s="210"/>
      <c r="AA639" s="210"/>
      <c r="AB639" s="210"/>
      <c r="AC639" s="210"/>
      <c r="AD639" s="210"/>
      <c r="AE639" s="210"/>
      <c r="AF639" s="210"/>
      <c r="AG639" s="210" t="s">
        <v>240</v>
      </c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ht="22.5" outlineLevel="1" x14ac:dyDescent="0.2">
      <c r="A640" s="217"/>
      <c r="B640" s="218"/>
      <c r="C640" s="262" t="s">
        <v>838</v>
      </c>
      <c r="D640" s="246"/>
      <c r="E640" s="246"/>
      <c r="F640" s="246"/>
      <c r="G640" s="246"/>
      <c r="H640" s="221"/>
      <c r="I640" s="221"/>
      <c r="J640" s="221"/>
      <c r="K640" s="221"/>
      <c r="L640" s="221"/>
      <c r="M640" s="221"/>
      <c r="N640" s="220"/>
      <c r="O640" s="220"/>
      <c r="P640" s="220"/>
      <c r="Q640" s="220"/>
      <c r="R640" s="221"/>
      <c r="S640" s="221"/>
      <c r="T640" s="221"/>
      <c r="U640" s="221"/>
      <c r="V640" s="221"/>
      <c r="W640" s="221"/>
      <c r="X640" s="221"/>
      <c r="Y640" s="210"/>
      <c r="Z640" s="210"/>
      <c r="AA640" s="210"/>
      <c r="AB640" s="210"/>
      <c r="AC640" s="210"/>
      <c r="AD640" s="210"/>
      <c r="AE640" s="210"/>
      <c r="AF640" s="210"/>
      <c r="AG640" s="210" t="s">
        <v>351</v>
      </c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47" t="str">
        <f>C640</f>
        <v>Jedná se o zkrácení stávajícího madla + posunutí vynášecí konzoly. Včetně déklové úpravy podkladní desky. Úprava při provádění nových příček ve 3.NP</v>
      </c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">
      <c r="A641" s="217"/>
      <c r="B641" s="218"/>
      <c r="C641" s="260" t="s">
        <v>839</v>
      </c>
      <c r="D641" s="223"/>
      <c r="E641" s="224">
        <v>1</v>
      </c>
      <c r="F641" s="221"/>
      <c r="G641" s="221"/>
      <c r="H641" s="221"/>
      <c r="I641" s="221"/>
      <c r="J641" s="221"/>
      <c r="K641" s="221"/>
      <c r="L641" s="221"/>
      <c r="M641" s="221"/>
      <c r="N641" s="220"/>
      <c r="O641" s="220"/>
      <c r="P641" s="220"/>
      <c r="Q641" s="220"/>
      <c r="R641" s="221"/>
      <c r="S641" s="221"/>
      <c r="T641" s="221"/>
      <c r="U641" s="221"/>
      <c r="V641" s="221"/>
      <c r="W641" s="221"/>
      <c r="X641" s="221"/>
      <c r="Y641" s="210"/>
      <c r="Z641" s="210"/>
      <c r="AA641" s="210"/>
      <c r="AB641" s="210"/>
      <c r="AC641" s="210"/>
      <c r="AD641" s="210"/>
      <c r="AE641" s="210"/>
      <c r="AF641" s="210"/>
      <c r="AG641" s="210" t="s">
        <v>242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">
      <c r="A642" s="217"/>
      <c r="B642" s="218"/>
      <c r="C642" s="260" t="s">
        <v>840</v>
      </c>
      <c r="D642" s="223"/>
      <c r="E642" s="224">
        <v>1</v>
      </c>
      <c r="F642" s="221"/>
      <c r="G642" s="221"/>
      <c r="H642" s="221"/>
      <c r="I642" s="221"/>
      <c r="J642" s="221"/>
      <c r="K642" s="221"/>
      <c r="L642" s="221"/>
      <c r="M642" s="221"/>
      <c r="N642" s="220"/>
      <c r="O642" s="220"/>
      <c r="P642" s="220"/>
      <c r="Q642" s="220"/>
      <c r="R642" s="221"/>
      <c r="S642" s="221"/>
      <c r="T642" s="221"/>
      <c r="U642" s="221"/>
      <c r="V642" s="221"/>
      <c r="W642" s="221"/>
      <c r="X642" s="221"/>
      <c r="Y642" s="210"/>
      <c r="Z642" s="210"/>
      <c r="AA642" s="210"/>
      <c r="AB642" s="210"/>
      <c r="AC642" s="210"/>
      <c r="AD642" s="210"/>
      <c r="AE642" s="210"/>
      <c r="AF642" s="210"/>
      <c r="AG642" s="210" t="s">
        <v>242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">
      <c r="A643" s="238">
        <v>63</v>
      </c>
      <c r="B643" s="239" t="s">
        <v>841</v>
      </c>
      <c r="C643" s="259" t="s">
        <v>842</v>
      </c>
      <c r="D643" s="240" t="s">
        <v>278</v>
      </c>
      <c r="E643" s="241">
        <v>16</v>
      </c>
      <c r="F643" s="242"/>
      <c r="G643" s="243">
        <f>ROUND(E643*F643,2)</f>
        <v>0</v>
      </c>
      <c r="H643" s="242"/>
      <c r="I643" s="243">
        <f>ROUND(E643*H643,2)</f>
        <v>0</v>
      </c>
      <c r="J643" s="242"/>
      <c r="K643" s="243">
        <f>ROUND(E643*J643,2)</f>
        <v>0</v>
      </c>
      <c r="L643" s="243">
        <v>15</v>
      </c>
      <c r="M643" s="243">
        <f>G643*(1+L643/100)</f>
        <v>0</v>
      </c>
      <c r="N643" s="241">
        <v>0</v>
      </c>
      <c r="O643" s="241">
        <f>ROUND(E643*N643,2)</f>
        <v>0</v>
      </c>
      <c r="P643" s="241">
        <v>0</v>
      </c>
      <c r="Q643" s="241">
        <f>ROUND(E643*P643,2)</f>
        <v>0</v>
      </c>
      <c r="R643" s="243"/>
      <c r="S643" s="243" t="s">
        <v>323</v>
      </c>
      <c r="T643" s="244" t="s">
        <v>238</v>
      </c>
      <c r="U643" s="221">
        <v>2.52</v>
      </c>
      <c r="V643" s="221">
        <f>ROUND(E643*U643,2)</f>
        <v>40.32</v>
      </c>
      <c r="W643" s="221"/>
      <c r="X643" s="221" t="s">
        <v>239</v>
      </c>
      <c r="Y643" s="210"/>
      <c r="Z643" s="210"/>
      <c r="AA643" s="210"/>
      <c r="AB643" s="210"/>
      <c r="AC643" s="210"/>
      <c r="AD643" s="210"/>
      <c r="AE643" s="210"/>
      <c r="AF643" s="210"/>
      <c r="AG643" s="210" t="s">
        <v>240</v>
      </c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">
      <c r="A644" s="217"/>
      <c r="B644" s="218"/>
      <c r="C644" s="260" t="s">
        <v>843</v>
      </c>
      <c r="D644" s="223"/>
      <c r="E644" s="224"/>
      <c r="F644" s="221"/>
      <c r="G644" s="221"/>
      <c r="H644" s="221"/>
      <c r="I644" s="221"/>
      <c r="J644" s="221"/>
      <c r="K644" s="221"/>
      <c r="L644" s="221"/>
      <c r="M644" s="221"/>
      <c r="N644" s="220"/>
      <c r="O644" s="220"/>
      <c r="P644" s="220"/>
      <c r="Q644" s="220"/>
      <c r="R644" s="221"/>
      <c r="S644" s="221"/>
      <c r="T644" s="221"/>
      <c r="U644" s="221"/>
      <c r="V644" s="221"/>
      <c r="W644" s="221"/>
      <c r="X644" s="221"/>
      <c r="Y644" s="210"/>
      <c r="Z644" s="210"/>
      <c r="AA644" s="210"/>
      <c r="AB644" s="210"/>
      <c r="AC644" s="210"/>
      <c r="AD644" s="210"/>
      <c r="AE644" s="210"/>
      <c r="AF644" s="210"/>
      <c r="AG644" s="210" t="s">
        <v>242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">
      <c r="A645" s="217"/>
      <c r="B645" s="218"/>
      <c r="C645" s="260" t="s">
        <v>487</v>
      </c>
      <c r="D645" s="223"/>
      <c r="E645" s="224">
        <v>7</v>
      </c>
      <c r="F645" s="221"/>
      <c r="G645" s="221"/>
      <c r="H645" s="221"/>
      <c r="I645" s="221"/>
      <c r="J645" s="221"/>
      <c r="K645" s="221"/>
      <c r="L645" s="221"/>
      <c r="M645" s="221"/>
      <c r="N645" s="220"/>
      <c r="O645" s="220"/>
      <c r="P645" s="220"/>
      <c r="Q645" s="220"/>
      <c r="R645" s="221"/>
      <c r="S645" s="221"/>
      <c r="T645" s="221"/>
      <c r="U645" s="221"/>
      <c r="V645" s="221"/>
      <c r="W645" s="221"/>
      <c r="X645" s="221"/>
      <c r="Y645" s="210"/>
      <c r="Z645" s="210"/>
      <c r="AA645" s="210"/>
      <c r="AB645" s="210"/>
      <c r="AC645" s="210"/>
      <c r="AD645" s="210"/>
      <c r="AE645" s="210"/>
      <c r="AF645" s="210"/>
      <c r="AG645" s="210" t="s">
        <v>242</v>
      </c>
      <c r="AH645" s="210">
        <v>5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">
      <c r="A646" s="217"/>
      <c r="B646" s="218"/>
      <c r="C646" s="260" t="s">
        <v>844</v>
      </c>
      <c r="D646" s="223"/>
      <c r="E646" s="224"/>
      <c r="F646" s="221"/>
      <c r="G646" s="221"/>
      <c r="H646" s="221"/>
      <c r="I646" s="221"/>
      <c r="J646" s="221"/>
      <c r="K646" s="221"/>
      <c r="L646" s="221"/>
      <c r="M646" s="221"/>
      <c r="N646" s="220"/>
      <c r="O646" s="220"/>
      <c r="P646" s="220"/>
      <c r="Q646" s="220"/>
      <c r="R646" s="221"/>
      <c r="S646" s="221"/>
      <c r="T646" s="221"/>
      <c r="U646" s="221"/>
      <c r="V646" s="221"/>
      <c r="W646" s="221"/>
      <c r="X646" s="221"/>
      <c r="Y646" s="210"/>
      <c r="Z646" s="210"/>
      <c r="AA646" s="210"/>
      <c r="AB646" s="210"/>
      <c r="AC646" s="210"/>
      <c r="AD646" s="210"/>
      <c r="AE646" s="210"/>
      <c r="AF646" s="210"/>
      <c r="AG646" s="210" t="s">
        <v>242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">
      <c r="A647" s="217"/>
      <c r="B647" s="218"/>
      <c r="C647" s="260" t="s">
        <v>489</v>
      </c>
      <c r="D647" s="223"/>
      <c r="E647" s="224">
        <v>9</v>
      </c>
      <c r="F647" s="221"/>
      <c r="G647" s="221"/>
      <c r="H647" s="221"/>
      <c r="I647" s="221"/>
      <c r="J647" s="221"/>
      <c r="K647" s="221"/>
      <c r="L647" s="221"/>
      <c r="M647" s="221"/>
      <c r="N647" s="220"/>
      <c r="O647" s="220"/>
      <c r="P647" s="220"/>
      <c r="Q647" s="220"/>
      <c r="R647" s="221"/>
      <c r="S647" s="221"/>
      <c r="T647" s="221"/>
      <c r="U647" s="221"/>
      <c r="V647" s="221"/>
      <c r="W647" s="221"/>
      <c r="X647" s="221"/>
      <c r="Y647" s="210"/>
      <c r="Z647" s="210"/>
      <c r="AA647" s="210"/>
      <c r="AB647" s="210"/>
      <c r="AC647" s="210"/>
      <c r="AD647" s="210"/>
      <c r="AE647" s="210"/>
      <c r="AF647" s="210"/>
      <c r="AG647" s="210" t="s">
        <v>242</v>
      </c>
      <c r="AH647" s="210">
        <v>5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">
      <c r="A648" s="238">
        <v>64</v>
      </c>
      <c r="B648" s="239" t="s">
        <v>845</v>
      </c>
      <c r="C648" s="259" t="s">
        <v>846</v>
      </c>
      <c r="D648" s="240" t="s">
        <v>278</v>
      </c>
      <c r="E648" s="241">
        <v>45</v>
      </c>
      <c r="F648" s="242"/>
      <c r="G648" s="243">
        <f>ROUND(E648*F648,2)</f>
        <v>0</v>
      </c>
      <c r="H648" s="242"/>
      <c r="I648" s="243">
        <f>ROUND(E648*H648,2)</f>
        <v>0</v>
      </c>
      <c r="J648" s="242"/>
      <c r="K648" s="243">
        <f>ROUND(E648*J648,2)</f>
        <v>0</v>
      </c>
      <c r="L648" s="243">
        <v>15</v>
      </c>
      <c r="M648" s="243">
        <f>G648*(1+L648/100)</f>
        <v>0</v>
      </c>
      <c r="N648" s="241">
        <v>0</v>
      </c>
      <c r="O648" s="241">
        <f>ROUND(E648*N648,2)</f>
        <v>0</v>
      </c>
      <c r="P648" s="241">
        <v>0</v>
      </c>
      <c r="Q648" s="241">
        <f>ROUND(E648*P648,2)</f>
        <v>0</v>
      </c>
      <c r="R648" s="243"/>
      <c r="S648" s="243" t="s">
        <v>323</v>
      </c>
      <c r="T648" s="244" t="s">
        <v>324</v>
      </c>
      <c r="U648" s="221">
        <v>1.5449999999999999</v>
      </c>
      <c r="V648" s="221">
        <f>ROUND(E648*U648,2)</f>
        <v>69.53</v>
      </c>
      <c r="W648" s="221"/>
      <c r="X648" s="221" t="s">
        <v>239</v>
      </c>
      <c r="Y648" s="210"/>
      <c r="Z648" s="210"/>
      <c r="AA648" s="210"/>
      <c r="AB648" s="210"/>
      <c r="AC648" s="210"/>
      <c r="AD648" s="210"/>
      <c r="AE648" s="210"/>
      <c r="AF648" s="210"/>
      <c r="AG648" s="210" t="s">
        <v>240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">
      <c r="A649" s="217"/>
      <c r="B649" s="218"/>
      <c r="C649" s="262" t="s">
        <v>847</v>
      </c>
      <c r="D649" s="246"/>
      <c r="E649" s="246"/>
      <c r="F649" s="246"/>
      <c r="G649" s="246"/>
      <c r="H649" s="221"/>
      <c r="I649" s="221"/>
      <c r="J649" s="221"/>
      <c r="K649" s="221"/>
      <c r="L649" s="221"/>
      <c r="M649" s="221"/>
      <c r="N649" s="220"/>
      <c r="O649" s="220"/>
      <c r="P649" s="220"/>
      <c r="Q649" s="220"/>
      <c r="R649" s="221"/>
      <c r="S649" s="221"/>
      <c r="T649" s="221"/>
      <c r="U649" s="221"/>
      <c r="V649" s="221"/>
      <c r="W649" s="221"/>
      <c r="X649" s="221"/>
      <c r="Y649" s="210"/>
      <c r="Z649" s="210"/>
      <c r="AA649" s="210"/>
      <c r="AB649" s="210"/>
      <c r="AC649" s="210"/>
      <c r="AD649" s="210"/>
      <c r="AE649" s="210"/>
      <c r="AF649" s="210"/>
      <c r="AG649" s="210" t="s">
        <v>351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">
      <c r="A650" s="217"/>
      <c r="B650" s="218"/>
      <c r="C650" s="260" t="s">
        <v>848</v>
      </c>
      <c r="D650" s="223"/>
      <c r="E650" s="224"/>
      <c r="F650" s="221"/>
      <c r="G650" s="221"/>
      <c r="H650" s="221"/>
      <c r="I650" s="221"/>
      <c r="J650" s="221"/>
      <c r="K650" s="221"/>
      <c r="L650" s="221"/>
      <c r="M650" s="221"/>
      <c r="N650" s="220"/>
      <c r="O650" s="220"/>
      <c r="P650" s="220"/>
      <c r="Q650" s="220"/>
      <c r="R650" s="221"/>
      <c r="S650" s="221"/>
      <c r="T650" s="221"/>
      <c r="U650" s="221"/>
      <c r="V650" s="221"/>
      <c r="W650" s="221"/>
      <c r="X650" s="221"/>
      <c r="Y650" s="210"/>
      <c r="Z650" s="210"/>
      <c r="AA650" s="210"/>
      <c r="AB650" s="210"/>
      <c r="AC650" s="210"/>
      <c r="AD650" s="210"/>
      <c r="AE650" s="210"/>
      <c r="AF650" s="210"/>
      <c r="AG650" s="210" t="s">
        <v>242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">
      <c r="A651" s="217"/>
      <c r="B651" s="218"/>
      <c r="C651" s="260" t="s">
        <v>849</v>
      </c>
      <c r="D651" s="223"/>
      <c r="E651" s="224"/>
      <c r="F651" s="221"/>
      <c r="G651" s="221"/>
      <c r="H651" s="221"/>
      <c r="I651" s="221"/>
      <c r="J651" s="221"/>
      <c r="K651" s="221"/>
      <c r="L651" s="221"/>
      <c r="M651" s="221"/>
      <c r="N651" s="220"/>
      <c r="O651" s="220"/>
      <c r="P651" s="220"/>
      <c r="Q651" s="220"/>
      <c r="R651" s="221"/>
      <c r="S651" s="221"/>
      <c r="T651" s="221"/>
      <c r="U651" s="221"/>
      <c r="V651" s="221"/>
      <c r="W651" s="221"/>
      <c r="X651" s="221"/>
      <c r="Y651" s="210"/>
      <c r="Z651" s="210"/>
      <c r="AA651" s="210"/>
      <c r="AB651" s="210"/>
      <c r="AC651" s="210"/>
      <c r="AD651" s="210"/>
      <c r="AE651" s="210"/>
      <c r="AF651" s="210"/>
      <c r="AG651" s="210" t="s">
        <v>242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">
      <c r="A652" s="217"/>
      <c r="B652" s="218"/>
      <c r="C652" s="260" t="s">
        <v>665</v>
      </c>
      <c r="D652" s="223"/>
      <c r="E652" s="224">
        <v>1</v>
      </c>
      <c r="F652" s="221"/>
      <c r="G652" s="221"/>
      <c r="H652" s="221"/>
      <c r="I652" s="221"/>
      <c r="J652" s="221"/>
      <c r="K652" s="221"/>
      <c r="L652" s="221"/>
      <c r="M652" s="221"/>
      <c r="N652" s="220"/>
      <c r="O652" s="220"/>
      <c r="P652" s="220"/>
      <c r="Q652" s="220"/>
      <c r="R652" s="221"/>
      <c r="S652" s="221"/>
      <c r="T652" s="221"/>
      <c r="U652" s="221"/>
      <c r="V652" s="221"/>
      <c r="W652" s="221"/>
      <c r="X652" s="221"/>
      <c r="Y652" s="210"/>
      <c r="Z652" s="210"/>
      <c r="AA652" s="210"/>
      <c r="AB652" s="210"/>
      <c r="AC652" s="210"/>
      <c r="AD652" s="210"/>
      <c r="AE652" s="210"/>
      <c r="AF652" s="210"/>
      <c r="AG652" s="210" t="s">
        <v>242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">
      <c r="A653" s="217"/>
      <c r="B653" s="218"/>
      <c r="C653" s="260" t="s">
        <v>850</v>
      </c>
      <c r="D653" s="223"/>
      <c r="E653" s="224"/>
      <c r="F653" s="221"/>
      <c r="G653" s="221"/>
      <c r="H653" s="221"/>
      <c r="I653" s="221"/>
      <c r="J653" s="221"/>
      <c r="K653" s="221"/>
      <c r="L653" s="221"/>
      <c r="M653" s="221"/>
      <c r="N653" s="220"/>
      <c r="O653" s="220"/>
      <c r="P653" s="220"/>
      <c r="Q653" s="220"/>
      <c r="R653" s="221"/>
      <c r="S653" s="221"/>
      <c r="T653" s="221"/>
      <c r="U653" s="221"/>
      <c r="V653" s="221"/>
      <c r="W653" s="221"/>
      <c r="X653" s="221"/>
      <c r="Y653" s="210"/>
      <c r="Z653" s="210"/>
      <c r="AA653" s="210"/>
      <c r="AB653" s="210"/>
      <c r="AC653" s="210"/>
      <c r="AD653" s="210"/>
      <c r="AE653" s="210"/>
      <c r="AF653" s="210"/>
      <c r="AG653" s="210" t="s">
        <v>242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">
      <c r="A654" s="217"/>
      <c r="B654" s="218"/>
      <c r="C654" s="260" t="s">
        <v>851</v>
      </c>
      <c r="D654" s="223"/>
      <c r="E654" s="224">
        <v>1</v>
      </c>
      <c r="F654" s="221"/>
      <c r="G654" s="221"/>
      <c r="H654" s="221"/>
      <c r="I654" s="221"/>
      <c r="J654" s="221"/>
      <c r="K654" s="221"/>
      <c r="L654" s="221"/>
      <c r="M654" s="221"/>
      <c r="N654" s="220"/>
      <c r="O654" s="220"/>
      <c r="P654" s="220"/>
      <c r="Q654" s="220"/>
      <c r="R654" s="221"/>
      <c r="S654" s="221"/>
      <c r="T654" s="221"/>
      <c r="U654" s="221"/>
      <c r="V654" s="221"/>
      <c r="W654" s="221"/>
      <c r="X654" s="221"/>
      <c r="Y654" s="210"/>
      <c r="Z654" s="210"/>
      <c r="AA654" s="210"/>
      <c r="AB654" s="210"/>
      <c r="AC654" s="210"/>
      <c r="AD654" s="210"/>
      <c r="AE654" s="210"/>
      <c r="AF654" s="210"/>
      <c r="AG654" s="210" t="s">
        <v>242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">
      <c r="A655" s="217"/>
      <c r="B655" s="218"/>
      <c r="C655" s="260" t="s">
        <v>852</v>
      </c>
      <c r="D655" s="223"/>
      <c r="E655" s="224"/>
      <c r="F655" s="221"/>
      <c r="G655" s="221"/>
      <c r="H655" s="221"/>
      <c r="I655" s="221"/>
      <c r="J655" s="221"/>
      <c r="K655" s="221"/>
      <c r="L655" s="221"/>
      <c r="M655" s="221"/>
      <c r="N655" s="220"/>
      <c r="O655" s="220"/>
      <c r="P655" s="220"/>
      <c r="Q655" s="220"/>
      <c r="R655" s="221"/>
      <c r="S655" s="221"/>
      <c r="T655" s="221"/>
      <c r="U655" s="221"/>
      <c r="V655" s="221"/>
      <c r="W655" s="221"/>
      <c r="X655" s="221"/>
      <c r="Y655" s="210"/>
      <c r="Z655" s="210"/>
      <c r="AA655" s="210"/>
      <c r="AB655" s="210"/>
      <c r="AC655" s="210"/>
      <c r="AD655" s="210"/>
      <c r="AE655" s="210"/>
      <c r="AF655" s="210"/>
      <c r="AG655" s="210" t="s">
        <v>242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">
      <c r="A656" s="217"/>
      <c r="B656" s="218"/>
      <c r="C656" s="260" t="s">
        <v>853</v>
      </c>
      <c r="D656" s="223"/>
      <c r="E656" s="224">
        <v>1</v>
      </c>
      <c r="F656" s="221"/>
      <c r="G656" s="221"/>
      <c r="H656" s="221"/>
      <c r="I656" s="221"/>
      <c r="J656" s="221"/>
      <c r="K656" s="221"/>
      <c r="L656" s="221"/>
      <c r="M656" s="221"/>
      <c r="N656" s="220"/>
      <c r="O656" s="220"/>
      <c r="P656" s="220"/>
      <c r="Q656" s="220"/>
      <c r="R656" s="221"/>
      <c r="S656" s="221"/>
      <c r="T656" s="221"/>
      <c r="U656" s="221"/>
      <c r="V656" s="221"/>
      <c r="W656" s="221"/>
      <c r="X656" s="221"/>
      <c r="Y656" s="210"/>
      <c r="Z656" s="210"/>
      <c r="AA656" s="210"/>
      <c r="AB656" s="210"/>
      <c r="AC656" s="210"/>
      <c r="AD656" s="210"/>
      <c r="AE656" s="210"/>
      <c r="AF656" s="210"/>
      <c r="AG656" s="210" t="s">
        <v>242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">
      <c r="A657" s="217"/>
      <c r="B657" s="218"/>
      <c r="C657" s="260" t="s">
        <v>854</v>
      </c>
      <c r="D657" s="223"/>
      <c r="E657" s="224">
        <v>1</v>
      </c>
      <c r="F657" s="221"/>
      <c r="G657" s="221"/>
      <c r="H657" s="221"/>
      <c r="I657" s="221"/>
      <c r="J657" s="221"/>
      <c r="K657" s="221"/>
      <c r="L657" s="221"/>
      <c r="M657" s="221"/>
      <c r="N657" s="220"/>
      <c r="O657" s="220"/>
      <c r="P657" s="220"/>
      <c r="Q657" s="220"/>
      <c r="R657" s="221"/>
      <c r="S657" s="221"/>
      <c r="T657" s="221"/>
      <c r="U657" s="221"/>
      <c r="V657" s="221"/>
      <c r="W657" s="221"/>
      <c r="X657" s="221"/>
      <c r="Y657" s="210"/>
      <c r="Z657" s="210"/>
      <c r="AA657" s="210"/>
      <c r="AB657" s="210"/>
      <c r="AC657" s="210"/>
      <c r="AD657" s="210"/>
      <c r="AE657" s="210"/>
      <c r="AF657" s="210"/>
      <c r="AG657" s="210" t="s">
        <v>242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">
      <c r="A658" s="217"/>
      <c r="B658" s="218"/>
      <c r="C658" s="260" t="s">
        <v>855</v>
      </c>
      <c r="D658" s="223"/>
      <c r="E658" s="224">
        <v>1</v>
      </c>
      <c r="F658" s="221"/>
      <c r="G658" s="221"/>
      <c r="H658" s="221"/>
      <c r="I658" s="221"/>
      <c r="J658" s="221"/>
      <c r="K658" s="221"/>
      <c r="L658" s="221"/>
      <c r="M658" s="221"/>
      <c r="N658" s="220"/>
      <c r="O658" s="220"/>
      <c r="P658" s="220"/>
      <c r="Q658" s="220"/>
      <c r="R658" s="221"/>
      <c r="S658" s="221"/>
      <c r="T658" s="221"/>
      <c r="U658" s="221"/>
      <c r="V658" s="221"/>
      <c r="W658" s="221"/>
      <c r="X658" s="221"/>
      <c r="Y658" s="210"/>
      <c r="Z658" s="210"/>
      <c r="AA658" s="210"/>
      <c r="AB658" s="210"/>
      <c r="AC658" s="210"/>
      <c r="AD658" s="210"/>
      <c r="AE658" s="210"/>
      <c r="AF658" s="210"/>
      <c r="AG658" s="210" t="s">
        <v>242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">
      <c r="A659" s="217"/>
      <c r="B659" s="218"/>
      <c r="C659" s="260" t="s">
        <v>856</v>
      </c>
      <c r="D659" s="223"/>
      <c r="E659" s="224">
        <v>1</v>
      </c>
      <c r="F659" s="221"/>
      <c r="G659" s="221"/>
      <c r="H659" s="221"/>
      <c r="I659" s="221"/>
      <c r="J659" s="221"/>
      <c r="K659" s="221"/>
      <c r="L659" s="221"/>
      <c r="M659" s="221"/>
      <c r="N659" s="220"/>
      <c r="O659" s="220"/>
      <c r="P659" s="220"/>
      <c r="Q659" s="220"/>
      <c r="R659" s="221"/>
      <c r="S659" s="221"/>
      <c r="T659" s="221"/>
      <c r="U659" s="221"/>
      <c r="V659" s="221"/>
      <c r="W659" s="221"/>
      <c r="X659" s="221"/>
      <c r="Y659" s="210"/>
      <c r="Z659" s="210"/>
      <c r="AA659" s="210"/>
      <c r="AB659" s="210"/>
      <c r="AC659" s="210"/>
      <c r="AD659" s="210"/>
      <c r="AE659" s="210"/>
      <c r="AF659" s="210"/>
      <c r="AG659" s="210" t="s">
        <v>242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">
      <c r="A660" s="217"/>
      <c r="B660" s="218"/>
      <c r="C660" s="260" t="s">
        <v>857</v>
      </c>
      <c r="D660" s="223"/>
      <c r="E660" s="224"/>
      <c r="F660" s="221"/>
      <c r="G660" s="221"/>
      <c r="H660" s="221"/>
      <c r="I660" s="221"/>
      <c r="J660" s="221"/>
      <c r="K660" s="221"/>
      <c r="L660" s="221"/>
      <c r="M660" s="221"/>
      <c r="N660" s="220"/>
      <c r="O660" s="220"/>
      <c r="P660" s="220"/>
      <c r="Q660" s="220"/>
      <c r="R660" s="221"/>
      <c r="S660" s="221"/>
      <c r="T660" s="221"/>
      <c r="U660" s="221"/>
      <c r="V660" s="221"/>
      <c r="W660" s="221"/>
      <c r="X660" s="221"/>
      <c r="Y660" s="210"/>
      <c r="Z660" s="210"/>
      <c r="AA660" s="210"/>
      <c r="AB660" s="210"/>
      <c r="AC660" s="210"/>
      <c r="AD660" s="210"/>
      <c r="AE660" s="210"/>
      <c r="AF660" s="210"/>
      <c r="AG660" s="210" t="s">
        <v>242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">
      <c r="A661" s="217"/>
      <c r="B661" s="218"/>
      <c r="C661" s="260" t="s">
        <v>858</v>
      </c>
      <c r="D661" s="223"/>
      <c r="E661" s="224">
        <v>1</v>
      </c>
      <c r="F661" s="221"/>
      <c r="G661" s="221"/>
      <c r="H661" s="221"/>
      <c r="I661" s="221"/>
      <c r="J661" s="221"/>
      <c r="K661" s="221"/>
      <c r="L661" s="221"/>
      <c r="M661" s="221"/>
      <c r="N661" s="220"/>
      <c r="O661" s="220"/>
      <c r="P661" s="220"/>
      <c r="Q661" s="220"/>
      <c r="R661" s="221"/>
      <c r="S661" s="221"/>
      <c r="T661" s="221"/>
      <c r="U661" s="221"/>
      <c r="V661" s="221"/>
      <c r="W661" s="221"/>
      <c r="X661" s="221"/>
      <c r="Y661" s="210"/>
      <c r="Z661" s="210"/>
      <c r="AA661" s="210"/>
      <c r="AB661" s="210"/>
      <c r="AC661" s="210"/>
      <c r="AD661" s="210"/>
      <c r="AE661" s="210"/>
      <c r="AF661" s="210"/>
      <c r="AG661" s="210" t="s">
        <v>242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">
      <c r="A662" s="217"/>
      <c r="B662" s="218"/>
      <c r="C662" s="260" t="s">
        <v>859</v>
      </c>
      <c r="D662" s="223"/>
      <c r="E662" s="224">
        <v>1</v>
      </c>
      <c r="F662" s="221"/>
      <c r="G662" s="221"/>
      <c r="H662" s="221"/>
      <c r="I662" s="221"/>
      <c r="J662" s="221"/>
      <c r="K662" s="221"/>
      <c r="L662" s="221"/>
      <c r="M662" s="221"/>
      <c r="N662" s="220"/>
      <c r="O662" s="220"/>
      <c r="P662" s="220"/>
      <c r="Q662" s="220"/>
      <c r="R662" s="221"/>
      <c r="S662" s="221"/>
      <c r="T662" s="221"/>
      <c r="U662" s="221"/>
      <c r="V662" s="221"/>
      <c r="W662" s="221"/>
      <c r="X662" s="221"/>
      <c r="Y662" s="210"/>
      <c r="Z662" s="210"/>
      <c r="AA662" s="210"/>
      <c r="AB662" s="210"/>
      <c r="AC662" s="210"/>
      <c r="AD662" s="210"/>
      <c r="AE662" s="210"/>
      <c r="AF662" s="210"/>
      <c r="AG662" s="210" t="s">
        <v>242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">
      <c r="A663" s="217"/>
      <c r="B663" s="218"/>
      <c r="C663" s="260" t="s">
        <v>860</v>
      </c>
      <c r="D663" s="223"/>
      <c r="E663" s="224">
        <v>1</v>
      </c>
      <c r="F663" s="221"/>
      <c r="G663" s="221"/>
      <c r="H663" s="221"/>
      <c r="I663" s="221"/>
      <c r="J663" s="221"/>
      <c r="K663" s="221"/>
      <c r="L663" s="221"/>
      <c r="M663" s="221"/>
      <c r="N663" s="220"/>
      <c r="O663" s="220"/>
      <c r="P663" s="220"/>
      <c r="Q663" s="220"/>
      <c r="R663" s="221"/>
      <c r="S663" s="221"/>
      <c r="T663" s="221"/>
      <c r="U663" s="221"/>
      <c r="V663" s="221"/>
      <c r="W663" s="221"/>
      <c r="X663" s="221"/>
      <c r="Y663" s="210"/>
      <c r="Z663" s="210"/>
      <c r="AA663" s="210"/>
      <c r="AB663" s="210"/>
      <c r="AC663" s="210"/>
      <c r="AD663" s="210"/>
      <c r="AE663" s="210"/>
      <c r="AF663" s="210"/>
      <c r="AG663" s="210" t="s">
        <v>242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">
      <c r="A664" s="217"/>
      <c r="B664" s="218"/>
      <c r="C664" s="260" t="s">
        <v>861</v>
      </c>
      <c r="D664" s="223"/>
      <c r="E664" s="224">
        <v>1</v>
      </c>
      <c r="F664" s="221"/>
      <c r="G664" s="221"/>
      <c r="H664" s="221"/>
      <c r="I664" s="221"/>
      <c r="J664" s="221"/>
      <c r="K664" s="221"/>
      <c r="L664" s="221"/>
      <c r="M664" s="221"/>
      <c r="N664" s="220"/>
      <c r="O664" s="220"/>
      <c r="P664" s="220"/>
      <c r="Q664" s="220"/>
      <c r="R664" s="221"/>
      <c r="S664" s="221"/>
      <c r="T664" s="221"/>
      <c r="U664" s="221"/>
      <c r="V664" s="221"/>
      <c r="W664" s="221"/>
      <c r="X664" s="221"/>
      <c r="Y664" s="210"/>
      <c r="Z664" s="210"/>
      <c r="AA664" s="210"/>
      <c r="AB664" s="210"/>
      <c r="AC664" s="210"/>
      <c r="AD664" s="210"/>
      <c r="AE664" s="210"/>
      <c r="AF664" s="210"/>
      <c r="AG664" s="210" t="s">
        <v>242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">
      <c r="A665" s="217"/>
      <c r="B665" s="218"/>
      <c r="C665" s="260" t="s">
        <v>862</v>
      </c>
      <c r="D665" s="223"/>
      <c r="E665" s="224">
        <v>1</v>
      </c>
      <c r="F665" s="221"/>
      <c r="G665" s="221"/>
      <c r="H665" s="221"/>
      <c r="I665" s="221"/>
      <c r="J665" s="221"/>
      <c r="K665" s="221"/>
      <c r="L665" s="221"/>
      <c r="M665" s="221"/>
      <c r="N665" s="220"/>
      <c r="O665" s="220"/>
      <c r="P665" s="220"/>
      <c r="Q665" s="220"/>
      <c r="R665" s="221"/>
      <c r="S665" s="221"/>
      <c r="T665" s="221"/>
      <c r="U665" s="221"/>
      <c r="V665" s="221"/>
      <c r="W665" s="221"/>
      <c r="X665" s="221"/>
      <c r="Y665" s="210"/>
      <c r="Z665" s="210"/>
      <c r="AA665" s="210"/>
      <c r="AB665" s="210"/>
      <c r="AC665" s="210"/>
      <c r="AD665" s="210"/>
      <c r="AE665" s="210"/>
      <c r="AF665" s="210"/>
      <c r="AG665" s="210" t="s">
        <v>242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">
      <c r="A666" s="217"/>
      <c r="B666" s="218"/>
      <c r="C666" s="260" t="s">
        <v>863</v>
      </c>
      <c r="D666" s="223"/>
      <c r="E666" s="224">
        <v>1</v>
      </c>
      <c r="F666" s="221"/>
      <c r="G666" s="221"/>
      <c r="H666" s="221"/>
      <c r="I666" s="221"/>
      <c r="J666" s="221"/>
      <c r="K666" s="221"/>
      <c r="L666" s="221"/>
      <c r="M666" s="221"/>
      <c r="N666" s="220"/>
      <c r="O666" s="220"/>
      <c r="P666" s="220"/>
      <c r="Q666" s="220"/>
      <c r="R666" s="221"/>
      <c r="S666" s="221"/>
      <c r="T666" s="221"/>
      <c r="U666" s="221"/>
      <c r="V666" s="221"/>
      <c r="W666" s="221"/>
      <c r="X666" s="221"/>
      <c r="Y666" s="210"/>
      <c r="Z666" s="210"/>
      <c r="AA666" s="210"/>
      <c r="AB666" s="210"/>
      <c r="AC666" s="210"/>
      <c r="AD666" s="210"/>
      <c r="AE666" s="210"/>
      <c r="AF666" s="210"/>
      <c r="AG666" s="210" t="s">
        <v>242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">
      <c r="A667" s="217"/>
      <c r="B667" s="218"/>
      <c r="C667" s="260" t="s">
        <v>864</v>
      </c>
      <c r="D667" s="223"/>
      <c r="E667" s="224">
        <v>1</v>
      </c>
      <c r="F667" s="221"/>
      <c r="G667" s="221"/>
      <c r="H667" s="221"/>
      <c r="I667" s="221"/>
      <c r="J667" s="221"/>
      <c r="K667" s="221"/>
      <c r="L667" s="221"/>
      <c r="M667" s="221"/>
      <c r="N667" s="220"/>
      <c r="O667" s="220"/>
      <c r="P667" s="220"/>
      <c r="Q667" s="220"/>
      <c r="R667" s="221"/>
      <c r="S667" s="221"/>
      <c r="T667" s="221"/>
      <c r="U667" s="221"/>
      <c r="V667" s="221"/>
      <c r="W667" s="221"/>
      <c r="X667" s="221"/>
      <c r="Y667" s="210"/>
      <c r="Z667" s="210"/>
      <c r="AA667" s="210"/>
      <c r="AB667" s="210"/>
      <c r="AC667" s="210"/>
      <c r="AD667" s="210"/>
      <c r="AE667" s="210"/>
      <c r="AF667" s="210"/>
      <c r="AG667" s="210" t="s">
        <v>242</v>
      </c>
      <c r="AH667" s="210">
        <v>0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">
      <c r="A668" s="217"/>
      <c r="B668" s="218"/>
      <c r="C668" s="260" t="s">
        <v>865</v>
      </c>
      <c r="D668" s="223"/>
      <c r="E668" s="224"/>
      <c r="F668" s="221"/>
      <c r="G668" s="221"/>
      <c r="H668" s="221"/>
      <c r="I668" s="221"/>
      <c r="J668" s="221"/>
      <c r="K668" s="221"/>
      <c r="L668" s="221"/>
      <c r="M668" s="221"/>
      <c r="N668" s="220"/>
      <c r="O668" s="220"/>
      <c r="P668" s="220"/>
      <c r="Q668" s="220"/>
      <c r="R668" s="221"/>
      <c r="S668" s="221"/>
      <c r="T668" s="221"/>
      <c r="U668" s="221"/>
      <c r="V668" s="221"/>
      <c r="W668" s="221"/>
      <c r="X668" s="221"/>
      <c r="Y668" s="210"/>
      <c r="Z668" s="210"/>
      <c r="AA668" s="210"/>
      <c r="AB668" s="210"/>
      <c r="AC668" s="210"/>
      <c r="AD668" s="210"/>
      <c r="AE668" s="210"/>
      <c r="AF668" s="210"/>
      <c r="AG668" s="210" t="s">
        <v>242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">
      <c r="A669" s="217"/>
      <c r="B669" s="218"/>
      <c r="C669" s="260" t="s">
        <v>866</v>
      </c>
      <c r="D669" s="223"/>
      <c r="E669" s="224">
        <v>1</v>
      </c>
      <c r="F669" s="221"/>
      <c r="G669" s="221"/>
      <c r="H669" s="221"/>
      <c r="I669" s="221"/>
      <c r="J669" s="221"/>
      <c r="K669" s="221"/>
      <c r="L669" s="221"/>
      <c r="M669" s="221"/>
      <c r="N669" s="220"/>
      <c r="O669" s="220"/>
      <c r="P669" s="220"/>
      <c r="Q669" s="220"/>
      <c r="R669" s="221"/>
      <c r="S669" s="221"/>
      <c r="T669" s="221"/>
      <c r="U669" s="221"/>
      <c r="V669" s="221"/>
      <c r="W669" s="221"/>
      <c r="X669" s="221"/>
      <c r="Y669" s="210"/>
      <c r="Z669" s="210"/>
      <c r="AA669" s="210"/>
      <c r="AB669" s="210"/>
      <c r="AC669" s="210"/>
      <c r="AD669" s="210"/>
      <c r="AE669" s="210"/>
      <c r="AF669" s="210"/>
      <c r="AG669" s="210" t="s">
        <v>242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">
      <c r="A670" s="217"/>
      <c r="B670" s="218"/>
      <c r="C670" s="260" t="s">
        <v>867</v>
      </c>
      <c r="D670" s="223"/>
      <c r="E670" s="224"/>
      <c r="F670" s="221"/>
      <c r="G670" s="221"/>
      <c r="H670" s="221"/>
      <c r="I670" s="221"/>
      <c r="J670" s="221"/>
      <c r="K670" s="221"/>
      <c r="L670" s="221"/>
      <c r="M670" s="221"/>
      <c r="N670" s="220"/>
      <c r="O670" s="220"/>
      <c r="P670" s="220"/>
      <c r="Q670" s="220"/>
      <c r="R670" s="221"/>
      <c r="S670" s="221"/>
      <c r="T670" s="221"/>
      <c r="U670" s="221"/>
      <c r="V670" s="221"/>
      <c r="W670" s="221"/>
      <c r="X670" s="221"/>
      <c r="Y670" s="210"/>
      <c r="Z670" s="210"/>
      <c r="AA670" s="210"/>
      <c r="AB670" s="210"/>
      <c r="AC670" s="210"/>
      <c r="AD670" s="210"/>
      <c r="AE670" s="210"/>
      <c r="AF670" s="210"/>
      <c r="AG670" s="210" t="s">
        <v>242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">
      <c r="A671" s="217"/>
      <c r="B671" s="218"/>
      <c r="C671" s="260" t="s">
        <v>868</v>
      </c>
      <c r="D671" s="223"/>
      <c r="E671" s="224">
        <v>1</v>
      </c>
      <c r="F671" s="221"/>
      <c r="G671" s="221"/>
      <c r="H671" s="221"/>
      <c r="I671" s="221"/>
      <c r="J671" s="221"/>
      <c r="K671" s="221"/>
      <c r="L671" s="221"/>
      <c r="M671" s="221"/>
      <c r="N671" s="220"/>
      <c r="O671" s="220"/>
      <c r="P671" s="220"/>
      <c r="Q671" s="220"/>
      <c r="R671" s="221"/>
      <c r="S671" s="221"/>
      <c r="T671" s="221"/>
      <c r="U671" s="221"/>
      <c r="V671" s="221"/>
      <c r="W671" s="221"/>
      <c r="X671" s="221"/>
      <c r="Y671" s="210"/>
      <c r="Z671" s="210"/>
      <c r="AA671" s="210"/>
      <c r="AB671" s="210"/>
      <c r="AC671" s="210"/>
      <c r="AD671" s="210"/>
      <c r="AE671" s="210"/>
      <c r="AF671" s="210"/>
      <c r="AG671" s="210" t="s">
        <v>242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">
      <c r="A672" s="217"/>
      <c r="B672" s="218"/>
      <c r="C672" s="260" t="s">
        <v>472</v>
      </c>
      <c r="D672" s="223"/>
      <c r="E672" s="224"/>
      <c r="F672" s="221"/>
      <c r="G672" s="221"/>
      <c r="H672" s="221"/>
      <c r="I672" s="221"/>
      <c r="J672" s="221"/>
      <c r="K672" s="221"/>
      <c r="L672" s="221"/>
      <c r="M672" s="221"/>
      <c r="N672" s="220"/>
      <c r="O672" s="220"/>
      <c r="P672" s="220"/>
      <c r="Q672" s="220"/>
      <c r="R672" s="221"/>
      <c r="S672" s="221"/>
      <c r="T672" s="221"/>
      <c r="U672" s="221"/>
      <c r="V672" s="221"/>
      <c r="W672" s="221"/>
      <c r="X672" s="221"/>
      <c r="Y672" s="210"/>
      <c r="Z672" s="210"/>
      <c r="AA672" s="210"/>
      <c r="AB672" s="210"/>
      <c r="AC672" s="210"/>
      <c r="AD672" s="210"/>
      <c r="AE672" s="210"/>
      <c r="AF672" s="210"/>
      <c r="AG672" s="210" t="s">
        <v>242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">
      <c r="A673" s="217"/>
      <c r="B673" s="218"/>
      <c r="C673" s="260" t="s">
        <v>869</v>
      </c>
      <c r="D673" s="223"/>
      <c r="E673" s="224"/>
      <c r="F673" s="221"/>
      <c r="G673" s="221"/>
      <c r="H673" s="221"/>
      <c r="I673" s="221"/>
      <c r="J673" s="221"/>
      <c r="K673" s="221"/>
      <c r="L673" s="221"/>
      <c r="M673" s="221"/>
      <c r="N673" s="220"/>
      <c r="O673" s="220"/>
      <c r="P673" s="220"/>
      <c r="Q673" s="220"/>
      <c r="R673" s="221"/>
      <c r="S673" s="221"/>
      <c r="T673" s="221"/>
      <c r="U673" s="221"/>
      <c r="V673" s="221"/>
      <c r="W673" s="221"/>
      <c r="X673" s="221"/>
      <c r="Y673" s="210"/>
      <c r="Z673" s="210"/>
      <c r="AA673" s="210"/>
      <c r="AB673" s="210"/>
      <c r="AC673" s="210"/>
      <c r="AD673" s="210"/>
      <c r="AE673" s="210"/>
      <c r="AF673" s="210"/>
      <c r="AG673" s="210" t="s">
        <v>242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">
      <c r="A674" s="217"/>
      <c r="B674" s="218"/>
      <c r="C674" s="260" t="s">
        <v>870</v>
      </c>
      <c r="D674" s="223"/>
      <c r="E674" s="224"/>
      <c r="F674" s="221"/>
      <c r="G674" s="221"/>
      <c r="H674" s="221"/>
      <c r="I674" s="221"/>
      <c r="J674" s="221"/>
      <c r="K674" s="221"/>
      <c r="L674" s="221"/>
      <c r="M674" s="221"/>
      <c r="N674" s="220"/>
      <c r="O674" s="220"/>
      <c r="P674" s="220"/>
      <c r="Q674" s="220"/>
      <c r="R674" s="221"/>
      <c r="S674" s="221"/>
      <c r="T674" s="221"/>
      <c r="U674" s="221"/>
      <c r="V674" s="221"/>
      <c r="W674" s="221"/>
      <c r="X674" s="221"/>
      <c r="Y674" s="210"/>
      <c r="Z674" s="210"/>
      <c r="AA674" s="210"/>
      <c r="AB674" s="210"/>
      <c r="AC674" s="210"/>
      <c r="AD674" s="210"/>
      <c r="AE674" s="210"/>
      <c r="AF674" s="210"/>
      <c r="AG674" s="210" t="s">
        <v>242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">
      <c r="A675" s="217"/>
      <c r="B675" s="218"/>
      <c r="C675" s="260" t="s">
        <v>871</v>
      </c>
      <c r="D675" s="223"/>
      <c r="E675" s="224">
        <v>1</v>
      </c>
      <c r="F675" s="221"/>
      <c r="G675" s="221"/>
      <c r="H675" s="221"/>
      <c r="I675" s="221"/>
      <c r="J675" s="221"/>
      <c r="K675" s="221"/>
      <c r="L675" s="221"/>
      <c r="M675" s="221"/>
      <c r="N675" s="220"/>
      <c r="O675" s="220"/>
      <c r="P675" s="220"/>
      <c r="Q675" s="220"/>
      <c r="R675" s="221"/>
      <c r="S675" s="221"/>
      <c r="T675" s="221"/>
      <c r="U675" s="221"/>
      <c r="V675" s="221"/>
      <c r="W675" s="221"/>
      <c r="X675" s="221"/>
      <c r="Y675" s="210"/>
      <c r="Z675" s="210"/>
      <c r="AA675" s="210"/>
      <c r="AB675" s="210"/>
      <c r="AC675" s="210"/>
      <c r="AD675" s="210"/>
      <c r="AE675" s="210"/>
      <c r="AF675" s="210"/>
      <c r="AG675" s="210" t="s">
        <v>242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">
      <c r="A676" s="217"/>
      <c r="B676" s="218"/>
      <c r="C676" s="260" t="s">
        <v>872</v>
      </c>
      <c r="D676" s="223"/>
      <c r="E676" s="224">
        <v>1</v>
      </c>
      <c r="F676" s="221"/>
      <c r="G676" s="221"/>
      <c r="H676" s="221"/>
      <c r="I676" s="221"/>
      <c r="J676" s="221"/>
      <c r="K676" s="221"/>
      <c r="L676" s="221"/>
      <c r="M676" s="221"/>
      <c r="N676" s="220"/>
      <c r="O676" s="220"/>
      <c r="P676" s="220"/>
      <c r="Q676" s="220"/>
      <c r="R676" s="221"/>
      <c r="S676" s="221"/>
      <c r="T676" s="221"/>
      <c r="U676" s="221"/>
      <c r="V676" s="221"/>
      <c r="W676" s="221"/>
      <c r="X676" s="221"/>
      <c r="Y676" s="210"/>
      <c r="Z676" s="210"/>
      <c r="AA676" s="210"/>
      <c r="AB676" s="210"/>
      <c r="AC676" s="210"/>
      <c r="AD676" s="210"/>
      <c r="AE676" s="210"/>
      <c r="AF676" s="210"/>
      <c r="AG676" s="210" t="s">
        <v>242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">
      <c r="A677" s="217"/>
      <c r="B677" s="218"/>
      <c r="C677" s="260" t="s">
        <v>873</v>
      </c>
      <c r="D677" s="223"/>
      <c r="E677" s="224"/>
      <c r="F677" s="221"/>
      <c r="G677" s="221"/>
      <c r="H677" s="221"/>
      <c r="I677" s="221"/>
      <c r="J677" s="221"/>
      <c r="K677" s="221"/>
      <c r="L677" s="221"/>
      <c r="M677" s="221"/>
      <c r="N677" s="220"/>
      <c r="O677" s="220"/>
      <c r="P677" s="220"/>
      <c r="Q677" s="220"/>
      <c r="R677" s="221"/>
      <c r="S677" s="221"/>
      <c r="T677" s="221"/>
      <c r="U677" s="221"/>
      <c r="V677" s="221"/>
      <c r="W677" s="221"/>
      <c r="X677" s="221"/>
      <c r="Y677" s="210"/>
      <c r="Z677" s="210"/>
      <c r="AA677" s="210"/>
      <c r="AB677" s="210"/>
      <c r="AC677" s="210"/>
      <c r="AD677" s="210"/>
      <c r="AE677" s="210"/>
      <c r="AF677" s="210"/>
      <c r="AG677" s="210" t="s">
        <v>242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">
      <c r="A678" s="217"/>
      <c r="B678" s="218"/>
      <c r="C678" s="260" t="s">
        <v>874</v>
      </c>
      <c r="D678" s="223"/>
      <c r="E678" s="224">
        <v>1</v>
      </c>
      <c r="F678" s="221"/>
      <c r="G678" s="221"/>
      <c r="H678" s="221"/>
      <c r="I678" s="221"/>
      <c r="J678" s="221"/>
      <c r="K678" s="221"/>
      <c r="L678" s="221"/>
      <c r="M678" s="221"/>
      <c r="N678" s="220"/>
      <c r="O678" s="220"/>
      <c r="P678" s="220"/>
      <c r="Q678" s="220"/>
      <c r="R678" s="221"/>
      <c r="S678" s="221"/>
      <c r="T678" s="221"/>
      <c r="U678" s="221"/>
      <c r="V678" s="221"/>
      <c r="W678" s="221"/>
      <c r="X678" s="221"/>
      <c r="Y678" s="210"/>
      <c r="Z678" s="210"/>
      <c r="AA678" s="210"/>
      <c r="AB678" s="210"/>
      <c r="AC678" s="210"/>
      <c r="AD678" s="210"/>
      <c r="AE678" s="210"/>
      <c r="AF678" s="210"/>
      <c r="AG678" s="210" t="s">
        <v>242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">
      <c r="A679" s="217"/>
      <c r="B679" s="218"/>
      <c r="C679" s="260" t="s">
        <v>875</v>
      </c>
      <c r="D679" s="223"/>
      <c r="E679" s="224"/>
      <c r="F679" s="221"/>
      <c r="G679" s="221"/>
      <c r="H679" s="221"/>
      <c r="I679" s="221"/>
      <c r="J679" s="221"/>
      <c r="K679" s="221"/>
      <c r="L679" s="221"/>
      <c r="M679" s="221"/>
      <c r="N679" s="220"/>
      <c r="O679" s="220"/>
      <c r="P679" s="220"/>
      <c r="Q679" s="220"/>
      <c r="R679" s="221"/>
      <c r="S679" s="221"/>
      <c r="T679" s="221"/>
      <c r="U679" s="221"/>
      <c r="V679" s="221"/>
      <c r="W679" s="221"/>
      <c r="X679" s="221"/>
      <c r="Y679" s="210"/>
      <c r="Z679" s="210"/>
      <c r="AA679" s="210"/>
      <c r="AB679" s="210"/>
      <c r="AC679" s="210"/>
      <c r="AD679" s="210"/>
      <c r="AE679" s="210"/>
      <c r="AF679" s="210"/>
      <c r="AG679" s="210" t="s">
        <v>242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">
      <c r="A680" s="217"/>
      <c r="B680" s="218"/>
      <c r="C680" s="260" t="s">
        <v>876</v>
      </c>
      <c r="D680" s="223"/>
      <c r="E680" s="224">
        <v>1</v>
      </c>
      <c r="F680" s="221"/>
      <c r="G680" s="221"/>
      <c r="H680" s="221"/>
      <c r="I680" s="221"/>
      <c r="J680" s="221"/>
      <c r="K680" s="221"/>
      <c r="L680" s="221"/>
      <c r="M680" s="221"/>
      <c r="N680" s="220"/>
      <c r="O680" s="220"/>
      <c r="P680" s="220"/>
      <c r="Q680" s="220"/>
      <c r="R680" s="221"/>
      <c r="S680" s="221"/>
      <c r="T680" s="221"/>
      <c r="U680" s="221"/>
      <c r="V680" s="221"/>
      <c r="W680" s="221"/>
      <c r="X680" s="221"/>
      <c r="Y680" s="210"/>
      <c r="Z680" s="210"/>
      <c r="AA680" s="210"/>
      <c r="AB680" s="210"/>
      <c r="AC680" s="210"/>
      <c r="AD680" s="210"/>
      <c r="AE680" s="210"/>
      <c r="AF680" s="210"/>
      <c r="AG680" s="210" t="s">
        <v>242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">
      <c r="A681" s="217"/>
      <c r="B681" s="218"/>
      <c r="C681" s="260" t="s">
        <v>877</v>
      </c>
      <c r="D681" s="223"/>
      <c r="E681" s="224">
        <v>1</v>
      </c>
      <c r="F681" s="221"/>
      <c r="G681" s="221"/>
      <c r="H681" s="221"/>
      <c r="I681" s="221"/>
      <c r="J681" s="221"/>
      <c r="K681" s="221"/>
      <c r="L681" s="221"/>
      <c r="M681" s="221"/>
      <c r="N681" s="220"/>
      <c r="O681" s="220"/>
      <c r="P681" s="220"/>
      <c r="Q681" s="220"/>
      <c r="R681" s="221"/>
      <c r="S681" s="221"/>
      <c r="T681" s="221"/>
      <c r="U681" s="221"/>
      <c r="V681" s="221"/>
      <c r="W681" s="221"/>
      <c r="X681" s="221"/>
      <c r="Y681" s="210"/>
      <c r="Z681" s="210"/>
      <c r="AA681" s="210"/>
      <c r="AB681" s="210"/>
      <c r="AC681" s="210"/>
      <c r="AD681" s="210"/>
      <c r="AE681" s="210"/>
      <c r="AF681" s="210"/>
      <c r="AG681" s="210" t="s">
        <v>242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">
      <c r="A682" s="217"/>
      <c r="B682" s="218"/>
      <c r="C682" s="260" t="s">
        <v>878</v>
      </c>
      <c r="D682" s="223"/>
      <c r="E682" s="224"/>
      <c r="F682" s="221"/>
      <c r="G682" s="221"/>
      <c r="H682" s="221"/>
      <c r="I682" s="221"/>
      <c r="J682" s="221"/>
      <c r="K682" s="221"/>
      <c r="L682" s="221"/>
      <c r="M682" s="221"/>
      <c r="N682" s="220"/>
      <c r="O682" s="220"/>
      <c r="P682" s="220"/>
      <c r="Q682" s="220"/>
      <c r="R682" s="221"/>
      <c r="S682" s="221"/>
      <c r="T682" s="221"/>
      <c r="U682" s="221"/>
      <c r="V682" s="221"/>
      <c r="W682" s="221"/>
      <c r="X682" s="221"/>
      <c r="Y682" s="210"/>
      <c r="Z682" s="210"/>
      <c r="AA682" s="210"/>
      <c r="AB682" s="210"/>
      <c r="AC682" s="210"/>
      <c r="AD682" s="210"/>
      <c r="AE682" s="210"/>
      <c r="AF682" s="210"/>
      <c r="AG682" s="210" t="s">
        <v>242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">
      <c r="A683" s="217"/>
      <c r="B683" s="218"/>
      <c r="C683" s="260" t="s">
        <v>879</v>
      </c>
      <c r="D683" s="223"/>
      <c r="E683" s="224">
        <v>1</v>
      </c>
      <c r="F683" s="221"/>
      <c r="G683" s="221"/>
      <c r="H683" s="221"/>
      <c r="I683" s="221"/>
      <c r="J683" s="221"/>
      <c r="K683" s="221"/>
      <c r="L683" s="221"/>
      <c r="M683" s="221"/>
      <c r="N683" s="220"/>
      <c r="O683" s="220"/>
      <c r="P683" s="220"/>
      <c r="Q683" s="220"/>
      <c r="R683" s="221"/>
      <c r="S683" s="221"/>
      <c r="T683" s="221"/>
      <c r="U683" s="221"/>
      <c r="V683" s="221"/>
      <c r="W683" s="221"/>
      <c r="X683" s="221"/>
      <c r="Y683" s="210"/>
      <c r="Z683" s="210"/>
      <c r="AA683" s="210"/>
      <c r="AB683" s="210"/>
      <c r="AC683" s="210"/>
      <c r="AD683" s="210"/>
      <c r="AE683" s="210"/>
      <c r="AF683" s="210"/>
      <c r="AG683" s="210" t="s">
        <v>242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">
      <c r="A684" s="217"/>
      <c r="B684" s="218"/>
      <c r="C684" s="260" t="s">
        <v>880</v>
      </c>
      <c r="D684" s="223"/>
      <c r="E684" s="224">
        <v>1</v>
      </c>
      <c r="F684" s="221"/>
      <c r="G684" s="221"/>
      <c r="H684" s="221"/>
      <c r="I684" s="221"/>
      <c r="J684" s="221"/>
      <c r="K684" s="221"/>
      <c r="L684" s="221"/>
      <c r="M684" s="221"/>
      <c r="N684" s="220"/>
      <c r="O684" s="220"/>
      <c r="P684" s="220"/>
      <c r="Q684" s="220"/>
      <c r="R684" s="221"/>
      <c r="S684" s="221"/>
      <c r="T684" s="221"/>
      <c r="U684" s="221"/>
      <c r="V684" s="221"/>
      <c r="W684" s="221"/>
      <c r="X684" s="221"/>
      <c r="Y684" s="210"/>
      <c r="Z684" s="210"/>
      <c r="AA684" s="210"/>
      <c r="AB684" s="210"/>
      <c r="AC684" s="210"/>
      <c r="AD684" s="210"/>
      <c r="AE684" s="210"/>
      <c r="AF684" s="210"/>
      <c r="AG684" s="210" t="s">
        <v>242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">
      <c r="A685" s="217"/>
      <c r="B685" s="218"/>
      <c r="C685" s="260" t="s">
        <v>881</v>
      </c>
      <c r="D685" s="223"/>
      <c r="E685" s="224"/>
      <c r="F685" s="221"/>
      <c r="G685" s="221"/>
      <c r="H685" s="221"/>
      <c r="I685" s="221"/>
      <c r="J685" s="221"/>
      <c r="K685" s="221"/>
      <c r="L685" s="221"/>
      <c r="M685" s="221"/>
      <c r="N685" s="220"/>
      <c r="O685" s="220"/>
      <c r="P685" s="220"/>
      <c r="Q685" s="220"/>
      <c r="R685" s="221"/>
      <c r="S685" s="221"/>
      <c r="T685" s="221"/>
      <c r="U685" s="221"/>
      <c r="V685" s="221"/>
      <c r="W685" s="221"/>
      <c r="X685" s="221"/>
      <c r="Y685" s="210"/>
      <c r="Z685" s="210"/>
      <c r="AA685" s="210"/>
      <c r="AB685" s="210"/>
      <c r="AC685" s="210"/>
      <c r="AD685" s="210"/>
      <c r="AE685" s="210"/>
      <c r="AF685" s="210"/>
      <c r="AG685" s="210" t="s">
        <v>242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">
      <c r="A686" s="217"/>
      <c r="B686" s="218"/>
      <c r="C686" s="260" t="s">
        <v>882</v>
      </c>
      <c r="D686" s="223"/>
      <c r="E686" s="224">
        <v>1</v>
      </c>
      <c r="F686" s="221"/>
      <c r="G686" s="221"/>
      <c r="H686" s="221"/>
      <c r="I686" s="221"/>
      <c r="J686" s="221"/>
      <c r="K686" s="221"/>
      <c r="L686" s="221"/>
      <c r="M686" s="221"/>
      <c r="N686" s="220"/>
      <c r="O686" s="220"/>
      <c r="P686" s="220"/>
      <c r="Q686" s="220"/>
      <c r="R686" s="221"/>
      <c r="S686" s="221"/>
      <c r="T686" s="221"/>
      <c r="U686" s="221"/>
      <c r="V686" s="221"/>
      <c r="W686" s="221"/>
      <c r="X686" s="221"/>
      <c r="Y686" s="210"/>
      <c r="Z686" s="210"/>
      <c r="AA686" s="210"/>
      <c r="AB686" s="210"/>
      <c r="AC686" s="210"/>
      <c r="AD686" s="210"/>
      <c r="AE686" s="210"/>
      <c r="AF686" s="210"/>
      <c r="AG686" s="210" t="s">
        <v>242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">
      <c r="A687" s="217"/>
      <c r="B687" s="218"/>
      <c r="C687" s="260" t="s">
        <v>883</v>
      </c>
      <c r="D687" s="223"/>
      <c r="E687" s="224">
        <v>1</v>
      </c>
      <c r="F687" s="221"/>
      <c r="G687" s="221"/>
      <c r="H687" s="221"/>
      <c r="I687" s="221"/>
      <c r="J687" s="221"/>
      <c r="K687" s="221"/>
      <c r="L687" s="221"/>
      <c r="M687" s="221"/>
      <c r="N687" s="220"/>
      <c r="O687" s="220"/>
      <c r="P687" s="220"/>
      <c r="Q687" s="220"/>
      <c r="R687" s="221"/>
      <c r="S687" s="221"/>
      <c r="T687" s="221"/>
      <c r="U687" s="221"/>
      <c r="V687" s="221"/>
      <c r="W687" s="221"/>
      <c r="X687" s="221"/>
      <c r="Y687" s="210"/>
      <c r="Z687" s="210"/>
      <c r="AA687" s="210"/>
      <c r="AB687" s="210"/>
      <c r="AC687" s="210"/>
      <c r="AD687" s="210"/>
      <c r="AE687" s="210"/>
      <c r="AF687" s="210"/>
      <c r="AG687" s="210" t="s">
        <v>242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">
      <c r="A688" s="217"/>
      <c r="B688" s="218"/>
      <c r="C688" s="260" t="s">
        <v>772</v>
      </c>
      <c r="D688" s="223"/>
      <c r="E688" s="224">
        <v>1</v>
      </c>
      <c r="F688" s="221"/>
      <c r="G688" s="221"/>
      <c r="H688" s="221"/>
      <c r="I688" s="221"/>
      <c r="J688" s="221"/>
      <c r="K688" s="221"/>
      <c r="L688" s="221"/>
      <c r="M688" s="221"/>
      <c r="N688" s="220"/>
      <c r="O688" s="220"/>
      <c r="P688" s="220"/>
      <c r="Q688" s="220"/>
      <c r="R688" s="221"/>
      <c r="S688" s="221"/>
      <c r="T688" s="221"/>
      <c r="U688" s="221"/>
      <c r="V688" s="221"/>
      <c r="W688" s="221"/>
      <c r="X688" s="221"/>
      <c r="Y688" s="210"/>
      <c r="Z688" s="210"/>
      <c r="AA688" s="210"/>
      <c r="AB688" s="210"/>
      <c r="AC688" s="210"/>
      <c r="AD688" s="210"/>
      <c r="AE688" s="210"/>
      <c r="AF688" s="210"/>
      <c r="AG688" s="210" t="s">
        <v>242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">
      <c r="A689" s="217"/>
      <c r="B689" s="218"/>
      <c r="C689" s="260" t="s">
        <v>884</v>
      </c>
      <c r="D689" s="223"/>
      <c r="E689" s="224">
        <v>1</v>
      </c>
      <c r="F689" s="221"/>
      <c r="G689" s="221"/>
      <c r="H689" s="221"/>
      <c r="I689" s="221"/>
      <c r="J689" s="221"/>
      <c r="K689" s="221"/>
      <c r="L689" s="221"/>
      <c r="M689" s="221"/>
      <c r="N689" s="220"/>
      <c r="O689" s="220"/>
      <c r="P689" s="220"/>
      <c r="Q689" s="220"/>
      <c r="R689" s="221"/>
      <c r="S689" s="221"/>
      <c r="T689" s="221"/>
      <c r="U689" s="221"/>
      <c r="V689" s="221"/>
      <c r="W689" s="221"/>
      <c r="X689" s="221"/>
      <c r="Y689" s="210"/>
      <c r="Z689" s="210"/>
      <c r="AA689" s="210"/>
      <c r="AB689" s="210"/>
      <c r="AC689" s="210"/>
      <c r="AD689" s="210"/>
      <c r="AE689" s="210"/>
      <c r="AF689" s="210"/>
      <c r="AG689" s="210" t="s">
        <v>242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">
      <c r="A690" s="217"/>
      <c r="B690" s="218"/>
      <c r="C690" s="260" t="s">
        <v>885</v>
      </c>
      <c r="D690" s="223"/>
      <c r="E690" s="224"/>
      <c r="F690" s="221"/>
      <c r="G690" s="221"/>
      <c r="H690" s="221"/>
      <c r="I690" s="221"/>
      <c r="J690" s="221"/>
      <c r="K690" s="221"/>
      <c r="L690" s="221"/>
      <c r="M690" s="221"/>
      <c r="N690" s="220"/>
      <c r="O690" s="220"/>
      <c r="P690" s="220"/>
      <c r="Q690" s="220"/>
      <c r="R690" s="221"/>
      <c r="S690" s="221"/>
      <c r="T690" s="221"/>
      <c r="U690" s="221"/>
      <c r="V690" s="221"/>
      <c r="W690" s="221"/>
      <c r="X690" s="221"/>
      <c r="Y690" s="210"/>
      <c r="Z690" s="210"/>
      <c r="AA690" s="210"/>
      <c r="AB690" s="210"/>
      <c r="AC690" s="210"/>
      <c r="AD690" s="210"/>
      <c r="AE690" s="210"/>
      <c r="AF690" s="210"/>
      <c r="AG690" s="210" t="s">
        <v>242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">
      <c r="A691" s="217"/>
      <c r="B691" s="218"/>
      <c r="C691" s="260" t="s">
        <v>886</v>
      </c>
      <c r="D691" s="223"/>
      <c r="E691" s="224">
        <v>1</v>
      </c>
      <c r="F691" s="221"/>
      <c r="G691" s="221"/>
      <c r="H691" s="221"/>
      <c r="I691" s="221"/>
      <c r="J691" s="221"/>
      <c r="K691" s="221"/>
      <c r="L691" s="221"/>
      <c r="M691" s="221"/>
      <c r="N691" s="220"/>
      <c r="O691" s="220"/>
      <c r="P691" s="220"/>
      <c r="Q691" s="220"/>
      <c r="R691" s="221"/>
      <c r="S691" s="221"/>
      <c r="T691" s="221"/>
      <c r="U691" s="221"/>
      <c r="V691" s="221"/>
      <c r="W691" s="221"/>
      <c r="X691" s="221"/>
      <c r="Y691" s="210"/>
      <c r="Z691" s="210"/>
      <c r="AA691" s="210"/>
      <c r="AB691" s="210"/>
      <c r="AC691" s="210"/>
      <c r="AD691" s="210"/>
      <c r="AE691" s="210"/>
      <c r="AF691" s="210"/>
      <c r="AG691" s="210" t="s">
        <v>242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">
      <c r="A692" s="217"/>
      <c r="B692" s="218"/>
      <c r="C692" s="260" t="s">
        <v>887</v>
      </c>
      <c r="D692" s="223"/>
      <c r="E692" s="224">
        <v>1</v>
      </c>
      <c r="F692" s="221"/>
      <c r="G692" s="221"/>
      <c r="H692" s="221"/>
      <c r="I692" s="221"/>
      <c r="J692" s="221"/>
      <c r="K692" s="221"/>
      <c r="L692" s="221"/>
      <c r="M692" s="221"/>
      <c r="N692" s="220"/>
      <c r="O692" s="220"/>
      <c r="P692" s="220"/>
      <c r="Q692" s="220"/>
      <c r="R692" s="221"/>
      <c r="S692" s="221"/>
      <c r="T692" s="221"/>
      <c r="U692" s="221"/>
      <c r="V692" s="221"/>
      <c r="W692" s="221"/>
      <c r="X692" s="221"/>
      <c r="Y692" s="210"/>
      <c r="Z692" s="210"/>
      <c r="AA692" s="210"/>
      <c r="AB692" s="210"/>
      <c r="AC692" s="210"/>
      <c r="AD692" s="210"/>
      <c r="AE692" s="210"/>
      <c r="AF692" s="210"/>
      <c r="AG692" s="210" t="s">
        <v>242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">
      <c r="A693" s="217"/>
      <c r="B693" s="218"/>
      <c r="C693" s="260" t="s">
        <v>888</v>
      </c>
      <c r="D693" s="223"/>
      <c r="E693" s="224">
        <v>1</v>
      </c>
      <c r="F693" s="221"/>
      <c r="G693" s="221"/>
      <c r="H693" s="221"/>
      <c r="I693" s="221"/>
      <c r="J693" s="221"/>
      <c r="K693" s="221"/>
      <c r="L693" s="221"/>
      <c r="M693" s="221"/>
      <c r="N693" s="220"/>
      <c r="O693" s="220"/>
      <c r="P693" s="220"/>
      <c r="Q693" s="220"/>
      <c r="R693" s="221"/>
      <c r="S693" s="221"/>
      <c r="T693" s="221"/>
      <c r="U693" s="221"/>
      <c r="V693" s="221"/>
      <c r="W693" s="221"/>
      <c r="X693" s="221"/>
      <c r="Y693" s="210"/>
      <c r="Z693" s="210"/>
      <c r="AA693" s="210"/>
      <c r="AB693" s="210"/>
      <c r="AC693" s="210"/>
      <c r="AD693" s="210"/>
      <c r="AE693" s="210"/>
      <c r="AF693" s="210"/>
      <c r="AG693" s="210" t="s">
        <v>242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">
      <c r="A694" s="217"/>
      <c r="B694" s="218"/>
      <c r="C694" s="260" t="s">
        <v>889</v>
      </c>
      <c r="D694" s="223"/>
      <c r="E694" s="224"/>
      <c r="F694" s="221"/>
      <c r="G694" s="221"/>
      <c r="H694" s="221"/>
      <c r="I694" s="221"/>
      <c r="J694" s="221"/>
      <c r="K694" s="221"/>
      <c r="L694" s="221"/>
      <c r="M694" s="221"/>
      <c r="N694" s="220"/>
      <c r="O694" s="220"/>
      <c r="P694" s="220"/>
      <c r="Q694" s="220"/>
      <c r="R694" s="221"/>
      <c r="S694" s="221"/>
      <c r="T694" s="221"/>
      <c r="U694" s="221"/>
      <c r="V694" s="221"/>
      <c r="W694" s="221"/>
      <c r="X694" s="221"/>
      <c r="Y694" s="210"/>
      <c r="Z694" s="210"/>
      <c r="AA694" s="210"/>
      <c r="AB694" s="210"/>
      <c r="AC694" s="210"/>
      <c r="AD694" s="210"/>
      <c r="AE694" s="210"/>
      <c r="AF694" s="210"/>
      <c r="AG694" s="210" t="s">
        <v>242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">
      <c r="A695" s="217"/>
      <c r="B695" s="218"/>
      <c r="C695" s="260" t="s">
        <v>890</v>
      </c>
      <c r="D695" s="223"/>
      <c r="E695" s="224">
        <v>1</v>
      </c>
      <c r="F695" s="221"/>
      <c r="G695" s="221"/>
      <c r="H695" s="221"/>
      <c r="I695" s="221"/>
      <c r="J695" s="221"/>
      <c r="K695" s="221"/>
      <c r="L695" s="221"/>
      <c r="M695" s="221"/>
      <c r="N695" s="220"/>
      <c r="O695" s="220"/>
      <c r="P695" s="220"/>
      <c r="Q695" s="220"/>
      <c r="R695" s="221"/>
      <c r="S695" s="221"/>
      <c r="T695" s="221"/>
      <c r="U695" s="221"/>
      <c r="V695" s="221"/>
      <c r="W695" s="221"/>
      <c r="X695" s="221"/>
      <c r="Y695" s="210"/>
      <c r="Z695" s="210"/>
      <c r="AA695" s="210"/>
      <c r="AB695" s="210"/>
      <c r="AC695" s="210"/>
      <c r="AD695" s="210"/>
      <c r="AE695" s="210"/>
      <c r="AF695" s="210"/>
      <c r="AG695" s="210" t="s">
        <v>242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">
      <c r="A696" s="217"/>
      <c r="B696" s="218"/>
      <c r="C696" s="260" t="s">
        <v>891</v>
      </c>
      <c r="D696" s="223"/>
      <c r="E696" s="224"/>
      <c r="F696" s="221"/>
      <c r="G696" s="221"/>
      <c r="H696" s="221"/>
      <c r="I696" s="221"/>
      <c r="J696" s="221"/>
      <c r="K696" s="221"/>
      <c r="L696" s="221"/>
      <c r="M696" s="221"/>
      <c r="N696" s="220"/>
      <c r="O696" s="220"/>
      <c r="P696" s="220"/>
      <c r="Q696" s="220"/>
      <c r="R696" s="221"/>
      <c r="S696" s="221"/>
      <c r="T696" s="221"/>
      <c r="U696" s="221"/>
      <c r="V696" s="221"/>
      <c r="W696" s="221"/>
      <c r="X696" s="221"/>
      <c r="Y696" s="210"/>
      <c r="Z696" s="210"/>
      <c r="AA696" s="210"/>
      <c r="AB696" s="210"/>
      <c r="AC696" s="210"/>
      <c r="AD696" s="210"/>
      <c r="AE696" s="210"/>
      <c r="AF696" s="210"/>
      <c r="AG696" s="210" t="s">
        <v>242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">
      <c r="A697" s="217"/>
      <c r="B697" s="218"/>
      <c r="C697" s="260" t="s">
        <v>892</v>
      </c>
      <c r="D697" s="223"/>
      <c r="E697" s="224">
        <v>1</v>
      </c>
      <c r="F697" s="221"/>
      <c r="G697" s="221"/>
      <c r="H697" s="221"/>
      <c r="I697" s="221"/>
      <c r="J697" s="221"/>
      <c r="K697" s="221"/>
      <c r="L697" s="221"/>
      <c r="M697" s="221"/>
      <c r="N697" s="220"/>
      <c r="O697" s="220"/>
      <c r="P697" s="220"/>
      <c r="Q697" s="220"/>
      <c r="R697" s="221"/>
      <c r="S697" s="221"/>
      <c r="T697" s="221"/>
      <c r="U697" s="221"/>
      <c r="V697" s="221"/>
      <c r="W697" s="221"/>
      <c r="X697" s="221"/>
      <c r="Y697" s="210"/>
      <c r="Z697" s="210"/>
      <c r="AA697" s="210"/>
      <c r="AB697" s="210"/>
      <c r="AC697" s="210"/>
      <c r="AD697" s="210"/>
      <c r="AE697" s="210"/>
      <c r="AF697" s="210"/>
      <c r="AG697" s="210" t="s">
        <v>242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">
      <c r="A698" s="217"/>
      <c r="B698" s="218"/>
      <c r="C698" s="260" t="s">
        <v>893</v>
      </c>
      <c r="D698" s="223"/>
      <c r="E698" s="224"/>
      <c r="F698" s="221"/>
      <c r="G698" s="221"/>
      <c r="H698" s="221"/>
      <c r="I698" s="221"/>
      <c r="J698" s="221"/>
      <c r="K698" s="221"/>
      <c r="L698" s="221"/>
      <c r="M698" s="221"/>
      <c r="N698" s="220"/>
      <c r="O698" s="220"/>
      <c r="P698" s="220"/>
      <c r="Q698" s="220"/>
      <c r="R698" s="221"/>
      <c r="S698" s="221"/>
      <c r="T698" s="221"/>
      <c r="U698" s="221"/>
      <c r="V698" s="221"/>
      <c r="W698" s="221"/>
      <c r="X698" s="221"/>
      <c r="Y698" s="210"/>
      <c r="Z698" s="210"/>
      <c r="AA698" s="210"/>
      <c r="AB698" s="210"/>
      <c r="AC698" s="210"/>
      <c r="AD698" s="210"/>
      <c r="AE698" s="210"/>
      <c r="AF698" s="210"/>
      <c r="AG698" s="210" t="s">
        <v>242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">
      <c r="A699" s="217"/>
      <c r="B699" s="218"/>
      <c r="C699" s="260" t="s">
        <v>839</v>
      </c>
      <c r="D699" s="223"/>
      <c r="E699" s="224">
        <v>1</v>
      </c>
      <c r="F699" s="221"/>
      <c r="G699" s="221"/>
      <c r="H699" s="221"/>
      <c r="I699" s="221"/>
      <c r="J699" s="221"/>
      <c r="K699" s="221"/>
      <c r="L699" s="221"/>
      <c r="M699" s="221"/>
      <c r="N699" s="220"/>
      <c r="O699" s="220"/>
      <c r="P699" s="220"/>
      <c r="Q699" s="220"/>
      <c r="R699" s="221"/>
      <c r="S699" s="221"/>
      <c r="T699" s="221"/>
      <c r="U699" s="221"/>
      <c r="V699" s="221"/>
      <c r="W699" s="221"/>
      <c r="X699" s="221"/>
      <c r="Y699" s="210"/>
      <c r="Z699" s="210"/>
      <c r="AA699" s="210"/>
      <c r="AB699" s="210"/>
      <c r="AC699" s="210"/>
      <c r="AD699" s="210"/>
      <c r="AE699" s="210"/>
      <c r="AF699" s="210"/>
      <c r="AG699" s="210" t="s">
        <v>242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">
      <c r="A700" s="217"/>
      <c r="B700" s="218"/>
      <c r="C700" s="260" t="s">
        <v>472</v>
      </c>
      <c r="D700" s="223"/>
      <c r="E700" s="224"/>
      <c r="F700" s="221"/>
      <c r="G700" s="221"/>
      <c r="H700" s="221"/>
      <c r="I700" s="221"/>
      <c r="J700" s="221"/>
      <c r="K700" s="221"/>
      <c r="L700" s="221"/>
      <c r="M700" s="221"/>
      <c r="N700" s="220"/>
      <c r="O700" s="220"/>
      <c r="P700" s="220"/>
      <c r="Q700" s="220"/>
      <c r="R700" s="221"/>
      <c r="S700" s="221"/>
      <c r="T700" s="221"/>
      <c r="U700" s="221"/>
      <c r="V700" s="221"/>
      <c r="W700" s="221"/>
      <c r="X700" s="221"/>
      <c r="Y700" s="210"/>
      <c r="Z700" s="210"/>
      <c r="AA700" s="210"/>
      <c r="AB700" s="210"/>
      <c r="AC700" s="210"/>
      <c r="AD700" s="210"/>
      <c r="AE700" s="210"/>
      <c r="AF700" s="210"/>
      <c r="AG700" s="210" t="s">
        <v>242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">
      <c r="A701" s="217"/>
      <c r="B701" s="218"/>
      <c r="C701" s="260" t="s">
        <v>894</v>
      </c>
      <c r="D701" s="223"/>
      <c r="E701" s="224"/>
      <c r="F701" s="221"/>
      <c r="G701" s="221"/>
      <c r="H701" s="221"/>
      <c r="I701" s="221"/>
      <c r="J701" s="221"/>
      <c r="K701" s="221"/>
      <c r="L701" s="221"/>
      <c r="M701" s="221"/>
      <c r="N701" s="220"/>
      <c r="O701" s="220"/>
      <c r="P701" s="220"/>
      <c r="Q701" s="220"/>
      <c r="R701" s="221"/>
      <c r="S701" s="221"/>
      <c r="T701" s="221"/>
      <c r="U701" s="221"/>
      <c r="V701" s="221"/>
      <c r="W701" s="221"/>
      <c r="X701" s="221"/>
      <c r="Y701" s="210"/>
      <c r="Z701" s="210"/>
      <c r="AA701" s="210"/>
      <c r="AB701" s="210"/>
      <c r="AC701" s="210"/>
      <c r="AD701" s="210"/>
      <c r="AE701" s="210"/>
      <c r="AF701" s="210"/>
      <c r="AG701" s="210" t="s">
        <v>242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">
      <c r="A702" s="217"/>
      <c r="B702" s="218"/>
      <c r="C702" s="260" t="s">
        <v>435</v>
      </c>
      <c r="D702" s="223"/>
      <c r="E702" s="224"/>
      <c r="F702" s="221"/>
      <c r="G702" s="221"/>
      <c r="H702" s="221"/>
      <c r="I702" s="221"/>
      <c r="J702" s="221"/>
      <c r="K702" s="221"/>
      <c r="L702" s="221"/>
      <c r="M702" s="221"/>
      <c r="N702" s="220"/>
      <c r="O702" s="220"/>
      <c r="P702" s="220"/>
      <c r="Q702" s="220"/>
      <c r="R702" s="221"/>
      <c r="S702" s="221"/>
      <c r="T702" s="221"/>
      <c r="U702" s="221"/>
      <c r="V702" s="221"/>
      <c r="W702" s="221"/>
      <c r="X702" s="221"/>
      <c r="Y702" s="210"/>
      <c r="Z702" s="210"/>
      <c r="AA702" s="210"/>
      <c r="AB702" s="210"/>
      <c r="AC702" s="210"/>
      <c r="AD702" s="210"/>
      <c r="AE702" s="210"/>
      <c r="AF702" s="210"/>
      <c r="AG702" s="210" t="s">
        <v>242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">
      <c r="A703" s="217"/>
      <c r="B703" s="218"/>
      <c r="C703" s="260" t="s">
        <v>780</v>
      </c>
      <c r="D703" s="223"/>
      <c r="E703" s="224">
        <v>1</v>
      </c>
      <c r="F703" s="221"/>
      <c r="G703" s="221"/>
      <c r="H703" s="221"/>
      <c r="I703" s="221"/>
      <c r="J703" s="221"/>
      <c r="K703" s="221"/>
      <c r="L703" s="221"/>
      <c r="M703" s="221"/>
      <c r="N703" s="220"/>
      <c r="O703" s="220"/>
      <c r="P703" s="220"/>
      <c r="Q703" s="220"/>
      <c r="R703" s="221"/>
      <c r="S703" s="221"/>
      <c r="T703" s="221"/>
      <c r="U703" s="221"/>
      <c r="V703" s="221"/>
      <c r="W703" s="221"/>
      <c r="X703" s="221"/>
      <c r="Y703" s="210"/>
      <c r="Z703" s="210"/>
      <c r="AA703" s="210"/>
      <c r="AB703" s="210"/>
      <c r="AC703" s="210"/>
      <c r="AD703" s="210"/>
      <c r="AE703" s="210"/>
      <c r="AF703" s="210"/>
      <c r="AG703" s="210" t="s">
        <v>242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">
      <c r="A704" s="217"/>
      <c r="B704" s="218"/>
      <c r="C704" s="260" t="s">
        <v>437</v>
      </c>
      <c r="D704" s="223"/>
      <c r="E704" s="224"/>
      <c r="F704" s="221"/>
      <c r="G704" s="221"/>
      <c r="H704" s="221"/>
      <c r="I704" s="221"/>
      <c r="J704" s="221"/>
      <c r="K704" s="221"/>
      <c r="L704" s="221"/>
      <c r="M704" s="221"/>
      <c r="N704" s="220"/>
      <c r="O704" s="220"/>
      <c r="P704" s="220"/>
      <c r="Q704" s="220"/>
      <c r="R704" s="221"/>
      <c r="S704" s="221"/>
      <c r="T704" s="221"/>
      <c r="U704" s="221"/>
      <c r="V704" s="221"/>
      <c r="W704" s="221"/>
      <c r="X704" s="221"/>
      <c r="Y704" s="210"/>
      <c r="Z704" s="210"/>
      <c r="AA704" s="210"/>
      <c r="AB704" s="210"/>
      <c r="AC704" s="210"/>
      <c r="AD704" s="210"/>
      <c r="AE704" s="210"/>
      <c r="AF704" s="210"/>
      <c r="AG704" s="210" t="s">
        <v>242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">
      <c r="A705" s="217"/>
      <c r="B705" s="218"/>
      <c r="C705" s="260" t="s">
        <v>781</v>
      </c>
      <c r="D705" s="223"/>
      <c r="E705" s="224">
        <v>1</v>
      </c>
      <c r="F705" s="221"/>
      <c r="G705" s="221"/>
      <c r="H705" s="221"/>
      <c r="I705" s="221"/>
      <c r="J705" s="221"/>
      <c r="K705" s="221"/>
      <c r="L705" s="221"/>
      <c r="M705" s="221"/>
      <c r="N705" s="220"/>
      <c r="O705" s="220"/>
      <c r="P705" s="220"/>
      <c r="Q705" s="220"/>
      <c r="R705" s="221"/>
      <c r="S705" s="221"/>
      <c r="T705" s="221"/>
      <c r="U705" s="221"/>
      <c r="V705" s="221"/>
      <c r="W705" s="221"/>
      <c r="X705" s="221"/>
      <c r="Y705" s="210"/>
      <c r="Z705" s="210"/>
      <c r="AA705" s="210"/>
      <c r="AB705" s="210"/>
      <c r="AC705" s="210"/>
      <c r="AD705" s="210"/>
      <c r="AE705" s="210"/>
      <c r="AF705" s="210"/>
      <c r="AG705" s="210" t="s">
        <v>242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">
      <c r="A706" s="217"/>
      <c r="B706" s="218"/>
      <c r="C706" s="260" t="s">
        <v>439</v>
      </c>
      <c r="D706" s="223"/>
      <c r="E706" s="224"/>
      <c r="F706" s="221"/>
      <c r="G706" s="221"/>
      <c r="H706" s="221"/>
      <c r="I706" s="221"/>
      <c r="J706" s="221"/>
      <c r="K706" s="221"/>
      <c r="L706" s="221"/>
      <c r="M706" s="221"/>
      <c r="N706" s="220"/>
      <c r="O706" s="220"/>
      <c r="P706" s="220"/>
      <c r="Q706" s="220"/>
      <c r="R706" s="221"/>
      <c r="S706" s="221"/>
      <c r="T706" s="221"/>
      <c r="U706" s="221"/>
      <c r="V706" s="221"/>
      <c r="W706" s="221"/>
      <c r="X706" s="221"/>
      <c r="Y706" s="210"/>
      <c r="Z706" s="210"/>
      <c r="AA706" s="210"/>
      <c r="AB706" s="210"/>
      <c r="AC706" s="210"/>
      <c r="AD706" s="210"/>
      <c r="AE706" s="210"/>
      <c r="AF706" s="210"/>
      <c r="AG706" s="210" t="s">
        <v>242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">
      <c r="A707" s="217"/>
      <c r="B707" s="218"/>
      <c r="C707" s="260" t="s">
        <v>782</v>
      </c>
      <c r="D707" s="223"/>
      <c r="E707" s="224">
        <v>1</v>
      </c>
      <c r="F707" s="221"/>
      <c r="G707" s="221"/>
      <c r="H707" s="221"/>
      <c r="I707" s="221"/>
      <c r="J707" s="221"/>
      <c r="K707" s="221"/>
      <c r="L707" s="221"/>
      <c r="M707" s="221"/>
      <c r="N707" s="220"/>
      <c r="O707" s="220"/>
      <c r="P707" s="220"/>
      <c r="Q707" s="220"/>
      <c r="R707" s="221"/>
      <c r="S707" s="221"/>
      <c r="T707" s="221"/>
      <c r="U707" s="221"/>
      <c r="V707" s="221"/>
      <c r="W707" s="221"/>
      <c r="X707" s="221"/>
      <c r="Y707" s="210"/>
      <c r="Z707" s="210"/>
      <c r="AA707" s="210"/>
      <c r="AB707" s="210"/>
      <c r="AC707" s="210"/>
      <c r="AD707" s="210"/>
      <c r="AE707" s="210"/>
      <c r="AF707" s="210"/>
      <c r="AG707" s="210" t="s">
        <v>242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">
      <c r="A708" s="217"/>
      <c r="B708" s="218"/>
      <c r="C708" s="260" t="s">
        <v>783</v>
      </c>
      <c r="D708" s="223"/>
      <c r="E708" s="224">
        <v>1</v>
      </c>
      <c r="F708" s="221"/>
      <c r="G708" s="221"/>
      <c r="H708" s="221"/>
      <c r="I708" s="221"/>
      <c r="J708" s="221"/>
      <c r="K708" s="221"/>
      <c r="L708" s="221"/>
      <c r="M708" s="221"/>
      <c r="N708" s="220"/>
      <c r="O708" s="220"/>
      <c r="P708" s="220"/>
      <c r="Q708" s="220"/>
      <c r="R708" s="221"/>
      <c r="S708" s="221"/>
      <c r="T708" s="221"/>
      <c r="U708" s="221"/>
      <c r="V708" s="221"/>
      <c r="W708" s="221"/>
      <c r="X708" s="221"/>
      <c r="Y708" s="210"/>
      <c r="Z708" s="210"/>
      <c r="AA708" s="210"/>
      <c r="AB708" s="210"/>
      <c r="AC708" s="210"/>
      <c r="AD708" s="210"/>
      <c r="AE708" s="210"/>
      <c r="AF708" s="210"/>
      <c r="AG708" s="210" t="s">
        <v>242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">
      <c r="A709" s="217"/>
      <c r="B709" s="218"/>
      <c r="C709" s="260" t="s">
        <v>442</v>
      </c>
      <c r="D709" s="223"/>
      <c r="E709" s="224"/>
      <c r="F709" s="221"/>
      <c r="G709" s="221"/>
      <c r="H709" s="221"/>
      <c r="I709" s="221"/>
      <c r="J709" s="221"/>
      <c r="K709" s="221"/>
      <c r="L709" s="221"/>
      <c r="M709" s="221"/>
      <c r="N709" s="220"/>
      <c r="O709" s="220"/>
      <c r="P709" s="220"/>
      <c r="Q709" s="220"/>
      <c r="R709" s="221"/>
      <c r="S709" s="221"/>
      <c r="T709" s="221"/>
      <c r="U709" s="221"/>
      <c r="V709" s="221"/>
      <c r="W709" s="221"/>
      <c r="X709" s="221"/>
      <c r="Y709" s="210"/>
      <c r="Z709" s="210"/>
      <c r="AA709" s="210"/>
      <c r="AB709" s="210"/>
      <c r="AC709" s="210"/>
      <c r="AD709" s="210"/>
      <c r="AE709" s="210"/>
      <c r="AF709" s="210"/>
      <c r="AG709" s="210" t="s">
        <v>242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">
      <c r="A710" s="217"/>
      <c r="B710" s="218"/>
      <c r="C710" s="260" t="s">
        <v>784</v>
      </c>
      <c r="D710" s="223"/>
      <c r="E710" s="224">
        <v>1</v>
      </c>
      <c r="F710" s="221"/>
      <c r="G710" s="221"/>
      <c r="H710" s="221"/>
      <c r="I710" s="221"/>
      <c r="J710" s="221"/>
      <c r="K710" s="221"/>
      <c r="L710" s="221"/>
      <c r="M710" s="221"/>
      <c r="N710" s="220"/>
      <c r="O710" s="220"/>
      <c r="P710" s="220"/>
      <c r="Q710" s="220"/>
      <c r="R710" s="221"/>
      <c r="S710" s="221"/>
      <c r="T710" s="221"/>
      <c r="U710" s="221"/>
      <c r="V710" s="221"/>
      <c r="W710" s="221"/>
      <c r="X710" s="221"/>
      <c r="Y710" s="210"/>
      <c r="Z710" s="210"/>
      <c r="AA710" s="210"/>
      <c r="AB710" s="210"/>
      <c r="AC710" s="210"/>
      <c r="AD710" s="210"/>
      <c r="AE710" s="210"/>
      <c r="AF710" s="210"/>
      <c r="AG710" s="210" t="s">
        <v>242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">
      <c r="A711" s="217"/>
      <c r="B711" s="218"/>
      <c r="C711" s="260" t="s">
        <v>785</v>
      </c>
      <c r="D711" s="223"/>
      <c r="E711" s="224">
        <v>1</v>
      </c>
      <c r="F711" s="221"/>
      <c r="G711" s="221"/>
      <c r="H711" s="221"/>
      <c r="I711" s="221"/>
      <c r="J711" s="221"/>
      <c r="K711" s="221"/>
      <c r="L711" s="221"/>
      <c r="M711" s="221"/>
      <c r="N711" s="220"/>
      <c r="O711" s="220"/>
      <c r="P711" s="220"/>
      <c r="Q711" s="220"/>
      <c r="R711" s="221"/>
      <c r="S711" s="221"/>
      <c r="T711" s="221"/>
      <c r="U711" s="221"/>
      <c r="V711" s="221"/>
      <c r="W711" s="221"/>
      <c r="X711" s="221"/>
      <c r="Y711" s="210"/>
      <c r="Z711" s="210"/>
      <c r="AA711" s="210"/>
      <c r="AB711" s="210"/>
      <c r="AC711" s="210"/>
      <c r="AD711" s="210"/>
      <c r="AE711" s="210"/>
      <c r="AF711" s="210"/>
      <c r="AG711" s="210" t="s">
        <v>242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">
      <c r="A712" s="217"/>
      <c r="B712" s="218"/>
      <c r="C712" s="260" t="s">
        <v>473</v>
      </c>
      <c r="D712" s="223"/>
      <c r="E712" s="224"/>
      <c r="F712" s="221"/>
      <c r="G712" s="221"/>
      <c r="H712" s="221"/>
      <c r="I712" s="221"/>
      <c r="J712" s="221"/>
      <c r="K712" s="221"/>
      <c r="L712" s="221"/>
      <c r="M712" s="221"/>
      <c r="N712" s="220"/>
      <c r="O712" s="220"/>
      <c r="P712" s="220"/>
      <c r="Q712" s="220"/>
      <c r="R712" s="221"/>
      <c r="S712" s="221"/>
      <c r="T712" s="221"/>
      <c r="U712" s="221"/>
      <c r="V712" s="221"/>
      <c r="W712" s="221"/>
      <c r="X712" s="221"/>
      <c r="Y712" s="210"/>
      <c r="Z712" s="210"/>
      <c r="AA712" s="210"/>
      <c r="AB712" s="210"/>
      <c r="AC712" s="210"/>
      <c r="AD712" s="210"/>
      <c r="AE712" s="210"/>
      <c r="AF712" s="210"/>
      <c r="AG712" s="210" t="s">
        <v>242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">
      <c r="A713" s="217"/>
      <c r="B713" s="218"/>
      <c r="C713" s="260" t="s">
        <v>895</v>
      </c>
      <c r="D713" s="223"/>
      <c r="E713" s="224">
        <v>1</v>
      </c>
      <c r="F713" s="221"/>
      <c r="G713" s="221"/>
      <c r="H713" s="221"/>
      <c r="I713" s="221"/>
      <c r="J713" s="221"/>
      <c r="K713" s="221"/>
      <c r="L713" s="221"/>
      <c r="M713" s="221"/>
      <c r="N713" s="220"/>
      <c r="O713" s="220"/>
      <c r="P713" s="220"/>
      <c r="Q713" s="220"/>
      <c r="R713" s="221"/>
      <c r="S713" s="221"/>
      <c r="T713" s="221"/>
      <c r="U713" s="221"/>
      <c r="V713" s="221"/>
      <c r="W713" s="221"/>
      <c r="X713" s="221"/>
      <c r="Y713" s="210"/>
      <c r="Z713" s="210"/>
      <c r="AA713" s="210"/>
      <c r="AB713" s="210"/>
      <c r="AC713" s="210"/>
      <c r="AD713" s="210"/>
      <c r="AE713" s="210"/>
      <c r="AF713" s="210"/>
      <c r="AG713" s="210" t="s">
        <v>242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">
      <c r="A714" s="217"/>
      <c r="B714" s="218"/>
      <c r="C714" s="260" t="s">
        <v>475</v>
      </c>
      <c r="D714" s="223"/>
      <c r="E714" s="224"/>
      <c r="F714" s="221"/>
      <c r="G714" s="221"/>
      <c r="H714" s="221"/>
      <c r="I714" s="221"/>
      <c r="J714" s="221"/>
      <c r="K714" s="221"/>
      <c r="L714" s="221"/>
      <c r="M714" s="221"/>
      <c r="N714" s="220"/>
      <c r="O714" s="220"/>
      <c r="P714" s="220"/>
      <c r="Q714" s="220"/>
      <c r="R714" s="221"/>
      <c r="S714" s="221"/>
      <c r="T714" s="221"/>
      <c r="U714" s="221"/>
      <c r="V714" s="221"/>
      <c r="W714" s="221"/>
      <c r="X714" s="221"/>
      <c r="Y714" s="210"/>
      <c r="Z714" s="210"/>
      <c r="AA714" s="210"/>
      <c r="AB714" s="210"/>
      <c r="AC714" s="210"/>
      <c r="AD714" s="210"/>
      <c r="AE714" s="210"/>
      <c r="AF714" s="210"/>
      <c r="AG714" s="210" t="s">
        <v>242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">
      <c r="A715" s="217"/>
      <c r="B715" s="218"/>
      <c r="C715" s="260" t="s">
        <v>896</v>
      </c>
      <c r="D715" s="223"/>
      <c r="E715" s="224">
        <v>1</v>
      </c>
      <c r="F715" s="221"/>
      <c r="G715" s="221"/>
      <c r="H715" s="221"/>
      <c r="I715" s="221"/>
      <c r="J715" s="221"/>
      <c r="K715" s="221"/>
      <c r="L715" s="221"/>
      <c r="M715" s="221"/>
      <c r="N715" s="220"/>
      <c r="O715" s="220"/>
      <c r="P715" s="220"/>
      <c r="Q715" s="220"/>
      <c r="R715" s="221"/>
      <c r="S715" s="221"/>
      <c r="T715" s="221"/>
      <c r="U715" s="221"/>
      <c r="V715" s="221"/>
      <c r="W715" s="221"/>
      <c r="X715" s="221"/>
      <c r="Y715" s="210"/>
      <c r="Z715" s="210"/>
      <c r="AA715" s="210"/>
      <c r="AB715" s="210"/>
      <c r="AC715" s="210"/>
      <c r="AD715" s="210"/>
      <c r="AE715" s="210"/>
      <c r="AF715" s="210"/>
      <c r="AG715" s="210" t="s">
        <v>242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">
      <c r="A716" s="217"/>
      <c r="B716" s="218"/>
      <c r="C716" s="260" t="s">
        <v>472</v>
      </c>
      <c r="D716" s="223"/>
      <c r="E716" s="224"/>
      <c r="F716" s="221"/>
      <c r="G716" s="221"/>
      <c r="H716" s="221"/>
      <c r="I716" s="221"/>
      <c r="J716" s="221"/>
      <c r="K716" s="221"/>
      <c r="L716" s="221"/>
      <c r="M716" s="221"/>
      <c r="N716" s="220"/>
      <c r="O716" s="220"/>
      <c r="P716" s="220"/>
      <c r="Q716" s="220"/>
      <c r="R716" s="221"/>
      <c r="S716" s="221"/>
      <c r="T716" s="221"/>
      <c r="U716" s="221"/>
      <c r="V716" s="221"/>
      <c r="W716" s="221"/>
      <c r="X716" s="221"/>
      <c r="Y716" s="210"/>
      <c r="Z716" s="210"/>
      <c r="AA716" s="210"/>
      <c r="AB716" s="210"/>
      <c r="AC716" s="210"/>
      <c r="AD716" s="210"/>
      <c r="AE716" s="210"/>
      <c r="AF716" s="210"/>
      <c r="AG716" s="210" t="s">
        <v>242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">
      <c r="A717" s="217"/>
      <c r="B717" s="218"/>
      <c r="C717" s="260" t="s">
        <v>897</v>
      </c>
      <c r="D717" s="223"/>
      <c r="E717" s="224"/>
      <c r="F717" s="221"/>
      <c r="G717" s="221"/>
      <c r="H717" s="221"/>
      <c r="I717" s="221"/>
      <c r="J717" s="221"/>
      <c r="K717" s="221"/>
      <c r="L717" s="221"/>
      <c r="M717" s="221"/>
      <c r="N717" s="220"/>
      <c r="O717" s="220"/>
      <c r="P717" s="220"/>
      <c r="Q717" s="220"/>
      <c r="R717" s="221"/>
      <c r="S717" s="221"/>
      <c r="T717" s="221"/>
      <c r="U717" s="221"/>
      <c r="V717" s="221"/>
      <c r="W717" s="221"/>
      <c r="X717" s="221"/>
      <c r="Y717" s="210"/>
      <c r="Z717" s="210"/>
      <c r="AA717" s="210"/>
      <c r="AB717" s="210"/>
      <c r="AC717" s="210"/>
      <c r="AD717" s="210"/>
      <c r="AE717" s="210"/>
      <c r="AF717" s="210"/>
      <c r="AG717" s="210" t="s">
        <v>242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">
      <c r="A718" s="217"/>
      <c r="B718" s="218"/>
      <c r="C718" s="260" t="s">
        <v>898</v>
      </c>
      <c r="D718" s="223"/>
      <c r="E718" s="224"/>
      <c r="F718" s="221"/>
      <c r="G718" s="221"/>
      <c r="H718" s="221"/>
      <c r="I718" s="221"/>
      <c r="J718" s="221"/>
      <c r="K718" s="221"/>
      <c r="L718" s="221"/>
      <c r="M718" s="221"/>
      <c r="N718" s="220"/>
      <c r="O718" s="220"/>
      <c r="P718" s="220"/>
      <c r="Q718" s="220"/>
      <c r="R718" s="221"/>
      <c r="S718" s="221"/>
      <c r="T718" s="221"/>
      <c r="U718" s="221"/>
      <c r="V718" s="221"/>
      <c r="W718" s="221"/>
      <c r="X718" s="221"/>
      <c r="Y718" s="210"/>
      <c r="Z718" s="210"/>
      <c r="AA718" s="210"/>
      <c r="AB718" s="210"/>
      <c r="AC718" s="210"/>
      <c r="AD718" s="210"/>
      <c r="AE718" s="210"/>
      <c r="AF718" s="210"/>
      <c r="AG718" s="210" t="s">
        <v>242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">
      <c r="A719" s="217"/>
      <c r="B719" s="218"/>
      <c r="C719" s="260" t="s">
        <v>899</v>
      </c>
      <c r="D719" s="223"/>
      <c r="E719" s="224">
        <v>1</v>
      </c>
      <c r="F719" s="221"/>
      <c r="G719" s="221"/>
      <c r="H719" s="221"/>
      <c r="I719" s="221"/>
      <c r="J719" s="221"/>
      <c r="K719" s="221"/>
      <c r="L719" s="221"/>
      <c r="M719" s="221"/>
      <c r="N719" s="220"/>
      <c r="O719" s="220"/>
      <c r="P719" s="220"/>
      <c r="Q719" s="220"/>
      <c r="R719" s="221"/>
      <c r="S719" s="221"/>
      <c r="T719" s="221"/>
      <c r="U719" s="221"/>
      <c r="V719" s="221"/>
      <c r="W719" s="221"/>
      <c r="X719" s="221"/>
      <c r="Y719" s="210"/>
      <c r="Z719" s="210"/>
      <c r="AA719" s="210"/>
      <c r="AB719" s="210"/>
      <c r="AC719" s="210"/>
      <c r="AD719" s="210"/>
      <c r="AE719" s="210"/>
      <c r="AF719" s="210"/>
      <c r="AG719" s="210" t="s">
        <v>242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">
      <c r="A720" s="217"/>
      <c r="B720" s="218"/>
      <c r="C720" s="260" t="s">
        <v>900</v>
      </c>
      <c r="D720" s="223"/>
      <c r="E720" s="224">
        <v>1</v>
      </c>
      <c r="F720" s="221"/>
      <c r="G720" s="221"/>
      <c r="H720" s="221"/>
      <c r="I720" s="221"/>
      <c r="J720" s="221"/>
      <c r="K720" s="221"/>
      <c r="L720" s="221"/>
      <c r="M720" s="221"/>
      <c r="N720" s="220"/>
      <c r="O720" s="220"/>
      <c r="P720" s="220"/>
      <c r="Q720" s="220"/>
      <c r="R720" s="221"/>
      <c r="S720" s="221"/>
      <c r="T720" s="221"/>
      <c r="U720" s="221"/>
      <c r="V720" s="221"/>
      <c r="W720" s="221"/>
      <c r="X720" s="221"/>
      <c r="Y720" s="210"/>
      <c r="Z720" s="210"/>
      <c r="AA720" s="210"/>
      <c r="AB720" s="210"/>
      <c r="AC720" s="210"/>
      <c r="AD720" s="210"/>
      <c r="AE720" s="210"/>
      <c r="AF720" s="210"/>
      <c r="AG720" s="210" t="s">
        <v>242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">
      <c r="A721" s="217"/>
      <c r="B721" s="218"/>
      <c r="C721" s="260" t="s">
        <v>901</v>
      </c>
      <c r="D721" s="223"/>
      <c r="E721" s="224"/>
      <c r="F721" s="221"/>
      <c r="G721" s="221"/>
      <c r="H721" s="221"/>
      <c r="I721" s="221"/>
      <c r="J721" s="221"/>
      <c r="K721" s="221"/>
      <c r="L721" s="221"/>
      <c r="M721" s="221"/>
      <c r="N721" s="220"/>
      <c r="O721" s="220"/>
      <c r="P721" s="220"/>
      <c r="Q721" s="220"/>
      <c r="R721" s="221"/>
      <c r="S721" s="221"/>
      <c r="T721" s="221"/>
      <c r="U721" s="221"/>
      <c r="V721" s="221"/>
      <c r="W721" s="221"/>
      <c r="X721" s="221"/>
      <c r="Y721" s="210"/>
      <c r="Z721" s="210"/>
      <c r="AA721" s="210"/>
      <c r="AB721" s="210"/>
      <c r="AC721" s="210"/>
      <c r="AD721" s="210"/>
      <c r="AE721" s="210"/>
      <c r="AF721" s="210"/>
      <c r="AG721" s="210" t="s">
        <v>242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">
      <c r="A722" s="217"/>
      <c r="B722" s="218"/>
      <c r="C722" s="260" t="s">
        <v>902</v>
      </c>
      <c r="D722" s="223"/>
      <c r="E722" s="224">
        <v>1</v>
      </c>
      <c r="F722" s="221"/>
      <c r="G722" s="221"/>
      <c r="H722" s="221"/>
      <c r="I722" s="221"/>
      <c r="J722" s="221"/>
      <c r="K722" s="221"/>
      <c r="L722" s="221"/>
      <c r="M722" s="221"/>
      <c r="N722" s="220"/>
      <c r="O722" s="220"/>
      <c r="P722" s="220"/>
      <c r="Q722" s="220"/>
      <c r="R722" s="221"/>
      <c r="S722" s="221"/>
      <c r="T722" s="221"/>
      <c r="U722" s="221"/>
      <c r="V722" s="221"/>
      <c r="W722" s="221"/>
      <c r="X722" s="221"/>
      <c r="Y722" s="210"/>
      <c r="Z722" s="210"/>
      <c r="AA722" s="210"/>
      <c r="AB722" s="210"/>
      <c r="AC722" s="210"/>
      <c r="AD722" s="210"/>
      <c r="AE722" s="210"/>
      <c r="AF722" s="210"/>
      <c r="AG722" s="210" t="s">
        <v>242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">
      <c r="A723" s="217"/>
      <c r="B723" s="218"/>
      <c r="C723" s="260" t="s">
        <v>903</v>
      </c>
      <c r="D723" s="223"/>
      <c r="E723" s="224">
        <v>1</v>
      </c>
      <c r="F723" s="221"/>
      <c r="G723" s="221"/>
      <c r="H723" s="221"/>
      <c r="I723" s="221"/>
      <c r="J723" s="221"/>
      <c r="K723" s="221"/>
      <c r="L723" s="221"/>
      <c r="M723" s="221"/>
      <c r="N723" s="220"/>
      <c r="O723" s="220"/>
      <c r="P723" s="220"/>
      <c r="Q723" s="220"/>
      <c r="R723" s="221"/>
      <c r="S723" s="221"/>
      <c r="T723" s="221"/>
      <c r="U723" s="221"/>
      <c r="V723" s="221"/>
      <c r="W723" s="221"/>
      <c r="X723" s="221"/>
      <c r="Y723" s="210"/>
      <c r="Z723" s="210"/>
      <c r="AA723" s="210"/>
      <c r="AB723" s="210"/>
      <c r="AC723" s="210"/>
      <c r="AD723" s="210"/>
      <c r="AE723" s="210"/>
      <c r="AF723" s="210"/>
      <c r="AG723" s="210" t="s">
        <v>242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">
      <c r="A724" s="217"/>
      <c r="B724" s="218"/>
      <c r="C724" s="260" t="s">
        <v>904</v>
      </c>
      <c r="D724" s="223"/>
      <c r="E724" s="224"/>
      <c r="F724" s="221"/>
      <c r="G724" s="221"/>
      <c r="H724" s="221"/>
      <c r="I724" s="221"/>
      <c r="J724" s="221"/>
      <c r="K724" s="221"/>
      <c r="L724" s="221"/>
      <c r="M724" s="221"/>
      <c r="N724" s="220"/>
      <c r="O724" s="220"/>
      <c r="P724" s="220"/>
      <c r="Q724" s="220"/>
      <c r="R724" s="221"/>
      <c r="S724" s="221"/>
      <c r="T724" s="221"/>
      <c r="U724" s="221"/>
      <c r="V724" s="221"/>
      <c r="W724" s="221"/>
      <c r="X724" s="221"/>
      <c r="Y724" s="210"/>
      <c r="Z724" s="210"/>
      <c r="AA724" s="210"/>
      <c r="AB724" s="210"/>
      <c r="AC724" s="210"/>
      <c r="AD724" s="210"/>
      <c r="AE724" s="210"/>
      <c r="AF724" s="210"/>
      <c r="AG724" s="210" t="s">
        <v>242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">
      <c r="A725" s="217"/>
      <c r="B725" s="218"/>
      <c r="C725" s="260" t="s">
        <v>905</v>
      </c>
      <c r="D725" s="223"/>
      <c r="E725" s="224">
        <v>1</v>
      </c>
      <c r="F725" s="221"/>
      <c r="G725" s="221"/>
      <c r="H725" s="221"/>
      <c r="I725" s="221"/>
      <c r="J725" s="221"/>
      <c r="K725" s="221"/>
      <c r="L725" s="221"/>
      <c r="M725" s="221"/>
      <c r="N725" s="220"/>
      <c r="O725" s="220"/>
      <c r="P725" s="220"/>
      <c r="Q725" s="220"/>
      <c r="R725" s="221"/>
      <c r="S725" s="221"/>
      <c r="T725" s="221"/>
      <c r="U725" s="221"/>
      <c r="V725" s="221"/>
      <c r="W725" s="221"/>
      <c r="X725" s="221"/>
      <c r="Y725" s="210"/>
      <c r="Z725" s="210"/>
      <c r="AA725" s="210"/>
      <c r="AB725" s="210"/>
      <c r="AC725" s="210"/>
      <c r="AD725" s="210"/>
      <c r="AE725" s="210"/>
      <c r="AF725" s="210"/>
      <c r="AG725" s="210" t="s">
        <v>242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">
      <c r="A726" s="238">
        <v>65</v>
      </c>
      <c r="B726" s="239" t="s">
        <v>906</v>
      </c>
      <c r="C726" s="259" t="s">
        <v>907</v>
      </c>
      <c r="D726" s="240" t="s">
        <v>278</v>
      </c>
      <c r="E726" s="241">
        <v>1</v>
      </c>
      <c r="F726" s="242"/>
      <c r="G726" s="243">
        <f>ROUND(E726*F726,2)</f>
        <v>0</v>
      </c>
      <c r="H726" s="242"/>
      <c r="I726" s="243">
        <f>ROUND(E726*H726,2)</f>
        <v>0</v>
      </c>
      <c r="J726" s="242"/>
      <c r="K726" s="243">
        <f>ROUND(E726*J726,2)</f>
        <v>0</v>
      </c>
      <c r="L726" s="243">
        <v>15</v>
      </c>
      <c r="M726" s="243">
        <f>G726*(1+L726/100)</f>
        <v>0</v>
      </c>
      <c r="N726" s="241">
        <v>4.9000000000000002E-2</v>
      </c>
      <c r="O726" s="241">
        <f>ROUND(E726*N726,2)</f>
        <v>0.05</v>
      </c>
      <c r="P726" s="241">
        <v>0</v>
      </c>
      <c r="Q726" s="241">
        <f>ROUND(E726*P726,2)</f>
        <v>0</v>
      </c>
      <c r="R726" s="243"/>
      <c r="S726" s="243" t="s">
        <v>323</v>
      </c>
      <c r="T726" s="244" t="s">
        <v>324</v>
      </c>
      <c r="U726" s="221">
        <v>0</v>
      </c>
      <c r="V726" s="221">
        <f>ROUND(E726*U726,2)</f>
        <v>0</v>
      </c>
      <c r="W726" s="221"/>
      <c r="X726" s="221" t="s">
        <v>332</v>
      </c>
      <c r="Y726" s="210"/>
      <c r="Z726" s="210"/>
      <c r="AA726" s="210"/>
      <c r="AB726" s="210"/>
      <c r="AC726" s="210"/>
      <c r="AD726" s="210"/>
      <c r="AE726" s="210"/>
      <c r="AF726" s="210"/>
      <c r="AG726" s="210" t="s">
        <v>333</v>
      </c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">
      <c r="A727" s="217"/>
      <c r="B727" s="218"/>
      <c r="C727" s="260" t="s">
        <v>286</v>
      </c>
      <c r="D727" s="223"/>
      <c r="E727" s="224"/>
      <c r="F727" s="221"/>
      <c r="G727" s="221"/>
      <c r="H727" s="221"/>
      <c r="I727" s="221"/>
      <c r="J727" s="221"/>
      <c r="K727" s="221"/>
      <c r="L727" s="221"/>
      <c r="M727" s="221"/>
      <c r="N727" s="220"/>
      <c r="O727" s="220"/>
      <c r="P727" s="220"/>
      <c r="Q727" s="220"/>
      <c r="R727" s="221"/>
      <c r="S727" s="221"/>
      <c r="T727" s="221"/>
      <c r="U727" s="221"/>
      <c r="V727" s="221"/>
      <c r="W727" s="221"/>
      <c r="X727" s="221"/>
      <c r="Y727" s="210"/>
      <c r="Z727" s="210"/>
      <c r="AA727" s="210"/>
      <c r="AB727" s="210"/>
      <c r="AC727" s="210"/>
      <c r="AD727" s="210"/>
      <c r="AE727" s="210"/>
      <c r="AF727" s="210"/>
      <c r="AG727" s="210" t="s">
        <v>242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">
      <c r="A728" s="217"/>
      <c r="B728" s="218"/>
      <c r="C728" s="260" t="s">
        <v>287</v>
      </c>
      <c r="D728" s="223"/>
      <c r="E728" s="224">
        <v>1</v>
      </c>
      <c r="F728" s="221"/>
      <c r="G728" s="221"/>
      <c r="H728" s="221"/>
      <c r="I728" s="221"/>
      <c r="J728" s="221"/>
      <c r="K728" s="221"/>
      <c r="L728" s="221"/>
      <c r="M728" s="221"/>
      <c r="N728" s="220"/>
      <c r="O728" s="220"/>
      <c r="P728" s="220"/>
      <c r="Q728" s="220"/>
      <c r="R728" s="221"/>
      <c r="S728" s="221"/>
      <c r="T728" s="221"/>
      <c r="U728" s="221"/>
      <c r="V728" s="221"/>
      <c r="W728" s="221"/>
      <c r="X728" s="221"/>
      <c r="Y728" s="210"/>
      <c r="Z728" s="210"/>
      <c r="AA728" s="210"/>
      <c r="AB728" s="210"/>
      <c r="AC728" s="210"/>
      <c r="AD728" s="210"/>
      <c r="AE728" s="210"/>
      <c r="AF728" s="210"/>
      <c r="AG728" s="210" t="s">
        <v>242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ht="22.5" outlineLevel="1" x14ac:dyDescent="0.2">
      <c r="A729" s="238">
        <v>66</v>
      </c>
      <c r="B729" s="239" t="s">
        <v>908</v>
      </c>
      <c r="C729" s="259" t="s">
        <v>909</v>
      </c>
      <c r="D729" s="240" t="s">
        <v>278</v>
      </c>
      <c r="E729" s="241">
        <v>12</v>
      </c>
      <c r="F729" s="242"/>
      <c r="G729" s="243">
        <f>ROUND(E729*F729,2)</f>
        <v>0</v>
      </c>
      <c r="H729" s="242"/>
      <c r="I729" s="243">
        <f>ROUND(E729*H729,2)</f>
        <v>0</v>
      </c>
      <c r="J729" s="242"/>
      <c r="K729" s="243">
        <f>ROUND(E729*J729,2)</f>
        <v>0</v>
      </c>
      <c r="L729" s="243">
        <v>15</v>
      </c>
      <c r="M729" s="243">
        <f>G729*(1+L729/100)</f>
        <v>0</v>
      </c>
      <c r="N729" s="241">
        <v>2.7E-2</v>
      </c>
      <c r="O729" s="241">
        <f>ROUND(E729*N729,2)</f>
        <v>0.32</v>
      </c>
      <c r="P729" s="241">
        <v>0</v>
      </c>
      <c r="Q729" s="241">
        <f>ROUND(E729*P729,2)</f>
        <v>0</v>
      </c>
      <c r="R729" s="243"/>
      <c r="S729" s="243" t="s">
        <v>323</v>
      </c>
      <c r="T729" s="244" t="s">
        <v>324</v>
      </c>
      <c r="U729" s="221">
        <v>0</v>
      </c>
      <c r="V729" s="221">
        <f>ROUND(E729*U729,2)</f>
        <v>0</v>
      </c>
      <c r="W729" s="221"/>
      <c r="X729" s="221" t="s">
        <v>332</v>
      </c>
      <c r="Y729" s="210"/>
      <c r="Z729" s="210"/>
      <c r="AA729" s="210"/>
      <c r="AB729" s="210"/>
      <c r="AC729" s="210"/>
      <c r="AD729" s="210"/>
      <c r="AE729" s="210"/>
      <c r="AF729" s="210"/>
      <c r="AG729" s="210" t="s">
        <v>333</v>
      </c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">
      <c r="A730" s="217"/>
      <c r="B730" s="218"/>
      <c r="C730" s="260" t="s">
        <v>910</v>
      </c>
      <c r="D730" s="223"/>
      <c r="E730" s="224"/>
      <c r="F730" s="221"/>
      <c r="G730" s="221"/>
      <c r="H730" s="221"/>
      <c r="I730" s="221"/>
      <c r="J730" s="221"/>
      <c r="K730" s="221"/>
      <c r="L730" s="221"/>
      <c r="M730" s="221"/>
      <c r="N730" s="220"/>
      <c r="O730" s="220"/>
      <c r="P730" s="220"/>
      <c r="Q730" s="220"/>
      <c r="R730" s="221"/>
      <c r="S730" s="221"/>
      <c r="T730" s="221"/>
      <c r="U730" s="221"/>
      <c r="V730" s="221"/>
      <c r="W730" s="221"/>
      <c r="X730" s="221"/>
      <c r="Y730" s="210"/>
      <c r="Z730" s="210"/>
      <c r="AA730" s="210"/>
      <c r="AB730" s="210"/>
      <c r="AC730" s="210"/>
      <c r="AD730" s="210"/>
      <c r="AE730" s="210"/>
      <c r="AF730" s="210"/>
      <c r="AG730" s="210" t="s">
        <v>242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">
      <c r="A731" s="217"/>
      <c r="B731" s="218"/>
      <c r="C731" s="260" t="s">
        <v>243</v>
      </c>
      <c r="D731" s="223"/>
      <c r="E731" s="224"/>
      <c r="F731" s="221"/>
      <c r="G731" s="221"/>
      <c r="H731" s="221"/>
      <c r="I731" s="221"/>
      <c r="J731" s="221"/>
      <c r="K731" s="221"/>
      <c r="L731" s="221"/>
      <c r="M731" s="221"/>
      <c r="N731" s="220"/>
      <c r="O731" s="220"/>
      <c r="P731" s="220"/>
      <c r="Q731" s="220"/>
      <c r="R731" s="221"/>
      <c r="S731" s="221"/>
      <c r="T731" s="221"/>
      <c r="U731" s="221"/>
      <c r="V731" s="221"/>
      <c r="W731" s="221"/>
      <c r="X731" s="221"/>
      <c r="Y731" s="210"/>
      <c r="Z731" s="210"/>
      <c r="AA731" s="210"/>
      <c r="AB731" s="210"/>
      <c r="AC731" s="210"/>
      <c r="AD731" s="210"/>
      <c r="AE731" s="210"/>
      <c r="AF731" s="210"/>
      <c r="AG731" s="210" t="s">
        <v>242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">
      <c r="A732" s="217"/>
      <c r="B732" s="218"/>
      <c r="C732" s="260" t="s">
        <v>911</v>
      </c>
      <c r="D732" s="223"/>
      <c r="E732" s="224">
        <v>1</v>
      </c>
      <c r="F732" s="221"/>
      <c r="G732" s="221"/>
      <c r="H732" s="221"/>
      <c r="I732" s="221"/>
      <c r="J732" s="221"/>
      <c r="K732" s="221"/>
      <c r="L732" s="221"/>
      <c r="M732" s="221"/>
      <c r="N732" s="220"/>
      <c r="O732" s="220"/>
      <c r="P732" s="220"/>
      <c r="Q732" s="220"/>
      <c r="R732" s="221"/>
      <c r="S732" s="221"/>
      <c r="T732" s="221"/>
      <c r="U732" s="221"/>
      <c r="V732" s="221"/>
      <c r="W732" s="221"/>
      <c r="X732" s="221"/>
      <c r="Y732" s="210"/>
      <c r="Z732" s="210"/>
      <c r="AA732" s="210"/>
      <c r="AB732" s="210"/>
      <c r="AC732" s="210"/>
      <c r="AD732" s="210"/>
      <c r="AE732" s="210"/>
      <c r="AF732" s="210"/>
      <c r="AG732" s="210" t="s">
        <v>242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">
      <c r="A733" s="217"/>
      <c r="B733" s="218"/>
      <c r="C733" s="260" t="s">
        <v>245</v>
      </c>
      <c r="D733" s="223"/>
      <c r="E733" s="224"/>
      <c r="F733" s="221"/>
      <c r="G733" s="221"/>
      <c r="H733" s="221"/>
      <c r="I733" s="221"/>
      <c r="J733" s="221"/>
      <c r="K733" s="221"/>
      <c r="L733" s="221"/>
      <c r="M733" s="221"/>
      <c r="N733" s="220"/>
      <c r="O733" s="220"/>
      <c r="P733" s="220"/>
      <c r="Q733" s="220"/>
      <c r="R733" s="221"/>
      <c r="S733" s="221"/>
      <c r="T733" s="221"/>
      <c r="U733" s="221"/>
      <c r="V733" s="221"/>
      <c r="W733" s="221"/>
      <c r="X733" s="221"/>
      <c r="Y733" s="210"/>
      <c r="Z733" s="210"/>
      <c r="AA733" s="210"/>
      <c r="AB733" s="210"/>
      <c r="AC733" s="210"/>
      <c r="AD733" s="210"/>
      <c r="AE733" s="210"/>
      <c r="AF733" s="210"/>
      <c r="AG733" s="210" t="s">
        <v>242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">
      <c r="A734" s="217"/>
      <c r="B734" s="218"/>
      <c r="C734" s="260" t="s">
        <v>912</v>
      </c>
      <c r="D734" s="223"/>
      <c r="E734" s="224">
        <v>1</v>
      </c>
      <c r="F734" s="221"/>
      <c r="G734" s="221"/>
      <c r="H734" s="221"/>
      <c r="I734" s="221"/>
      <c r="J734" s="221"/>
      <c r="K734" s="221"/>
      <c r="L734" s="221"/>
      <c r="M734" s="221"/>
      <c r="N734" s="220"/>
      <c r="O734" s="220"/>
      <c r="P734" s="220"/>
      <c r="Q734" s="220"/>
      <c r="R734" s="221"/>
      <c r="S734" s="221"/>
      <c r="T734" s="221"/>
      <c r="U734" s="221"/>
      <c r="V734" s="221"/>
      <c r="W734" s="221"/>
      <c r="X734" s="221"/>
      <c r="Y734" s="210"/>
      <c r="Z734" s="210"/>
      <c r="AA734" s="210"/>
      <c r="AB734" s="210"/>
      <c r="AC734" s="210"/>
      <c r="AD734" s="210"/>
      <c r="AE734" s="210"/>
      <c r="AF734" s="210"/>
      <c r="AG734" s="210" t="s">
        <v>242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">
      <c r="A735" s="217"/>
      <c r="B735" s="218"/>
      <c r="C735" s="260" t="s">
        <v>913</v>
      </c>
      <c r="D735" s="223"/>
      <c r="E735" s="224">
        <v>1</v>
      </c>
      <c r="F735" s="221"/>
      <c r="G735" s="221"/>
      <c r="H735" s="221"/>
      <c r="I735" s="221"/>
      <c r="J735" s="221"/>
      <c r="K735" s="221"/>
      <c r="L735" s="221"/>
      <c r="M735" s="221"/>
      <c r="N735" s="220"/>
      <c r="O735" s="220"/>
      <c r="P735" s="220"/>
      <c r="Q735" s="220"/>
      <c r="R735" s="221"/>
      <c r="S735" s="221"/>
      <c r="T735" s="221"/>
      <c r="U735" s="221"/>
      <c r="V735" s="221"/>
      <c r="W735" s="221"/>
      <c r="X735" s="221"/>
      <c r="Y735" s="210"/>
      <c r="Z735" s="210"/>
      <c r="AA735" s="210"/>
      <c r="AB735" s="210"/>
      <c r="AC735" s="210"/>
      <c r="AD735" s="210"/>
      <c r="AE735" s="210"/>
      <c r="AF735" s="210"/>
      <c r="AG735" s="210" t="s">
        <v>242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">
      <c r="A736" s="217"/>
      <c r="B736" s="218"/>
      <c r="C736" s="260" t="s">
        <v>914</v>
      </c>
      <c r="D736" s="223"/>
      <c r="E736" s="224">
        <v>1</v>
      </c>
      <c r="F736" s="221"/>
      <c r="G736" s="221"/>
      <c r="H736" s="221"/>
      <c r="I736" s="221"/>
      <c r="J736" s="221"/>
      <c r="K736" s="221"/>
      <c r="L736" s="221"/>
      <c r="M736" s="221"/>
      <c r="N736" s="220"/>
      <c r="O736" s="220"/>
      <c r="P736" s="220"/>
      <c r="Q736" s="220"/>
      <c r="R736" s="221"/>
      <c r="S736" s="221"/>
      <c r="T736" s="221"/>
      <c r="U736" s="221"/>
      <c r="V736" s="221"/>
      <c r="W736" s="221"/>
      <c r="X736" s="221"/>
      <c r="Y736" s="210"/>
      <c r="Z736" s="210"/>
      <c r="AA736" s="210"/>
      <c r="AB736" s="210"/>
      <c r="AC736" s="210"/>
      <c r="AD736" s="210"/>
      <c r="AE736" s="210"/>
      <c r="AF736" s="210"/>
      <c r="AG736" s="210" t="s">
        <v>242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">
      <c r="A737" s="217"/>
      <c r="B737" s="218"/>
      <c r="C737" s="260" t="s">
        <v>915</v>
      </c>
      <c r="D737" s="223"/>
      <c r="E737" s="224">
        <v>1</v>
      </c>
      <c r="F737" s="221"/>
      <c r="G737" s="221"/>
      <c r="H737" s="221"/>
      <c r="I737" s="221"/>
      <c r="J737" s="221"/>
      <c r="K737" s="221"/>
      <c r="L737" s="221"/>
      <c r="M737" s="221"/>
      <c r="N737" s="220"/>
      <c r="O737" s="220"/>
      <c r="P737" s="220"/>
      <c r="Q737" s="220"/>
      <c r="R737" s="221"/>
      <c r="S737" s="221"/>
      <c r="T737" s="221"/>
      <c r="U737" s="221"/>
      <c r="V737" s="221"/>
      <c r="W737" s="221"/>
      <c r="X737" s="221"/>
      <c r="Y737" s="210"/>
      <c r="Z737" s="210"/>
      <c r="AA737" s="210"/>
      <c r="AB737" s="210"/>
      <c r="AC737" s="210"/>
      <c r="AD737" s="210"/>
      <c r="AE737" s="210"/>
      <c r="AF737" s="210"/>
      <c r="AG737" s="210" t="s">
        <v>242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">
      <c r="A738" s="217"/>
      <c r="B738" s="218"/>
      <c r="C738" s="260" t="s">
        <v>250</v>
      </c>
      <c r="D738" s="223"/>
      <c r="E738" s="224"/>
      <c r="F738" s="221"/>
      <c r="G738" s="221"/>
      <c r="H738" s="221"/>
      <c r="I738" s="221"/>
      <c r="J738" s="221"/>
      <c r="K738" s="221"/>
      <c r="L738" s="221"/>
      <c r="M738" s="221"/>
      <c r="N738" s="220"/>
      <c r="O738" s="220"/>
      <c r="P738" s="220"/>
      <c r="Q738" s="220"/>
      <c r="R738" s="221"/>
      <c r="S738" s="221"/>
      <c r="T738" s="221"/>
      <c r="U738" s="221"/>
      <c r="V738" s="221"/>
      <c r="W738" s="221"/>
      <c r="X738" s="221"/>
      <c r="Y738" s="210"/>
      <c r="Z738" s="210"/>
      <c r="AA738" s="210"/>
      <c r="AB738" s="210"/>
      <c r="AC738" s="210"/>
      <c r="AD738" s="210"/>
      <c r="AE738" s="210"/>
      <c r="AF738" s="210"/>
      <c r="AG738" s="210" t="s">
        <v>242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">
      <c r="A739" s="217"/>
      <c r="B739" s="218"/>
      <c r="C739" s="260" t="s">
        <v>916</v>
      </c>
      <c r="D739" s="223"/>
      <c r="E739" s="224">
        <v>1</v>
      </c>
      <c r="F739" s="221"/>
      <c r="G739" s="221"/>
      <c r="H739" s="221"/>
      <c r="I739" s="221"/>
      <c r="J739" s="221"/>
      <c r="K739" s="221"/>
      <c r="L739" s="221"/>
      <c r="M739" s="221"/>
      <c r="N739" s="220"/>
      <c r="O739" s="220"/>
      <c r="P739" s="220"/>
      <c r="Q739" s="220"/>
      <c r="R739" s="221"/>
      <c r="S739" s="221"/>
      <c r="T739" s="221"/>
      <c r="U739" s="221"/>
      <c r="V739" s="221"/>
      <c r="W739" s="221"/>
      <c r="X739" s="221"/>
      <c r="Y739" s="210"/>
      <c r="Z739" s="210"/>
      <c r="AA739" s="210"/>
      <c r="AB739" s="210"/>
      <c r="AC739" s="210"/>
      <c r="AD739" s="210"/>
      <c r="AE739" s="210"/>
      <c r="AF739" s="210"/>
      <c r="AG739" s="210" t="s">
        <v>242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">
      <c r="A740" s="217"/>
      <c r="B740" s="218"/>
      <c r="C740" s="260" t="s">
        <v>917</v>
      </c>
      <c r="D740" s="223"/>
      <c r="E740" s="224">
        <v>1</v>
      </c>
      <c r="F740" s="221"/>
      <c r="G740" s="221"/>
      <c r="H740" s="221"/>
      <c r="I740" s="221"/>
      <c r="J740" s="221"/>
      <c r="K740" s="221"/>
      <c r="L740" s="221"/>
      <c r="M740" s="221"/>
      <c r="N740" s="220"/>
      <c r="O740" s="220"/>
      <c r="P740" s="220"/>
      <c r="Q740" s="220"/>
      <c r="R740" s="221"/>
      <c r="S740" s="221"/>
      <c r="T740" s="221"/>
      <c r="U740" s="221"/>
      <c r="V740" s="221"/>
      <c r="W740" s="221"/>
      <c r="X740" s="221"/>
      <c r="Y740" s="210"/>
      <c r="Z740" s="210"/>
      <c r="AA740" s="210"/>
      <c r="AB740" s="210"/>
      <c r="AC740" s="210"/>
      <c r="AD740" s="210"/>
      <c r="AE740" s="210"/>
      <c r="AF740" s="210"/>
      <c r="AG740" s="210" t="s">
        <v>242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1" x14ac:dyDescent="0.2">
      <c r="A741" s="217"/>
      <c r="B741" s="218"/>
      <c r="C741" s="260" t="s">
        <v>918</v>
      </c>
      <c r="D741" s="223"/>
      <c r="E741" s="224">
        <v>1</v>
      </c>
      <c r="F741" s="221"/>
      <c r="G741" s="221"/>
      <c r="H741" s="221"/>
      <c r="I741" s="221"/>
      <c r="J741" s="221"/>
      <c r="K741" s="221"/>
      <c r="L741" s="221"/>
      <c r="M741" s="221"/>
      <c r="N741" s="220"/>
      <c r="O741" s="220"/>
      <c r="P741" s="220"/>
      <c r="Q741" s="220"/>
      <c r="R741" s="221"/>
      <c r="S741" s="221"/>
      <c r="T741" s="221"/>
      <c r="U741" s="221"/>
      <c r="V741" s="221"/>
      <c r="W741" s="221"/>
      <c r="X741" s="221"/>
      <c r="Y741" s="210"/>
      <c r="Z741" s="210"/>
      <c r="AA741" s="210"/>
      <c r="AB741" s="210"/>
      <c r="AC741" s="210"/>
      <c r="AD741" s="210"/>
      <c r="AE741" s="210"/>
      <c r="AF741" s="210"/>
      <c r="AG741" s="210" t="s">
        <v>242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">
      <c r="A742" s="217"/>
      <c r="B742" s="218"/>
      <c r="C742" s="260" t="s">
        <v>919</v>
      </c>
      <c r="D742" s="223"/>
      <c r="E742" s="224">
        <v>1</v>
      </c>
      <c r="F742" s="221"/>
      <c r="G742" s="221"/>
      <c r="H742" s="221"/>
      <c r="I742" s="221"/>
      <c r="J742" s="221"/>
      <c r="K742" s="221"/>
      <c r="L742" s="221"/>
      <c r="M742" s="221"/>
      <c r="N742" s="220"/>
      <c r="O742" s="220"/>
      <c r="P742" s="220"/>
      <c r="Q742" s="220"/>
      <c r="R742" s="221"/>
      <c r="S742" s="221"/>
      <c r="T742" s="221"/>
      <c r="U742" s="221"/>
      <c r="V742" s="221"/>
      <c r="W742" s="221"/>
      <c r="X742" s="221"/>
      <c r="Y742" s="210"/>
      <c r="Z742" s="210"/>
      <c r="AA742" s="210"/>
      <c r="AB742" s="210"/>
      <c r="AC742" s="210"/>
      <c r="AD742" s="210"/>
      <c r="AE742" s="210"/>
      <c r="AF742" s="210"/>
      <c r="AG742" s="210" t="s">
        <v>242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">
      <c r="A743" s="217"/>
      <c r="B743" s="218"/>
      <c r="C743" s="260" t="s">
        <v>920</v>
      </c>
      <c r="D743" s="223"/>
      <c r="E743" s="224">
        <v>1</v>
      </c>
      <c r="F743" s="221"/>
      <c r="G743" s="221"/>
      <c r="H743" s="221"/>
      <c r="I743" s="221"/>
      <c r="J743" s="221"/>
      <c r="K743" s="221"/>
      <c r="L743" s="221"/>
      <c r="M743" s="221"/>
      <c r="N743" s="220"/>
      <c r="O743" s="220"/>
      <c r="P743" s="220"/>
      <c r="Q743" s="220"/>
      <c r="R743" s="221"/>
      <c r="S743" s="221"/>
      <c r="T743" s="221"/>
      <c r="U743" s="221"/>
      <c r="V743" s="221"/>
      <c r="W743" s="221"/>
      <c r="X743" s="221"/>
      <c r="Y743" s="210"/>
      <c r="Z743" s="210"/>
      <c r="AA743" s="210"/>
      <c r="AB743" s="210"/>
      <c r="AC743" s="210"/>
      <c r="AD743" s="210"/>
      <c r="AE743" s="210"/>
      <c r="AF743" s="210"/>
      <c r="AG743" s="210" t="s">
        <v>242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">
      <c r="A744" s="217"/>
      <c r="B744" s="218"/>
      <c r="C744" s="260" t="s">
        <v>921</v>
      </c>
      <c r="D744" s="223"/>
      <c r="E744" s="224">
        <v>1</v>
      </c>
      <c r="F744" s="221"/>
      <c r="G744" s="221"/>
      <c r="H744" s="221"/>
      <c r="I744" s="221"/>
      <c r="J744" s="221"/>
      <c r="K744" s="221"/>
      <c r="L744" s="221"/>
      <c r="M744" s="221"/>
      <c r="N744" s="220"/>
      <c r="O744" s="220"/>
      <c r="P744" s="220"/>
      <c r="Q744" s="220"/>
      <c r="R744" s="221"/>
      <c r="S744" s="221"/>
      <c r="T744" s="221"/>
      <c r="U744" s="221"/>
      <c r="V744" s="221"/>
      <c r="W744" s="221"/>
      <c r="X744" s="221"/>
      <c r="Y744" s="210"/>
      <c r="Z744" s="210"/>
      <c r="AA744" s="210"/>
      <c r="AB744" s="210"/>
      <c r="AC744" s="210"/>
      <c r="AD744" s="210"/>
      <c r="AE744" s="210"/>
      <c r="AF744" s="210"/>
      <c r="AG744" s="210" t="s">
        <v>242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">
      <c r="A745" s="217"/>
      <c r="B745" s="218"/>
      <c r="C745" s="260" t="s">
        <v>922</v>
      </c>
      <c r="D745" s="223"/>
      <c r="E745" s="224">
        <v>1</v>
      </c>
      <c r="F745" s="221"/>
      <c r="G745" s="221"/>
      <c r="H745" s="221"/>
      <c r="I745" s="221"/>
      <c r="J745" s="221"/>
      <c r="K745" s="221"/>
      <c r="L745" s="221"/>
      <c r="M745" s="221"/>
      <c r="N745" s="220"/>
      <c r="O745" s="220"/>
      <c r="P745" s="220"/>
      <c r="Q745" s="220"/>
      <c r="R745" s="221"/>
      <c r="S745" s="221"/>
      <c r="T745" s="221"/>
      <c r="U745" s="221"/>
      <c r="V745" s="221"/>
      <c r="W745" s="221"/>
      <c r="X745" s="221"/>
      <c r="Y745" s="210"/>
      <c r="Z745" s="210"/>
      <c r="AA745" s="210"/>
      <c r="AB745" s="210"/>
      <c r="AC745" s="210"/>
      <c r="AD745" s="210"/>
      <c r="AE745" s="210"/>
      <c r="AF745" s="210"/>
      <c r="AG745" s="210" t="s">
        <v>242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ht="22.5" outlineLevel="1" x14ac:dyDescent="0.2">
      <c r="A746" s="238">
        <v>67</v>
      </c>
      <c r="B746" s="239" t="s">
        <v>923</v>
      </c>
      <c r="C746" s="259" t="s">
        <v>924</v>
      </c>
      <c r="D746" s="240" t="s">
        <v>278</v>
      </c>
      <c r="E746" s="241">
        <v>3</v>
      </c>
      <c r="F746" s="242"/>
      <c r="G746" s="243">
        <f>ROUND(E746*F746,2)</f>
        <v>0</v>
      </c>
      <c r="H746" s="242"/>
      <c r="I746" s="243">
        <f>ROUND(E746*H746,2)</f>
        <v>0</v>
      </c>
      <c r="J746" s="242"/>
      <c r="K746" s="243">
        <f>ROUND(E746*J746,2)</f>
        <v>0</v>
      </c>
      <c r="L746" s="243">
        <v>15</v>
      </c>
      <c r="M746" s="243">
        <f>G746*(1+L746/100)</f>
        <v>0</v>
      </c>
      <c r="N746" s="241">
        <v>2.8000000000000001E-2</v>
      </c>
      <c r="O746" s="241">
        <f>ROUND(E746*N746,2)</f>
        <v>0.08</v>
      </c>
      <c r="P746" s="241">
        <v>0</v>
      </c>
      <c r="Q746" s="241">
        <f>ROUND(E746*P746,2)</f>
        <v>0</v>
      </c>
      <c r="R746" s="243"/>
      <c r="S746" s="243" t="s">
        <v>323</v>
      </c>
      <c r="T746" s="244" t="s">
        <v>324</v>
      </c>
      <c r="U746" s="221">
        <v>0</v>
      </c>
      <c r="V746" s="221">
        <f>ROUND(E746*U746,2)</f>
        <v>0</v>
      </c>
      <c r="W746" s="221"/>
      <c r="X746" s="221" t="s">
        <v>332</v>
      </c>
      <c r="Y746" s="210"/>
      <c r="Z746" s="210"/>
      <c r="AA746" s="210"/>
      <c r="AB746" s="210"/>
      <c r="AC746" s="210"/>
      <c r="AD746" s="210"/>
      <c r="AE746" s="210"/>
      <c r="AF746" s="210"/>
      <c r="AG746" s="210" t="s">
        <v>333</v>
      </c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">
      <c r="A747" s="217"/>
      <c r="B747" s="218"/>
      <c r="C747" s="260" t="s">
        <v>910</v>
      </c>
      <c r="D747" s="223"/>
      <c r="E747" s="224"/>
      <c r="F747" s="221"/>
      <c r="G747" s="221"/>
      <c r="H747" s="221"/>
      <c r="I747" s="221"/>
      <c r="J747" s="221"/>
      <c r="K747" s="221"/>
      <c r="L747" s="221"/>
      <c r="M747" s="221"/>
      <c r="N747" s="220"/>
      <c r="O747" s="220"/>
      <c r="P747" s="220"/>
      <c r="Q747" s="220"/>
      <c r="R747" s="221"/>
      <c r="S747" s="221"/>
      <c r="T747" s="221"/>
      <c r="U747" s="221"/>
      <c r="V747" s="221"/>
      <c r="W747" s="221"/>
      <c r="X747" s="221"/>
      <c r="Y747" s="210"/>
      <c r="Z747" s="210"/>
      <c r="AA747" s="210"/>
      <c r="AB747" s="210"/>
      <c r="AC747" s="210"/>
      <c r="AD747" s="210"/>
      <c r="AE747" s="210"/>
      <c r="AF747" s="210"/>
      <c r="AG747" s="210" t="s">
        <v>242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">
      <c r="A748" s="217"/>
      <c r="B748" s="218"/>
      <c r="C748" s="260" t="s">
        <v>258</v>
      </c>
      <c r="D748" s="223"/>
      <c r="E748" s="224"/>
      <c r="F748" s="221"/>
      <c r="G748" s="221"/>
      <c r="H748" s="221"/>
      <c r="I748" s="221"/>
      <c r="J748" s="221"/>
      <c r="K748" s="221"/>
      <c r="L748" s="221"/>
      <c r="M748" s="221"/>
      <c r="N748" s="220"/>
      <c r="O748" s="220"/>
      <c r="P748" s="220"/>
      <c r="Q748" s="220"/>
      <c r="R748" s="221"/>
      <c r="S748" s="221"/>
      <c r="T748" s="221"/>
      <c r="U748" s="221"/>
      <c r="V748" s="221"/>
      <c r="W748" s="221"/>
      <c r="X748" s="221"/>
      <c r="Y748" s="210"/>
      <c r="Z748" s="210"/>
      <c r="AA748" s="210"/>
      <c r="AB748" s="210"/>
      <c r="AC748" s="210"/>
      <c r="AD748" s="210"/>
      <c r="AE748" s="210"/>
      <c r="AF748" s="210"/>
      <c r="AG748" s="210" t="s">
        <v>242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">
      <c r="A749" s="217"/>
      <c r="B749" s="218"/>
      <c r="C749" s="260" t="s">
        <v>925</v>
      </c>
      <c r="D749" s="223"/>
      <c r="E749" s="224">
        <v>1</v>
      </c>
      <c r="F749" s="221"/>
      <c r="G749" s="221"/>
      <c r="H749" s="221"/>
      <c r="I749" s="221"/>
      <c r="J749" s="221"/>
      <c r="K749" s="221"/>
      <c r="L749" s="221"/>
      <c r="M749" s="221"/>
      <c r="N749" s="220"/>
      <c r="O749" s="220"/>
      <c r="P749" s="220"/>
      <c r="Q749" s="220"/>
      <c r="R749" s="221"/>
      <c r="S749" s="221"/>
      <c r="T749" s="221"/>
      <c r="U749" s="221"/>
      <c r="V749" s="221"/>
      <c r="W749" s="221"/>
      <c r="X749" s="221"/>
      <c r="Y749" s="210"/>
      <c r="Z749" s="210"/>
      <c r="AA749" s="210"/>
      <c r="AB749" s="210"/>
      <c r="AC749" s="210"/>
      <c r="AD749" s="210"/>
      <c r="AE749" s="210"/>
      <c r="AF749" s="210"/>
      <c r="AG749" s="210" t="s">
        <v>242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">
      <c r="A750" s="217"/>
      <c r="B750" s="218"/>
      <c r="C750" s="260" t="s">
        <v>260</v>
      </c>
      <c r="D750" s="223"/>
      <c r="E750" s="224"/>
      <c r="F750" s="221"/>
      <c r="G750" s="221"/>
      <c r="H750" s="221"/>
      <c r="I750" s="221"/>
      <c r="J750" s="221"/>
      <c r="K750" s="221"/>
      <c r="L750" s="221"/>
      <c r="M750" s="221"/>
      <c r="N750" s="220"/>
      <c r="O750" s="220"/>
      <c r="P750" s="220"/>
      <c r="Q750" s="220"/>
      <c r="R750" s="221"/>
      <c r="S750" s="221"/>
      <c r="T750" s="221"/>
      <c r="U750" s="221"/>
      <c r="V750" s="221"/>
      <c r="W750" s="221"/>
      <c r="X750" s="221"/>
      <c r="Y750" s="210"/>
      <c r="Z750" s="210"/>
      <c r="AA750" s="210"/>
      <c r="AB750" s="210"/>
      <c r="AC750" s="210"/>
      <c r="AD750" s="210"/>
      <c r="AE750" s="210"/>
      <c r="AF750" s="210"/>
      <c r="AG750" s="210" t="s">
        <v>242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">
      <c r="A751" s="217"/>
      <c r="B751" s="218"/>
      <c r="C751" s="260" t="s">
        <v>926</v>
      </c>
      <c r="D751" s="223"/>
      <c r="E751" s="224">
        <v>1</v>
      </c>
      <c r="F751" s="221"/>
      <c r="G751" s="221"/>
      <c r="H751" s="221"/>
      <c r="I751" s="221"/>
      <c r="J751" s="221"/>
      <c r="K751" s="221"/>
      <c r="L751" s="221"/>
      <c r="M751" s="221"/>
      <c r="N751" s="220"/>
      <c r="O751" s="220"/>
      <c r="P751" s="220"/>
      <c r="Q751" s="220"/>
      <c r="R751" s="221"/>
      <c r="S751" s="221"/>
      <c r="T751" s="221"/>
      <c r="U751" s="221"/>
      <c r="V751" s="221"/>
      <c r="W751" s="221"/>
      <c r="X751" s="221"/>
      <c r="Y751" s="210"/>
      <c r="Z751" s="210"/>
      <c r="AA751" s="210"/>
      <c r="AB751" s="210"/>
      <c r="AC751" s="210"/>
      <c r="AD751" s="210"/>
      <c r="AE751" s="210"/>
      <c r="AF751" s="210"/>
      <c r="AG751" s="210" t="s">
        <v>242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">
      <c r="A752" s="217"/>
      <c r="B752" s="218"/>
      <c r="C752" s="260" t="s">
        <v>262</v>
      </c>
      <c r="D752" s="223"/>
      <c r="E752" s="224"/>
      <c r="F752" s="221"/>
      <c r="G752" s="221"/>
      <c r="H752" s="221"/>
      <c r="I752" s="221"/>
      <c r="J752" s="221"/>
      <c r="K752" s="221"/>
      <c r="L752" s="221"/>
      <c r="M752" s="221"/>
      <c r="N752" s="220"/>
      <c r="O752" s="220"/>
      <c r="P752" s="220"/>
      <c r="Q752" s="220"/>
      <c r="R752" s="221"/>
      <c r="S752" s="221"/>
      <c r="T752" s="221"/>
      <c r="U752" s="221"/>
      <c r="V752" s="221"/>
      <c r="W752" s="221"/>
      <c r="X752" s="221"/>
      <c r="Y752" s="210"/>
      <c r="Z752" s="210"/>
      <c r="AA752" s="210"/>
      <c r="AB752" s="210"/>
      <c r="AC752" s="210"/>
      <c r="AD752" s="210"/>
      <c r="AE752" s="210"/>
      <c r="AF752" s="210"/>
      <c r="AG752" s="210" t="s">
        <v>242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">
      <c r="A753" s="217"/>
      <c r="B753" s="218"/>
      <c r="C753" s="260" t="s">
        <v>927</v>
      </c>
      <c r="D753" s="223"/>
      <c r="E753" s="224">
        <v>1</v>
      </c>
      <c r="F753" s="221"/>
      <c r="G753" s="221"/>
      <c r="H753" s="221"/>
      <c r="I753" s="221"/>
      <c r="J753" s="221"/>
      <c r="K753" s="221"/>
      <c r="L753" s="221"/>
      <c r="M753" s="221"/>
      <c r="N753" s="220"/>
      <c r="O753" s="220"/>
      <c r="P753" s="220"/>
      <c r="Q753" s="220"/>
      <c r="R753" s="221"/>
      <c r="S753" s="221"/>
      <c r="T753" s="221"/>
      <c r="U753" s="221"/>
      <c r="V753" s="221"/>
      <c r="W753" s="221"/>
      <c r="X753" s="221"/>
      <c r="Y753" s="210"/>
      <c r="Z753" s="210"/>
      <c r="AA753" s="210"/>
      <c r="AB753" s="210"/>
      <c r="AC753" s="210"/>
      <c r="AD753" s="210"/>
      <c r="AE753" s="210"/>
      <c r="AF753" s="210"/>
      <c r="AG753" s="210" t="s">
        <v>242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ht="22.5" outlineLevel="1" x14ac:dyDescent="0.2">
      <c r="A754" s="238">
        <v>68</v>
      </c>
      <c r="B754" s="239" t="s">
        <v>928</v>
      </c>
      <c r="C754" s="259" t="s">
        <v>929</v>
      </c>
      <c r="D754" s="240" t="s">
        <v>278</v>
      </c>
      <c r="E754" s="241">
        <v>7</v>
      </c>
      <c r="F754" s="242"/>
      <c r="G754" s="243">
        <f>ROUND(E754*F754,2)</f>
        <v>0</v>
      </c>
      <c r="H754" s="242"/>
      <c r="I754" s="243">
        <f>ROUND(E754*H754,2)</f>
        <v>0</v>
      </c>
      <c r="J754" s="242"/>
      <c r="K754" s="243">
        <f>ROUND(E754*J754,2)</f>
        <v>0</v>
      </c>
      <c r="L754" s="243">
        <v>15</v>
      </c>
      <c r="M754" s="243">
        <f>G754*(1+L754/100)</f>
        <v>0</v>
      </c>
      <c r="N754" s="241">
        <v>4.9000000000000002E-2</v>
      </c>
      <c r="O754" s="241">
        <f>ROUND(E754*N754,2)</f>
        <v>0.34</v>
      </c>
      <c r="P754" s="241">
        <v>0</v>
      </c>
      <c r="Q754" s="241">
        <f>ROUND(E754*P754,2)</f>
        <v>0</v>
      </c>
      <c r="R754" s="243"/>
      <c r="S754" s="243" t="s">
        <v>323</v>
      </c>
      <c r="T754" s="244" t="s">
        <v>324</v>
      </c>
      <c r="U754" s="221">
        <v>0</v>
      </c>
      <c r="V754" s="221">
        <f>ROUND(E754*U754,2)</f>
        <v>0</v>
      </c>
      <c r="W754" s="221"/>
      <c r="X754" s="221" t="s">
        <v>332</v>
      </c>
      <c r="Y754" s="210"/>
      <c r="Z754" s="210"/>
      <c r="AA754" s="210"/>
      <c r="AB754" s="210"/>
      <c r="AC754" s="210"/>
      <c r="AD754" s="210"/>
      <c r="AE754" s="210"/>
      <c r="AF754" s="210"/>
      <c r="AG754" s="210" t="s">
        <v>333</v>
      </c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">
      <c r="A755" s="217"/>
      <c r="B755" s="218"/>
      <c r="C755" s="260" t="s">
        <v>930</v>
      </c>
      <c r="D755" s="223"/>
      <c r="E755" s="224"/>
      <c r="F755" s="221"/>
      <c r="G755" s="221"/>
      <c r="H755" s="221"/>
      <c r="I755" s="221"/>
      <c r="J755" s="221"/>
      <c r="K755" s="221"/>
      <c r="L755" s="221"/>
      <c r="M755" s="221"/>
      <c r="N755" s="220"/>
      <c r="O755" s="220"/>
      <c r="P755" s="220"/>
      <c r="Q755" s="220"/>
      <c r="R755" s="221"/>
      <c r="S755" s="221"/>
      <c r="T755" s="221"/>
      <c r="U755" s="221"/>
      <c r="V755" s="221"/>
      <c r="W755" s="221"/>
      <c r="X755" s="221"/>
      <c r="Y755" s="210"/>
      <c r="Z755" s="210"/>
      <c r="AA755" s="210"/>
      <c r="AB755" s="210"/>
      <c r="AC755" s="210"/>
      <c r="AD755" s="210"/>
      <c r="AE755" s="210"/>
      <c r="AF755" s="210"/>
      <c r="AG755" s="210" t="s">
        <v>242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">
      <c r="A756" s="217"/>
      <c r="B756" s="218"/>
      <c r="C756" s="260" t="s">
        <v>931</v>
      </c>
      <c r="D756" s="223"/>
      <c r="E756" s="224">
        <v>1</v>
      </c>
      <c r="F756" s="221"/>
      <c r="G756" s="221"/>
      <c r="H756" s="221"/>
      <c r="I756" s="221"/>
      <c r="J756" s="221"/>
      <c r="K756" s="221"/>
      <c r="L756" s="221"/>
      <c r="M756" s="221"/>
      <c r="N756" s="220"/>
      <c r="O756" s="220"/>
      <c r="P756" s="220"/>
      <c r="Q756" s="220"/>
      <c r="R756" s="221"/>
      <c r="S756" s="221"/>
      <c r="T756" s="221"/>
      <c r="U756" s="221"/>
      <c r="V756" s="221"/>
      <c r="W756" s="221"/>
      <c r="X756" s="221"/>
      <c r="Y756" s="210"/>
      <c r="Z756" s="210"/>
      <c r="AA756" s="210"/>
      <c r="AB756" s="210"/>
      <c r="AC756" s="210"/>
      <c r="AD756" s="210"/>
      <c r="AE756" s="210"/>
      <c r="AF756" s="210"/>
      <c r="AG756" s="210" t="s">
        <v>242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">
      <c r="A757" s="217"/>
      <c r="B757" s="218"/>
      <c r="C757" s="260" t="s">
        <v>932</v>
      </c>
      <c r="D757" s="223"/>
      <c r="E757" s="224">
        <v>1</v>
      </c>
      <c r="F757" s="221"/>
      <c r="G757" s="221"/>
      <c r="H757" s="221"/>
      <c r="I757" s="221"/>
      <c r="J757" s="221"/>
      <c r="K757" s="221"/>
      <c r="L757" s="221"/>
      <c r="M757" s="221"/>
      <c r="N757" s="220"/>
      <c r="O757" s="220"/>
      <c r="P757" s="220"/>
      <c r="Q757" s="220"/>
      <c r="R757" s="221"/>
      <c r="S757" s="221"/>
      <c r="T757" s="221"/>
      <c r="U757" s="221"/>
      <c r="V757" s="221"/>
      <c r="W757" s="221"/>
      <c r="X757" s="221"/>
      <c r="Y757" s="210"/>
      <c r="Z757" s="210"/>
      <c r="AA757" s="210"/>
      <c r="AB757" s="210"/>
      <c r="AC757" s="210"/>
      <c r="AD757" s="210"/>
      <c r="AE757" s="210"/>
      <c r="AF757" s="210"/>
      <c r="AG757" s="210" t="s">
        <v>242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">
      <c r="A758" s="217"/>
      <c r="B758" s="218"/>
      <c r="C758" s="260" t="s">
        <v>933</v>
      </c>
      <c r="D758" s="223"/>
      <c r="E758" s="224">
        <v>1</v>
      </c>
      <c r="F758" s="221"/>
      <c r="G758" s="221"/>
      <c r="H758" s="221"/>
      <c r="I758" s="221"/>
      <c r="J758" s="221"/>
      <c r="K758" s="221"/>
      <c r="L758" s="221"/>
      <c r="M758" s="221"/>
      <c r="N758" s="220"/>
      <c r="O758" s="220"/>
      <c r="P758" s="220"/>
      <c r="Q758" s="220"/>
      <c r="R758" s="221"/>
      <c r="S758" s="221"/>
      <c r="T758" s="221"/>
      <c r="U758" s="221"/>
      <c r="V758" s="221"/>
      <c r="W758" s="221"/>
      <c r="X758" s="221"/>
      <c r="Y758" s="210"/>
      <c r="Z758" s="210"/>
      <c r="AA758" s="210"/>
      <c r="AB758" s="210"/>
      <c r="AC758" s="210"/>
      <c r="AD758" s="210"/>
      <c r="AE758" s="210"/>
      <c r="AF758" s="210"/>
      <c r="AG758" s="210" t="s">
        <v>242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">
      <c r="A759" s="217"/>
      <c r="B759" s="218"/>
      <c r="C759" s="260" t="s">
        <v>934</v>
      </c>
      <c r="D759" s="223"/>
      <c r="E759" s="224">
        <v>1</v>
      </c>
      <c r="F759" s="221"/>
      <c r="G759" s="221"/>
      <c r="H759" s="221"/>
      <c r="I759" s="221"/>
      <c r="J759" s="221"/>
      <c r="K759" s="221"/>
      <c r="L759" s="221"/>
      <c r="M759" s="221"/>
      <c r="N759" s="220"/>
      <c r="O759" s="220"/>
      <c r="P759" s="220"/>
      <c r="Q759" s="220"/>
      <c r="R759" s="221"/>
      <c r="S759" s="221"/>
      <c r="T759" s="221"/>
      <c r="U759" s="221"/>
      <c r="V759" s="221"/>
      <c r="W759" s="221"/>
      <c r="X759" s="221"/>
      <c r="Y759" s="210"/>
      <c r="Z759" s="210"/>
      <c r="AA759" s="210"/>
      <c r="AB759" s="210"/>
      <c r="AC759" s="210"/>
      <c r="AD759" s="210"/>
      <c r="AE759" s="210"/>
      <c r="AF759" s="210"/>
      <c r="AG759" s="210" t="s">
        <v>242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">
      <c r="A760" s="217"/>
      <c r="B760" s="218"/>
      <c r="C760" s="260" t="s">
        <v>935</v>
      </c>
      <c r="D760" s="223"/>
      <c r="E760" s="224">
        <v>1</v>
      </c>
      <c r="F760" s="221"/>
      <c r="G760" s="221"/>
      <c r="H760" s="221"/>
      <c r="I760" s="221"/>
      <c r="J760" s="221"/>
      <c r="K760" s="221"/>
      <c r="L760" s="221"/>
      <c r="M760" s="221"/>
      <c r="N760" s="220"/>
      <c r="O760" s="220"/>
      <c r="P760" s="220"/>
      <c r="Q760" s="220"/>
      <c r="R760" s="221"/>
      <c r="S760" s="221"/>
      <c r="T760" s="221"/>
      <c r="U760" s="221"/>
      <c r="V760" s="221"/>
      <c r="W760" s="221"/>
      <c r="X760" s="221"/>
      <c r="Y760" s="210"/>
      <c r="Z760" s="210"/>
      <c r="AA760" s="210"/>
      <c r="AB760" s="210"/>
      <c r="AC760" s="210"/>
      <c r="AD760" s="210"/>
      <c r="AE760" s="210"/>
      <c r="AF760" s="210"/>
      <c r="AG760" s="210" t="s">
        <v>242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1" x14ac:dyDescent="0.2">
      <c r="A761" s="217"/>
      <c r="B761" s="218"/>
      <c r="C761" s="260" t="s">
        <v>936</v>
      </c>
      <c r="D761" s="223"/>
      <c r="E761" s="224">
        <v>1</v>
      </c>
      <c r="F761" s="221"/>
      <c r="G761" s="221"/>
      <c r="H761" s="221"/>
      <c r="I761" s="221"/>
      <c r="J761" s="221"/>
      <c r="K761" s="221"/>
      <c r="L761" s="221"/>
      <c r="M761" s="221"/>
      <c r="N761" s="220"/>
      <c r="O761" s="220"/>
      <c r="P761" s="220"/>
      <c r="Q761" s="220"/>
      <c r="R761" s="221"/>
      <c r="S761" s="221"/>
      <c r="T761" s="221"/>
      <c r="U761" s="221"/>
      <c r="V761" s="221"/>
      <c r="W761" s="221"/>
      <c r="X761" s="221"/>
      <c r="Y761" s="210"/>
      <c r="Z761" s="210"/>
      <c r="AA761" s="210"/>
      <c r="AB761" s="210"/>
      <c r="AC761" s="210"/>
      <c r="AD761" s="210"/>
      <c r="AE761" s="210"/>
      <c r="AF761" s="210"/>
      <c r="AG761" s="210" t="s">
        <v>242</v>
      </c>
      <c r="AH761" s="210">
        <v>0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">
      <c r="A762" s="217"/>
      <c r="B762" s="218"/>
      <c r="C762" s="260" t="s">
        <v>937</v>
      </c>
      <c r="D762" s="223"/>
      <c r="E762" s="224">
        <v>1</v>
      </c>
      <c r="F762" s="221"/>
      <c r="G762" s="221"/>
      <c r="H762" s="221"/>
      <c r="I762" s="221"/>
      <c r="J762" s="221"/>
      <c r="K762" s="221"/>
      <c r="L762" s="221"/>
      <c r="M762" s="221"/>
      <c r="N762" s="220"/>
      <c r="O762" s="220"/>
      <c r="P762" s="220"/>
      <c r="Q762" s="220"/>
      <c r="R762" s="221"/>
      <c r="S762" s="221"/>
      <c r="T762" s="221"/>
      <c r="U762" s="221"/>
      <c r="V762" s="221"/>
      <c r="W762" s="221"/>
      <c r="X762" s="221"/>
      <c r="Y762" s="210"/>
      <c r="Z762" s="210"/>
      <c r="AA762" s="210"/>
      <c r="AB762" s="210"/>
      <c r="AC762" s="210"/>
      <c r="AD762" s="210"/>
      <c r="AE762" s="210"/>
      <c r="AF762" s="210"/>
      <c r="AG762" s="210" t="s">
        <v>242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ht="22.5" outlineLevel="1" x14ac:dyDescent="0.2">
      <c r="A763" s="238">
        <v>69</v>
      </c>
      <c r="B763" s="239" t="s">
        <v>938</v>
      </c>
      <c r="C763" s="259" t="s">
        <v>939</v>
      </c>
      <c r="D763" s="240" t="s">
        <v>278</v>
      </c>
      <c r="E763" s="241">
        <v>9</v>
      </c>
      <c r="F763" s="242"/>
      <c r="G763" s="243">
        <f>ROUND(E763*F763,2)</f>
        <v>0</v>
      </c>
      <c r="H763" s="242"/>
      <c r="I763" s="243">
        <f>ROUND(E763*H763,2)</f>
        <v>0</v>
      </c>
      <c r="J763" s="242"/>
      <c r="K763" s="243">
        <f>ROUND(E763*J763,2)</f>
        <v>0</v>
      </c>
      <c r="L763" s="243">
        <v>15</v>
      </c>
      <c r="M763" s="243">
        <f>G763*(1+L763/100)</f>
        <v>0</v>
      </c>
      <c r="N763" s="241">
        <v>4.9000000000000002E-2</v>
      </c>
      <c r="O763" s="241">
        <f>ROUND(E763*N763,2)</f>
        <v>0.44</v>
      </c>
      <c r="P763" s="241">
        <v>0</v>
      </c>
      <c r="Q763" s="241">
        <f>ROUND(E763*P763,2)</f>
        <v>0</v>
      </c>
      <c r="R763" s="243"/>
      <c r="S763" s="243" t="s">
        <v>323</v>
      </c>
      <c r="T763" s="244" t="s">
        <v>324</v>
      </c>
      <c r="U763" s="221">
        <v>0</v>
      </c>
      <c r="V763" s="221">
        <f>ROUND(E763*U763,2)</f>
        <v>0</v>
      </c>
      <c r="W763" s="221"/>
      <c r="X763" s="221" t="s">
        <v>332</v>
      </c>
      <c r="Y763" s="210"/>
      <c r="Z763" s="210"/>
      <c r="AA763" s="210"/>
      <c r="AB763" s="210"/>
      <c r="AC763" s="210"/>
      <c r="AD763" s="210"/>
      <c r="AE763" s="210"/>
      <c r="AF763" s="210"/>
      <c r="AG763" s="210" t="s">
        <v>333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">
      <c r="A764" s="217"/>
      <c r="B764" s="218"/>
      <c r="C764" s="260" t="s">
        <v>940</v>
      </c>
      <c r="D764" s="223"/>
      <c r="E764" s="224"/>
      <c r="F764" s="221"/>
      <c r="G764" s="221"/>
      <c r="H764" s="221"/>
      <c r="I764" s="221"/>
      <c r="J764" s="221"/>
      <c r="K764" s="221"/>
      <c r="L764" s="221"/>
      <c r="M764" s="221"/>
      <c r="N764" s="220"/>
      <c r="O764" s="220"/>
      <c r="P764" s="220"/>
      <c r="Q764" s="220"/>
      <c r="R764" s="221"/>
      <c r="S764" s="221"/>
      <c r="T764" s="221"/>
      <c r="U764" s="221"/>
      <c r="V764" s="221"/>
      <c r="W764" s="221"/>
      <c r="X764" s="221"/>
      <c r="Y764" s="210"/>
      <c r="Z764" s="210"/>
      <c r="AA764" s="210"/>
      <c r="AB764" s="210"/>
      <c r="AC764" s="210"/>
      <c r="AD764" s="210"/>
      <c r="AE764" s="210"/>
      <c r="AF764" s="210"/>
      <c r="AG764" s="210" t="s">
        <v>242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">
      <c r="A765" s="217"/>
      <c r="B765" s="218"/>
      <c r="C765" s="260" t="s">
        <v>941</v>
      </c>
      <c r="D765" s="223"/>
      <c r="E765" s="224">
        <v>1</v>
      </c>
      <c r="F765" s="221"/>
      <c r="G765" s="221"/>
      <c r="H765" s="221"/>
      <c r="I765" s="221"/>
      <c r="J765" s="221"/>
      <c r="K765" s="221"/>
      <c r="L765" s="221"/>
      <c r="M765" s="221"/>
      <c r="N765" s="220"/>
      <c r="O765" s="220"/>
      <c r="P765" s="220"/>
      <c r="Q765" s="220"/>
      <c r="R765" s="221"/>
      <c r="S765" s="221"/>
      <c r="T765" s="221"/>
      <c r="U765" s="221"/>
      <c r="V765" s="221"/>
      <c r="W765" s="221"/>
      <c r="X765" s="221"/>
      <c r="Y765" s="210"/>
      <c r="Z765" s="210"/>
      <c r="AA765" s="210"/>
      <c r="AB765" s="210"/>
      <c r="AC765" s="210"/>
      <c r="AD765" s="210"/>
      <c r="AE765" s="210"/>
      <c r="AF765" s="210"/>
      <c r="AG765" s="210" t="s">
        <v>242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">
      <c r="A766" s="217"/>
      <c r="B766" s="218"/>
      <c r="C766" s="260" t="s">
        <v>942</v>
      </c>
      <c r="D766" s="223"/>
      <c r="E766" s="224">
        <v>1</v>
      </c>
      <c r="F766" s="221"/>
      <c r="G766" s="221"/>
      <c r="H766" s="221"/>
      <c r="I766" s="221"/>
      <c r="J766" s="221"/>
      <c r="K766" s="221"/>
      <c r="L766" s="221"/>
      <c r="M766" s="221"/>
      <c r="N766" s="220"/>
      <c r="O766" s="220"/>
      <c r="P766" s="220"/>
      <c r="Q766" s="220"/>
      <c r="R766" s="221"/>
      <c r="S766" s="221"/>
      <c r="T766" s="221"/>
      <c r="U766" s="221"/>
      <c r="V766" s="221"/>
      <c r="W766" s="221"/>
      <c r="X766" s="221"/>
      <c r="Y766" s="210"/>
      <c r="Z766" s="210"/>
      <c r="AA766" s="210"/>
      <c r="AB766" s="210"/>
      <c r="AC766" s="210"/>
      <c r="AD766" s="210"/>
      <c r="AE766" s="210"/>
      <c r="AF766" s="210"/>
      <c r="AG766" s="210" t="s">
        <v>242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">
      <c r="A767" s="217"/>
      <c r="B767" s="218"/>
      <c r="C767" s="260" t="s">
        <v>943</v>
      </c>
      <c r="D767" s="223"/>
      <c r="E767" s="224">
        <v>1</v>
      </c>
      <c r="F767" s="221"/>
      <c r="G767" s="221"/>
      <c r="H767" s="221"/>
      <c r="I767" s="221"/>
      <c r="J767" s="221"/>
      <c r="K767" s="221"/>
      <c r="L767" s="221"/>
      <c r="M767" s="221"/>
      <c r="N767" s="220"/>
      <c r="O767" s="220"/>
      <c r="P767" s="220"/>
      <c r="Q767" s="220"/>
      <c r="R767" s="221"/>
      <c r="S767" s="221"/>
      <c r="T767" s="221"/>
      <c r="U767" s="221"/>
      <c r="V767" s="221"/>
      <c r="W767" s="221"/>
      <c r="X767" s="221"/>
      <c r="Y767" s="210"/>
      <c r="Z767" s="210"/>
      <c r="AA767" s="210"/>
      <c r="AB767" s="210"/>
      <c r="AC767" s="210"/>
      <c r="AD767" s="210"/>
      <c r="AE767" s="210"/>
      <c r="AF767" s="210"/>
      <c r="AG767" s="210" t="s">
        <v>242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">
      <c r="A768" s="217"/>
      <c r="B768" s="218"/>
      <c r="C768" s="260" t="s">
        <v>286</v>
      </c>
      <c r="D768" s="223"/>
      <c r="E768" s="224"/>
      <c r="F768" s="221"/>
      <c r="G768" s="221"/>
      <c r="H768" s="221"/>
      <c r="I768" s="221"/>
      <c r="J768" s="221"/>
      <c r="K768" s="221"/>
      <c r="L768" s="221"/>
      <c r="M768" s="221"/>
      <c r="N768" s="220"/>
      <c r="O768" s="220"/>
      <c r="P768" s="220"/>
      <c r="Q768" s="220"/>
      <c r="R768" s="221"/>
      <c r="S768" s="221"/>
      <c r="T768" s="221"/>
      <c r="U768" s="221"/>
      <c r="V768" s="221"/>
      <c r="W768" s="221"/>
      <c r="X768" s="221"/>
      <c r="Y768" s="210"/>
      <c r="Z768" s="210"/>
      <c r="AA768" s="210"/>
      <c r="AB768" s="210"/>
      <c r="AC768" s="210"/>
      <c r="AD768" s="210"/>
      <c r="AE768" s="210"/>
      <c r="AF768" s="210"/>
      <c r="AG768" s="210" t="s">
        <v>242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">
      <c r="A769" s="217"/>
      <c r="B769" s="218"/>
      <c r="C769" s="260" t="s">
        <v>280</v>
      </c>
      <c r="D769" s="223"/>
      <c r="E769" s="224">
        <v>1</v>
      </c>
      <c r="F769" s="221"/>
      <c r="G769" s="221"/>
      <c r="H769" s="221"/>
      <c r="I769" s="221"/>
      <c r="J769" s="221"/>
      <c r="K769" s="221"/>
      <c r="L769" s="221"/>
      <c r="M769" s="221"/>
      <c r="N769" s="220"/>
      <c r="O769" s="220"/>
      <c r="P769" s="220"/>
      <c r="Q769" s="220"/>
      <c r="R769" s="221"/>
      <c r="S769" s="221"/>
      <c r="T769" s="221"/>
      <c r="U769" s="221"/>
      <c r="V769" s="221"/>
      <c r="W769" s="221"/>
      <c r="X769" s="221"/>
      <c r="Y769" s="210"/>
      <c r="Z769" s="210"/>
      <c r="AA769" s="210"/>
      <c r="AB769" s="210"/>
      <c r="AC769" s="210"/>
      <c r="AD769" s="210"/>
      <c r="AE769" s="210"/>
      <c r="AF769" s="210"/>
      <c r="AG769" s="210" t="s">
        <v>242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">
      <c r="A770" s="217"/>
      <c r="B770" s="218"/>
      <c r="C770" s="260" t="s">
        <v>281</v>
      </c>
      <c r="D770" s="223"/>
      <c r="E770" s="224">
        <v>1</v>
      </c>
      <c r="F770" s="221"/>
      <c r="G770" s="221"/>
      <c r="H770" s="221"/>
      <c r="I770" s="221"/>
      <c r="J770" s="221"/>
      <c r="K770" s="221"/>
      <c r="L770" s="221"/>
      <c r="M770" s="221"/>
      <c r="N770" s="220"/>
      <c r="O770" s="220"/>
      <c r="P770" s="220"/>
      <c r="Q770" s="220"/>
      <c r="R770" s="221"/>
      <c r="S770" s="221"/>
      <c r="T770" s="221"/>
      <c r="U770" s="221"/>
      <c r="V770" s="221"/>
      <c r="W770" s="221"/>
      <c r="X770" s="221"/>
      <c r="Y770" s="210"/>
      <c r="Z770" s="210"/>
      <c r="AA770" s="210"/>
      <c r="AB770" s="210"/>
      <c r="AC770" s="210"/>
      <c r="AD770" s="210"/>
      <c r="AE770" s="210"/>
      <c r="AF770" s="210"/>
      <c r="AG770" s="210" t="s">
        <v>242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">
      <c r="A771" s="217"/>
      <c r="B771" s="218"/>
      <c r="C771" s="260" t="s">
        <v>282</v>
      </c>
      <c r="D771" s="223"/>
      <c r="E771" s="224">
        <v>1</v>
      </c>
      <c r="F771" s="221"/>
      <c r="G771" s="221"/>
      <c r="H771" s="221"/>
      <c r="I771" s="221"/>
      <c r="J771" s="221"/>
      <c r="K771" s="221"/>
      <c r="L771" s="221"/>
      <c r="M771" s="221"/>
      <c r="N771" s="220"/>
      <c r="O771" s="220"/>
      <c r="P771" s="220"/>
      <c r="Q771" s="220"/>
      <c r="R771" s="221"/>
      <c r="S771" s="221"/>
      <c r="T771" s="221"/>
      <c r="U771" s="221"/>
      <c r="V771" s="221"/>
      <c r="W771" s="221"/>
      <c r="X771" s="221"/>
      <c r="Y771" s="210"/>
      <c r="Z771" s="210"/>
      <c r="AA771" s="210"/>
      <c r="AB771" s="210"/>
      <c r="AC771" s="210"/>
      <c r="AD771" s="210"/>
      <c r="AE771" s="210"/>
      <c r="AF771" s="210"/>
      <c r="AG771" s="210" t="s">
        <v>242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">
      <c r="A772" s="217"/>
      <c r="B772" s="218"/>
      <c r="C772" s="260" t="s">
        <v>283</v>
      </c>
      <c r="D772" s="223"/>
      <c r="E772" s="224">
        <v>1</v>
      </c>
      <c r="F772" s="221"/>
      <c r="G772" s="221"/>
      <c r="H772" s="221"/>
      <c r="I772" s="221"/>
      <c r="J772" s="221"/>
      <c r="K772" s="221"/>
      <c r="L772" s="221"/>
      <c r="M772" s="221"/>
      <c r="N772" s="220"/>
      <c r="O772" s="220"/>
      <c r="P772" s="220"/>
      <c r="Q772" s="220"/>
      <c r="R772" s="221"/>
      <c r="S772" s="221"/>
      <c r="T772" s="221"/>
      <c r="U772" s="221"/>
      <c r="V772" s="221"/>
      <c r="W772" s="221"/>
      <c r="X772" s="221"/>
      <c r="Y772" s="210"/>
      <c r="Z772" s="210"/>
      <c r="AA772" s="210"/>
      <c r="AB772" s="210"/>
      <c r="AC772" s="210"/>
      <c r="AD772" s="210"/>
      <c r="AE772" s="210"/>
      <c r="AF772" s="210"/>
      <c r="AG772" s="210" t="s">
        <v>242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1" x14ac:dyDescent="0.2">
      <c r="A773" s="217"/>
      <c r="B773" s="218"/>
      <c r="C773" s="260" t="s">
        <v>284</v>
      </c>
      <c r="D773" s="223"/>
      <c r="E773" s="224">
        <v>1</v>
      </c>
      <c r="F773" s="221"/>
      <c r="G773" s="221"/>
      <c r="H773" s="221"/>
      <c r="I773" s="221"/>
      <c r="J773" s="221"/>
      <c r="K773" s="221"/>
      <c r="L773" s="221"/>
      <c r="M773" s="221"/>
      <c r="N773" s="220"/>
      <c r="O773" s="220"/>
      <c r="P773" s="220"/>
      <c r="Q773" s="220"/>
      <c r="R773" s="221"/>
      <c r="S773" s="221"/>
      <c r="T773" s="221"/>
      <c r="U773" s="221"/>
      <c r="V773" s="221"/>
      <c r="W773" s="221"/>
      <c r="X773" s="221"/>
      <c r="Y773" s="210"/>
      <c r="Z773" s="210"/>
      <c r="AA773" s="210"/>
      <c r="AB773" s="210"/>
      <c r="AC773" s="210"/>
      <c r="AD773" s="210"/>
      <c r="AE773" s="210"/>
      <c r="AF773" s="210"/>
      <c r="AG773" s="210" t="s">
        <v>242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">
      <c r="A774" s="217"/>
      <c r="B774" s="218"/>
      <c r="C774" s="260" t="s">
        <v>285</v>
      </c>
      <c r="D774" s="223"/>
      <c r="E774" s="224">
        <v>1</v>
      </c>
      <c r="F774" s="221"/>
      <c r="G774" s="221"/>
      <c r="H774" s="221"/>
      <c r="I774" s="221"/>
      <c r="J774" s="221"/>
      <c r="K774" s="221"/>
      <c r="L774" s="221"/>
      <c r="M774" s="221"/>
      <c r="N774" s="220"/>
      <c r="O774" s="220"/>
      <c r="P774" s="220"/>
      <c r="Q774" s="220"/>
      <c r="R774" s="221"/>
      <c r="S774" s="221"/>
      <c r="T774" s="221"/>
      <c r="U774" s="221"/>
      <c r="V774" s="221"/>
      <c r="W774" s="221"/>
      <c r="X774" s="221"/>
      <c r="Y774" s="210"/>
      <c r="Z774" s="210"/>
      <c r="AA774" s="210"/>
      <c r="AB774" s="210"/>
      <c r="AC774" s="210"/>
      <c r="AD774" s="210"/>
      <c r="AE774" s="210"/>
      <c r="AF774" s="210"/>
      <c r="AG774" s="210" t="s">
        <v>242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">
      <c r="A775" s="217">
        <v>70</v>
      </c>
      <c r="B775" s="218" t="s">
        <v>944</v>
      </c>
      <c r="C775" s="264" t="s">
        <v>945</v>
      </c>
      <c r="D775" s="219" t="s">
        <v>0</v>
      </c>
      <c r="E775" s="255"/>
      <c r="F775" s="222"/>
      <c r="G775" s="221">
        <f>ROUND(E775*F775,2)</f>
        <v>0</v>
      </c>
      <c r="H775" s="222"/>
      <c r="I775" s="221">
        <f>ROUND(E775*H775,2)</f>
        <v>0</v>
      </c>
      <c r="J775" s="222"/>
      <c r="K775" s="221">
        <f>ROUND(E775*J775,2)</f>
        <v>0</v>
      </c>
      <c r="L775" s="221">
        <v>15</v>
      </c>
      <c r="M775" s="221">
        <f>G775*(1+L775/100)</f>
        <v>0</v>
      </c>
      <c r="N775" s="220">
        <v>0</v>
      </c>
      <c r="O775" s="220">
        <f>ROUND(E775*N775,2)</f>
        <v>0</v>
      </c>
      <c r="P775" s="220">
        <v>0</v>
      </c>
      <c r="Q775" s="220">
        <f>ROUND(E775*P775,2)</f>
        <v>0</v>
      </c>
      <c r="R775" s="221" t="s">
        <v>815</v>
      </c>
      <c r="S775" s="221" t="s">
        <v>237</v>
      </c>
      <c r="T775" s="221" t="s">
        <v>238</v>
      </c>
      <c r="U775" s="221">
        <v>0</v>
      </c>
      <c r="V775" s="221">
        <f>ROUND(E775*U775,2)</f>
        <v>0</v>
      </c>
      <c r="W775" s="221"/>
      <c r="X775" s="221" t="s">
        <v>757</v>
      </c>
      <c r="Y775" s="210"/>
      <c r="Z775" s="210"/>
      <c r="AA775" s="210"/>
      <c r="AB775" s="210"/>
      <c r="AC775" s="210"/>
      <c r="AD775" s="210"/>
      <c r="AE775" s="210"/>
      <c r="AF775" s="210"/>
      <c r="AG775" s="210" t="s">
        <v>758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">
      <c r="A776" s="217"/>
      <c r="B776" s="218"/>
      <c r="C776" s="265" t="s">
        <v>812</v>
      </c>
      <c r="D776" s="256"/>
      <c r="E776" s="256"/>
      <c r="F776" s="256"/>
      <c r="G776" s="256"/>
      <c r="H776" s="221"/>
      <c r="I776" s="221"/>
      <c r="J776" s="221"/>
      <c r="K776" s="221"/>
      <c r="L776" s="221"/>
      <c r="M776" s="221"/>
      <c r="N776" s="220"/>
      <c r="O776" s="220"/>
      <c r="P776" s="220"/>
      <c r="Q776" s="220"/>
      <c r="R776" s="221"/>
      <c r="S776" s="221"/>
      <c r="T776" s="221"/>
      <c r="U776" s="221"/>
      <c r="V776" s="221"/>
      <c r="W776" s="221"/>
      <c r="X776" s="221"/>
      <c r="Y776" s="210"/>
      <c r="Z776" s="210"/>
      <c r="AA776" s="210"/>
      <c r="AB776" s="210"/>
      <c r="AC776" s="210"/>
      <c r="AD776" s="210"/>
      <c r="AE776" s="210"/>
      <c r="AF776" s="210"/>
      <c r="AG776" s="210" t="s">
        <v>292</v>
      </c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x14ac:dyDescent="0.2">
      <c r="A777" s="231" t="s">
        <v>232</v>
      </c>
      <c r="B777" s="232" t="s">
        <v>181</v>
      </c>
      <c r="C777" s="258" t="s">
        <v>182</v>
      </c>
      <c r="D777" s="233"/>
      <c r="E777" s="234"/>
      <c r="F777" s="235"/>
      <c r="G777" s="235">
        <f>SUMIF(AG778:AG842,"&lt;&gt;NOR",G778:G842)</f>
        <v>0</v>
      </c>
      <c r="H777" s="235"/>
      <c r="I777" s="235">
        <f>SUM(I778:I842)</f>
        <v>0</v>
      </c>
      <c r="J777" s="235"/>
      <c r="K777" s="235">
        <f>SUM(K778:K842)</f>
        <v>0</v>
      </c>
      <c r="L777" s="235"/>
      <c r="M777" s="235">
        <f>SUM(M778:M842)</f>
        <v>0</v>
      </c>
      <c r="N777" s="234"/>
      <c r="O777" s="234">
        <f>SUM(O778:O842)</f>
        <v>1.4500000000000002</v>
      </c>
      <c r="P777" s="234"/>
      <c r="Q777" s="234">
        <f>SUM(Q778:Q842)</f>
        <v>0</v>
      </c>
      <c r="R777" s="235"/>
      <c r="S777" s="235"/>
      <c r="T777" s="236"/>
      <c r="U777" s="230"/>
      <c r="V777" s="230">
        <f>SUM(V778:V842)</f>
        <v>0</v>
      </c>
      <c r="W777" s="230"/>
      <c r="X777" s="230"/>
      <c r="AG777" t="s">
        <v>233</v>
      </c>
    </row>
    <row r="778" spans="1:60" outlineLevel="1" x14ac:dyDescent="0.2">
      <c r="A778" s="238">
        <v>71</v>
      </c>
      <c r="B778" s="239" t="s">
        <v>946</v>
      </c>
      <c r="C778" s="259" t="s">
        <v>947</v>
      </c>
      <c r="D778" s="240" t="s">
        <v>278</v>
      </c>
      <c r="E778" s="241">
        <v>1</v>
      </c>
      <c r="F778" s="242"/>
      <c r="G778" s="243">
        <f>ROUND(E778*F778,2)</f>
        <v>0</v>
      </c>
      <c r="H778" s="242"/>
      <c r="I778" s="243">
        <f>ROUND(E778*H778,2)</f>
        <v>0</v>
      </c>
      <c r="J778" s="242"/>
      <c r="K778" s="243">
        <f>ROUND(E778*J778,2)</f>
        <v>0</v>
      </c>
      <c r="L778" s="243">
        <v>15</v>
      </c>
      <c r="M778" s="243">
        <f>G778*(1+L778/100)</f>
        <v>0</v>
      </c>
      <c r="N778" s="241">
        <v>0.05</v>
      </c>
      <c r="O778" s="241">
        <f>ROUND(E778*N778,2)</f>
        <v>0.05</v>
      </c>
      <c r="P778" s="241">
        <v>0</v>
      </c>
      <c r="Q778" s="241">
        <f>ROUND(E778*P778,2)</f>
        <v>0</v>
      </c>
      <c r="R778" s="243"/>
      <c r="S778" s="243" t="s">
        <v>323</v>
      </c>
      <c r="T778" s="244" t="s">
        <v>324</v>
      </c>
      <c r="U778" s="221">
        <v>0</v>
      </c>
      <c r="V778" s="221">
        <f>ROUND(E778*U778,2)</f>
        <v>0</v>
      </c>
      <c r="W778" s="221"/>
      <c r="X778" s="221" t="s">
        <v>239</v>
      </c>
      <c r="Y778" s="210"/>
      <c r="Z778" s="210"/>
      <c r="AA778" s="210"/>
      <c r="AB778" s="210"/>
      <c r="AC778" s="210"/>
      <c r="AD778" s="210"/>
      <c r="AE778" s="210"/>
      <c r="AF778" s="210"/>
      <c r="AG778" s="210" t="s">
        <v>240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">
      <c r="A779" s="217"/>
      <c r="B779" s="218"/>
      <c r="C779" s="260" t="s">
        <v>948</v>
      </c>
      <c r="D779" s="223"/>
      <c r="E779" s="224"/>
      <c r="F779" s="221"/>
      <c r="G779" s="221"/>
      <c r="H779" s="221"/>
      <c r="I779" s="221"/>
      <c r="J779" s="221"/>
      <c r="K779" s="221"/>
      <c r="L779" s="221"/>
      <c r="M779" s="221"/>
      <c r="N779" s="220"/>
      <c r="O779" s="220"/>
      <c r="P779" s="220"/>
      <c r="Q779" s="220"/>
      <c r="R779" s="221"/>
      <c r="S779" s="221"/>
      <c r="T779" s="221"/>
      <c r="U779" s="221"/>
      <c r="V779" s="221"/>
      <c r="W779" s="221"/>
      <c r="X779" s="221"/>
      <c r="Y779" s="210"/>
      <c r="Z779" s="210"/>
      <c r="AA779" s="210"/>
      <c r="AB779" s="210"/>
      <c r="AC779" s="210"/>
      <c r="AD779" s="210"/>
      <c r="AE779" s="210"/>
      <c r="AF779" s="210"/>
      <c r="AG779" s="210" t="s">
        <v>242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1" x14ac:dyDescent="0.2">
      <c r="A780" s="217"/>
      <c r="B780" s="218"/>
      <c r="C780" s="260" t="s">
        <v>793</v>
      </c>
      <c r="D780" s="223"/>
      <c r="E780" s="224">
        <v>1</v>
      </c>
      <c r="F780" s="221"/>
      <c r="G780" s="221"/>
      <c r="H780" s="221"/>
      <c r="I780" s="221"/>
      <c r="J780" s="221"/>
      <c r="K780" s="221"/>
      <c r="L780" s="221"/>
      <c r="M780" s="221"/>
      <c r="N780" s="220"/>
      <c r="O780" s="220"/>
      <c r="P780" s="220"/>
      <c r="Q780" s="220"/>
      <c r="R780" s="221"/>
      <c r="S780" s="221"/>
      <c r="T780" s="221"/>
      <c r="U780" s="221"/>
      <c r="V780" s="221"/>
      <c r="W780" s="221"/>
      <c r="X780" s="221"/>
      <c r="Y780" s="210"/>
      <c r="Z780" s="210"/>
      <c r="AA780" s="210"/>
      <c r="AB780" s="210"/>
      <c r="AC780" s="210"/>
      <c r="AD780" s="210"/>
      <c r="AE780" s="210"/>
      <c r="AF780" s="210"/>
      <c r="AG780" s="210" t="s">
        <v>242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">
      <c r="A781" s="238">
        <v>72</v>
      </c>
      <c r="B781" s="239" t="s">
        <v>949</v>
      </c>
      <c r="C781" s="259" t="s">
        <v>950</v>
      </c>
      <c r="D781" s="240" t="s">
        <v>278</v>
      </c>
      <c r="E781" s="241">
        <v>1</v>
      </c>
      <c r="F781" s="242"/>
      <c r="G781" s="243">
        <f>ROUND(E781*F781,2)</f>
        <v>0</v>
      </c>
      <c r="H781" s="242"/>
      <c r="I781" s="243">
        <f>ROUND(E781*H781,2)</f>
        <v>0</v>
      </c>
      <c r="J781" s="242"/>
      <c r="K781" s="243">
        <f>ROUND(E781*J781,2)</f>
        <v>0</v>
      </c>
      <c r="L781" s="243">
        <v>15</v>
      </c>
      <c r="M781" s="243">
        <f>G781*(1+L781/100)</f>
        <v>0</v>
      </c>
      <c r="N781" s="241">
        <v>0.05</v>
      </c>
      <c r="O781" s="241">
        <f>ROUND(E781*N781,2)</f>
        <v>0.05</v>
      </c>
      <c r="P781" s="241">
        <v>0</v>
      </c>
      <c r="Q781" s="241">
        <f>ROUND(E781*P781,2)</f>
        <v>0</v>
      </c>
      <c r="R781" s="243"/>
      <c r="S781" s="243" t="s">
        <v>323</v>
      </c>
      <c r="T781" s="244" t="s">
        <v>324</v>
      </c>
      <c r="U781" s="221">
        <v>0</v>
      </c>
      <c r="V781" s="221">
        <f>ROUND(E781*U781,2)</f>
        <v>0</v>
      </c>
      <c r="W781" s="221"/>
      <c r="X781" s="221" t="s">
        <v>239</v>
      </c>
      <c r="Y781" s="210"/>
      <c r="Z781" s="210"/>
      <c r="AA781" s="210"/>
      <c r="AB781" s="210"/>
      <c r="AC781" s="210"/>
      <c r="AD781" s="210"/>
      <c r="AE781" s="210"/>
      <c r="AF781" s="210"/>
      <c r="AG781" s="210" t="s">
        <v>240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">
      <c r="A782" s="217"/>
      <c r="B782" s="218"/>
      <c r="C782" s="260" t="s">
        <v>948</v>
      </c>
      <c r="D782" s="223"/>
      <c r="E782" s="224"/>
      <c r="F782" s="221"/>
      <c r="G782" s="221"/>
      <c r="H782" s="221"/>
      <c r="I782" s="221"/>
      <c r="J782" s="221"/>
      <c r="K782" s="221"/>
      <c r="L782" s="221"/>
      <c r="M782" s="221"/>
      <c r="N782" s="220"/>
      <c r="O782" s="220"/>
      <c r="P782" s="220"/>
      <c r="Q782" s="220"/>
      <c r="R782" s="221"/>
      <c r="S782" s="221"/>
      <c r="T782" s="221"/>
      <c r="U782" s="221"/>
      <c r="V782" s="221"/>
      <c r="W782" s="221"/>
      <c r="X782" s="221"/>
      <c r="Y782" s="210"/>
      <c r="Z782" s="210"/>
      <c r="AA782" s="210"/>
      <c r="AB782" s="210"/>
      <c r="AC782" s="210"/>
      <c r="AD782" s="210"/>
      <c r="AE782" s="210"/>
      <c r="AF782" s="210"/>
      <c r="AG782" s="210" t="s">
        <v>242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">
      <c r="A783" s="217"/>
      <c r="B783" s="218"/>
      <c r="C783" s="260" t="s">
        <v>794</v>
      </c>
      <c r="D783" s="223"/>
      <c r="E783" s="224">
        <v>1</v>
      </c>
      <c r="F783" s="221"/>
      <c r="G783" s="221"/>
      <c r="H783" s="221"/>
      <c r="I783" s="221"/>
      <c r="J783" s="221"/>
      <c r="K783" s="221"/>
      <c r="L783" s="221"/>
      <c r="M783" s="221"/>
      <c r="N783" s="220"/>
      <c r="O783" s="220"/>
      <c r="P783" s="220"/>
      <c r="Q783" s="220"/>
      <c r="R783" s="221"/>
      <c r="S783" s="221"/>
      <c r="T783" s="221"/>
      <c r="U783" s="221"/>
      <c r="V783" s="221"/>
      <c r="W783" s="221"/>
      <c r="X783" s="221"/>
      <c r="Y783" s="210"/>
      <c r="Z783" s="210"/>
      <c r="AA783" s="210"/>
      <c r="AB783" s="210"/>
      <c r="AC783" s="210"/>
      <c r="AD783" s="210"/>
      <c r="AE783" s="210"/>
      <c r="AF783" s="210"/>
      <c r="AG783" s="210" t="s">
        <v>242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ht="22.5" outlineLevel="1" x14ac:dyDescent="0.2">
      <c r="A784" s="238">
        <v>73</v>
      </c>
      <c r="B784" s="239" t="s">
        <v>951</v>
      </c>
      <c r="C784" s="259" t="s">
        <v>952</v>
      </c>
      <c r="D784" s="240" t="s">
        <v>278</v>
      </c>
      <c r="E784" s="241">
        <v>2</v>
      </c>
      <c r="F784" s="242"/>
      <c r="G784" s="243">
        <f>ROUND(E784*F784,2)</f>
        <v>0</v>
      </c>
      <c r="H784" s="242"/>
      <c r="I784" s="243">
        <f>ROUND(E784*H784,2)</f>
        <v>0</v>
      </c>
      <c r="J784" s="242"/>
      <c r="K784" s="243">
        <f>ROUND(E784*J784,2)</f>
        <v>0</v>
      </c>
      <c r="L784" s="243">
        <v>15</v>
      </c>
      <c r="M784" s="243">
        <f>G784*(1+L784/100)</f>
        <v>0</v>
      </c>
      <c r="N784" s="241">
        <v>0.05</v>
      </c>
      <c r="O784" s="241">
        <f>ROUND(E784*N784,2)</f>
        <v>0.1</v>
      </c>
      <c r="P784" s="241">
        <v>0</v>
      </c>
      <c r="Q784" s="241">
        <f>ROUND(E784*P784,2)</f>
        <v>0</v>
      </c>
      <c r="R784" s="243"/>
      <c r="S784" s="243" t="s">
        <v>323</v>
      </c>
      <c r="T784" s="244" t="s">
        <v>324</v>
      </c>
      <c r="U784" s="221">
        <v>0</v>
      </c>
      <c r="V784" s="221">
        <f>ROUND(E784*U784,2)</f>
        <v>0</v>
      </c>
      <c r="W784" s="221"/>
      <c r="X784" s="221" t="s">
        <v>239</v>
      </c>
      <c r="Y784" s="210"/>
      <c r="Z784" s="210"/>
      <c r="AA784" s="210"/>
      <c r="AB784" s="210"/>
      <c r="AC784" s="210"/>
      <c r="AD784" s="210"/>
      <c r="AE784" s="210"/>
      <c r="AF784" s="210"/>
      <c r="AG784" s="210" t="s">
        <v>240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">
      <c r="A785" s="217"/>
      <c r="B785" s="218"/>
      <c r="C785" s="260" t="s">
        <v>948</v>
      </c>
      <c r="D785" s="223"/>
      <c r="E785" s="224"/>
      <c r="F785" s="221"/>
      <c r="G785" s="221"/>
      <c r="H785" s="221"/>
      <c r="I785" s="221"/>
      <c r="J785" s="221"/>
      <c r="K785" s="221"/>
      <c r="L785" s="221"/>
      <c r="M785" s="221"/>
      <c r="N785" s="220"/>
      <c r="O785" s="220"/>
      <c r="P785" s="220"/>
      <c r="Q785" s="220"/>
      <c r="R785" s="221"/>
      <c r="S785" s="221"/>
      <c r="T785" s="221"/>
      <c r="U785" s="221"/>
      <c r="V785" s="221"/>
      <c r="W785" s="221"/>
      <c r="X785" s="221"/>
      <c r="Y785" s="210"/>
      <c r="Z785" s="210"/>
      <c r="AA785" s="210"/>
      <c r="AB785" s="210"/>
      <c r="AC785" s="210"/>
      <c r="AD785" s="210"/>
      <c r="AE785" s="210"/>
      <c r="AF785" s="210"/>
      <c r="AG785" s="210" t="s">
        <v>242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">
      <c r="A786" s="217"/>
      <c r="B786" s="218"/>
      <c r="C786" s="260" t="s">
        <v>795</v>
      </c>
      <c r="D786" s="223"/>
      <c r="E786" s="224">
        <v>1</v>
      </c>
      <c r="F786" s="221"/>
      <c r="G786" s="221"/>
      <c r="H786" s="221"/>
      <c r="I786" s="221"/>
      <c r="J786" s="221"/>
      <c r="K786" s="221"/>
      <c r="L786" s="221"/>
      <c r="M786" s="221"/>
      <c r="N786" s="220"/>
      <c r="O786" s="220"/>
      <c r="P786" s="220"/>
      <c r="Q786" s="220"/>
      <c r="R786" s="221"/>
      <c r="S786" s="221"/>
      <c r="T786" s="221"/>
      <c r="U786" s="221"/>
      <c r="V786" s="221"/>
      <c r="W786" s="221"/>
      <c r="X786" s="221"/>
      <c r="Y786" s="210"/>
      <c r="Z786" s="210"/>
      <c r="AA786" s="210"/>
      <c r="AB786" s="210"/>
      <c r="AC786" s="210"/>
      <c r="AD786" s="210"/>
      <c r="AE786" s="210"/>
      <c r="AF786" s="210"/>
      <c r="AG786" s="210" t="s">
        <v>242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">
      <c r="A787" s="217"/>
      <c r="B787" s="218"/>
      <c r="C787" s="260" t="s">
        <v>797</v>
      </c>
      <c r="D787" s="223"/>
      <c r="E787" s="224">
        <v>1</v>
      </c>
      <c r="F787" s="221"/>
      <c r="G787" s="221"/>
      <c r="H787" s="221"/>
      <c r="I787" s="221"/>
      <c r="J787" s="221"/>
      <c r="K787" s="221"/>
      <c r="L787" s="221"/>
      <c r="M787" s="221"/>
      <c r="N787" s="220"/>
      <c r="O787" s="220"/>
      <c r="P787" s="220"/>
      <c r="Q787" s="220"/>
      <c r="R787" s="221"/>
      <c r="S787" s="221"/>
      <c r="T787" s="221"/>
      <c r="U787" s="221"/>
      <c r="V787" s="221"/>
      <c r="W787" s="221"/>
      <c r="X787" s="221"/>
      <c r="Y787" s="210"/>
      <c r="Z787" s="210"/>
      <c r="AA787" s="210"/>
      <c r="AB787" s="210"/>
      <c r="AC787" s="210"/>
      <c r="AD787" s="210"/>
      <c r="AE787" s="210"/>
      <c r="AF787" s="210"/>
      <c r="AG787" s="210" t="s">
        <v>242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ht="22.5" outlineLevel="1" x14ac:dyDescent="0.2">
      <c r="A788" s="238">
        <v>74</v>
      </c>
      <c r="B788" s="239" t="s">
        <v>953</v>
      </c>
      <c r="C788" s="259" t="s">
        <v>954</v>
      </c>
      <c r="D788" s="240" t="s">
        <v>278</v>
      </c>
      <c r="E788" s="241">
        <v>2</v>
      </c>
      <c r="F788" s="242"/>
      <c r="G788" s="243">
        <f>ROUND(E788*F788,2)</f>
        <v>0</v>
      </c>
      <c r="H788" s="242"/>
      <c r="I788" s="243">
        <f>ROUND(E788*H788,2)</f>
        <v>0</v>
      </c>
      <c r="J788" s="242"/>
      <c r="K788" s="243">
        <f>ROUND(E788*J788,2)</f>
        <v>0</v>
      </c>
      <c r="L788" s="243">
        <v>15</v>
      </c>
      <c r="M788" s="243">
        <f>G788*(1+L788/100)</f>
        <v>0</v>
      </c>
      <c r="N788" s="241">
        <v>0.05</v>
      </c>
      <c r="O788" s="241">
        <f>ROUND(E788*N788,2)</f>
        <v>0.1</v>
      </c>
      <c r="P788" s="241">
        <v>0</v>
      </c>
      <c r="Q788" s="241">
        <f>ROUND(E788*P788,2)</f>
        <v>0</v>
      </c>
      <c r="R788" s="243"/>
      <c r="S788" s="243" t="s">
        <v>323</v>
      </c>
      <c r="T788" s="244" t="s">
        <v>324</v>
      </c>
      <c r="U788" s="221">
        <v>0</v>
      </c>
      <c r="V788" s="221">
        <f>ROUND(E788*U788,2)</f>
        <v>0</v>
      </c>
      <c r="W788" s="221"/>
      <c r="X788" s="221" t="s">
        <v>239</v>
      </c>
      <c r="Y788" s="210"/>
      <c r="Z788" s="210"/>
      <c r="AA788" s="210"/>
      <c r="AB788" s="210"/>
      <c r="AC788" s="210"/>
      <c r="AD788" s="210"/>
      <c r="AE788" s="210"/>
      <c r="AF788" s="210"/>
      <c r="AG788" s="210" t="s">
        <v>240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">
      <c r="A789" s="217"/>
      <c r="B789" s="218"/>
      <c r="C789" s="260" t="s">
        <v>948</v>
      </c>
      <c r="D789" s="223"/>
      <c r="E789" s="224"/>
      <c r="F789" s="221"/>
      <c r="G789" s="221"/>
      <c r="H789" s="221"/>
      <c r="I789" s="221"/>
      <c r="J789" s="221"/>
      <c r="K789" s="221"/>
      <c r="L789" s="221"/>
      <c r="M789" s="221"/>
      <c r="N789" s="220"/>
      <c r="O789" s="220"/>
      <c r="P789" s="220"/>
      <c r="Q789" s="220"/>
      <c r="R789" s="221"/>
      <c r="S789" s="221"/>
      <c r="T789" s="221"/>
      <c r="U789" s="221"/>
      <c r="V789" s="221"/>
      <c r="W789" s="221"/>
      <c r="X789" s="221"/>
      <c r="Y789" s="210"/>
      <c r="Z789" s="210"/>
      <c r="AA789" s="210"/>
      <c r="AB789" s="210"/>
      <c r="AC789" s="210"/>
      <c r="AD789" s="210"/>
      <c r="AE789" s="210"/>
      <c r="AF789" s="210"/>
      <c r="AG789" s="210" t="s">
        <v>242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">
      <c r="A790" s="217"/>
      <c r="B790" s="218"/>
      <c r="C790" s="260" t="s">
        <v>796</v>
      </c>
      <c r="D790" s="223"/>
      <c r="E790" s="224">
        <v>1</v>
      </c>
      <c r="F790" s="221"/>
      <c r="G790" s="221"/>
      <c r="H790" s="221"/>
      <c r="I790" s="221"/>
      <c r="J790" s="221"/>
      <c r="K790" s="221"/>
      <c r="L790" s="221"/>
      <c r="M790" s="221"/>
      <c r="N790" s="220"/>
      <c r="O790" s="220"/>
      <c r="P790" s="220"/>
      <c r="Q790" s="220"/>
      <c r="R790" s="221"/>
      <c r="S790" s="221"/>
      <c r="T790" s="221"/>
      <c r="U790" s="221"/>
      <c r="V790" s="221"/>
      <c r="W790" s="221"/>
      <c r="X790" s="221"/>
      <c r="Y790" s="210"/>
      <c r="Z790" s="210"/>
      <c r="AA790" s="210"/>
      <c r="AB790" s="210"/>
      <c r="AC790" s="210"/>
      <c r="AD790" s="210"/>
      <c r="AE790" s="210"/>
      <c r="AF790" s="210"/>
      <c r="AG790" s="210" t="s">
        <v>242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">
      <c r="A791" s="217"/>
      <c r="B791" s="218"/>
      <c r="C791" s="260" t="s">
        <v>798</v>
      </c>
      <c r="D791" s="223"/>
      <c r="E791" s="224">
        <v>1</v>
      </c>
      <c r="F791" s="221"/>
      <c r="G791" s="221"/>
      <c r="H791" s="221"/>
      <c r="I791" s="221"/>
      <c r="J791" s="221"/>
      <c r="K791" s="221"/>
      <c r="L791" s="221"/>
      <c r="M791" s="221"/>
      <c r="N791" s="220"/>
      <c r="O791" s="220"/>
      <c r="P791" s="220"/>
      <c r="Q791" s="220"/>
      <c r="R791" s="221"/>
      <c r="S791" s="221"/>
      <c r="T791" s="221"/>
      <c r="U791" s="221"/>
      <c r="V791" s="221"/>
      <c r="W791" s="221"/>
      <c r="X791" s="221"/>
      <c r="Y791" s="210"/>
      <c r="Z791" s="210"/>
      <c r="AA791" s="210"/>
      <c r="AB791" s="210"/>
      <c r="AC791" s="210"/>
      <c r="AD791" s="210"/>
      <c r="AE791" s="210"/>
      <c r="AF791" s="210"/>
      <c r="AG791" s="210" t="s">
        <v>242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">
      <c r="A792" s="238">
        <v>75</v>
      </c>
      <c r="B792" s="239" t="s">
        <v>955</v>
      </c>
      <c r="C792" s="259" t="s">
        <v>956</v>
      </c>
      <c r="D792" s="240" t="s">
        <v>278</v>
      </c>
      <c r="E792" s="241">
        <v>1</v>
      </c>
      <c r="F792" s="242"/>
      <c r="G792" s="243">
        <f>ROUND(E792*F792,2)</f>
        <v>0</v>
      </c>
      <c r="H792" s="242"/>
      <c r="I792" s="243">
        <f>ROUND(E792*H792,2)</f>
        <v>0</v>
      </c>
      <c r="J792" s="242"/>
      <c r="K792" s="243">
        <f>ROUND(E792*J792,2)</f>
        <v>0</v>
      </c>
      <c r="L792" s="243">
        <v>15</v>
      </c>
      <c r="M792" s="243">
        <f>G792*(1+L792/100)</f>
        <v>0</v>
      </c>
      <c r="N792" s="241">
        <v>0.05</v>
      </c>
      <c r="O792" s="241">
        <f>ROUND(E792*N792,2)</f>
        <v>0.05</v>
      </c>
      <c r="P792" s="241">
        <v>0</v>
      </c>
      <c r="Q792" s="241">
        <f>ROUND(E792*P792,2)</f>
        <v>0</v>
      </c>
      <c r="R792" s="243"/>
      <c r="S792" s="243" t="s">
        <v>323</v>
      </c>
      <c r="T792" s="244" t="s">
        <v>324</v>
      </c>
      <c r="U792" s="221">
        <v>0</v>
      </c>
      <c r="V792" s="221">
        <f>ROUND(E792*U792,2)</f>
        <v>0</v>
      </c>
      <c r="W792" s="221"/>
      <c r="X792" s="221" t="s">
        <v>239</v>
      </c>
      <c r="Y792" s="210"/>
      <c r="Z792" s="210"/>
      <c r="AA792" s="210"/>
      <c r="AB792" s="210"/>
      <c r="AC792" s="210"/>
      <c r="AD792" s="210"/>
      <c r="AE792" s="210"/>
      <c r="AF792" s="210"/>
      <c r="AG792" s="210" t="s">
        <v>240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">
      <c r="A793" s="217"/>
      <c r="B793" s="218"/>
      <c r="C793" s="260" t="s">
        <v>729</v>
      </c>
      <c r="D793" s="223"/>
      <c r="E793" s="224"/>
      <c r="F793" s="221"/>
      <c r="G793" s="221"/>
      <c r="H793" s="221"/>
      <c r="I793" s="221"/>
      <c r="J793" s="221"/>
      <c r="K793" s="221"/>
      <c r="L793" s="221"/>
      <c r="M793" s="221"/>
      <c r="N793" s="220"/>
      <c r="O793" s="220"/>
      <c r="P793" s="220"/>
      <c r="Q793" s="220"/>
      <c r="R793" s="221"/>
      <c r="S793" s="221"/>
      <c r="T793" s="221"/>
      <c r="U793" s="221"/>
      <c r="V793" s="221"/>
      <c r="W793" s="221"/>
      <c r="X793" s="221"/>
      <c r="Y793" s="210"/>
      <c r="Z793" s="210"/>
      <c r="AA793" s="210"/>
      <c r="AB793" s="210"/>
      <c r="AC793" s="210"/>
      <c r="AD793" s="210"/>
      <c r="AE793" s="210"/>
      <c r="AF793" s="210"/>
      <c r="AG793" s="210" t="s">
        <v>242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">
      <c r="A794" s="217"/>
      <c r="B794" s="218"/>
      <c r="C794" s="260" t="s">
        <v>957</v>
      </c>
      <c r="D794" s="223"/>
      <c r="E794" s="224">
        <v>1</v>
      </c>
      <c r="F794" s="221"/>
      <c r="G794" s="221"/>
      <c r="H794" s="221"/>
      <c r="I794" s="221"/>
      <c r="J794" s="221"/>
      <c r="K794" s="221"/>
      <c r="L794" s="221"/>
      <c r="M794" s="221"/>
      <c r="N794" s="220"/>
      <c r="O794" s="220"/>
      <c r="P794" s="220"/>
      <c r="Q794" s="220"/>
      <c r="R794" s="221"/>
      <c r="S794" s="221"/>
      <c r="T794" s="221"/>
      <c r="U794" s="221"/>
      <c r="V794" s="221"/>
      <c r="W794" s="221"/>
      <c r="X794" s="221"/>
      <c r="Y794" s="210"/>
      <c r="Z794" s="210"/>
      <c r="AA794" s="210"/>
      <c r="AB794" s="210"/>
      <c r="AC794" s="210"/>
      <c r="AD794" s="210"/>
      <c r="AE794" s="210"/>
      <c r="AF794" s="210"/>
      <c r="AG794" s="210" t="s">
        <v>242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">
      <c r="A795" s="238">
        <v>76</v>
      </c>
      <c r="B795" s="239" t="s">
        <v>958</v>
      </c>
      <c r="C795" s="259" t="s">
        <v>959</v>
      </c>
      <c r="D795" s="240" t="s">
        <v>278</v>
      </c>
      <c r="E795" s="241">
        <v>1</v>
      </c>
      <c r="F795" s="242"/>
      <c r="G795" s="243">
        <f>ROUND(E795*F795,2)</f>
        <v>0</v>
      </c>
      <c r="H795" s="242"/>
      <c r="I795" s="243">
        <f>ROUND(E795*H795,2)</f>
        <v>0</v>
      </c>
      <c r="J795" s="242"/>
      <c r="K795" s="243">
        <f>ROUND(E795*J795,2)</f>
        <v>0</v>
      </c>
      <c r="L795" s="243">
        <v>15</v>
      </c>
      <c r="M795" s="243">
        <f>G795*(1+L795/100)</f>
        <v>0</v>
      </c>
      <c r="N795" s="241">
        <v>0.05</v>
      </c>
      <c r="O795" s="241">
        <f>ROUND(E795*N795,2)</f>
        <v>0.05</v>
      </c>
      <c r="P795" s="241">
        <v>0</v>
      </c>
      <c r="Q795" s="241">
        <f>ROUND(E795*P795,2)</f>
        <v>0</v>
      </c>
      <c r="R795" s="243"/>
      <c r="S795" s="243" t="s">
        <v>323</v>
      </c>
      <c r="T795" s="244" t="s">
        <v>324</v>
      </c>
      <c r="U795" s="221">
        <v>0</v>
      </c>
      <c r="V795" s="221">
        <f>ROUND(E795*U795,2)</f>
        <v>0</v>
      </c>
      <c r="W795" s="221"/>
      <c r="X795" s="221" t="s">
        <v>239</v>
      </c>
      <c r="Y795" s="210"/>
      <c r="Z795" s="210"/>
      <c r="AA795" s="210"/>
      <c r="AB795" s="210"/>
      <c r="AC795" s="210"/>
      <c r="AD795" s="210"/>
      <c r="AE795" s="210"/>
      <c r="AF795" s="210"/>
      <c r="AG795" s="210" t="s">
        <v>240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">
      <c r="A796" s="217"/>
      <c r="B796" s="218"/>
      <c r="C796" s="260" t="s">
        <v>729</v>
      </c>
      <c r="D796" s="223"/>
      <c r="E796" s="224"/>
      <c r="F796" s="221"/>
      <c r="G796" s="221"/>
      <c r="H796" s="221"/>
      <c r="I796" s="221"/>
      <c r="J796" s="221"/>
      <c r="K796" s="221"/>
      <c r="L796" s="221"/>
      <c r="M796" s="221"/>
      <c r="N796" s="220"/>
      <c r="O796" s="220"/>
      <c r="P796" s="220"/>
      <c r="Q796" s="220"/>
      <c r="R796" s="221"/>
      <c r="S796" s="221"/>
      <c r="T796" s="221"/>
      <c r="U796" s="221"/>
      <c r="V796" s="221"/>
      <c r="W796" s="221"/>
      <c r="X796" s="221"/>
      <c r="Y796" s="210"/>
      <c r="Z796" s="210"/>
      <c r="AA796" s="210"/>
      <c r="AB796" s="210"/>
      <c r="AC796" s="210"/>
      <c r="AD796" s="210"/>
      <c r="AE796" s="210"/>
      <c r="AF796" s="210"/>
      <c r="AG796" s="210" t="s">
        <v>242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">
      <c r="A797" s="217"/>
      <c r="B797" s="218"/>
      <c r="C797" s="260" t="s">
        <v>960</v>
      </c>
      <c r="D797" s="223"/>
      <c r="E797" s="224">
        <v>1</v>
      </c>
      <c r="F797" s="221"/>
      <c r="G797" s="221"/>
      <c r="H797" s="221"/>
      <c r="I797" s="221"/>
      <c r="J797" s="221"/>
      <c r="K797" s="221"/>
      <c r="L797" s="221"/>
      <c r="M797" s="221"/>
      <c r="N797" s="220"/>
      <c r="O797" s="220"/>
      <c r="P797" s="220"/>
      <c r="Q797" s="220"/>
      <c r="R797" s="221"/>
      <c r="S797" s="221"/>
      <c r="T797" s="221"/>
      <c r="U797" s="221"/>
      <c r="V797" s="221"/>
      <c r="W797" s="221"/>
      <c r="X797" s="221"/>
      <c r="Y797" s="210"/>
      <c r="Z797" s="210"/>
      <c r="AA797" s="210"/>
      <c r="AB797" s="210"/>
      <c r="AC797" s="210"/>
      <c r="AD797" s="210"/>
      <c r="AE797" s="210"/>
      <c r="AF797" s="210"/>
      <c r="AG797" s="210" t="s">
        <v>242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">
      <c r="A798" s="238">
        <v>77</v>
      </c>
      <c r="B798" s="239" t="s">
        <v>961</v>
      </c>
      <c r="C798" s="259" t="s">
        <v>962</v>
      </c>
      <c r="D798" s="240" t="s">
        <v>278</v>
      </c>
      <c r="E798" s="241">
        <v>2</v>
      </c>
      <c r="F798" s="242"/>
      <c r="G798" s="243">
        <f>ROUND(E798*F798,2)</f>
        <v>0</v>
      </c>
      <c r="H798" s="242"/>
      <c r="I798" s="243">
        <f>ROUND(E798*H798,2)</f>
        <v>0</v>
      </c>
      <c r="J798" s="242"/>
      <c r="K798" s="243">
        <f>ROUND(E798*J798,2)</f>
        <v>0</v>
      </c>
      <c r="L798" s="243">
        <v>15</v>
      </c>
      <c r="M798" s="243">
        <f>G798*(1+L798/100)</f>
        <v>0</v>
      </c>
      <c r="N798" s="241">
        <v>0.05</v>
      </c>
      <c r="O798" s="241">
        <f>ROUND(E798*N798,2)</f>
        <v>0.1</v>
      </c>
      <c r="P798" s="241">
        <v>0</v>
      </c>
      <c r="Q798" s="241">
        <f>ROUND(E798*P798,2)</f>
        <v>0</v>
      </c>
      <c r="R798" s="243"/>
      <c r="S798" s="243" t="s">
        <v>323</v>
      </c>
      <c r="T798" s="244" t="s">
        <v>324</v>
      </c>
      <c r="U798" s="221">
        <v>0</v>
      </c>
      <c r="V798" s="221">
        <f>ROUND(E798*U798,2)</f>
        <v>0</v>
      </c>
      <c r="W798" s="221"/>
      <c r="X798" s="221" t="s">
        <v>239</v>
      </c>
      <c r="Y798" s="210"/>
      <c r="Z798" s="210"/>
      <c r="AA798" s="210"/>
      <c r="AB798" s="210"/>
      <c r="AC798" s="210"/>
      <c r="AD798" s="210"/>
      <c r="AE798" s="210"/>
      <c r="AF798" s="210"/>
      <c r="AG798" s="210" t="s">
        <v>240</v>
      </c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1" x14ac:dyDescent="0.2">
      <c r="A799" s="217"/>
      <c r="B799" s="218"/>
      <c r="C799" s="260" t="s">
        <v>963</v>
      </c>
      <c r="D799" s="223"/>
      <c r="E799" s="224"/>
      <c r="F799" s="221"/>
      <c r="G799" s="221"/>
      <c r="H799" s="221"/>
      <c r="I799" s="221"/>
      <c r="J799" s="221"/>
      <c r="K799" s="221"/>
      <c r="L799" s="221"/>
      <c r="M799" s="221"/>
      <c r="N799" s="220"/>
      <c r="O799" s="220"/>
      <c r="P799" s="220"/>
      <c r="Q799" s="220"/>
      <c r="R799" s="221"/>
      <c r="S799" s="221"/>
      <c r="T799" s="221"/>
      <c r="U799" s="221"/>
      <c r="V799" s="221"/>
      <c r="W799" s="221"/>
      <c r="X799" s="221"/>
      <c r="Y799" s="210"/>
      <c r="Z799" s="210"/>
      <c r="AA799" s="210"/>
      <c r="AB799" s="210"/>
      <c r="AC799" s="210"/>
      <c r="AD799" s="210"/>
      <c r="AE799" s="210"/>
      <c r="AF799" s="210"/>
      <c r="AG799" s="210" t="s">
        <v>242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">
      <c r="A800" s="217"/>
      <c r="B800" s="218"/>
      <c r="C800" s="260" t="s">
        <v>899</v>
      </c>
      <c r="D800" s="223"/>
      <c r="E800" s="224">
        <v>1</v>
      </c>
      <c r="F800" s="221"/>
      <c r="G800" s="221"/>
      <c r="H800" s="221"/>
      <c r="I800" s="221"/>
      <c r="J800" s="221"/>
      <c r="K800" s="221"/>
      <c r="L800" s="221"/>
      <c r="M800" s="221"/>
      <c r="N800" s="220"/>
      <c r="O800" s="220"/>
      <c r="P800" s="220"/>
      <c r="Q800" s="220"/>
      <c r="R800" s="221"/>
      <c r="S800" s="221"/>
      <c r="T800" s="221"/>
      <c r="U800" s="221"/>
      <c r="V800" s="221"/>
      <c r="W800" s="221"/>
      <c r="X800" s="221"/>
      <c r="Y800" s="210"/>
      <c r="Z800" s="210"/>
      <c r="AA800" s="210"/>
      <c r="AB800" s="210"/>
      <c r="AC800" s="210"/>
      <c r="AD800" s="210"/>
      <c r="AE800" s="210"/>
      <c r="AF800" s="210"/>
      <c r="AG800" s="210" t="s">
        <v>242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1" x14ac:dyDescent="0.2">
      <c r="A801" s="217"/>
      <c r="B801" s="218"/>
      <c r="C801" s="260" t="s">
        <v>900</v>
      </c>
      <c r="D801" s="223"/>
      <c r="E801" s="224">
        <v>1</v>
      </c>
      <c r="F801" s="221"/>
      <c r="G801" s="221"/>
      <c r="H801" s="221"/>
      <c r="I801" s="221"/>
      <c r="J801" s="221"/>
      <c r="K801" s="221"/>
      <c r="L801" s="221"/>
      <c r="M801" s="221"/>
      <c r="N801" s="220"/>
      <c r="O801" s="220"/>
      <c r="P801" s="220"/>
      <c r="Q801" s="220"/>
      <c r="R801" s="221"/>
      <c r="S801" s="221"/>
      <c r="T801" s="221"/>
      <c r="U801" s="221"/>
      <c r="V801" s="221"/>
      <c r="W801" s="221"/>
      <c r="X801" s="221"/>
      <c r="Y801" s="210"/>
      <c r="Z801" s="210"/>
      <c r="AA801" s="210"/>
      <c r="AB801" s="210"/>
      <c r="AC801" s="210"/>
      <c r="AD801" s="210"/>
      <c r="AE801" s="210"/>
      <c r="AF801" s="210"/>
      <c r="AG801" s="210" t="s">
        <v>242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">
      <c r="A802" s="238">
        <v>78</v>
      </c>
      <c r="B802" s="239" t="s">
        <v>964</v>
      </c>
      <c r="C802" s="259" t="s">
        <v>965</v>
      </c>
      <c r="D802" s="240" t="s">
        <v>278</v>
      </c>
      <c r="E802" s="241">
        <v>2</v>
      </c>
      <c r="F802" s="242"/>
      <c r="G802" s="243">
        <f>ROUND(E802*F802,2)</f>
        <v>0</v>
      </c>
      <c r="H802" s="242"/>
      <c r="I802" s="243">
        <f>ROUND(E802*H802,2)</f>
        <v>0</v>
      </c>
      <c r="J802" s="242"/>
      <c r="K802" s="243">
        <f>ROUND(E802*J802,2)</f>
        <v>0</v>
      </c>
      <c r="L802" s="243">
        <v>15</v>
      </c>
      <c r="M802" s="243">
        <f>G802*(1+L802/100)</f>
        <v>0</v>
      </c>
      <c r="N802" s="241">
        <v>0.05</v>
      </c>
      <c r="O802" s="241">
        <f>ROUND(E802*N802,2)</f>
        <v>0.1</v>
      </c>
      <c r="P802" s="241">
        <v>0</v>
      </c>
      <c r="Q802" s="241">
        <f>ROUND(E802*P802,2)</f>
        <v>0</v>
      </c>
      <c r="R802" s="243"/>
      <c r="S802" s="243" t="s">
        <v>323</v>
      </c>
      <c r="T802" s="244" t="s">
        <v>324</v>
      </c>
      <c r="U802" s="221">
        <v>0</v>
      </c>
      <c r="V802" s="221">
        <f>ROUND(E802*U802,2)</f>
        <v>0</v>
      </c>
      <c r="W802" s="221"/>
      <c r="X802" s="221" t="s">
        <v>239</v>
      </c>
      <c r="Y802" s="210"/>
      <c r="Z802" s="210"/>
      <c r="AA802" s="210"/>
      <c r="AB802" s="210"/>
      <c r="AC802" s="210"/>
      <c r="AD802" s="210"/>
      <c r="AE802" s="210"/>
      <c r="AF802" s="210"/>
      <c r="AG802" s="210" t="s">
        <v>240</v>
      </c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">
      <c r="A803" s="217"/>
      <c r="B803" s="218"/>
      <c r="C803" s="260" t="s">
        <v>963</v>
      </c>
      <c r="D803" s="223"/>
      <c r="E803" s="224"/>
      <c r="F803" s="221"/>
      <c r="G803" s="221"/>
      <c r="H803" s="221"/>
      <c r="I803" s="221"/>
      <c r="J803" s="221"/>
      <c r="K803" s="221"/>
      <c r="L803" s="221"/>
      <c r="M803" s="221"/>
      <c r="N803" s="220"/>
      <c r="O803" s="220"/>
      <c r="P803" s="220"/>
      <c r="Q803" s="220"/>
      <c r="R803" s="221"/>
      <c r="S803" s="221"/>
      <c r="T803" s="221"/>
      <c r="U803" s="221"/>
      <c r="V803" s="221"/>
      <c r="W803" s="221"/>
      <c r="X803" s="221"/>
      <c r="Y803" s="210"/>
      <c r="Z803" s="210"/>
      <c r="AA803" s="210"/>
      <c r="AB803" s="210"/>
      <c r="AC803" s="210"/>
      <c r="AD803" s="210"/>
      <c r="AE803" s="210"/>
      <c r="AF803" s="210"/>
      <c r="AG803" s="210" t="s">
        <v>242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">
      <c r="A804" s="217"/>
      <c r="B804" s="218"/>
      <c r="C804" s="260" t="s">
        <v>902</v>
      </c>
      <c r="D804" s="223"/>
      <c r="E804" s="224">
        <v>1</v>
      </c>
      <c r="F804" s="221"/>
      <c r="G804" s="221"/>
      <c r="H804" s="221"/>
      <c r="I804" s="221"/>
      <c r="J804" s="221"/>
      <c r="K804" s="221"/>
      <c r="L804" s="221"/>
      <c r="M804" s="221"/>
      <c r="N804" s="220"/>
      <c r="O804" s="220"/>
      <c r="P804" s="220"/>
      <c r="Q804" s="220"/>
      <c r="R804" s="221"/>
      <c r="S804" s="221"/>
      <c r="T804" s="221"/>
      <c r="U804" s="221"/>
      <c r="V804" s="221"/>
      <c r="W804" s="221"/>
      <c r="X804" s="221"/>
      <c r="Y804" s="210"/>
      <c r="Z804" s="210"/>
      <c r="AA804" s="210"/>
      <c r="AB804" s="210"/>
      <c r="AC804" s="210"/>
      <c r="AD804" s="210"/>
      <c r="AE804" s="210"/>
      <c r="AF804" s="210"/>
      <c r="AG804" s="210" t="s">
        <v>242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">
      <c r="A805" s="217"/>
      <c r="B805" s="218"/>
      <c r="C805" s="260" t="s">
        <v>903</v>
      </c>
      <c r="D805" s="223"/>
      <c r="E805" s="224">
        <v>1</v>
      </c>
      <c r="F805" s="221"/>
      <c r="G805" s="221"/>
      <c r="H805" s="221"/>
      <c r="I805" s="221"/>
      <c r="J805" s="221"/>
      <c r="K805" s="221"/>
      <c r="L805" s="221"/>
      <c r="M805" s="221"/>
      <c r="N805" s="220"/>
      <c r="O805" s="220"/>
      <c r="P805" s="220"/>
      <c r="Q805" s="220"/>
      <c r="R805" s="221"/>
      <c r="S805" s="221"/>
      <c r="T805" s="221"/>
      <c r="U805" s="221"/>
      <c r="V805" s="221"/>
      <c r="W805" s="221"/>
      <c r="X805" s="221"/>
      <c r="Y805" s="210"/>
      <c r="Z805" s="210"/>
      <c r="AA805" s="210"/>
      <c r="AB805" s="210"/>
      <c r="AC805" s="210"/>
      <c r="AD805" s="210"/>
      <c r="AE805" s="210"/>
      <c r="AF805" s="210"/>
      <c r="AG805" s="210" t="s">
        <v>242</v>
      </c>
      <c r="AH805" s="210">
        <v>0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">
      <c r="A806" s="238">
        <v>79</v>
      </c>
      <c r="B806" s="239" t="s">
        <v>966</v>
      </c>
      <c r="C806" s="259" t="s">
        <v>967</v>
      </c>
      <c r="D806" s="240" t="s">
        <v>278</v>
      </c>
      <c r="E806" s="241">
        <v>1</v>
      </c>
      <c r="F806" s="242"/>
      <c r="G806" s="243">
        <f>ROUND(E806*F806,2)</f>
        <v>0</v>
      </c>
      <c r="H806" s="242"/>
      <c r="I806" s="243">
        <f>ROUND(E806*H806,2)</f>
        <v>0</v>
      </c>
      <c r="J806" s="242"/>
      <c r="K806" s="243">
        <f>ROUND(E806*J806,2)</f>
        <v>0</v>
      </c>
      <c r="L806" s="243">
        <v>15</v>
      </c>
      <c r="M806" s="243">
        <f>G806*(1+L806/100)</f>
        <v>0</v>
      </c>
      <c r="N806" s="241">
        <v>0.05</v>
      </c>
      <c r="O806" s="241">
        <f>ROUND(E806*N806,2)</f>
        <v>0.05</v>
      </c>
      <c r="P806" s="241">
        <v>0</v>
      </c>
      <c r="Q806" s="241">
        <f>ROUND(E806*P806,2)</f>
        <v>0</v>
      </c>
      <c r="R806" s="243"/>
      <c r="S806" s="243" t="s">
        <v>323</v>
      </c>
      <c r="T806" s="244" t="s">
        <v>324</v>
      </c>
      <c r="U806" s="221">
        <v>0</v>
      </c>
      <c r="V806" s="221">
        <f>ROUND(E806*U806,2)</f>
        <v>0</v>
      </c>
      <c r="W806" s="221"/>
      <c r="X806" s="221" t="s">
        <v>239</v>
      </c>
      <c r="Y806" s="210"/>
      <c r="Z806" s="210"/>
      <c r="AA806" s="210"/>
      <c r="AB806" s="210"/>
      <c r="AC806" s="210"/>
      <c r="AD806" s="210"/>
      <c r="AE806" s="210"/>
      <c r="AF806" s="210"/>
      <c r="AG806" s="210" t="s">
        <v>240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">
      <c r="A807" s="217"/>
      <c r="B807" s="218"/>
      <c r="C807" s="260" t="s">
        <v>968</v>
      </c>
      <c r="D807" s="223"/>
      <c r="E807" s="224"/>
      <c r="F807" s="221"/>
      <c r="G807" s="221"/>
      <c r="H807" s="221"/>
      <c r="I807" s="221"/>
      <c r="J807" s="221"/>
      <c r="K807" s="221"/>
      <c r="L807" s="221"/>
      <c r="M807" s="221"/>
      <c r="N807" s="220"/>
      <c r="O807" s="220"/>
      <c r="P807" s="220"/>
      <c r="Q807" s="220"/>
      <c r="R807" s="221"/>
      <c r="S807" s="221"/>
      <c r="T807" s="221"/>
      <c r="U807" s="221"/>
      <c r="V807" s="221"/>
      <c r="W807" s="221"/>
      <c r="X807" s="221"/>
      <c r="Y807" s="210"/>
      <c r="Z807" s="210"/>
      <c r="AA807" s="210"/>
      <c r="AB807" s="210"/>
      <c r="AC807" s="210"/>
      <c r="AD807" s="210"/>
      <c r="AE807" s="210"/>
      <c r="AF807" s="210"/>
      <c r="AG807" s="210" t="s">
        <v>242</v>
      </c>
      <c r="AH807" s="210">
        <v>0</v>
      </c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">
      <c r="A808" s="217"/>
      <c r="B808" s="218"/>
      <c r="C808" s="260" t="s">
        <v>905</v>
      </c>
      <c r="D808" s="223"/>
      <c r="E808" s="224">
        <v>1</v>
      </c>
      <c r="F808" s="221"/>
      <c r="G808" s="221"/>
      <c r="H808" s="221"/>
      <c r="I808" s="221"/>
      <c r="J808" s="221"/>
      <c r="K808" s="221"/>
      <c r="L808" s="221"/>
      <c r="M808" s="221"/>
      <c r="N808" s="220"/>
      <c r="O808" s="220"/>
      <c r="P808" s="220"/>
      <c r="Q808" s="220"/>
      <c r="R808" s="221"/>
      <c r="S808" s="221"/>
      <c r="T808" s="221"/>
      <c r="U808" s="221"/>
      <c r="V808" s="221"/>
      <c r="W808" s="221"/>
      <c r="X808" s="221"/>
      <c r="Y808" s="210"/>
      <c r="Z808" s="210"/>
      <c r="AA808" s="210"/>
      <c r="AB808" s="210"/>
      <c r="AC808" s="210"/>
      <c r="AD808" s="210"/>
      <c r="AE808" s="210"/>
      <c r="AF808" s="210"/>
      <c r="AG808" s="210" t="s">
        <v>242</v>
      </c>
      <c r="AH808" s="210">
        <v>0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">
      <c r="A809" s="238">
        <v>80</v>
      </c>
      <c r="B809" s="239" t="s">
        <v>969</v>
      </c>
      <c r="C809" s="259" t="s">
        <v>970</v>
      </c>
      <c r="D809" s="240" t="s">
        <v>278</v>
      </c>
      <c r="E809" s="241">
        <v>4</v>
      </c>
      <c r="F809" s="242"/>
      <c r="G809" s="243">
        <f>ROUND(E809*F809,2)</f>
        <v>0</v>
      </c>
      <c r="H809" s="242"/>
      <c r="I809" s="243">
        <f>ROUND(E809*H809,2)</f>
        <v>0</v>
      </c>
      <c r="J809" s="242"/>
      <c r="K809" s="243">
        <f>ROUND(E809*J809,2)</f>
        <v>0</v>
      </c>
      <c r="L809" s="243">
        <v>15</v>
      </c>
      <c r="M809" s="243">
        <f>G809*(1+L809/100)</f>
        <v>0</v>
      </c>
      <c r="N809" s="241">
        <v>3.7999999999999999E-2</v>
      </c>
      <c r="O809" s="241">
        <f>ROUND(E809*N809,2)</f>
        <v>0.15</v>
      </c>
      <c r="P809" s="241">
        <v>0</v>
      </c>
      <c r="Q809" s="241">
        <f>ROUND(E809*P809,2)</f>
        <v>0</v>
      </c>
      <c r="R809" s="243"/>
      <c r="S809" s="243" t="s">
        <v>323</v>
      </c>
      <c r="T809" s="244" t="s">
        <v>324</v>
      </c>
      <c r="U809" s="221">
        <v>0</v>
      </c>
      <c r="V809" s="221">
        <f>ROUND(E809*U809,2)</f>
        <v>0</v>
      </c>
      <c r="W809" s="221"/>
      <c r="X809" s="221" t="s">
        <v>239</v>
      </c>
      <c r="Y809" s="210"/>
      <c r="Z809" s="210"/>
      <c r="AA809" s="210"/>
      <c r="AB809" s="210"/>
      <c r="AC809" s="210"/>
      <c r="AD809" s="210"/>
      <c r="AE809" s="210"/>
      <c r="AF809" s="210"/>
      <c r="AG809" s="210" t="s">
        <v>240</v>
      </c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">
      <c r="A810" s="217"/>
      <c r="B810" s="218"/>
      <c r="C810" s="262" t="s">
        <v>971</v>
      </c>
      <c r="D810" s="246"/>
      <c r="E810" s="246"/>
      <c r="F810" s="246"/>
      <c r="G810" s="246"/>
      <c r="H810" s="221"/>
      <c r="I810" s="221"/>
      <c r="J810" s="221"/>
      <c r="K810" s="221"/>
      <c r="L810" s="221"/>
      <c r="M810" s="221"/>
      <c r="N810" s="220"/>
      <c r="O810" s="220"/>
      <c r="P810" s="220"/>
      <c r="Q810" s="220"/>
      <c r="R810" s="221"/>
      <c r="S810" s="221"/>
      <c r="T810" s="221"/>
      <c r="U810" s="221"/>
      <c r="V810" s="221"/>
      <c r="W810" s="221"/>
      <c r="X810" s="221"/>
      <c r="Y810" s="210"/>
      <c r="Z810" s="210"/>
      <c r="AA810" s="210"/>
      <c r="AB810" s="210"/>
      <c r="AC810" s="210"/>
      <c r="AD810" s="210"/>
      <c r="AE810" s="210"/>
      <c r="AF810" s="210"/>
      <c r="AG810" s="210" t="s">
        <v>351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">
      <c r="A811" s="217"/>
      <c r="B811" s="218"/>
      <c r="C811" s="260" t="s">
        <v>972</v>
      </c>
      <c r="D811" s="223"/>
      <c r="E811" s="224"/>
      <c r="F811" s="221"/>
      <c r="G811" s="221"/>
      <c r="H811" s="221"/>
      <c r="I811" s="221"/>
      <c r="J811" s="221"/>
      <c r="K811" s="221"/>
      <c r="L811" s="221"/>
      <c r="M811" s="221"/>
      <c r="N811" s="220"/>
      <c r="O811" s="220"/>
      <c r="P811" s="220"/>
      <c r="Q811" s="220"/>
      <c r="R811" s="221"/>
      <c r="S811" s="221"/>
      <c r="T811" s="221"/>
      <c r="U811" s="221"/>
      <c r="V811" s="221"/>
      <c r="W811" s="221"/>
      <c r="X811" s="221"/>
      <c r="Y811" s="210"/>
      <c r="Z811" s="210"/>
      <c r="AA811" s="210"/>
      <c r="AB811" s="210"/>
      <c r="AC811" s="210"/>
      <c r="AD811" s="210"/>
      <c r="AE811" s="210"/>
      <c r="AF811" s="210"/>
      <c r="AG811" s="210" t="s">
        <v>242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">
      <c r="A812" s="217"/>
      <c r="B812" s="218"/>
      <c r="C812" s="260" t="s">
        <v>973</v>
      </c>
      <c r="D812" s="223"/>
      <c r="E812" s="224">
        <v>1</v>
      </c>
      <c r="F812" s="221"/>
      <c r="G812" s="221"/>
      <c r="H812" s="221"/>
      <c r="I812" s="221"/>
      <c r="J812" s="221"/>
      <c r="K812" s="221"/>
      <c r="L812" s="221"/>
      <c r="M812" s="221"/>
      <c r="N812" s="220"/>
      <c r="O812" s="220"/>
      <c r="P812" s="220"/>
      <c r="Q812" s="220"/>
      <c r="R812" s="221"/>
      <c r="S812" s="221"/>
      <c r="T812" s="221"/>
      <c r="U812" s="221"/>
      <c r="V812" s="221"/>
      <c r="W812" s="221"/>
      <c r="X812" s="221"/>
      <c r="Y812" s="210"/>
      <c r="Z812" s="210"/>
      <c r="AA812" s="210"/>
      <c r="AB812" s="210"/>
      <c r="AC812" s="210"/>
      <c r="AD812" s="210"/>
      <c r="AE812" s="210"/>
      <c r="AF812" s="210"/>
      <c r="AG812" s="210" t="s">
        <v>242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">
      <c r="A813" s="217"/>
      <c r="B813" s="218"/>
      <c r="C813" s="260" t="s">
        <v>974</v>
      </c>
      <c r="D813" s="223"/>
      <c r="E813" s="224">
        <v>1</v>
      </c>
      <c r="F813" s="221"/>
      <c r="G813" s="221"/>
      <c r="H813" s="221"/>
      <c r="I813" s="221"/>
      <c r="J813" s="221"/>
      <c r="K813" s="221"/>
      <c r="L813" s="221"/>
      <c r="M813" s="221"/>
      <c r="N813" s="220"/>
      <c r="O813" s="220"/>
      <c r="P813" s="220"/>
      <c r="Q813" s="220"/>
      <c r="R813" s="221"/>
      <c r="S813" s="221"/>
      <c r="T813" s="221"/>
      <c r="U813" s="221"/>
      <c r="V813" s="221"/>
      <c r="W813" s="221"/>
      <c r="X813" s="221"/>
      <c r="Y813" s="210"/>
      <c r="Z813" s="210"/>
      <c r="AA813" s="210"/>
      <c r="AB813" s="210"/>
      <c r="AC813" s="210"/>
      <c r="AD813" s="210"/>
      <c r="AE813" s="210"/>
      <c r="AF813" s="210"/>
      <c r="AG813" s="210" t="s">
        <v>242</v>
      </c>
      <c r="AH813" s="210">
        <v>0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">
      <c r="A814" s="217"/>
      <c r="B814" s="218"/>
      <c r="C814" s="260" t="s">
        <v>975</v>
      </c>
      <c r="D814" s="223"/>
      <c r="E814" s="224">
        <v>1</v>
      </c>
      <c r="F814" s="221"/>
      <c r="G814" s="221"/>
      <c r="H814" s="221"/>
      <c r="I814" s="221"/>
      <c r="J814" s="221"/>
      <c r="K814" s="221"/>
      <c r="L814" s="221"/>
      <c r="M814" s="221"/>
      <c r="N814" s="220"/>
      <c r="O814" s="220"/>
      <c r="P814" s="220"/>
      <c r="Q814" s="220"/>
      <c r="R814" s="221"/>
      <c r="S814" s="221"/>
      <c r="T814" s="221"/>
      <c r="U814" s="221"/>
      <c r="V814" s="221"/>
      <c r="W814" s="221"/>
      <c r="X814" s="221"/>
      <c r="Y814" s="210"/>
      <c r="Z814" s="210"/>
      <c r="AA814" s="210"/>
      <c r="AB814" s="210"/>
      <c r="AC814" s="210"/>
      <c r="AD814" s="210"/>
      <c r="AE814" s="210"/>
      <c r="AF814" s="210"/>
      <c r="AG814" s="210" t="s">
        <v>242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">
      <c r="A815" s="217"/>
      <c r="B815" s="218"/>
      <c r="C815" s="260" t="s">
        <v>976</v>
      </c>
      <c r="D815" s="223"/>
      <c r="E815" s="224">
        <v>1</v>
      </c>
      <c r="F815" s="221"/>
      <c r="G815" s="221"/>
      <c r="H815" s="221"/>
      <c r="I815" s="221"/>
      <c r="J815" s="221"/>
      <c r="K815" s="221"/>
      <c r="L815" s="221"/>
      <c r="M815" s="221"/>
      <c r="N815" s="220"/>
      <c r="O815" s="220"/>
      <c r="P815" s="220"/>
      <c r="Q815" s="220"/>
      <c r="R815" s="221"/>
      <c r="S815" s="221"/>
      <c r="T815" s="221"/>
      <c r="U815" s="221"/>
      <c r="V815" s="221"/>
      <c r="W815" s="221"/>
      <c r="X815" s="221"/>
      <c r="Y815" s="210"/>
      <c r="Z815" s="210"/>
      <c r="AA815" s="210"/>
      <c r="AB815" s="210"/>
      <c r="AC815" s="210"/>
      <c r="AD815" s="210"/>
      <c r="AE815" s="210"/>
      <c r="AF815" s="210"/>
      <c r="AG815" s="210" t="s">
        <v>242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">
      <c r="A816" s="238">
        <v>81</v>
      </c>
      <c r="B816" s="239" t="s">
        <v>977</v>
      </c>
      <c r="C816" s="259" t="s">
        <v>978</v>
      </c>
      <c r="D816" s="240" t="s">
        <v>278</v>
      </c>
      <c r="E816" s="241">
        <v>4</v>
      </c>
      <c r="F816" s="242"/>
      <c r="G816" s="243">
        <f>ROUND(E816*F816,2)</f>
        <v>0</v>
      </c>
      <c r="H816" s="242"/>
      <c r="I816" s="243">
        <f>ROUND(E816*H816,2)</f>
        <v>0</v>
      </c>
      <c r="J816" s="242"/>
      <c r="K816" s="243">
        <f>ROUND(E816*J816,2)</f>
        <v>0</v>
      </c>
      <c r="L816" s="243">
        <v>15</v>
      </c>
      <c r="M816" s="243">
        <f>G816*(1+L816/100)</f>
        <v>0</v>
      </c>
      <c r="N816" s="241">
        <v>3.7999999999999999E-2</v>
      </c>
      <c r="O816" s="241">
        <f>ROUND(E816*N816,2)</f>
        <v>0.15</v>
      </c>
      <c r="P816" s="241">
        <v>0</v>
      </c>
      <c r="Q816" s="241">
        <f>ROUND(E816*P816,2)</f>
        <v>0</v>
      </c>
      <c r="R816" s="243"/>
      <c r="S816" s="243" t="s">
        <v>323</v>
      </c>
      <c r="T816" s="244" t="s">
        <v>324</v>
      </c>
      <c r="U816" s="221">
        <v>0</v>
      </c>
      <c r="V816" s="221">
        <f>ROUND(E816*U816,2)</f>
        <v>0</v>
      </c>
      <c r="W816" s="221"/>
      <c r="X816" s="221" t="s">
        <v>239</v>
      </c>
      <c r="Y816" s="210"/>
      <c r="Z816" s="210"/>
      <c r="AA816" s="210"/>
      <c r="AB816" s="210"/>
      <c r="AC816" s="210"/>
      <c r="AD816" s="210"/>
      <c r="AE816" s="210"/>
      <c r="AF816" s="210"/>
      <c r="AG816" s="210" t="s">
        <v>240</v>
      </c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1" x14ac:dyDescent="0.2">
      <c r="A817" s="217"/>
      <c r="B817" s="218"/>
      <c r="C817" s="262" t="s">
        <v>971</v>
      </c>
      <c r="D817" s="246"/>
      <c r="E817" s="246"/>
      <c r="F817" s="246"/>
      <c r="G817" s="246"/>
      <c r="H817" s="221"/>
      <c r="I817" s="221"/>
      <c r="J817" s="221"/>
      <c r="K817" s="221"/>
      <c r="L817" s="221"/>
      <c r="M817" s="221"/>
      <c r="N817" s="220"/>
      <c r="O817" s="220"/>
      <c r="P817" s="220"/>
      <c r="Q817" s="220"/>
      <c r="R817" s="221"/>
      <c r="S817" s="221"/>
      <c r="T817" s="221"/>
      <c r="U817" s="221"/>
      <c r="V817" s="221"/>
      <c r="W817" s="221"/>
      <c r="X817" s="221"/>
      <c r="Y817" s="210"/>
      <c r="Z817" s="210"/>
      <c r="AA817" s="210"/>
      <c r="AB817" s="210"/>
      <c r="AC817" s="210"/>
      <c r="AD817" s="210"/>
      <c r="AE817" s="210"/>
      <c r="AF817" s="210"/>
      <c r="AG817" s="210" t="s">
        <v>351</v>
      </c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1" x14ac:dyDescent="0.2">
      <c r="A818" s="217"/>
      <c r="B818" s="218"/>
      <c r="C818" s="260" t="s">
        <v>972</v>
      </c>
      <c r="D818" s="223"/>
      <c r="E818" s="224"/>
      <c r="F818" s="221"/>
      <c r="G818" s="221"/>
      <c r="H818" s="221"/>
      <c r="I818" s="221"/>
      <c r="J818" s="221"/>
      <c r="K818" s="221"/>
      <c r="L818" s="221"/>
      <c r="M818" s="221"/>
      <c r="N818" s="220"/>
      <c r="O818" s="220"/>
      <c r="P818" s="220"/>
      <c r="Q818" s="220"/>
      <c r="R818" s="221"/>
      <c r="S818" s="221"/>
      <c r="T818" s="221"/>
      <c r="U818" s="221"/>
      <c r="V818" s="221"/>
      <c r="W818" s="221"/>
      <c r="X818" s="221"/>
      <c r="Y818" s="210"/>
      <c r="Z818" s="210"/>
      <c r="AA818" s="210"/>
      <c r="AB818" s="210"/>
      <c r="AC818" s="210"/>
      <c r="AD818" s="210"/>
      <c r="AE818" s="210"/>
      <c r="AF818" s="210"/>
      <c r="AG818" s="210" t="s">
        <v>242</v>
      </c>
      <c r="AH818" s="210">
        <v>0</v>
      </c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">
      <c r="A819" s="217"/>
      <c r="B819" s="218"/>
      <c r="C819" s="260" t="s">
        <v>973</v>
      </c>
      <c r="D819" s="223"/>
      <c r="E819" s="224">
        <v>1</v>
      </c>
      <c r="F819" s="221"/>
      <c r="G819" s="221"/>
      <c r="H819" s="221"/>
      <c r="I819" s="221"/>
      <c r="J819" s="221"/>
      <c r="K819" s="221"/>
      <c r="L819" s="221"/>
      <c r="M819" s="221"/>
      <c r="N819" s="220"/>
      <c r="O819" s="220"/>
      <c r="P819" s="220"/>
      <c r="Q819" s="220"/>
      <c r="R819" s="221"/>
      <c r="S819" s="221"/>
      <c r="T819" s="221"/>
      <c r="U819" s="221"/>
      <c r="V819" s="221"/>
      <c r="W819" s="221"/>
      <c r="X819" s="221"/>
      <c r="Y819" s="210"/>
      <c r="Z819" s="210"/>
      <c r="AA819" s="210"/>
      <c r="AB819" s="210"/>
      <c r="AC819" s="210"/>
      <c r="AD819" s="210"/>
      <c r="AE819" s="210"/>
      <c r="AF819" s="210"/>
      <c r="AG819" s="210" t="s">
        <v>242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">
      <c r="A820" s="217"/>
      <c r="B820" s="218"/>
      <c r="C820" s="260" t="s">
        <v>974</v>
      </c>
      <c r="D820" s="223"/>
      <c r="E820" s="224">
        <v>1</v>
      </c>
      <c r="F820" s="221"/>
      <c r="G820" s="221"/>
      <c r="H820" s="221"/>
      <c r="I820" s="221"/>
      <c r="J820" s="221"/>
      <c r="K820" s="221"/>
      <c r="L820" s="221"/>
      <c r="M820" s="221"/>
      <c r="N820" s="220"/>
      <c r="O820" s="220"/>
      <c r="P820" s="220"/>
      <c r="Q820" s="220"/>
      <c r="R820" s="221"/>
      <c r="S820" s="221"/>
      <c r="T820" s="221"/>
      <c r="U820" s="221"/>
      <c r="V820" s="221"/>
      <c r="W820" s="221"/>
      <c r="X820" s="221"/>
      <c r="Y820" s="210"/>
      <c r="Z820" s="210"/>
      <c r="AA820" s="210"/>
      <c r="AB820" s="210"/>
      <c r="AC820" s="210"/>
      <c r="AD820" s="210"/>
      <c r="AE820" s="210"/>
      <c r="AF820" s="210"/>
      <c r="AG820" s="210" t="s">
        <v>242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">
      <c r="A821" s="217"/>
      <c r="B821" s="218"/>
      <c r="C821" s="260" t="s">
        <v>975</v>
      </c>
      <c r="D821" s="223"/>
      <c r="E821" s="224">
        <v>1</v>
      </c>
      <c r="F821" s="221"/>
      <c r="G821" s="221"/>
      <c r="H821" s="221"/>
      <c r="I821" s="221"/>
      <c r="J821" s="221"/>
      <c r="K821" s="221"/>
      <c r="L821" s="221"/>
      <c r="M821" s="221"/>
      <c r="N821" s="220"/>
      <c r="O821" s="220"/>
      <c r="P821" s="220"/>
      <c r="Q821" s="220"/>
      <c r="R821" s="221"/>
      <c r="S821" s="221"/>
      <c r="T821" s="221"/>
      <c r="U821" s="221"/>
      <c r="V821" s="221"/>
      <c r="W821" s="221"/>
      <c r="X821" s="221"/>
      <c r="Y821" s="210"/>
      <c r="Z821" s="210"/>
      <c r="AA821" s="210"/>
      <c r="AB821" s="210"/>
      <c r="AC821" s="210"/>
      <c r="AD821" s="210"/>
      <c r="AE821" s="210"/>
      <c r="AF821" s="210"/>
      <c r="AG821" s="210" t="s">
        <v>242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">
      <c r="A822" s="217"/>
      <c r="B822" s="218"/>
      <c r="C822" s="260" t="s">
        <v>976</v>
      </c>
      <c r="D822" s="223"/>
      <c r="E822" s="224">
        <v>1</v>
      </c>
      <c r="F822" s="221"/>
      <c r="G822" s="221"/>
      <c r="H822" s="221"/>
      <c r="I822" s="221"/>
      <c r="J822" s="221"/>
      <c r="K822" s="221"/>
      <c r="L822" s="221"/>
      <c r="M822" s="221"/>
      <c r="N822" s="220"/>
      <c r="O822" s="220"/>
      <c r="P822" s="220"/>
      <c r="Q822" s="220"/>
      <c r="R822" s="221"/>
      <c r="S822" s="221"/>
      <c r="T822" s="221"/>
      <c r="U822" s="221"/>
      <c r="V822" s="221"/>
      <c r="W822" s="221"/>
      <c r="X822" s="221"/>
      <c r="Y822" s="210"/>
      <c r="Z822" s="210"/>
      <c r="AA822" s="210"/>
      <c r="AB822" s="210"/>
      <c r="AC822" s="210"/>
      <c r="AD822" s="210"/>
      <c r="AE822" s="210"/>
      <c r="AF822" s="210"/>
      <c r="AG822" s="210" t="s">
        <v>242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">
      <c r="A823" s="238">
        <v>82</v>
      </c>
      <c r="B823" s="239" t="s">
        <v>979</v>
      </c>
      <c r="C823" s="259" t="s">
        <v>980</v>
      </c>
      <c r="D823" s="240" t="s">
        <v>278</v>
      </c>
      <c r="E823" s="241">
        <v>4</v>
      </c>
      <c r="F823" s="242"/>
      <c r="G823" s="243">
        <f>ROUND(E823*F823,2)</f>
        <v>0</v>
      </c>
      <c r="H823" s="242"/>
      <c r="I823" s="243">
        <f>ROUND(E823*H823,2)</f>
        <v>0</v>
      </c>
      <c r="J823" s="242"/>
      <c r="K823" s="243">
        <f>ROUND(E823*J823,2)</f>
        <v>0</v>
      </c>
      <c r="L823" s="243">
        <v>15</v>
      </c>
      <c r="M823" s="243">
        <f>G823*(1+L823/100)</f>
        <v>0</v>
      </c>
      <c r="N823" s="241">
        <v>3.7999999999999999E-2</v>
      </c>
      <c r="O823" s="241">
        <f>ROUND(E823*N823,2)</f>
        <v>0.15</v>
      </c>
      <c r="P823" s="241">
        <v>0</v>
      </c>
      <c r="Q823" s="241">
        <f>ROUND(E823*P823,2)</f>
        <v>0</v>
      </c>
      <c r="R823" s="243"/>
      <c r="S823" s="243" t="s">
        <v>323</v>
      </c>
      <c r="T823" s="244" t="s">
        <v>324</v>
      </c>
      <c r="U823" s="221">
        <v>0</v>
      </c>
      <c r="V823" s="221">
        <f>ROUND(E823*U823,2)</f>
        <v>0</v>
      </c>
      <c r="W823" s="221"/>
      <c r="X823" s="221" t="s">
        <v>239</v>
      </c>
      <c r="Y823" s="210"/>
      <c r="Z823" s="210"/>
      <c r="AA823" s="210"/>
      <c r="AB823" s="210"/>
      <c r="AC823" s="210"/>
      <c r="AD823" s="210"/>
      <c r="AE823" s="210"/>
      <c r="AF823" s="210"/>
      <c r="AG823" s="210" t="s">
        <v>240</v>
      </c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">
      <c r="A824" s="217"/>
      <c r="B824" s="218"/>
      <c r="C824" s="262" t="s">
        <v>971</v>
      </c>
      <c r="D824" s="246"/>
      <c r="E824" s="246"/>
      <c r="F824" s="246"/>
      <c r="G824" s="246"/>
      <c r="H824" s="221"/>
      <c r="I824" s="221"/>
      <c r="J824" s="221"/>
      <c r="K824" s="221"/>
      <c r="L824" s="221"/>
      <c r="M824" s="221"/>
      <c r="N824" s="220"/>
      <c r="O824" s="220"/>
      <c r="P824" s="220"/>
      <c r="Q824" s="220"/>
      <c r="R824" s="221"/>
      <c r="S824" s="221"/>
      <c r="T824" s="221"/>
      <c r="U824" s="221"/>
      <c r="V824" s="221"/>
      <c r="W824" s="221"/>
      <c r="X824" s="221"/>
      <c r="Y824" s="210"/>
      <c r="Z824" s="210"/>
      <c r="AA824" s="210"/>
      <c r="AB824" s="210"/>
      <c r="AC824" s="210"/>
      <c r="AD824" s="210"/>
      <c r="AE824" s="210"/>
      <c r="AF824" s="210"/>
      <c r="AG824" s="210" t="s">
        <v>351</v>
      </c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">
      <c r="A825" s="217"/>
      <c r="B825" s="218"/>
      <c r="C825" s="260" t="s">
        <v>981</v>
      </c>
      <c r="D825" s="223"/>
      <c r="E825" s="224">
        <v>1</v>
      </c>
      <c r="F825" s="221"/>
      <c r="G825" s="221"/>
      <c r="H825" s="221"/>
      <c r="I825" s="221"/>
      <c r="J825" s="221"/>
      <c r="K825" s="221"/>
      <c r="L825" s="221"/>
      <c r="M825" s="221"/>
      <c r="N825" s="220"/>
      <c r="O825" s="220"/>
      <c r="P825" s="220"/>
      <c r="Q825" s="220"/>
      <c r="R825" s="221"/>
      <c r="S825" s="221"/>
      <c r="T825" s="221"/>
      <c r="U825" s="221"/>
      <c r="V825" s="221"/>
      <c r="W825" s="221"/>
      <c r="X825" s="221"/>
      <c r="Y825" s="210"/>
      <c r="Z825" s="210"/>
      <c r="AA825" s="210"/>
      <c r="AB825" s="210"/>
      <c r="AC825" s="210"/>
      <c r="AD825" s="210"/>
      <c r="AE825" s="210"/>
      <c r="AF825" s="210"/>
      <c r="AG825" s="210" t="s">
        <v>242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">
      <c r="A826" s="217"/>
      <c r="B826" s="218"/>
      <c r="C826" s="260" t="s">
        <v>665</v>
      </c>
      <c r="D826" s="223"/>
      <c r="E826" s="224">
        <v>1</v>
      </c>
      <c r="F826" s="221"/>
      <c r="G826" s="221"/>
      <c r="H826" s="221"/>
      <c r="I826" s="221"/>
      <c r="J826" s="221"/>
      <c r="K826" s="221"/>
      <c r="L826" s="221"/>
      <c r="M826" s="221"/>
      <c r="N826" s="220"/>
      <c r="O826" s="220"/>
      <c r="P826" s="220"/>
      <c r="Q826" s="220"/>
      <c r="R826" s="221"/>
      <c r="S826" s="221"/>
      <c r="T826" s="221"/>
      <c r="U826" s="221"/>
      <c r="V826" s="221"/>
      <c r="W826" s="221"/>
      <c r="X826" s="221"/>
      <c r="Y826" s="210"/>
      <c r="Z826" s="210"/>
      <c r="AA826" s="210"/>
      <c r="AB826" s="210"/>
      <c r="AC826" s="210"/>
      <c r="AD826" s="210"/>
      <c r="AE826" s="210"/>
      <c r="AF826" s="210"/>
      <c r="AG826" s="210" t="s">
        <v>242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">
      <c r="A827" s="217"/>
      <c r="B827" s="218"/>
      <c r="C827" s="260" t="s">
        <v>982</v>
      </c>
      <c r="D827" s="223"/>
      <c r="E827" s="224">
        <v>2</v>
      </c>
      <c r="F827" s="221"/>
      <c r="G827" s="221"/>
      <c r="H827" s="221"/>
      <c r="I827" s="221"/>
      <c r="J827" s="221"/>
      <c r="K827" s="221"/>
      <c r="L827" s="221"/>
      <c r="M827" s="221"/>
      <c r="N827" s="220"/>
      <c r="O827" s="220"/>
      <c r="P827" s="220"/>
      <c r="Q827" s="220"/>
      <c r="R827" s="221"/>
      <c r="S827" s="221"/>
      <c r="T827" s="221"/>
      <c r="U827" s="221"/>
      <c r="V827" s="221"/>
      <c r="W827" s="221"/>
      <c r="X827" s="221"/>
      <c r="Y827" s="210"/>
      <c r="Z827" s="210"/>
      <c r="AA827" s="210"/>
      <c r="AB827" s="210"/>
      <c r="AC827" s="210"/>
      <c r="AD827" s="210"/>
      <c r="AE827" s="210"/>
      <c r="AF827" s="210"/>
      <c r="AG827" s="210" t="s">
        <v>242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">
      <c r="A828" s="238">
        <v>83</v>
      </c>
      <c r="B828" s="239" t="s">
        <v>983</v>
      </c>
      <c r="C828" s="259" t="s">
        <v>984</v>
      </c>
      <c r="D828" s="240" t="s">
        <v>278</v>
      </c>
      <c r="E828" s="241">
        <v>1</v>
      </c>
      <c r="F828" s="242"/>
      <c r="G828" s="243">
        <f>ROUND(E828*F828,2)</f>
        <v>0</v>
      </c>
      <c r="H828" s="242"/>
      <c r="I828" s="243">
        <f>ROUND(E828*H828,2)</f>
        <v>0</v>
      </c>
      <c r="J828" s="242"/>
      <c r="K828" s="243">
        <f>ROUND(E828*J828,2)</f>
        <v>0</v>
      </c>
      <c r="L828" s="243">
        <v>15</v>
      </c>
      <c r="M828" s="243">
        <f>G828*(1+L828/100)</f>
        <v>0</v>
      </c>
      <c r="N828" s="241">
        <v>3.7999999999999999E-2</v>
      </c>
      <c r="O828" s="241">
        <f>ROUND(E828*N828,2)</f>
        <v>0.04</v>
      </c>
      <c r="P828" s="241">
        <v>0</v>
      </c>
      <c r="Q828" s="241">
        <f>ROUND(E828*P828,2)</f>
        <v>0</v>
      </c>
      <c r="R828" s="243"/>
      <c r="S828" s="243" t="s">
        <v>323</v>
      </c>
      <c r="T828" s="244" t="s">
        <v>324</v>
      </c>
      <c r="U828" s="221">
        <v>0</v>
      </c>
      <c r="V828" s="221">
        <f>ROUND(E828*U828,2)</f>
        <v>0</v>
      </c>
      <c r="W828" s="221"/>
      <c r="X828" s="221" t="s">
        <v>239</v>
      </c>
      <c r="Y828" s="210"/>
      <c r="Z828" s="210"/>
      <c r="AA828" s="210"/>
      <c r="AB828" s="210"/>
      <c r="AC828" s="210"/>
      <c r="AD828" s="210"/>
      <c r="AE828" s="210"/>
      <c r="AF828" s="210"/>
      <c r="AG828" s="210" t="s">
        <v>240</v>
      </c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">
      <c r="A829" s="217"/>
      <c r="B829" s="218"/>
      <c r="C829" s="262" t="s">
        <v>971</v>
      </c>
      <c r="D829" s="246"/>
      <c r="E829" s="246"/>
      <c r="F829" s="246"/>
      <c r="G829" s="246"/>
      <c r="H829" s="221"/>
      <c r="I829" s="221"/>
      <c r="J829" s="221"/>
      <c r="K829" s="221"/>
      <c r="L829" s="221"/>
      <c r="M829" s="221"/>
      <c r="N829" s="220"/>
      <c r="O829" s="220"/>
      <c r="P829" s="220"/>
      <c r="Q829" s="220"/>
      <c r="R829" s="221"/>
      <c r="S829" s="221"/>
      <c r="T829" s="221"/>
      <c r="U829" s="221"/>
      <c r="V829" s="221"/>
      <c r="W829" s="221"/>
      <c r="X829" s="221"/>
      <c r="Y829" s="210"/>
      <c r="Z829" s="210"/>
      <c r="AA829" s="210"/>
      <c r="AB829" s="210"/>
      <c r="AC829" s="210"/>
      <c r="AD829" s="210"/>
      <c r="AE829" s="210"/>
      <c r="AF829" s="210"/>
      <c r="AG829" s="210" t="s">
        <v>351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">
      <c r="A830" s="217"/>
      <c r="B830" s="218"/>
      <c r="C830" s="260" t="s">
        <v>861</v>
      </c>
      <c r="D830" s="223"/>
      <c r="E830" s="224">
        <v>1</v>
      </c>
      <c r="F830" s="221"/>
      <c r="G830" s="221"/>
      <c r="H830" s="221"/>
      <c r="I830" s="221"/>
      <c r="J830" s="221"/>
      <c r="K830" s="221"/>
      <c r="L830" s="221"/>
      <c r="M830" s="221"/>
      <c r="N830" s="220"/>
      <c r="O830" s="220"/>
      <c r="P830" s="220"/>
      <c r="Q830" s="220"/>
      <c r="R830" s="221"/>
      <c r="S830" s="221"/>
      <c r="T830" s="221"/>
      <c r="U830" s="221"/>
      <c r="V830" s="221"/>
      <c r="W830" s="221"/>
      <c r="X830" s="221"/>
      <c r="Y830" s="210"/>
      <c r="Z830" s="210"/>
      <c r="AA830" s="210"/>
      <c r="AB830" s="210"/>
      <c r="AC830" s="210"/>
      <c r="AD830" s="210"/>
      <c r="AE830" s="210"/>
      <c r="AF830" s="210"/>
      <c r="AG830" s="210" t="s">
        <v>242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ht="22.5" outlineLevel="1" x14ac:dyDescent="0.2">
      <c r="A831" s="238">
        <v>84</v>
      </c>
      <c r="B831" s="239" t="s">
        <v>985</v>
      </c>
      <c r="C831" s="259" t="s">
        <v>986</v>
      </c>
      <c r="D831" s="240" t="s">
        <v>278</v>
      </c>
      <c r="E831" s="241">
        <v>6</v>
      </c>
      <c r="F831" s="242"/>
      <c r="G831" s="243">
        <f>ROUND(E831*F831,2)</f>
        <v>0</v>
      </c>
      <c r="H831" s="242"/>
      <c r="I831" s="243">
        <f>ROUND(E831*H831,2)</f>
        <v>0</v>
      </c>
      <c r="J831" s="242"/>
      <c r="K831" s="243">
        <f>ROUND(E831*J831,2)</f>
        <v>0</v>
      </c>
      <c r="L831" s="243">
        <v>15</v>
      </c>
      <c r="M831" s="243">
        <f>G831*(1+L831/100)</f>
        <v>0</v>
      </c>
      <c r="N831" s="241">
        <v>3.7999999999999999E-2</v>
      </c>
      <c r="O831" s="241">
        <f>ROUND(E831*N831,2)</f>
        <v>0.23</v>
      </c>
      <c r="P831" s="241">
        <v>0</v>
      </c>
      <c r="Q831" s="241">
        <f>ROUND(E831*P831,2)</f>
        <v>0</v>
      </c>
      <c r="R831" s="243"/>
      <c r="S831" s="243" t="s">
        <v>323</v>
      </c>
      <c r="T831" s="244" t="s">
        <v>324</v>
      </c>
      <c r="U831" s="221">
        <v>0</v>
      </c>
      <c r="V831" s="221">
        <f>ROUND(E831*U831,2)</f>
        <v>0</v>
      </c>
      <c r="W831" s="221"/>
      <c r="X831" s="221" t="s">
        <v>239</v>
      </c>
      <c r="Y831" s="210"/>
      <c r="Z831" s="210"/>
      <c r="AA831" s="210"/>
      <c r="AB831" s="210"/>
      <c r="AC831" s="210"/>
      <c r="AD831" s="210"/>
      <c r="AE831" s="210"/>
      <c r="AF831" s="210"/>
      <c r="AG831" s="210" t="s">
        <v>240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">
      <c r="A832" s="217"/>
      <c r="B832" s="218"/>
      <c r="C832" s="262" t="s">
        <v>971</v>
      </c>
      <c r="D832" s="246"/>
      <c r="E832" s="246"/>
      <c r="F832" s="246"/>
      <c r="G832" s="246"/>
      <c r="H832" s="221"/>
      <c r="I832" s="221"/>
      <c r="J832" s="221"/>
      <c r="K832" s="221"/>
      <c r="L832" s="221"/>
      <c r="M832" s="221"/>
      <c r="N832" s="220"/>
      <c r="O832" s="220"/>
      <c r="P832" s="220"/>
      <c r="Q832" s="220"/>
      <c r="R832" s="221"/>
      <c r="S832" s="221"/>
      <c r="T832" s="221"/>
      <c r="U832" s="221"/>
      <c r="V832" s="221"/>
      <c r="W832" s="221"/>
      <c r="X832" s="221"/>
      <c r="Y832" s="210"/>
      <c r="Z832" s="210"/>
      <c r="AA832" s="210"/>
      <c r="AB832" s="210"/>
      <c r="AC832" s="210"/>
      <c r="AD832" s="210"/>
      <c r="AE832" s="210"/>
      <c r="AF832" s="210"/>
      <c r="AG832" s="210" t="s">
        <v>351</v>
      </c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">
      <c r="A833" s="217"/>
      <c r="B833" s="218"/>
      <c r="C833" s="260" t="s">
        <v>987</v>
      </c>
      <c r="D833" s="223"/>
      <c r="E833" s="224">
        <v>1</v>
      </c>
      <c r="F833" s="221"/>
      <c r="G833" s="221"/>
      <c r="H833" s="221"/>
      <c r="I833" s="221"/>
      <c r="J833" s="221"/>
      <c r="K833" s="221"/>
      <c r="L833" s="221"/>
      <c r="M833" s="221"/>
      <c r="N833" s="220"/>
      <c r="O833" s="220"/>
      <c r="P833" s="220"/>
      <c r="Q833" s="220"/>
      <c r="R833" s="221"/>
      <c r="S833" s="221"/>
      <c r="T833" s="221"/>
      <c r="U833" s="221"/>
      <c r="V833" s="221"/>
      <c r="W833" s="221"/>
      <c r="X833" s="221"/>
      <c r="Y833" s="210"/>
      <c r="Z833" s="210"/>
      <c r="AA833" s="210"/>
      <c r="AB833" s="210"/>
      <c r="AC833" s="210"/>
      <c r="AD833" s="210"/>
      <c r="AE833" s="210"/>
      <c r="AF833" s="210"/>
      <c r="AG833" s="210" t="s">
        <v>242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">
      <c r="A834" s="217"/>
      <c r="B834" s="218"/>
      <c r="C834" s="260" t="s">
        <v>988</v>
      </c>
      <c r="D834" s="223"/>
      <c r="E834" s="224">
        <v>1</v>
      </c>
      <c r="F834" s="221"/>
      <c r="G834" s="221"/>
      <c r="H834" s="221"/>
      <c r="I834" s="221"/>
      <c r="J834" s="221"/>
      <c r="K834" s="221"/>
      <c r="L834" s="221"/>
      <c r="M834" s="221"/>
      <c r="N834" s="220"/>
      <c r="O834" s="220"/>
      <c r="P834" s="220"/>
      <c r="Q834" s="220"/>
      <c r="R834" s="221"/>
      <c r="S834" s="221"/>
      <c r="T834" s="221"/>
      <c r="U834" s="221"/>
      <c r="V834" s="221"/>
      <c r="W834" s="221"/>
      <c r="X834" s="221"/>
      <c r="Y834" s="210"/>
      <c r="Z834" s="210"/>
      <c r="AA834" s="210"/>
      <c r="AB834" s="210"/>
      <c r="AC834" s="210"/>
      <c r="AD834" s="210"/>
      <c r="AE834" s="210"/>
      <c r="AF834" s="210"/>
      <c r="AG834" s="210" t="s">
        <v>242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">
      <c r="A835" s="217"/>
      <c r="B835" s="218"/>
      <c r="C835" s="260" t="s">
        <v>989</v>
      </c>
      <c r="D835" s="223"/>
      <c r="E835" s="224">
        <v>1</v>
      </c>
      <c r="F835" s="221"/>
      <c r="G835" s="221"/>
      <c r="H835" s="221"/>
      <c r="I835" s="221"/>
      <c r="J835" s="221"/>
      <c r="K835" s="221"/>
      <c r="L835" s="221"/>
      <c r="M835" s="221"/>
      <c r="N835" s="220"/>
      <c r="O835" s="220"/>
      <c r="P835" s="220"/>
      <c r="Q835" s="220"/>
      <c r="R835" s="221"/>
      <c r="S835" s="221"/>
      <c r="T835" s="221"/>
      <c r="U835" s="221"/>
      <c r="V835" s="221"/>
      <c r="W835" s="221"/>
      <c r="X835" s="221"/>
      <c r="Y835" s="210"/>
      <c r="Z835" s="210"/>
      <c r="AA835" s="210"/>
      <c r="AB835" s="210"/>
      <c r="AC835" s="210"/>
      <c r="AD835" s="210"/>
      <c r="AE835" s="210"/>
      <c r="AF835" s="210"/>
      <c r="AG835" s="210" t="s">
        <v>242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">
      <c r="A836" s="217"/>
      <c r="B836" s="218"/>
      <c r="C836" s="260" t="s">
        <v>990</v>
      </c>
      <c r="D836" s="223"/>
      <c r="E836" s="224">
        <v>1</v>
      </c>
      <c r="F836" s="221"/>
      <c r="G836" s="221"/>
      <c r="H836" s="221"/>
      <c r="I836" s="221"/>
      <c r="J836" s="221"/>
      <c r="K836" s="221"/>
      <c r="L836" s="221"/>
      <c r="M836" s="221"/>
      <c r="N836" s="220"/>
      <c r="O836" s="220"/>
      <c r="P836" s="220"/>
      <c r="Q836" s="220"/>
      <c r="R836" s="221"/>
      <c r="S836" s="221"/>
      <c r="T836" s="221"/>
      <c r="U836" s="221"/>
      <c r="V836" s="221"/>
      <c r="W836" s="221"/>
      <c r="X836" s="221"/>
      <c r="Y836" s="210"/>
      <c r="Z836" s="210"/>
      <c r="AA836" s="210"/>
      <c r="AB836" s="210"/>
      <c r="AC836" s="210"/>
      <c r="AD836" s="210"/>
      <c r="AE836" s="210"/>
      <c r="AF836" s="210"/>
      <c r="AG836" s="210" t="s">
        <v>242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">
      <c r="A837" s="217"/>
      <c r="B837" s="218"/>
      <c r="C837" s="260" t="s">
        <v>991</v>
      </c>
      <c r="D837" s="223"/>
      <c r="E837" s="224">
        <v>1</v>
      </c>
      <c r="F837" s="221"/>
      <c r="G837" s="221"/>
      <c r="H837" s="221"/>
      <c r="I837" s="221"/>
      <c r="J837" s="221"/>
      <c r="K837" s="221"/>
      <c r="L837" s="221"/>
      <c r="M837" s="221"/>
      <c r="N837" s="220"/>
      <c r="O837" s="220"/>
      <c r="P837" s="220"/>
      <c r="Q837" s="220"/>
      <c r="R837" s="221"/>
      <c r="S837" s="221"/>
      <c r="T837" s="221"/>
      <c r="U837" s="221"/>
      <c r="V837" s="221"/>
      <c r="W837" s="221"/>
      <c r="X837" s="221"/>
      <c r="Y837" s="210"/>
      <c r="Z837" s="210"/>
      <c r="AA837" s="210"/>
      <c r="AB837" s="210"/>
      <c r="AC837" s="210"/>
      <c r="AD837" s="210"/>
      <c r="AE837" s="210"/>
      <c r="AF837" s="210"/>
      <c r="AG837" s="210" t="s">
        <v>242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">
      <c r="A838" s="217"/>
      <c r="B838" s="218"/>
      <c r="C838" s="260" t="s">
        <v>992</v>
      </c>
      <c r="D838" s="223"/>
      <c r="E838" s="224">
        <v>1</v>
      </c>
      <c r="F838" s="221"/>
      <c r="G838" s="221"/>
      <c r="H838" s="221"/>
      <c r="I838" s="221"/>
      <c r="J838" s="221"/>
      <c r="K838" s="221"/>
      <c r="L838" s="221"/>
      <c r="M838" s="221"/>
      <c r="N838" s="220"/>
      <c r="O838" s="220"/>
      <c r="P838" s="220"/>
      <c r="Q838" s="220"/>
      <c r="R838" s="221"/>
      <c r="S838" s="221"/>
      <c r="T838" s="221"/>
      <c r="U838" s="221"/>
      <c r="V838" s="221"/>
      <c r="W838" s="221"/>
      <c r="X838" s="221"/>
      <c r="Y838" s="210"/>
      <c r="Z838" s="210"/>
      <c r="AA838" s="210"/>
      <c r="AB838" s="210"/>
      <c r="AC838" s="210"/>
      <c r="AD838" s="210"/>
      <c r="AE838" s="210"/>
      <c r="AF838" s="210"/>
      <c r="AG838" s="210" t="s">
        <v>242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">
      <c r="A839" s="238">
        <v>85</v>
      </c>
      <c r="B839" s="239" t="s">
        <v>993</v>
      </c>
      <c r="C839" s="259" t="s">
        <v>994</v>
      </c>
      <c r="D839" s="240" t="s">
        <v>278</v>
      </c>
      <c r="E839" s="241">
        <v>2</v>
      </c>
      <c r="F839" s="242"/>
      <c r="G839" s="243">
        <f>ROUND(E839*F839,2)</f>
        <v>0</v>
      </c>
      <c r="H839" s="242"/>
      <c r="I839" s="243">
        <f>ROUND(E839*H839,2)</f>
        <v>0</v>
      </c>
      <c r="J839" s="242"/>
      <c r="K839" s="243">
        <f>ROUND(E839*J839,2)</f>
        <v>0</v>
      </c>
      <c r="L839" s="243">
        <v>15</v>
      </c>
      <c r="M839" s="243">
        <f>G839*(1+L839/100)</f>
        <v>0</v>
      </c>
      <c r="N839" s="241">
        <v>3.7999999999999999E-2</v>
      </c>
      <c r="O839" s="241">
        <f>ROUND(E839*N839,2)</f>
        <v>0.08</v>
      </c>
      <c r="P839" s="241">
        <v>0</v>
      </c>
      <c r="Q839" s="241">
        <f>ROUND(E839*P839,2)</f>
        <v>0</v>
      </c>
      <c r="R839" s="243"/>
      <c r="S839" s="243" t="s">
        <v>323</v>
      </c>
      <c r="T839" s="244" t="s">
        <v>324</v>
      </c>
      <c r="U839" s="221">
        <v>0</v>
      </c>
      <c r="V839" s="221">
        <f>ROUND(E839*U839,2)</f>
        <v>0</v>
      </c>
      <c r="W839" s="221"/>
      <c r="X839" s="221" t="s">
        <v>239</v>
      </c>
      <c r="Y839" s="210"/>
      <c r="Z839" s="210"/>
      <c r="AA839" s="210"/>
      <c r="AB839" s="210"/>
      <c r="AC839" s="210"/>
      <c r="AD839" s="210"/>
      <c r="AE839" s="210"/>
      <c r="AF839" s="210"/>
      <c r="AG839" s="210" t="s">
        <v>240</v>
      </c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">
      <c r="A840" s="217"/>
      <c r="B840" s="218"/>
      <c r="C840" s="262" t="s">
        <v>971</v>
      </c>
      <c r="D840" s="246"/>
      <c r="E840" s="246"/>
      <c r="F840" s="246"/>
      <c r="G840" s="246"/>
      <c r="H840" s="221"/>
      <c r="I840" s="221"/>
      <c r="J840" s="221"/>
      <c r="K840" s="221"/>
      <c r="L840" s="221"/>
      <c r="M840" s="221"/>
      <c r="N840" s="220"/>
      <c r="O840" s="220"/>
      <c r="P840" s="220"/>
      <c r="Q840" s="220"/>
      <c r="R840" s="221"/>
      <c r="S840" s="221"/>
      <c r="T840" s="221"/>
      <c r="U840" s="221"/>
      <c r="V840" s="221"/>
      <c r="W840" s="221"/>
      <c r="X840" s="221"/>
      <c r="Y840" s="210"/>
      <c r="Z840" s="210"/>
      <c r="AA840" s="210"/>
      <c r="AB840" s="210"/>
      <c r="AC840" s="210"/>
      <c r="AD840" s="210"/>
      <c r="AE840" s="210"/>
      <c r="AF840" s="210"/>
      <c r="AG840" s="210" t="s">
        <v>351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">
      <c r="A841" s="217"/>
      <c r="B841" s="218"/>
      <c r="C841" s="260" t="s">
        <v>995</v>
      </c>
      <c r="D841" s="223"/>
      <c r="E841" s="224">
        <v>1</v>
      </c>
      <c r="F841" s="221"/>
      <c r="G841" s="221"/>
      <c r="H841" s="221"/>
      <c r="I841" s="221"/>
      <c r="J841" s="221"/>
      <c r="K841" s="221"/>
      <c r="L841" s="221"/>
      <c r="M841" s="221"/>
      <c r="N841" s="220"/>
      <c r="O841" s="220"/>
      <c r="P841" s="220"/>
      <c r="Q841" s="220"/>
      <c r="R841" s="221"/>
      <c r="S841" s="221"/>
      <c r="T841" s="221"/>
      <c r="U841" s="221"/>
      <c r="V841" s="221"/>
      <c r="W841" s="221"/>
      <c r="X841" s="221"/>
      <c r="Y841" s="210"/>
      <c r="Z841" s="210"/>
      <c r="AA841" s="210"/>
      <c r="AB841" s="210"/>
      <c r="AC841" s="210"/>
      <c r="AD841" s="210"/>
      <c r="AE841" s="210"/>
      <c r="AF841" s="210"/>
      <c r="AG841" s="210" t="s">
        <v>242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">
      <c r="A842" s="217"/>
      <c r="B842" s="218"/>
      <c r="C842" s="260" t="s">
        <v>996</v>
      </c>
      <c r="D842" s="223"/>
      <c r="E842" s="224">
        <v>1</v>
      </c>
      <c r="F842" s="221"/>
      <c r="G842" s="221"/>
      <c r="H842" s="221"/>
      <c r="I842" s="221"/>
      <c r="J842" s="221"/>
      <c r="K842" s="221"/>
      <c r="L842" s="221"/>
      <c r="M842" s="221"/>
      <c r="N842" s="220"/>
      <c r="O842" s="220"/>
      <c r="P842" s="220"/>
      <c r="Q842" s="220"/>
      <c r="R842" s="221"/>
      <c r="S842" s="221"/>
      <c r="T842" s="221"/>
      <c r="U842" s="221"/>
      <c r="V842" s="221"/>
      <c r="W842" s="221"/>
      <c r="X842" s="221"/>
      <c r="Y842" s="210"/>
      <c r="Z842" s="210"/>
      <c r="AA842" s="210"/>
      <c r="AB842" s="210"/>
      <c r="AC842" s="210"/>
      <c r="AD842" s="210"/>
      <c r="AE842" s="210"/>
      <c r="AF842" s="210"/>
      <c r="AG842" s="210" t="s">
        <v>242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x14ac:dyDescent="0.2">
      <c r="A843" s="231" t="s">
        <v>232</v>
      </c>
      <c r="B843" s="232" t="s">
        <v>183</v>
      </c>
      <c r="C843" s="258" t="s">
        <v>184</v>
      </c>
      <c r="D843" s="233"/>
      <c r="E843" s="234"/>
      <c r="F843" s="235"/>
      <c r="G843" s="235">
        <f>SUMIF(AG844:AG887,"&lt;&gt;NOR",G844:G887)</f>
        <v>0</v>
      </c>
      <c r="H843" s="235"/>
      <c r="I843" s="235">
        <f>SUM(I844:I887)</f>
        <v>0</v>
      </c>
      <c r="J843" s="235"/>
      <c r="K843" s="235">
        <f>SUM(K844:K887)</f>
        <v>0</v>
      </c>
      <c r="L843" s="235"/>
      <c r="M843" s="235">
        <f>SUM(M844:M887)</f>
        <v>0</v>
      </c>
      <c r="N843" s="234"/>
      <c r="O843" s="234">
        <f>SUM(O844:O887)</f>
        <v>2.9699999999999998</v>
      </c>
      <c r="P843" s="234"/>
      <c r="Q843" s="234">
        <f>SUM(Q844:Q887)</f>
        <v>0</v>
      </c>
      <c r="R843" s="235"/>
      <c r="S843" s="235"/>
      <c r="T843" s="236"/>
      <c r="U843" s="230"/>
      <c r="V843" s="230">
        <f>SUM(V844:V887)</f>
        <v>113.09</v>
      </c>
      <c r="W843" s="230"/>
      <c r="X843" s="230"/>
      <c r="AG843" t="s">
        <v>233</v>
      </c>
    </row>
    <row r="844" spans="1:60" ht="22.5" outlineLevel="1" x14ac:dyDescent="0.2">
      <c r="A844" s="238">
        <v>86</v>
      </c>
      <c r="B844" s="239" t="s">
        <v>997</v>
      </c>
      <c r="C844" s="259" t="s">
        <v>998</v>
      </c>
      <c r="D844" s="240" t="s">
        <v>236</v>
      </c>
      <c r="E844" s="241">
        <v>56.46</v>
      </c>
      <c r="F844" s="242"/>
      <c r="G844" s="243">
        <f>ROUND(E844*F844,2)</f>
        <v>0</v>
      </c>
      <c r="H844" s="242"/>
      <c r="I844" s="243">
        <f>ROUND(E844*H844,2)</f>
        <v>0</v>
      </c>
      <c r="J844" s="242"/>
      <c r="K844" s="243">
        <f>ROUND(E844*J844,2)</f>
        <v>0</v>
      </c>
      <c r="L844" s="243">
        <v>15</v>
      </c>
      <c r="M844" s="243">
        <f>G844*(1+L844/100)</f>
        <v>0</v>
      </c>
      <c r="N844" s="241">
        <v>0</v>
      </c>
      <c r="O844" s="241">
        <f>ROUND(E844*N844,2)</f>
        <v>0</v>
      </c>
      <c r="P844" s="241">
        <v>0</v>
      </c>
      <c r="Q844" s="241">
        <f>ROUND(E844*P844,2)</f>
        <v>0</v>
      </c>
      <c r="R844" s="243" t="s">
        <v>999</v>
      </c>
      <c r="S844" s="243" t="s">
        <v>237</v>
      </c>
      <c r="T844" s="244" t="s">
        <v>238</v>
      </c>
      <c r="U844" s="221">
        <v>1.6E-2</v>
      </c>
      <c r="V844" s="221">
        <f>ROUND(E844*U844,2)</f>
        <v>0.9</v>
      </c>
      <c r="W844" s="221"/>
      <c r="X844" s="221" t="s">
        <v>239</v>
      </c>
      <c r="Y844" s="210"/>
      <c r="Z844" s="210"/>
      <c r="AA844" s="210"/>
      <c r="AB844" s="210"/>
      <c r="AC844" s="210"/>
      <c r="AD844" s="210"/>
      <c r="AE844" s="210"/>
      <c r="AF844" s="210"/>
      <c r="AG844" s="210" t="s">
        <v>240</v>
      </c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">
      <c r="A845" s="217"/>
      <c r="B845" s="218"/>
      <c r="C845" s="260" t="s">
        <v>1000</v>
      </c>
      <c r="D845" s="223"/>
      <c r="E845" s="224"/>
      <c r="F845" s="221"/>
      <c r="G845" s="221"/>
      <c r="H845" s="221"/>
      <c r="I845" s="221"/>
      <c r="J845" s="221"/>
      <c r="K845" s="221"/>
      <c r="L845" s="221"/>
      <c r="M845" s="221"/>
      <c r="N845" s="220"/>
      <c r="O845" s="220"/>
      <c r="P845" s="220"/>
      <c r="Q845" s="220"/>
      <c r="R845" s="221"/>
      <c r="S845" s="221"/>
      <c r="T845" s="221"/>
      <c r="U845" s="221"/>
      <c r="V845" s="221"/>
      <c r="W845" s="221"/>
      <c r="X845" s="221"/>
      <c r="Y845" s="210"/>
      <c r="Z845" s="210"/>
      <c r="AA845" s="210"/>
      <c r="AB845" s="210"/>
      <c r="AC845" s="210"/>
      <c r="AD845" s="210"/>
      <c r="AE845" s="210"/>
      <c r="AF845" s="210"/>
      <c r="AG845" s="210" t="s">
        <v>242</v>
      </c>
      <c r="AH845" s="210">
        <v>0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">
      <c r="A846" s="217"/>
      <c r="B846" s="218"/>
      <c r="C846" s="260" t="s">
        <v>580</v>
      </c>
      <c r="D846" s="223"/>
      <c r="E846" s="224">
        <v>56.46</v>
      </c>
      <c r="F846" s="221"/>
      <c r="G846" s="221"/>
      <c r="H846" s="221"/>
      <c r="I846" s="221"/>
      <c r="J846" s="221"/>
      <c r="K846" s="221"/>
      <c r="L846" s="221"/>
      <c r="M846" s="221"/>
      <c r="N846" s="220"/>
      <c r="O846" s="220"/>
      <c r="P846" s="220"/>
      <c r="Q846" s="220"/>
      <c r="R846" s="221"/>
      <c r="S846" s="221"/>
      <c r="T846" s="221"/>
      <c r="U846" s="221"/>
      <c r="V846" s="221"/>
      <c r="W846" s="221"/>
      <c r="X846" s="221"/>
      <c r="Y846" s="210"/>
      <c r="Z846" s="210"/>
      <c r="AA846" s="210"/>
      <c r="AB846" s="210"/>
      <c r="AC846" s="210"/>
      <c r="AD846" s="210"/>
      <c r="AE846" s="210"/>
      <c r="AF846" s="210"/>
      <c r="AG846" s="210" t="s">
        <v>242</v>
      </c>
      <c r="AH846" s="210">
        <v>5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">
      <c r="A847" s="238">
        <v>87</v>
      </c>
      <c r="B847" s="239" t="s">
        <v>1001</v>
      </c>
      <c r="C847" s="259" t="s">
        <v>1002</v>
      </c>
      <c r="D847" s="240" t="s">
        <v>236</v>
      </c>
      <c r="E847" s="241">
        <v>56.46</v>
      </c>
      <c r="F847" s="242"/>
      <c r="G847" s="243">
        <f>ROUND(E847*F847,2)</f>
        <v>0</v>
      </c>
      <c r="H847" s="242"/>
      <c r="I847" s="243">
        <f>ROUND(E847*H847,2)</f>
        <v>0</v>
      </c>
      <c r="J847" s="242"/>
      <c r="K847" s="243">
        <f>ROUND(E847*J847,2)</f>
        <v>0</v>
      </c>
      <c r="L847" s="243">
        <v>15</v>
      </c>
      <c r="M847" s="243">
        <f>G847*(1+L847/100)</f>
        <v>0</v>
      </c>
      <c r="N847" s="241">
        <v>2.1000000000000001E-4</v>
      </c>
      <c r="O847" s="241">
        <f>ROUND(E847*N847,2)</f>
        <v>0.01</v>
      </c>
      <c r="P847" s="241">
        <v>0</v>
      </c>
      <c r="Q847" s="241">
        <f>ROUND(E847*P847,2)</f>
        <v>0</v>
      </c>
      <c r="R847" s="243" t="s">
        <v>999</v>
      </c>
      <c r="S847" s="243" t="s">
        <v>237</v>
      </c>
      <c r="T847" s="244" t="s">
        <v>238</v>
      </c>
      <c r="U847" s="221">
        <v>0.05</v>
      </c>
      <c r="V847" s="221">
        <f>ROUND(E847*U847,2)</f>
        <v>2.82</v>
      </c>
      <c r="W847" s="221"/>
      <c r="X847" s="221" t="s">
        <v>239</v>
      </c>
      <c r="Y847" s="210"/>
      <c r="Z847" s="210"/>
      <c r="AA847" s="210"/>
      <c r="AB847" s="210"/>
      <c r="AC847" s="210"/>
      <c r="AD847" s="210"/>
      <c r="AE847" s="210"/>
      <c r="AF847" s="210"/>
      <c r="AG847" s="210" t="s">
        <v>240</v>
      </c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">
      <c r="A848" s="217"/>
      <c r="B848" s="218"/>
      <c r="C848" s="260" t="s">
        <v>1003</v>
      </c>
      <c r="D848" s="223"/>
      <c r="E848" s="224">
        <v>56.46</v>
      </c>
      <c r="F848" s="221"/>
      <c r="G848" s="221"/>
      <c r="H848" s="221"/>
      <c r="I848" s="221"/>
      <c r="J848" s="221"/>
      <c r="K848" s="221"/>
      <c r="L848" s="221"/>
      <c r="M848" s="221"/>
      <c r="N848" s="220"/>
      <c r="O848" s="220"/>
      <c r="P848" s="220"/>
      <c r="Q848" s="220"/>
      <c r="R848" s="221"/>
      <c r="S848" s="221"/>
      <c r="T848" s="221"/>
      <c r="U848" s="221"/>
      <c r="V848" s="221"/>
      <c r="W848" s="221"/>
      <c r="X848" s="221"/>
      <c r="Y848" s="210"/>
      <c r="Z848" s="210"/>
      <c r="AA848" s="210"/>
      <c r="AB848" s="210"/>
      <c r="AC848" s="210"/>
      <c r="AD848" s="210"/>
      <c r="AE848" s="210"/>
      <c r="AF848" s="210"/>
      <c r="AG848" s="210" t="s">
        <v>242</v>
      </c>
      <c r="AH848" s="210">
        <v>5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ht="22.5" outlineLevel="1" x14ac:dyDescent="0.2">
      <c r="A849" s="238">
        <v>88</v>
      </c>
      <c r="B849" s="239" t="s">
        <v>1004</v>
      </c>
      <c r="C849" s="259" t="s">
        <v>1005</v>
      </c>
      <c r="D849" s="240" t="s">
        <v>310</v>
      </c>
      <c r="E849" s="241">
        <v>108.8</v>
      </c>
      <c r="F849" s="242"/>
      <c r="G849" s="243">
        <f>ROUND(E849*F849,2)</f>
        <v>0</v>
      </c>
      <c r="H849" s="242"/>
      <c r="I849" s="243">
        <f>ROUND(E849*H849,2)</f>
        <v>0</v>
      </c>
      <c r="J849" s="242"/>
      <c r="K849" s="243">
        <f>ROUND(E849*J849,2)</f>
        <v>0</v>
      </c>
      <c r="L849" s="243">
        <v>15</v>
      </c>
      <c r="M849" s="243">
        <f>G849*(1+L849/100)</f>
        <v>0</v>
      </c>
      <c r="N849" s="241">
        <v>3.2000000000000003E-4</v>
      </c>
      <c r="O849" s="241">
        <f>ROUND(E849*N849,2)</f>
        <v>0.03</v>
      </c>
      <c r="P849" s="241">
        <v>0</v>
      </c>
      <c r="Q849" s="241">
        <f>ROUND(E849*P849,2)</f>
        <v>0</v>
      </c>
      <c r="R849" s="243" t="s">
        <v>999</v>
      </c>
      <c r="S849" s="243" t="s">
        <v>237</v>
      </c>
      <c r="T849" s="244" t="s">
        <v>238</v>
      </c>
      <c r="U849" s="221">
        <v>0.23599999999999999</v>
      </c>
      <c r="V849" s="221">
        <f>ROUND(E849*U849,2)</f>
        <v>25.68</v>
      </c>
      <c r="W849" s="221"/>
      <c r="X849" s="221" t="s">
        <v>239</v>
      </c>
      <c r="Y849" s="210"/>
      <c r="Z849" s="210"/>
      <c r="AA849" s="210"/>
      <c r="AB849" s="210"/>
      <c r="AC849" s="210"/>
      <c r="AD849" s="210"/>
      <c r="AE849" s="210"/>
      <c r="AF849" s="210"/>
      <c r="AG849" s="210" t="s">
        <v>240</v>
      </c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1" x14ac:dyDescent="0.2">
      <c r="A850" s="217"/>
      <c r="B850" s="218"/>
      <c r="C850" s="260" t="s">
        <v>1006</v>
      </c>
      <c r="D850" s="223"/>
      <c r="E850" s="224"/>
      <c r="F850" s="221"/>
      <c r="G850" s="221"/>
      <c r="H850" s="221"/>
      <c r="I850" s="221"/>
      <c r="J850" s="221"/>
      <c r="K850" s="221"/>
      <c r="L850" s="221"/>
      <c r="M850" s="221"/>
      <c r="N850" s="220"/>
      <c r="O850" s="220"/>
      <c r="P850" s="220"/>
      <c r="Q850" s="220"/>
      <c r="R850" s="221"/>
      <c r="S850" s="221"/>
      <c r="T850" s="221"/>
      <c r="U850" s="221"/>
      <c r="V850" s="221"/>
      <c r="W850" s="221"/>
      <c r="X850" s="221"/>
      <c r="Y850" s="210"/>
      <c r="Z850" s="210"/>
      <c r="AA850" s="210"/>
      <c r="AB850" s="210"/>
      <c r="AC850" s="210"/>
      <c r="AD850" s="210"/>
      <c r="AE850" s="210"/>
      <c r="AF850" s="210"/>
      <c r="AG850" s="210" t="s">
        <v>242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1" x14ac:dyDescent="0.2">
      <c r="A851" s="217"/>
      <c r="B851" s="218"/>
      <c r="C851" s="260" t="s">
        <v>1007</v>
      </c>
      <c r="D851" s="223"/>
      <c r="E851" s="224">
        <v>72.099999999999994</v>
      </c>
      <c r="F851" s="221"/>
      <c r="G851" s="221"/>
      <c r="H851" s="221"/>
      <c r="I851" s="221"/>
      <c r="J851" s="221"/>
      <c r="K851" s="221"/>
      <c r="L851" s="221"/>
      <c r="M851" s="221"/>
      <c r="N851" s="220"/>
      <c r="O851" s="220"/>
      <c r="P851" s="220"/>
      <c r="Q851" s="220"/>
      <c r="R851" s="221"/>
      <c r="S851" s="221"/>
      <c r="T851" s="221"/>
      <c r="U851" s="221"/>
      <c r="V851" s="221"/>
      <c r="W851" s="221"/>
      <c r="X851" s="221"/>
      <c r="Y851" s="210"/>
      <c r="Z851" s="210"/>
      <c r="AA851" s="210"/>
      <c r="AB851" s="210"/>
      <c r="AC851" s="210"/>
      <c r="AD851" s="210"/>
      <c r="AE851" s="210"/>
      <c r="AF851" s="210"/>
      <c r="AG851" s="210" t="s">
        <v>242</v>
      </c>
      <c r="AH851" s="210">
        <v>5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1" x14ac:dyDescent="0.2">
      <c r="A852" s="217"/>
      <c r="B852" s="218"/>
      <c r="C852" s="260" t="s">
        <v>1008</v>
      </c>
      <c r="D852" s="223"/>
      <c r="E852" s="224"/>
      <c r="F852" s="221"/>
      <c r="G852" s="221"/>
      <c r="H852" s="221"/>
      <c r="I852" s="221"/>
      <c r="J852" s="221"/>
      <c r="K852" s="221"/>
      <c r="L852" s="221"/>
      <c r="M852" s="221"/>
      <c r="N852" s="220"/>
      <c r="O852" s="220"/>
      <c r="P852" s="220"/>
      <c r="Q852" s="220"/>
      <c r="R852" s="221"/>
      <c r="S852" s="221"/>
      <c r="T852" s="221"/>
      <c r="U852" s="221"/>
      <c r="V852" s="221"/>
      <c r="W852" s="221"/>
      <c r="X852" s="221"/>
      <c r="Y852" s="210"/>
      <c r="Z852" s="210"/>
      <c r="AA852" s="210"/>
      <c r="AB852" s="210"/>
      <c r="AC852" s="210"/>
      <c r="AD852" s="210"/>
      <c r="AE852" s="210"/>
      <c r="AF852" s="210"/>
      <c r="AG852" s="210" t="s">
        <v>242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">
      <c r="A853" s="217"/>
      <c r="B853" s="218"/>
      <c r="C853" s="260" t="s">
        <v>1009</v>
      </c>
      <c r="D853" s="223"/>
      <c r="E853" s="224">
        <v>7.6</v>
      </c>
      <c r="F853" s="221"/>
      <c r="G853" s="221"/>
      <c r="H853" s="221"/>
      <c r="I853" s="221"/>
      <c r="J853" s="221"/>
      <c r="K853" s="221"/>
      <c r="L853" s="221"/>
      <c r="M853" s="221"/>
      <c r="N853" s="220"/>
      <c r="O853" s="220"/>
      <c r="P853" s="220"/>
      <c r="Q853" s="220"/>
      <c r="R853" s="221"/>
      <c r="S853" s="221"/>
      <c r="T853" s="221"/>
      <c r="U853" s="221"/>
      <c r="V853" s="221"/>
      <c r="W853" s="221"/>
      <c r="X853" s="221"/>
      <c r="Y853" s="210"/>
      <c r="Z853" s="210"/>
      <c r="AA853" s="210"/>
      <c r="AB853" s="210"/>
      <c r="AC853" s="210"/>
      <c r="AD853" s="210"/>
      <c r="AE853" s="210"/>
      <c r="AF853" s="210"/>
      <c r="AG853" s="210" t="s">
        <v>242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">
      <c r="A854" s="217"/>
      <c r="B854" s="218"/>
      <c r="C854" s="260" t="s">
        <v>1010</v>
      </c>
      <c r="D854" s="223"/>
      <c r="E854" s="224">
        <v>7.6</v>
      </c>
      <c r="F854" s="221"/>
      <c r="G854" s="221"/>
      <c r="H854" s="221"/>
      <c r="I854" s="221"/>
      <c r="J854" s="221"/>
      <c r="K854" s="221"/>
      <c r="L854" s="221"/>
      <c r="M854" s="221"/>
      <c r="N854" s="220"/>
      <c r="O854" s="220"/>
      <c r="P854" s="220"/>
      <c r="Q854" s="220"/>
      <c r="R854" s="221"/>
      <c r="S854" s="221"/>
      <c r="T854" s="221"/>
      <c r="U854" s="221"/>
      <c r="V854" s="221"/>
      <c r="W854" s="221"/>
      <c r="X854" s="221"/>
      <c r="Y854" s="210"/>
      <c r="Z854" s="210"/>
      <c r="AA854" s="210"/>
      <c r="AB854" s="210"/>
      <c r="AC854" s="210"/>
      <c r="AD854" s="210"/>
      <c r="AE854" s="210"/>
      <c r="AF854" s="210"/>
      <c r="AG854" s="210" t="s">
        <v>242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">
      <c r="A855" s="217"/>
      <c r="B855" s="218"/>
      <c r="C855" s="260" t="s">
        <v>1011</v>
      </c>
      <c r="D855" s="223"/>
      <c r="E855" s="224">
        <v>7.6</v>
      </c>
      <c r="F855" s="221"/>
      <c r="G855" s="221"/>
      <c r="H855" s="221"/>
      <c r="I855" s="221"/>
      <c r="J855" s="221"/>
      <c r="K855" s="221"/>
      <c r="L855" s="221"/>
      <c r="M855" s="221"/>
      <c r="N855" s="220"/>
      <c r="O855" s="220"/>
      <c r="P855" s="220"/>
      <c r="Q855" s="220"/>
      <c r="R855" s="221"/>
      <c r="S855" s="221"/>
      <c r="T855" s="221"/>
      <c r="U855" s="221"/>
      <c r="V855" s="221"/>
      <c r="W855" s="221"/>
      <c r="X855" s="221"/>
      <c r="Y855" s="210"/>
      <c r="Z855" s="210"/>
      <c r="AA855" s="210"/>
      <c r="AB855" s="210"/>
      <c r="AC855" s="210"/>
      <c r="AD855" s="210"/>
      <c r="AE855" s="210"/>
      <c r="AF855" s="210"/>
      <c r="AG855" s="210" t="s">
        <v>242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">
      <c r="A856" s="217"/>
      <c r="B856" s="218"/>
      <c r="C856" s="260" t="s">
        <v>1012</v>
      </c>
      <c r="D856" s="223"/>
      <c r="E856" s="224">
        <v>7.6</v>
      </c>
      <c r="F856" s="221"/>
      <c r="G856" s="221"/>
      <c r="H856" s="221"/>
      <c r="I856" s="221"/>
      <c r="J856" s="221"/>
      <c r="K856" s="221"/>
      <c r="L856" s="221"/>
      <c r="M856" s="221"/>
      <c r="N856" s="220"/>
      <c r="O856" s="220"/>
      <c r="P856" s="220"/>
      <c r="Q856" s="220"/>
      <c r="R856" s="221"/>
      <c r="S856" s="221"/>
      <c r="T856" s="221"/>
      <c r="U856" s="221"/>
      <c r="V856" s="221"/>
      <c r="W856" s="221"/>
      <c r="X856" s="221"/>
      <c r="Y856" s="210"/>
      <c r="Z856" s="210"/>
      <c r="AA856" s="210"/>
      <c r="AB856" s="210"/>
      <c r="AC856" s="210"/>
      <c r="AD856" s="210"/>
      <c r="AE856" s="210"/>
      <c r="AF856" s="210"/>
      <c r="AG856" s="210" t="s">
        <v>242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1" x14ac:dyDescent="0.2">
      <c r="A857" s="217"/>
      <c r="B857" s="218"/>
      <c r="C857" s="260" t="s">
        <v>1013</v>
      </c>
      <c r="D857" s="223"/>
      <c r="E857" s="224">
        <v>1.6</v>
      </c>
      <c r="F857" s="221"/>
      <c r="G857" s="221"/>
      <c r="H857" s="221"/>
      <c r="I857" s="221"/>
      <c r="J857" s="221"/>
      <c r="K857" s="221"/>
      <c r="L857" s="221"/>
      <c r="M857" s="221"/>
      <c r="N857" s="220"/>
      <c r="O857" s="220"/>
      <c r="P857" s="220"/>
      <c r="Q857" s="220"/>
      <c r="R857" s="221"/>
      <c r="S857" s="221"/>
      <c r="T857" s="221"/>
      <c r="U857" s="221"/>
      <c r="V857" s="221"/>
      <c r="W857" s="221"/>
      <c r="X857" s="221"/>
      <c r="Y857" s="210"/>
      <c r="Z857" s="210"/>
      <c r="AA857" s="210"/>
      <c r="AB857" s="210"/>
      <c r="AC857" s="210"/>
      <c r="AD857" s="210"/>
      <c r="AE857" s="210"/>
      <c r="AF857" s="210"/>
      <c r="AG857" s="210" t="s">
        <v>242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">
      <c r="A858" s="217"/>
      <c r="B858" s="218"/>
      <c r="C858" s="260" t="s">
        <v>1014</v>
      </c>
      <c r="D858" s="223"/>
      <c r="E858" s="224">
        <v>1.8</v>
      </c>
      <c r="F858" s="221"/>
      <c r="G858" s="221"/>
      <c r="H858" s="221"/>
      <c r="I858" s="221"/>
      <c r="J858" s="221"/>
      <c r="K858" s="221"/>
      <c r="L858" s="221"/>
      <c r="M858" s="221"/>
      <c r="N858" s="220"/>
      <c r="O858" s="220"/>
      <c r="P858" s="220"/>
      <c r="Q858" s="220"/>
      <c r="R858" s="221"/>
      <c r="S858" s="221"/>
      <c r="T858" s="221"/>
      <c r="U858" s="221"/>
      <c r="V858" s="221"/>
      <c r="W858" s="221"/>
      <c r="X858" s="221"/>
      <c r="Y858" s="210"/>
      <c r="Z858" s="210"/>
      <c r="AA858" s="210"/>
      <c r="AB858" s="210"/>
      <c r="AC858" s="210"/>
      <c r="AD858" s="210"/>
      <c r="AE858" s="210"/>
      <c r="AF858" s="210"/>
      <c r="AG858" s="210" t="s">
        <v>242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">
      <c r="A859" s="217"/>
      <c r="B859" s="218"/>
      <c r="C859" s="260" t="s">
        <v>1015</v>
      </c>
      <c r="D859" s="223"/>
      <c r="E859" s="224">
        <v>2.9</v>
      </c>
      <c r="F859" s="221"/>
      <c r="G859" s="221"/>
      <c r="H859" s="221"/>
      <c r="I859" s="221"/>
      <c r="J859" s="221"/>
      <c r="K859" s="221"/>
      <c r="L859" s="221"/>
      <c r="M859" s="221"/>
      <c r="N859" s="220"/>
      <c r="O859" s="220"/>
      <c r="P859" s="220"/>
      <c r="Q859" s="220"/>
      <c r="R859" s="221"/>
      <c r="S859" s="221"/>
      <c r="T859" s="221"/>
      <c r="U859" s="221"/>
      <c r="V859" s="221"/>
      <c r="W859" s="221"/>
      <c r="X859" s="221"/>
      <c r="Y859" s="210"/>
      <c r="Z859" s="210"/>
      <c r="AA859" s="210"/>
      <c r="AB859" s="210"/>
      <c r="AC859" s="210"/>
      <c r="AD859" s="210"/>
      <c r="AE859" s="210"/>
      <c r="AF859" s="210"/>
      <c r="AG859" s="210" t="s">
        <v>242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1" x14ac:dyDescent="0.2">
      <c r="A860" s="238">
        <v>89</v>
      </c>
      <c r="B860" s="239" t="s">
        <v>1016</v>
      </c>
      <c r="C860" s="259" t="s">
        <v>1017</v>
      </c>
      <c r="D860" s="240" t="s">
        <v>310</v>
      </c>
      <c r="E860" s="241">
        <v>108.8</v>
      </c>
      <c r="F860" s="242"/>
      <c r="G860" s="243">
        <f>ROUND(E860*F860,2)</f>
        <v>0</v>
      </c>
      <c r="H860" s="242"/>
      <c r="I860" s="243">
        <f>ROUND(E860*H860,2)</f>
        <v>0</v>
      </c>
      <c r="J860" s="242"/>
      <c r="K860" s="243">
        <f>ROUND(E860*J860,2)</f>
        <v>0</v>
      </c>
      <c r="L860" s="243">
        <v>15</v>
      </c>
      <c r="M860" s="243">
        <f>G860*(1+L860/100)</f>
        <v>0</v>
      </c>
      <c r="N860" s="241">
        <v>0</v>
      </c>
      <c r="O860" s="241">
        <f>ROUND(E860*N860,2)</f>
        <v>0</v>
      </c>
      <c r="P860" s="241">
        <v>0</v>
      </c>
      <c r="Q860" s="241">
        <f>ROUND(E860*P860,2)</f>
        <v>0</v>
      </c>
      <c r="R860" s="243" t="s">
        <v>999</v>
      </c>
      <c r="S860" s="243" t="s">
        <v>237</v>
      </c>
      <c r="T860" s="244" t="s">
        <v>1018</v>
      </c>
      <c r="U860" s="221">
        <v>0.154</v>
      </c>
      <c r="V860" s="221">
        <f>ROUND(E860*U860,2)</f>
        <v>16.760000000000002</v>
      </c>
      <c r="W860" s="221"/>
      <c r="X860" s="221" t="s">
        <v>239</v>
      </c>
      <c r="Y860" s="210"/>
      <c r="Z860" s="210"/>
      <c r="AA860" s="210"/>
      <c r="AB860" s="210"/>
      <c r="AC860" s="210"/>
      <c r="AD860" s="210"/>
      <c r="AE860" s="210"/>
      <c r="AF860" s="210"/>
      <c r="AG860" s="210" t="s">
        <v>240</v>
      </c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">
      <c r="A861" s="217"/>
      <c r="B861" s="218"/>
      <c r="C861" s="260" t="s">
        <v>1019</v>
      </c>
      <c r="D861" s="223"/>
      <c r="E861" s="224">
        <v>108.8</v>
      </c>
      <c r="F861" s="221"/>
      <c r="G861" s="221"/>
      <c r="H861" s="221"/>
      <c r="I861" s="221"/>
      <c r="J861" s="221"/>
      <c r="K861" s="221"/>
      <c r="L861" s="221"/>
      <c r="M861" s="221"/>
      <c r="N861" s="220"/>
      <c r="O861" s="220"/>
      <c r="P861" s="220"/>
      <c r="Q861" s="220"/>
      <c r="R861" s="221"/>
      <c r="S861" s="221"/>
      <c r="T861" s="221"/>
      <c r="U861" s="221"/>
      <c r="V861" s="221"/>
      <c r="W861" s="221"/>
      <c r="X861" s="221"/>
      <c r="Y861" s="210"/>
      <c r="Z861" s="210"/>
      <c r="AA861" s="210"/>
      <c r="AB861" s="210"/>
      <c r="AC861" s="210"/>
      <c r="AD861" s="210"/>
      <c r="AE861" s="210"/>
      <c r="AF861" s="210"/>
      <c r="AG861" s="210" t="s">
        <v>242</v>
      </c>
      <c r="AH861" s="210">
        <v>5</v>
      </c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ht="22.5" outlineLevel="1" x14ac:dyDescent="0.2">
      <c r="A862" s="238">
        <v>90</v>
      </c>
      <c r="B862" s="239" t="s">
        <v>1020</v>
      </c>
      <c r="C862" s="259" t="s">
        <v>1021</v>
      </c>
      <c r="D862" s="240" t="s">
        <v>236</v>
      </c>
      <c r="E862" s="241">
        <v>56.46</v>
      </c>
      <c r="F862" s="242"/>
      <c r="G862" s="243">
        <f>ROUND(E862*F862,2)</f>
        <v>0</v>
      </c>
      <c r="H862" s="242"/>
      <c r="I862" s="243">
        <f>ROUND(E862*H862,2)</f>
        <v>0</v>
      </c>
      <c r="J862" s="242"/>
      <c r="K862" s="243">
        <f>ROUND(E862*J862,2)</f>
        <v>0</v>
      </c>
      <c r="L862" s="243">
        <v>15</v>
      </c>
      <c r="M862" s="243">
        <f>G862*(1+L862/100)</f>
        <v>0</v>
      </c>
      <c r="N862" s="241">
        <v>5.0400000000000002E-3</v>
      </c>
      <c r="O862" s="241">
        <f>ROUND(E862*N862,2)</f>
        <v>0.28000000000000003</v>
      </c>
      <c r="P862" s="241">
        <v>0</v>
      </c>
      <c r="Q862" s="241">
        <f>ROUND(E862*P862,2)</f>
        <v>0</v>
      </c>
      <c r="R862" s="243" t="s">
        <v>999</v>
      </c>
      <c r="S862" s="243" t="s">
        <v>237</v>
      </c>
      <c r="T862" s="244" t="s">
        <v>238</v>
      </c>
      <c r="U862" s="221">
        <v>0.97799999999999998</v>
      </c>
      <c r="V862" s="221">
        <f>ROUND(E862*U862,2)</f>
        <v>55.22</v>
      </c>
      <c r="W862" s="221"/>
      <c r="X862" s="221" t="s">
        <v>239</v>
      </c>
      <c r="Y862" s="210"/>
      <c r="Z862" s="210"/>
      <c r="AA862" s="210"/>
      <c r="AB862" s="210"/>
      <c r="AC862" s="210"/>
      <c r="AD862" s="210"/>
      <c r="AE862" s="210"/>
      <c r="AF862" s="210"/>
      <c r="AG862" s="210" t="s">
        <v>240</v>
      </c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">
      <c r="A863" s="217"/>
      <c r="B863" s="218"/>
      <c r="C863" s="260" t="s">
        <v>1000</v>
      </c>
      <c r="D863" s="223"/>
      <c r="E863" s="224"/>
      <c r="F863" s="221"/>
      <c r="G863" s="221"/>
      <c r="H863" s="221"/>
      <c r="I863" s="221"/>
      <c r="J863" s="221"/>
      <c r="K863" s="221"/>
      <c r="L863" s="221"/>
      <c r="M863" s="221"/>
      <c r="N863" s="220"/>
      <c r="O863" s="220"/>
      <c r="P863" s="220"/>
      <c r="Q863" s="220"/>
      <c r="R863" s="221"/>
      <c r="S863" s="221"/>
      <c r="T863" s="221"/>
      <c r="U863" s="221"/>
      <c r="V863" s="221"/>
      <c r="W863" s="221"/>
      <c r="X863" s="221"/>
      <c r="Y863" s="210"/>
      <c r="Z863" s="210"/>
      <c r="AA863" s="210"/>
      <c r="AB863" s="210"/>
      <c r="AC863" s="210"/>
      <c r="AD863" s="210"/>
      <c r="AE863" s="210"/>
      <c r="AF863" s="210"/>
      <c r="AG863" s="210" t="s">
        <v>242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1" x14ac:dyDescent="0.2">
      <c r="A864" s="217"/>
      <c r="B864" s="218"/>
      <c r="C864" s="260" t="s">
        <v>580</v>
      </c>
      <c r="D864" s="223"/>
      <c r="E864" s="224">
        <v>56.46</v>
      </c>
      <c r="F864" s="221"/>
      <c r="G864" s="221"/>
      <c r="H864" s="221"/>
      <c r="I864" s="221"/>
      <c r="J864" s="221"/>
      <c r="K864" s="221"/>
      <c r="L864" s="221"/>
      <c r="M864" s="221"/>
      <c r="N864" s="220"/>
      <c r="O864" s="220"/>
      <c r="P864" s="220"/>
      <c r="Q864" s="220"/>
      <c r="R864" s="221"/>
      <c r="S864" s="221"/>
      <c r="T864" s="221"/>
      <c r="U864" s="221"/>
      <c r="V864" s="221"/>
      <c r="W864" s="221"/>
      <c r="X864" s="221"/>
      <c r="Y864" s="210"/>
      <c r="Z864" s="210"/>
      <c r="AA864" s="210"/>
      <c r="AB864" s="210"/>
      <c r="AC864" s="210"/>
      <c r="AD864" s="210"/>
      <c r="AE864" s="210"/>
      <c r="AF864" s="210"/>
      <c r="AG864" s="210" t="s">
        <v>242</v>
      </c>
      <c r="AH864" s="210">
        <v>5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ht="22.5" outlineLevel="1" x14ac:dyDescent="0.2">
      <c r="A865" s="238">
        <v>91</v>
      </c>
      <c r="B865" s="239" t="s">
        <v>1022</v>
      </c>
      <c r="C865" s="259" t="s">
        <v>1023</v>
      </c>
      <c r="D865" s="240" t="s">
        <v>310</v>
      </c>
      <c r="E865" s="241">
        <v>14.1</v>
      </c>
      <c r="F865" s="242"/>
      <c r="G865" s="243">
        <f>ROUND(E865*F865,2)</f>
        <v>0</v>
      </c>
      <c r="H865" s="242"/>
      <c r="I865" s="243">
        <f>ROUND(E865*H865,2)</f>
        <v>0</v>
      </c>
      <c r="J865" s="242"/>
      <c r="K865" s="243">
        <f>ROUND(E865*J865,2)</f>
        <v>0</v>
      </c>
      <c r="L865" s="243">
        <v>15</v>
      </c>
      <c r="M865" s="243">
        <f>G865*(1+L865/100)</f>
        <v>0</v>
      </c>
      <c r="N865" s="241">
        <v>0</v>
      </c>
      <c r="O865" s="241">
        <f>ROUND(E865*N865,2)</f>
        <v>0</v>
      </c>
      <c r="P865" s="241">
        <v>0</v>
      </c>
      <c r="Q865" s="241">
        <f>ROUND(E865*P865,2)</f>
        <v>0</v>
      </c>
      <c r="R865" s="243" t="s">
        <v>999</v>
      </c>
      <c r="S865" s="243" t="s">
        <v>237</v>
      </c>
      <c r="T865" s="244" t="s">
        <v>238</v>
      </c>
      <c r="U865" s="221">
        <v>0.15</v>
      </c>
      <c r="V865" s="221">
        <f>ROUND(E865*U865,2)</f>
        <v>2.12</v>
      </c>
      <c r="W865" s="221"/>
      <c r="X865" s="221" t="s">
        <v>239</v>
      </c>
      <c r="Y865" s="210"/>
      <c r="Z865" s="210"/>
      <c r="AA865" s="210"/>
      <c r="AB865" s="210"/>
      <c r="AC865" s="210"/>
      <c r="AD865" s="210"/>
      <c r="AE865" s="210"/>
      <c r="AF865" s="210"/>
      <c r="AG865" s="210" t="s">
        <v>240</v>
      </c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1" x14ac:dyDescent="0.2">
      <c r="A866" s="217"/>
      <c r="B866" s="218"/>
      <c r="C866" s="260" t="s">
        <v>1024</v>
      </c>
      <c r="D866" s="223"/>
      <c r="E866" s="224"/>
      <c r="F866" s="221"/>
      <c r="G866" s="221"/>
      <c r="H866" s="221"/>
      <c r="I866" s="221"/>
      <c r="J866" s="221"/>
      <c r="K866" s="221"/>
      <c r="L866" s="221"/>
      <c r="M866" s="221"/>
      <c r="N866" s="220"/>
      <c r="O866" s="220"/>
      <c r="P866" s="220"/>
      <c r="Q866" s="220"/>
      <c r="R866" s="221"/>
      <c r="S866" s="221"/>
      <c r="T866" s="221"/>
      <c r="U866" s="221"/>
      <c r="V866" s="221"/>
      <c r="W866" s="221"/>
      <c r="X866" s="221"/>
      <c r="Y866" s="210"/>
      <c r="Z866" s="210"/>
      <c r="AA866" s="210"/>
      <c r="AB866" s="210"/>
      <c r="AC866" s="210"/>
      <c r="AD866" s="210"/>
      <c r="AE866" s="210"/>
      <c r="AF866" s="210"/>
      <c r="AG866" s="210" t="s">
        <v>242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1" x14ac:dyDescent="0.2">
      <c r="A867" s="217"/>
      <c r="B867" s="218"/>
      <c r="C867" s="260" t="s">
        <v>1025</v>
      </c>
      <c r="D867" s="223"/>
      <c r="E867" s="224">
        <v>1.7</v>
      </c>
      <c r="F867" s="221"/>
      <c r="G867" s="221"/>
      <c r="H867" s="221"/>
      <c r="I867" s="221"/>
      <c r="J867" s="221"/>
      <c r="K867" s="221"/>
      <c r="L867" s="221"/>
      <c r="M867" s="221"/>
      <c r="N867" s="220"/>
      <c r="O867" s="220"/>
      <c r="P867" s="220"/>
      <c r="Q867" s="220"/>
      <c r="R867" s="221"/>
      <c r="S867" s="221"/>
      <c r="T867" s="221"/>
      <c r="U867" s="221"/>
      <c r="V867" s="221"/>
      <c r="W867" s="221"/>
      <c r="X867" s="221"/>
      <c r="Y867" s="210"/>
      <c r="Z867" s="210"/>
      <c r="AA867" s="210"/>
      <c r="AB867" s="210"/>
      <c r="AC867" s="210"/>
      <c r="AD867" s="210"/>
      <c r="AE867" s="210"/>
      <c r="AF867" s="210"/>
      <c r="AG867" s="210" t="s">
        <v>242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">
      <c r="A868" s="217"/>
      <c r="B868" s="218"/>
      <c r="C868" s="260" t="s">
        <v>1026</v>
      </c>
      <c r="D868" s="223"/>
      <c r="E868" s="224">
        <v>1.6</v>
      </c>
      <c r="F868" s="221"/>
      <c r="G868" s="221"/>
      <c r="H868" s="221"/>
      <c r="I868" s="221"/>
      <c r="J868" s="221"/>
      <c r="K868" s="221"/>
      <c r="L868" s="221"/>
      <c r="M868" s="221"/>
      <c r="N868" s="220"/>
      <c r="O868" s="220"/>
      <c r="P868" s="220"/>
      <c r="Q868" s="220"/>
      <c r="R868" s="221"/>
      <c r="S868" s="221"/>
      <c r="T868" s="221"/>
      <c r="U868" s="221"/>
      <c r="V868" s="221"/>
      <c r="W868" s="221"/>
      <c r="X868" s="221"/>
      <c r="Y868" s="210"/>
      <c r="Z868" s="210"/>
      <c r="AA868" s="210"/>
      <c r="AB868" s="210"/>
      <c r="AC868" s="210"/>
      <c r="AD868" s="210"/>
      <c r="AE868" s="210"/>
      <c r="AF868" s="210"/>
      <c r="AG868" s="210" t="s">
        <v>242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1" x14ac:dyDescent="0.2">
      <c r="A869" s="217"/>
      <c r="B869" s="218"/>
      <c r="C869" s="260" t="s">
        <v>1027</v>
      </c>
      <c r="D869" s="223"/>
      <c r="E869" s="224">
        <v>1.7</v>
      </c>
      <c r="F869" s="221"/>
      <c r="G869" s="221"/>
      <c r="H869" s="221"/>
      <c r="I869" s="221"/>
      <c r="J869" s="221"/>
      <c r="K869" s="221"/>
      <c r="L869" s="221"/>
      <c r="M869" s="221"/>
      <c r="N869" s="220"/>
      <c r="O869" s="220"/>
      <c r="P869" s="220"/>
      <c r="Q869" s="220"/>
      <c r="R869" s="221"/>
      <c r="S869" s="221"/>
      <c r="T869" s="221"/>
      <c r="U869" s="221"/>
      <c r="V869" s="221"/>
      <c r="W869" s="221"/>
      <c r="X869" s="221"/>
      <c r="Y869" s="210"/>
      <c r="Z869" s="210"/>
      <c r="AA869" s="210"/>
      <c r="AB869" s="210"/>
      <c r="AC869" s="210"/>
      <c r="AD869" s="210"/>
      <c r="AE869" s="210"/>
      <c r="AF869" s="210"/>
      <c r="AG869" s="210" t="s">
        <v>242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1" x14ac:dyDescent="0.2">
      <c r="A870" s="217"/>
      <c r="B870" s="218"/>
      <c r="C870" s="260" t="s">
        <v>1028</v>
      </c>
      <c r="D870" s="223"/>
      <c r="E870" s="224">
        <v>1.6</v>
      </c>
      <c r="F870" s="221"/>
      <c r="G870" s="221"/>
      <c r="H870" s="221"/>
      <c r="I870" s="221"/>
      <c r="J870" s="221"/>
      <c r="K870" s="221"/>
      <c r="L870" s="221"/>
      <c r="M870" s="221"/>
      <c r="N870" s="220"/>
      <c r="O870" s="220"/>
      <c r="P870" s="220"/>
      <c r="Q870" s="220"/>
      <c r="R870" s="221"/>
      <c r="S870" s="221"/>
      <c r="T870" s="221"/>
      <c r="U870" s="221"/>
      <c r="V870" s="221"/>
      <c r="W870" s="221"/>
      <c r="X870" s="221"/>
      <c r="Y870" s="210"/>
      <c r="Z870" s="210"/>
      <c r="AA870" s="210"/>
      <c r="AB870" s="210"/>
      <c r="AC870" s="210"/>
      <c r="AD870" s="210"/>
      <c r="AE870" s="210"/>
      <c r="AF870" s="210"/>
      <c r="AG870" s="210" t="s">
        <v>242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1" x14ac:dyDescent="0.2">
      <c r="A871" s="217"/>
      <c r="B871" s="218"/>
      <c r="C871" s="260" t="s">
        <v>1029</v>
      </c>
      <c r="D871" s="223"/>
      <c r="E871" s="224">
        <v>1.7</v>
      </c>
      <c r="F871" s="221"/>
      <c r="G871" s="221"/>
      <c r="H871" s="221"/>
      <c r="I871" s="221"/>
      <c r="J871" s="221"/>
      <c r="K871" s="221"/>
      <c r="L871" s="221"/>
      <c r="M871" s="221"/>
      <c r="N871" s="220"/>
      <c r="O871" s="220"/>
      <c r="P871" s="220"/>
      <c r="Q871" s="220"/>
      <c r="R871" s="221"/>
      <c r="S871" s="221"/>
      <c r="T871" s="221"/>
      <c r="U871" s="221"/>
      <c r="V871" s="221"/>
      <c r="W871" s="221"/>
      <c r="X871" s="221"/>
      <c r="Y871" s="210"/>
      <c r="Z871" s="210"/>
      <c r="AA871" s="210"/>
      <c r="AB871" s="210"/>
      <c r="AC871" s="210"/>
      <c r="AD871" s="210"/>
      <c r="AE871" s="210"/>
      <c r="AF871" s="210"/>
      <c r="AG871" s="210" t="s">
        <v>242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1" x14ac:dyDescent="0.2">
      <c r="A872" s="217"/>
      <c r="B872" s="218"/>
      <c r="C872" s="260" t="s">
        <v>1030</v>
      </c>
      <c r="D872" s="223"/>
      <c r="E872" s="224">
        <v>1.6</v>
      </c>
      <c r="F872" s="221"/>
      <c r="G872" s="221"/>
      <c r="H872" s="221"/>
      <c r="I872" s="221"/>
      <c r="J872" s="221"/>
      <c r="K872" s="221"/>
      <c r="L872" s="221"/>
      <c r="M872" s="221"/>
      <c r="N872" s="220"/>
      <c r="O872" s="220"/>
      <c r="P872" s="220"/>
      <c r="Q872" s="220"/>
      <c r="R872" s="221"/>
      <c r="S872" s="221"/>
      <c r="T872" s="221"/>
      <c r="U872" s="221"/>
      <c r="V872" s="221"/>
      <c r="W872" s="221"/>
      <c r="X872" s="221"/>
      <c r="Y872" s="210"/>
      <c r="Z872" s="210"/>
      <c r="AA872" s="210"/>
      <c r="AB872" s="210"/>
      <c r="AC872" s="210"/>
      <c r="AD872" s="210"/>
      <c r="AE872" s="210"/>
      <c r="AF872" s="210"/>
      <c r="AG872" s="210" t="s">
        <v>242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1" x14ac:dyDescent="0.2">
      <c r="A873" s="217"/>
      <c r="B873" s="218"/>
      <c r="C873" s="260" t="s">
        <v>1031</v>
      </c>
      <c r="D873" s="223"/>
      <c r="E873" s="224">
        <v>2.6</v>
      </c>
      <c r="F873" s="221"/>
      <c r="G873" s="221"/>
      <c r="H873" s="221"/>
      <c r="I873" s="221"/>
      <c r="J873" s="221"/>
      <c r="K873" s="221"/>
      <c r="L873" s="221"/>
      <c r="M873" s="221"/>
      <c r="N873" s="220"/>
      <c r="O873" s="220"/>
      <c r="P873" s="220"/>
      <c r="Q873" s="220"/>
      <c r="R873" s="221"/>
      <c r="S873" s="221"/>
      <c r="T873" s="221"/>
      <c r="U873" s="221"/>
      <c r="V873" s="221"/>
      <c r="W873" s="221"/>
      <c r="X873" s="221"/>
      <c r="Y873" s="210"/>
      <c r="Z873" s="210"/>
      <c r="AA873" s="210"/>
      <c r="AB873" s="210"/>
      <c r="AC873" s="210"/>
      <c r="AD873" s="210"/>
      <c r="AE873" s="210"/>
      <c r="AF873" s="210"/>
      <c r="AG873" s="210" t="s">
        <v>242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">
      <c r="A874" s="217"/>
      <c r="B874" s="218"/>
      <c r="C874" s="260" t="s">
        <v>1032</v>
      </c>
      <c r="D874" s="223"/>
      <c r="E874" s="224">
        <v>1.6</v>
      </c>
      <c r="F874" s="221"/>
      <c r="G874" s="221"/>
      <c r="H874" s="221"/>
      <c r="I874" s="221"/>
      <c r="J874" s="221"/>
      <c r="K874" s="221"/>
      <c r="L874" s="221"/>
      <c r="M874" s="221"/>
      <c r="N874" s="220"/>
      <c r="O874" s="220"/>
      <c r="P874" s="220"/>
      <c r="Q874" s="220"/>
      <c r="R874" s="221"/>
      <c r="S874" s="221"/>
      <c r="T874" s="221"/>
      <c r="U874" s="221"/>
      <c r="V874" s="221"/>
      <c r="W874" s="221"/>
      <c r="X874" s="221"/>
      <c r="Y874" s="210"/>
      <c r="Z874" s="210"/>
      <c r="AA874" s="210"/>
      <c r="AB874" s="210"/>
      <c r="AC874" s="210"/>
      <c r="AD874" s="210"/>
      <c r="AE874" s="210"/>
      <c r="AF874" s="210"/>
      <c r="AG874" s="210" t="s">
        <v>242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ht="22.5" outlineLevel="1" x14ac:dyDescent="0.2">
      <c r="A875" s="238">
        <v>92</v>
      </c>
      <c r="B875" s="239" t="s">
        <v>1033</v>
      </c>
      <c r="C875" s="259" t="s">
        <v>1034</v>
      </c>
      <c r="D875" s="240" t="s">
        <v>236</v>
      </c>
      <c r="E875" s="241">
        <v>56.46</v>
      </c>
      <c r="F875" s="242"/>
      <c r="G875" s="243">
        <f>ROUND(E875*F875,2)</f>
        <v>0</v>
      </c>
      <c r="H875" s="242"/>
      <c r="I875" s="243">
        <f>ROUND(E875*H875,2)</f>
        <v>0</v>
      </c>
      <c r="J875" s="242"/>
      <c r="K875" s="243">
        <f>ROUND(E875*J875,2)</f>
        <v>0</v>
      </c>
      <c r="L875" s="243">
        <v>15</v>
      </c>
      <c r="M875" s="243">
        <f>G875*(1+L875/100)</f>
        <v>0</v>
      </c>
      <c r="N875" s="241">
        <v>0</v>
      </c>
      <c r="O875" s="241">
        <f>ROUND(E875*N875,2)</f>
        <v>0</v>
      </c>
      <c r="P875" s="241">
        <v>0</v>
      </c>
      <c r="Q875" s="241">
        <f>ROUND(E875*P875,2)</f>
        <v>0</v>
      </c>
      <c r="R875" s="243" t="s">
        <v>999</v>
      </c>
      <c r="S875" s="243" t="s">
        <v>237</v>
      </c>
      <c r="T875" s="244" t="s">
        <v>238</v>
      </c>
      <c r="U875" s="221">
        <v>0.03</v>
      </c>
      <c r="V875" s="221">
        <f>ROUND(E875*U875,2)</f>
        <v>1.69</v>
      </c>
      <c r="W875" s="221"/>
      <c r="X875" s="221" t="s">
        <v>239</v>
      </c>
      <c r="Y875" s="210"/>
      <c r="Z875" s="210"/>
      <c r="AA875" s="210"/>
      <c r="AB875" s="210"/>
      <c r="AC875" s="210"/>
      <c r="AD875" s="210"/>
      <c r="AE875" s="210"/>
      <c r="AF875" s="210"/>
      <c r="AG875" s="210" t="s">
        <v>240</v>
      </c>
      <c r="AH875" s="210"/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">
      <c r="A876" s="217"/>
      <c r="B876" s="218"/>
      <c r="C876" s="260" t="s">
        <v>1003</v>
      </c>
      <c r="D876" s="223"/>
      <c r="E876" s="224">
        <v>56.46</v>
      </c>
      <c r="F876" s="221"/>
      <c r="G876" s="221"/>
      <c r="H876" s="221"/>
      <c r="I876" s="221"/>
      <c r="J876" s="221"/>
      <c r="K876" s="221"/>
      <c r="L876" s="221"/>
      <c r="M876" s="221"/>
      <c r="N876" s="220"/>
      <c r="O876" s="220"/>
      <c r="P876" s="220"/>
      <c r="Q876" s="220"/>
      <c r="R876" s="221"/>
      <c r="S876" s="221"/>
      <c r="T876" s="221"/>
      <c r="U876" s="221"/>
      <c r="V876" s="221"/>
      <c r="W876" s="221"/>
      <c r="X876" s="221"/>
      <c r="Y876" s="210"/>
      <c r="Z876" s="210"/>
      <c r="AA876" s="210"/>
      <c r="AB876" s="210"/>
      <c r="AC876" s="210"/>
      <c r="AD876" s="210"/>
      <c r="AE876" s="210"/>
      <c r="AF876" s="210"/>
      <c r="AG876" s="210" t="s">
        <v>242</v>
      </c>
      <c r="AH876" s="210">
        <v>5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1" x14ac:dyDescent="0.2">
      <c r="A877" s="238">
        <v>93</v>
      </c>
      <c r="B877" s="239" t="s">
        <v>1035</v>
      </c>
      <c r="C877" s="259" t="s">
        <v>1036</v>
      </c>
      <c r="D877" s="240" t="s">
        <v>1037</v>
      </c>
      <c r="E877" s="241">
        <v>56.46</v>
      </c>
      <c r="F877" s="242"/>
      <c r="G877" s="243">
        <f>ROUND(E877*F877,2)</f>
        <v>0</v>
      </c>
      <c r="H877" s="242"/>
      <c r="I877" s="243">
        <f>ROUND(E877*H877,2)</f>
        <v>0</v>
      </c>
      <c r="J877" s="242"/>
      <c r="K877" s="243">
        <f>ROUND(E877*J877,2)</f>
        <v>0</v>
      </c>
      <c r="L877" s="243">
        <v>15</v>
      </c>
      <c r="M877" s="243">
        <f>G877*(1+L877/100)</f>
        <v>0</v>
      </c>
      <c r="N877" s="241">
        <v>1.82E-3</v>
      </c>
      <c r="O877" s="241">
        <f>ROUND(E877*N877,2)</f>
        <v>0.1</v>
      </c>
      <c r="P877" s="241">
        <v>0</v>
      </c>
      <c r="Q877" s="241">
        <f>ROUND(E877*P877,2)</f>
        <v>0</v>
      </c>
      <c r="R877" s="243"/>
      <c r="S877" s="243" t="s">
        <v>323</v>
      </c>
      <c r="T877" s="244" t="s">
        <v>324</v>
      </c>
      <c r="U877" s="221">
        <v>0.14000000000000001</v>
      </c>
      <c r="V877" s="221">
        <f>ROUND(E877*U877,2)</f>
        <v>7.9</v>
      </c>
      <c r="W877" s="221"/>
      <c r="X877" s="221" t="s">
        <v>239</v>
      </c>
      <c r="Y877" s="210"/>
      <c r="Z877" s="210"/>
      <c r="AA877" s="210"/>
      <c r="AB877" s="210"/>
      <c r="AC877" s="210"/>
      <c r="AD877" s="210"/>
      <c r="AE877" s="210"/>
      <c r="AF877" s="210"/>
      <c r="AG877" s="210" t="s">
        <v>240</v>
      </c>
      <c r="AH877" s="210"/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1" x14ac:dyDescent="0.2">
      <c r="A878" s="217"/>
      <c r="B878" s="218"/>
      <c r="C878" s="260" t="s">
        <v>1038</v>
      </c>
      <c r="D878" s="223"/>
      <c r="E878" s="224"/>
      <c r="F878" s="221"/>
      <c r="G878" s="221"/>
      <c r="H878" s="221"/>
      <c r="I878" s="221"/>
      <c r="J878" s="221"/>
      <c r="K878" s="221"/>
      <c r="L878" s="221"/>
      <c r="M878" s="221"/>
      <c r="N878" s="220"/>
      <c r="O878" s="220"/>
      <c r="P878" s="220"/>
      <c r="Q878" s="220"/>
      <c r="R878" s="221"/>
      <c r="S878" s="221"/>
      <c r="T878" s="221"/>
      <c r="U878" s="221"/>
      <c r="V878" s="221"/>
      <c r="W878" s="221"/>
      <c r="X878" s="221"/>
      <c r="Y878" s="210"/>
      <c r="Z878" s="210"/>
      <c r="AA878" s="210"/>
      <c r="AB878" s="210"/>
      <c r="AC878" s="210"/>
      <c r="AD878" s="210"/>
      <c r="AE878" s="210"/>
      <c r="AF878" s="210"/>
      <c r="AG878" s="210" t="s">
        <v>242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1" x14ac:dyDescent="0.2">
      <c r="A879" s="217"/>
      <c r="B879" s="218"/>
      <c r="C879" s="260" t="s">
        <v>580</v>
      </c>
      <c r="D879" s="223"/>
      <c r="E879" s="224">
        <v>56.46</v>
      </c>
      <c r="F879" s="221"/>
      <c r="G879" s="221"/>
      <c r="H879" s="221"/>
      <c r="I879" s="221"/>
      <c r="J879" s="221"/>
      <c r="K879" s="221"/>
      <c r="L879" s="221"/>
      <c r="M879" s="221"/>
      <c r="N879" s="220"/>
      <c r="O879" s="220"/>
      <c r="P879" s="220"/>
      <c r="Q879" s="220"/>
      <c r="R879" s="221"/>
      <c r="S879" s="221"/>
      <c r="T879" s="221"/>
      <c r="U879" s="221"/>
      <c r="V879" s="221"/>
      <c r="W879" s="221"/>
      <c r="X879" s="221"/>
      <c r="Y879" s="210"/>
      <c r="Z879" s="210"/>
      <c r="AA879" s="210"/>
      <c r="AB879" s="210"/>
      <c r="AC879" s="210"/>
      <c r="AD879" s="210"/>
      <c r="AE879" s="210"/>
      <c r="AF879" s="210"/>
      <c r="AG879" s="210" t="s">
        <v>242</v>
      </c>
      <c r="AH879" s="210">
        <v>5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1" x14ac:dyDescent="0.2">
      <c r="A880" s="238">
        <v>94</v>
      </c>
      <c r="B880" s="239" t="s">
        <v>1039</v>
      </c>
      <c r="C880" s="259" t="s">
        <v>1040</v>
      </c>
      <c r="D880" s="240" t="s">
        <v>310</v>
      </c>
      <c r="E880" s="241">
        <v>16.215</v>
      </c>
      <c r="F880" s="242"/>
      <c r="G880" s="243">
        <f>ROUND(E880*F880,2)</f>
        <v>0</v>
      </c>
      <c r="H880" s="242"/>
      <c r="I880" s="243">
        <f>ROUND(E880*H880,2)</f>
        <v>0</v>
      </c>
      <c r="J880" s="242"/>
      <c r="K880" s="243">
        <f>ROUND(E880*J880,2)</f>
        <v>0</v>
      </c>
      <c r="L880" s="243">
        <v>15</v>
      </c>
      <c r="M880" s="243">
        <f>G880*(1+L880/100)</f>
        <v>0</v>
      </c>
      <c r="N880" s="241">
        <v>2.2000000000000001E-4</v>
      </c>
      <c r="O880" s="241">
        <f>ROUND(E880*N880,2)</f>
        <v>0</v>
      </c>
      <c r="P880" s="241">
        <v>0</v>
      </c>
      <c r="Q880" s="241">
        <f>ROUND(E880*P880,2)</f>
        <v>0</v>
      </c>
      <c r="R880" s="243" t="s">
        <v>331</v>
      </c>
      <c r="S880" s="243" t="s">
        <v>237</v>
      </c>
      <c r="T880" s="244" t="s">
        <v>238</v>
      </c>
      <c r="U880" s="221">
        <v>0</v>
      </c>
      <c r="V880" s="221">
        <f>ROUND(E880*U880,2)</f>
        <v>0</v>
      </c>
      <c r="W880" s="221"/>
      <c r="X880" s="221" t="s">
        <v>332</v>
      </c>
      <c r="Y880" s="210"/>
      <c r="Z880" s="210"/>
      <c r="AA880" s="210"/>
      <c r="AB880" s="210"/>
      <c r="AC880" s="210"/>
      <c r="AD880" s="210"/>
      <c r="AE880" s="210"/>
      <c r="AF880" s="210"/>
      <c r="AG880" s="210" t="s">
        <v>333</v>
      </c>
      <c r="AH880" s="210"/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1" x14ac:dyDescent="0.2">
      <c r="A881" s="217"/>
      <c r="B881" s="218"/>
      <c r="C881" s="260" t="s">
        <v>1041</v>
      </c>
      <c r="D881" s="223"/>
      <c r="E881" s="224">
        <v>16.215</v>
      </c>
      <c r="F881" s="221"/>
      <c r="G881" s="221"/>
      <c r="H881" s="221"/>
      <c r="I881" s="221"/>
      <c r="J881" s="221"/>
      <c r="K881" s="221"/>
      <c r="L881" s="221"/>
      <c r="M881" s="221"/>
      <c r="N881" s="220"/>
      <c r="O881" s="220"/>
      <c r="P881" s="220"/>
      <c r="Q881" s="220"/>
      <c r="R881" s="221"/>
      <c r="S881" s="221"/>
      <c r="T881" s="221"/>
      <c r="U881" s="221"/>
      <c r="V881" s="221"/>
      <c r="W881" s="221"/>
      <c r="X881" s="221"/>
      <c r="Y881" s="210"/>
      <c r="Z881" s="210"/>
      <c r="AA881" s="210"/>
      <c r="AB881" s="210"/>
      <c r="AC881" s="210"/>
      <c r="AD881" s="210"/>
      <c r="AE881" s="210"/>
      <c r="AF881" s="210"/>
      <c r="AG881" s="210" t="s">
        <v>242</v>
      </c>
      <c r="AH881" s="210">
        <v>5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ht="22.5" outlineLevel="1" x14ac:dyDescent="0.2">
      <c r="A882" s="238">
        <v>95</v>
      </c>
      <c r="B882" s="239" t="s">
        <v>1042</v>
      </c>
      <c r="C882" s="259" t="s">
        <v>1043</v>
      </c>
      <c r="D882" s="240" t="s">
        <v>236</v>
      </c>
      <c r="E882" s="241">
        <v>133.03200000000001</v>
      </c>
      <c r="F882" s="242"/>
      <c r="G882" s="243">
        <f>ROUND(E882*F882,2)</f>
        <v>0</v>
      </c>
      <c r="H882" s="242"/>
      <c r="I882" s="243">
        <f>ROUND(E882*H882,2)</f>
        <v>0</v>
      </c>
      <c r="J882" s="242"/>
      <c r="K882" s="243">
        <f>ROUND(E882*J882,2)</f>
        <v>0</v>
      </c>
      <c r="L882" s="243">
        <v>15</v>
      </c>
      <c r="M882" s="243">
        <f>G882*(1+L882/100)</f>
        <v>0</v>
      </c>
      <c r="N882" s="241">
        <v>1.9199999999999998E-2</v>
      </c>
      <c r="O882" s="241">
        <f>ROUND(E882*N882,2)</f>
        <v>2.5499999999999998</v>
      </c>
      <c r="P882" s="241">
        <v>0</v>
      </c>
      <c r="Q882" s="241">
        <f>ROUND(E882*P882,2)</f>
        <v>0</v>
      </c>
      <c r="R882" s="243" t="s">
        <v>331</v>
      </c>
      <c r="S882" s="243" t="s">
        <v>237</v>
      </c>
      <c r="T882" s="244" t="s">
        <v>238</v>
      </c>
      <c r="U882" s="221">
        <v>0</v>
      </c>
      <c r="V882" s="221">
        <f>ROUND(E882*U882,2)</f>
        <v>0</v>
      </c>
      <c r="W882" s="221"/>
      <c r="X882" s="221" t="s">
        <v>332</v>
      </c>
      <c r="Y882" s="210"/>
      <c r="Z882" s="210"/>
      <c r="AA882" s="210"/>
      <c r="AB882" s="210"/>
      <c r="AC882" s="210"/>
      <c r="AD882" s="210"/>
      <c r="AE882" s="210"/>
      <c r="AF882" s="210"/>
      <c r="AG882" s="210" t="s">
        <v>333</v>
      </c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1" x14ac:dyDescent="0.2">
      <c r="A883" s="217"/>
      <c r="B883" s="218"/>
      <c r="C883" s="260" t="s">
        <v>1000</v>
      </c>
      <c r="D883" s="223"/>
      <c r="E883" s="224"/>
      <c r="F883" s="221"/>
      <c r="G883" s="221"/>
      <c r="H883" s="221"/>
      <c r="I883" s="221"/>
      <c r="J883" s="221"/>
      <c r="K883" s="221"/>
      <c r="L883" s="221"/>
      <c r="M883" s="221"/>
      <c r="N883" s="220"/>
      <c r="O883" s="220"/>
      <c r="P883" s="220"/>
      <c r="Q883" s="220"/>
      <c r="R883" s="221"/>
      <c r="S883" s="221"/>
      <c r="T883" s="221"/>
      <c r="U883" s="221"/>
      <c r="V883" s="221"/>
      <c r="W883" s="221"/>
      <c r="X883" s="221"/>
      <c r="Y883" s="210"/>
      <c r="Z883" s="210"/>
      <c r="AA883" s="210"/>
      <c r="AB883" s="210"/>
      <c r="AC883" s="210"/>
      <c r="AD883" s="210"/>
      <c r="AE883" s="210"/>
      <c r="AF883" s="210"/>
      <c r="AG883" s="210" t="s">
        <v>242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1" x14ac:dyDescent="0.2">
      <c r="A884" s="217"/>
      <c r="B884" s="218"/>
      <c r="C884" s="260" t="s">
        <v>1003</v>
      </c>
      <c r="D884" s="223"/>
      <c r="E884" s="224">
        <v>56.46</v>
      </c>
      <c r="F884" s="221"/>
      <c r="G884" s="221"/>
      <c r="H884" s="221"/>
      <c r="I884" s="221"/>
      <c r="J884" s="221"/>
      <c r="K884" s="221"/>
      <c r="L884" s="221"/>
      <c r="M884" s="221"/>
      <c r="N884" s="220"/>
      <c r="O884" s="220"/>
      <c r="P884" s="220"/>
      <c r="Q884" s="220"/>
      <c r="R884" s="221"/>
      <c r="S884" s="221"/>
      <c r="T884" s="221"/>
      <c r="U884" s="221"/>
      <c r="V884" s="221"/>
      <c r="W884" s="221"/>
      <c r="X884" s="221"/>
      <c r="Y884" s="210"/>
      <c r="Z884" s="210"/>
      <c r="AA884" s="210"/>
      <c r="AB884" s="210"/>
      <c r="AC884" s="210"/>
      <c r="AD884" s="210"/>
      <c r="AE884" s="210"/>
      <c r="AF884" s="210"/>
      <c r="AG884" s="210" t="s">
        <v>242</v>
      </c>
      <c r="AH884" s="210">
        <v>5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">
      <c r="A885" s="217"/>
      <c r="B885" s="218"/>
      <c r="C885" s="260" t="s">
        <v>1044</v>
      </c>
      <c r="D885" s="223"/>
      <c r="E885" s="224"/>
      <c r="F885" s="221"/>
      <c r="G885" s="221"/>
      <c r="H885" s="221"/>
      <c r="I885" s="221"/>
      <c r="J885" s="221"/>
      <c r="K885" s="221"/>
      <c r="L885" s="221"/>
      <c r="M885" s="221"/>
      <c r="N885" s="220"/>
      <c r="O885" s="220"/>
      <c r="P885" s="220"/>
      <c r="Q885" s="220"/>
      <c r="R885" s="221"/>
      <c r="S885" s="221"/>
      <c r="T885" s="221"/>
      <c r="U885" s="221"/>
      <c r="V885" s="221"/>
      <c r="W885" s="221"/>
      <c r="X885" s="221"/>
      <c r="Y885" s="210"/>
      <c r="Z885" s="210"/>
      <c r="AA885" s="210"/>
      <c r="AB885" s="210"/>
      <c r="AC885" s="210"/>
      <c r="AD885" s="210"/>
      <c r="AE885" s="210"/>
      <c r="AF885" s="210"/>
      <c r="AG885" s="210" t="s">
        <v>242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1" x14ac:dyDescent="0.2">
      <c r="A886" s="217"/>
      <c r="B886" s="218"/>
      <c r="C886" s="260" t="s">
        <v>1045</v>
      </c>
      <c r="D886" s="223"/>
      <c r="E886" s="224">
        <v>54.4</v>
      </c>
      <c r="F886" s="221"/>
      <c r="G886" s="221"/>
      <c r="H886" s="221"/>
      <c r="I886" s="221"/>
      <c r="J886" s="221"/>
      <c r="K886" s="221"/>
      <c r="L886" s="221"/>
      <c r="M886" s="221"/>
      <c r="N886" s="220"/>
      <c r="O886" s="220"/>
      <c r="P886" s="220"/>
      <c r="Q886" s="220"/>
      <c r="R886" s="221"/>
      <c r="S886" s="221"/>
      <c r="T886" s="221"/>
      <c r="U886" s="221"/>
      <c r="V886" s="221"/>
      <c r="W886" s="221"/>
      <c r="X886" s="221"/>
      <c r="Y886" s="210"/>
      <c r="Z886" s="210"/>
      <c r="AA886" s="210"/>
      <c r="AB886" s="210"/>
      <c r="AC886" s="210"/>
      <c r="AD886" s="210"/>
      <c r="AE886" s="210"/>
      <c r="AF886" s="210"/>
      <c r="AG886" s="210" t="s">
        <v>242</v>
      </c>
      <c r="AH886" s="210">
        <v>5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">
      <c r="A887" s="217"/>
      <c r="B887" s="218"/>
      <c r="C887" s="266" t="s">
        <v>1046</v>
      </c>
      <c r="D887" s="228"/>
      <c r="E887" s="229">
        <v>22.172000000000001</v>
      </c>
      <c r="F887" s="221"/>
      <c r="G887" s="221"/>
      <c r="H887" s="221"/>
      <c r="I887" s="221"/>
      <c r="J887" s="221"/>
      <c r="K887" s="221"/>
      <c r="L887" s="221"/>
      <c r="M887" s="221"/>
      <c r="N887" s="220"/>
      <c r="O887" s="220"/>
      <c r="P887" s="220"/>
      <c r="Q887" s="220"/>
      <c r="R887" s="221"/>
      <c r="S887" s="221"/>
      <c r="T887" s="221"/>
      <c r="U887" s="221"/>
      <c r="V887" s="221"/>
      <c r="W887" s="221"/>
      <c r="X887" s="221"/>
      <c r="Y887" s="210"/>
      <c r="Z887" s="210"/>
      <c r="AA887" s="210"/>
      <c r="AB887" s="210"/>
      <c r="AC887" s="210"/>
      <c r="AD887" s="210"/>
      <c r="AE887" s="210"/>
      <c r="AF887" s="210"/>
      <c r="AG887" s="210" t="s">
        <v>242</v>
      </c>
      <c r="AH887" s="210">
        <v>4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x14ac:dyDescent="0.2">
      <c r="A888" s="231" t="s">
        <v>232</v>
      </c>
      <c r="B888" s="232" t="s">
        <v>185</v>
      </c>
      <c r="C888" s="258" t="s">
        <v>186</v>
      </c>
      <c r="D888" s="233"/>
      <c r="E888" s="234"/>
      <c r="F888" s="235"/>
      <c r="G888" s="235">
        <f>SUMIF(AG889:AG897,"&lt;&gt;NOR",G889:G897)</f>
        <v>0</v>
      </c>
      <c r="H888" s="235"/>
      <c r="I888" s="235">
        <f>SUM(I889:I897)</f>
        <v>0</v>
      </c>
      <c r="J888" s="235"/>
      <c r="K888" s="235">
        <f>SUM(K889:K897)</f>
        <v>0</v>
      </c>
      <c r="L888" s="235"/>
      <c r="M888" s="235">
        <f>SUM(M889:M897)</f>
        <v>0</v>
      </c>
      <c r="N888" s="234"/>
      <c r="O888" s="234">
        <f>SUM(O889:O897)</f>
        <v>0.47</v>
      </c>
      <c r="P888" s="234"/>
      <c r="Q888" s="234">
        <f>SUM(Q889:Q897)</f>
        <v>0</v>
      </c>
      <c r="R888" s="235"/>
      <c r="S888" s="235"/>
      <c r="T888" s="236"/>
      <c r="U888" s="230"/>
      <c r="V888" s="230">
        <f>SUM(V889:V897)</f>
        <v>16.64</v>
      </c>
      <c r="W888" s="230"/>
      <c r="X888" s="230"/>
      <c r="AG888" t="s">
        <v>233</v>
      </c>
    </row>
    <row r="889" spans="1:60" outlineLevel="1" x14ac:dyDescent="0.2">
      <c r="A889" s="238">
        <v>96</v>
      </c>
      <c r="B889" s="239" t="s">
        <v>1047</v>
      </c>
      <c r="C889" s="259" t="s">
        <v>1048</v>
      </c>
      <c r="D889" s="240" t="s">
        <v>236</v>
      </c>
      <c r="E889" s="241">
        <v>16.5</v>
      </c>
      <c r="F889" s="242"/>
      <c r="G889" s="243">
        <f>ROUND(E889*F889,2)</f>
        <v>0</v>
      </c>
      <c r="H889" s="242"/>
      <c r="I889" s="243">
        <f>ROUND(E889*H889,2)</f>
        <v>0</v>
      </c>
      <c r="J889" s="242"/>
      <c r="K889" s="243">
        <f>ROUND(E889*J889,2)</f>
        <v>0</v>
      </c>
      <c r="L889" s="243">
        <v>15</v>
      </c>
      <c r="M889" s="243">
        <f>G889*(1+L889/100)</f>
        <v>0</v>
      </c>
      <c r="N889" s="241">
        <v>2.1000000000000001E-4</v>
      </c>
      <c r="O889" s="241">
        <f>ROUND(E889*N889,2)</f>
        <v>0</v>
      </c>
      <c r="P889" s="241">
        <v>0</v>
      </c>
      <c r="Q889" s="241">
        <f>ROUND(E889*P889,2)</f>
        <v>0</v>
      </c>
      <c r="R889" s="243" t="s">
        <v>999</v>
      </c>
      <c r="S889" s="243" t="s">
        <v>237</v>
      </c>
      <c r="T889" s="244" t="s">
        <v>237</v>
      </c>
      <c r="U889" s="221">
        <v>0.05</v>
      </c>
      <c r="V889" s="221">
        <f>ROUND(E889*U889,2)</f>
        <v>0.83</v>
      </c>
      <c r="W889" s="221"/>
      <c r="X889" s="221" t="s">
        <v>239</v>
      </c>
      <c r="Y889" s="210"/>
      <c r="Z889" s="210"/>
      <c r="AA889" s="210"/>
      <c r="AB889" s="210"/>
      <c r="AC889" s="210"/>
      <c r="AD889" s="210"/>
      <c r="AE889" s="210"/>
      <c r="AF889" s="210"/>
      <c r="AG889" s="210" t="s">
        <v>240</v>
      </c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">
      <c r="A890" s="217"/>
      <c r="B890" s="218"/>
      <c r="C890" s="260" t="s">
        <v>1049</v>
      </c>
      <c r="D890" s="223"/>
      <c r="E890" s="224">
        <v>16.5</v>
      </c>
      <c r="F890" s="221"/>
      <c r="G890" s="221"/>
      <c r="H890" s="221"/>
      <c r="I890" s="221"/>
      <c r="J890" s="221"/>
      <c r="K890" s="221"/>
      <c r="L890" s="221"/>
      <c r="M890" s="221"/>
      <c r="N890" s="220"/>
      <c r="O890" s="220"/>
      <c r="P890" s="220"/>
      <c r="Q890" s="220"/>
      <c r="R890" s="221"/>
      <c r="S890" s="221"/>
      <c r="T890" s="221"/>
      <c r="U890" s="221"/>
      <c r="V890" s="221"/>
      <c r="W890" s="221"/>
      <c r="X890" s="221"/>
      <c r="Y890" s="210"/>
      <c r="Z890" s="210"/>
      <c r="AA890" s="210"/>
      <c r="AB890" s="210"/>
      <c r="AC890" s="210"/>
      <c r="AD890" s="210"/>
      <c r="AE890" s="210"/>
      <c r="AF890" s="210"/>
      <c r="AG890" s="210" t="s">
        <v>242</v>
      </c>
      <c r="AH890" s="210">
        <v>5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ht="22.5" outlineLevel="1" x14ac:dyDescent="0.2">
      <c r="A891" s="238">
        <v>97</v>
      </c>
      <c r="B891" s="239" t="s">
        <v>1050</v>
      </c>
      <c r="C891" s="259" t="s">
        <v>1051</v>
      </c>
      <c r="D891" s="240" t="s">
        <v>236</v>
      </c>
      <c r="E891" s="241">
        <v>16.5</v>
      </c>
      <c r="F891" s="242"/>
      <c r="G891" s="243">
        <f>ROUND(E891*F891,2)</f>
        <v>0</v>
      </c>
      <c r="H891" s="242"/>
      <c r="I891" s="243">
        <f>ROUND(E891*H891,2)</f>
        <v>0</v>
      </c>
      <c r="J891" s="242"/>
      <c r="K891" s="243">
        <f>ROUND(E891*J891,2)</f>
        <v>0</v>
      </c>
      <c r="L891" s="243">
        <v>15</v>
      </c>
      <c r="M891" s="243">
        <f>G891*(1+L891/100)</f>
        <v>0</v>
      </c>
      <c r="N891" s="241">
        <v>5.2399999999999999E-3</v>
      </c>
      <c r="O891" s="241">
        <f>ROUND(E891*N891,2)</f>
        <v>0.09</v>
      </c>
      <c r="P891" s="241">
        <v>0</v>
      </c>
      <c r="Q891" s="241">
        <f>ROUND(E891*P891,2)</f>
        <v>0</v>
      </c>
      <c r="R891" s="243" t="s">
        <v>999</v>
      </c>
      <c r="S891" s="243" t="s">
        <v>237</v>
      </c>
      <c r="T891" s="244" t="s">
        <v>238</v>
      </c>
      <c r="U891" s="221">
        <v>0.95840000000000003</v>
      </c>
      <c r="V891" s="221">
        <f>ROUND(E891*U891,2)</f>
        <v>15.81</v>
      </c>
      <c r="W891" s="221"/>
      <c r="X891" s="221" t="s">
        <v>239</v>
      </c>
      <c r="Y891" s="210"/>
      <c r="Z891" s="210"/>
      <c r="AA891" s="210"/>
      <c r="AB891" s="210"/>
      <c r="AC891" s="210"/>
      <c r="AD891" s="210"/>
      <c r="AE891" s="210"/>
      <c r="AF891" s="210"/>
      <c r="AG891" s="210" t="s">
        <v>240</v>
      </c>
      <c r="AH891" s="210"/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">
      <c r="A892" s="217"/>
      <c r="B892" s="218"/>
      <c r="C892" s="260" t="s">
        <v>1052</v>
      </c>
      <c r="D892" s="223"/>
      <c r="E892" s="224"/>
      <c r="F892" s="221"/>
      <c r="G892" s="221"/>
      <c r="H892" s="221"/>
      <c r="I892" s="221"/>
      <c r="J892" s="221"/>
      <c r="K892" s="221"/>
      <c r="L892" s="221"/>
      <c r="M892" s="221"/>
      <c r="N892" s="220"/>
      <c r="O892" s="220"/>
      <c r="P892" s="220"/>
      <c r="Q892" s="220"/>
      <c r="R892" s="221"/>
      <c r="S892" s="221"/>
      <c r="T892" s="221"/>
      <c r="U892" s="221"/>
      <c r="V892" s="221"/>
      <c r="W892" s="221"/>
      <c r="X892" s="221"/>
      <c r="Y892" s="210"/>
      <c r="Z892" s="210"/>
      <c r="AA892" s="210"/>
      <c r="AB892" s="210"/>
      <c r="AC892" s="210"/>
      <c r="AD892" s="210"/>
      <c r="AE892" s="210"/>
      <c r="AF892" s="210"/>
      <c r="AG892" s="210" t="s">
        <v>242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">
      <c r="A893" s="217"/>
      <c r="B893" s="218"/>
      <c r="C893" s="260" t="s">
        <v>1053</v>
      </c>
      <c r="D893" s="223"/>
      <c r="E893" s="224">
        <v>16.5</v>
      </c>
      <c r="F893" s="221"/>
      <c r="G893" s="221"/>
      <c r="H893" s="221"/>
      <c r="I893" s="221"/>
      <c r="J893" s="221"/>
      <c r="K893" s="221"/>
      <c r="L893" s="221"/>
      <c r="M893" s="221"/>
      <c r="N893" s="220"/>
      <c r="O893" s="220"/>
      <c r="P893" s="220"/>
      <c r="Q893" s="220"/>
      <c r="R893" s="221"/>
      <c r="S893" s="221"/>
      <c r="T893" s="221"/>
      <c r="U893" s="221"/>
      <c r="V893" s="221"/>
      <c r="W893" s="221"/>
      <c r="X893" s="221"/>
      <c r="Y893" s="210"/>
      <c r="Z893" s="210"/>
      <c r="AA893" s="210"/>
      <c r="AB893" s="210"/>
      <c r="AC893" s="210"/>
      <c r="AD893" s="210"/>
      <c r="AE893" s="210"/>
      <c r="AF893" s="210"/>
      <c r="AG893" s="210" t="s">
        <v>242</v>
      </c>
      <c r="AH893" s="210">
        <v>5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ht="22.5" outlineLevel="1" x14ac:dyDescent="0.2">
      <c r="A894" s="238">
        <v>98</v>
      </c>
      <c r="B894" s="239" t="s">
        <v>1042</v>
      </c>
      <c r="C894" s="259" t="s">
        <v>1043</v>
      </c>
      <c r="D894" s="240" t="s">
        <v>236</v>
      </c>
      <c r="E894" s="241">
        <v>19.8</v>
      </c>
      <c r="F894" s="242"/>
      <c r="G894" s="243">
        <f>ROUND(E894*F894,2)</f>
        <v>0</v>
      </c>
      <c r="H894" s="242"/>
      <c r="I894" s="243">
        <f>ROUND(E894*H894,2)</f>
        <v>0</v>
      </c>
      <c r="J894" s="242"/>
      <c r="K894" s="243">
        <f>ROUND(E894*J894,2)</f>
        <v>0</v>
      </c>
      <c r="L894" s="243">
        <v>15</v>
      </c>
      <c r="M894" s="243">
        <f>G894*(1+L894/100)</f>
        <v>0</v>
      </c>
      <c r="N894" s="241">
        <v>1.9199999999999998E-2</v>
      </c>
      <c r="O894" s="241">
        <f>ROUND(E894*N894,2)</f>
        <v>0.38</v>
      </c>
      <c r="P894" s="241">
        <v>0</v>
      </c>
      <c r="Q894" s="241">
        <f>ROUND(E894*P894,2)</f>
        <v>0</v>
      </c>
      <c r="R894" s="243" t="s">
        <v>331</v>
      </c>
      <c r="S894" s="243" t="s">
        <v>237</v>
      </c>
      <c r="T894" s="244" t="s">
        <v>238</v>
      </c>
      <c r="U894" s="221">
        <v>0</v>
      </c>
      <c r="V894" s="221">
        <f>ROUND(E894*U894,2)</f>
        <v>0</v>
      </c>
      <c r="W894" s="221"/>
      <c r="X894" s="221" t="s">
        <v>332</v>
      </c>
      <c r="Y894" s="210"/>
      <c r="Z894" s="210"/>
      <c r="AA894" s="210"/>
      <c r="AB894" s="210"/>
      <c r="AC894" s="210"/>
      <c r="AD894" s="210"/>
      <c r="AE894" s="210"/>
      <c r="AF894" s="210"/>
      <c r="AG894" s="210" t="s">
        <v>333</v>
      </c>
      <c r="AH894" s="210"/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">
      <c r="A895" s="217"/>
      <c r="B895" s="218"/>
      <c r="C895" s="260" t="s">
        <v>1052</v>
      </c>
      <c r="D895" s="223"/>
      <c r="E895" s="224"/>
      <c r="F895" s="221"/>
      <c r="G895" s="221"/>
      <c r="H895" s="221"/>
      <c r="I895" s="221"/>
      <c r="J895" s="221"/>
      <c r="K895" s="221"/>
      <c r="L895" s="221"/>
      <c r="M895" s="221"/>
      <c r="N895" s="220"/>
      <c r="O895" s="220"/>
      <c r="P895" s="220"/>
      <c r="Q895" s="220"/>
      <c r="R895" s="221"/>
      <c r="S895" s="221"/>
      <c r="T895" s="221"/>
      <c r="U895" s="221"/>
      <c r="V895" s="221"/>
      <c r="W895" s="221"/>
      <c r="X895" s="221"/>
      <c r="Y895" s="210"/>
      <c r="Z895" s="210"/>
      <c r="AA895" s="210"/>
      <c r="AB895" s="210"/>
      <c r="AC895" s="210"/>
      <c r="AD895" s="210"/>
      <c r="AE895" s="210"/>
      <c r="AF895" s="210"/>
      <c r="AG895" s="210" t="s">
        <v>242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">
      <c r="A896" s="217"/>
      <c r="B896" s="218"/>
      <c r="C896" s="260" t="s">
        <v>1049</v>
      </c>
      <c r="D896" s="223"/>
      <c r="E896" s="224">
        <v>16.5</v>
      </c>
      <c r="F896" s="221"/>
      <c r="G896" s="221"/>
      <c r="H896" s="221"/>
      <c r="I896" s="221"/>
      <c r="J896" s="221"/>
      <c r="K896" s="221"/>
      <c r="L896" s="221"/>
      <c r="M896" s="221"/>
      <c r="N896" s="220"/>
      <c r="O896" s="220"/>
      <c r="P896" s="220"/>
      <c r="Q896" s="220"/>
      <c r="R896" s="221"/>
      <c r="S896" s="221"/>
      <c r="T896" s="221"/>
      <c r="U896" s="221"/>
      <c r="V896" s="221"/>
      <c r="W896" s="221"/>
      <c r="X896" s="221"/>
      <c r="Y896" s="210"/>
      <c r="Z896" s="210"/>
      <c r="AA896" s="210"/>
      <c r="AB896" s="210"/>
      <c r="AC896" s="210"/>
      <c r="AD896" s="210"/>
      <c r="AE896" s="210"/>
      <c r="AF896" s="210"/>
      <c r="AG896" s="210" t="s">
        <v>242</v>
      </c>
      <c r="AH896" s="210">
        <v>5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">
      <c r="A897" s="217"/>
      <c r="B897" s="218"/>
      <c r="C897" s="266" t="s">
        <v>1046</v>
      </c>
      <c r="D897" s="228"/>
      <c r="E897" s="229">
        <v>3.3</v>
      </c>
      <c r="F897" s="221"/>
      <c r="G897" s="221"/>
      <c r="H897" s="221"/>
      <c r="I897" s="221"/>
      <c r="J897" s="221"/>
      <c r="K897" s="221"/>
      <c r="L897" s="221"/>
      <c r="M897" s="221"/>
      <c r="N897" s="220"/>
      <c r="O897" s="220"/>
      <c r="P897" s="220"/>
      <c r="Q897" s="220"/>
      <c r="R897" s="221"/>
      <c r="S897" s="221"/>
      <c r="T897" s="221"/>
      <c r="U897" s="221"/>
      <c r="V897" s="221"/>
      <c r="W897" s="221"/>
      <c r="X897" s="221"/>
      <c r="Y897" s="210"/>
      <c r="Z897" s="210"/>
      <c r="AA897" s="210"/>
      <c r="AB897" s="210"/>
      <c r="AC897" s="210"/>
      <c r="AD897" s="210"/>
      <c r="AE897" s="210"/>
      <c r="AF897" s="210"/>
      <c r="AG897" s="210" t="s">
        <v>242</v>
      </c>
      <c r="AH897" s="210">
        <v>4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x14ac:dyDescent="0.2">
      <c r="A898" s="231" t="s">
        <v>232</v>
      </c>
      <c r="B898" s="232" t="s">
        <v>187</v>
      </c>
      <c r="C898" s="258" t="s">
        <v>188</v>
      </c>
      <c r="D898" s="233"/>
      <c r="E898" s="234"/>
      <c r="F898" s="235"/>
      <c r="G898" s="235">
        <f>SUMIF(AG899:AG908,"&lt;&gt;NOR",G899:G908)</f>
        <v>0</v>
      </c>
      <c r="H898" s="235"/>
      <c r="I898" s="235">
        <f>SUM(I899:I908)</f>
        <v>0</v>
      </c>
      <c r="J898" s="235"/>
      <c r="K898" s="235">
        <f>SUM(K899:K908)</f>
        <v>0</v>
      </c>
      <c r="L898" s="235"/>
      <c r="M898" s="235">
        <f>SUM(M899:M908)</f>
        <v>0</v>
      </c>
      <c r="N898" s="234"/>
      <c r="O898" s="234">
        <f>SUM(O899:O908)</f>
        <v>0.01</v>
      </c>
      <c r="P898" s="234"/>
      <c r="Q898" s="234">
        <f>SUM(Q899:Q908)</f>
        <v>0</v>
      </c>
      <c r="R898" s="235"/>
      <c r="S898" s="235"/>
      <c r="T898" s="236"/>
      <c r="U898" s="230"/>
      <c r="V898" s="230">
        <f>SUM(V899:V908)</f>
        <v>19.02</v>
      </c>
      <c r="W898" s="230"/>
      <c r="X898" s="230"/>
      <c r="AG898" t="s">
        <v>233</v>
      </c>
    </row>
    <row r="899" spans="1:60" outlineLevel="1" x14ac:dyDescent="0.2">
      <c r="A899" s="238">
        <v>99</v>
      </c>
      <c r="B899" s="239" t="s">
        <v>1054</v>
      </c>
      <c r="C899" s="259" t="s">
        <v>1055</v>
      </c>
      <c r="D899" s="240" t="s">
        <v>236</v>
      </c>
      <c r="E899" s="241">
        <v>47.2</v>
      </c>
      <c r="F899" s="242"/>
      <c r="G899" s="243">
        <f>ROUND(E899*F899,2)</f>
        <v>0</v>
      </c>
      <c r="H899" s="242"/>
      <c r="I899" s="243">
        <f>ROUND(E899*H899,2)</f>
        <v>0</v>
      </c>
      <c r="J899" s="242"/>
      <c r="K899" s="243">
        <f>ROUND(E899*J899,2)</f>
        <v>0</v>
      </c>
      <c r="L899" s="243">
        <v>15</v>
      </c>
      <c r="M899" s="243">
        <f>G899*(1+L899/100)</f>
        <v>0</v>
      </c>
      <c r="N899" s="241">
        <v>3.1E-4</v>
      </c>
      <c r="O899" s="241">
        <f>ROUND(E899*N899,2)</f>
        <v>0.01</v>
      </c>
      <c r="P899" s="241">
        <v>0</v>
      </c>
      <c r="Q899" s="241">
        <f>ROUND(E899*P899,2)</f>
        <v>0</v>
      </c>
      <c r="R899" s="243" t="s">
        <v>1056</v>
      </c>
      <c r="S899" s="243" t="s">
        <v>237</v>
      </c>
      <c r="T899" s="244" t="s">
        <v>238</v>
      </c>
      <c r="U899" s="221">
        <v>0.40300000000000002</v>
      </c>
      <c r="V899" s="221">
        <f>ROUND(E899*U899,2)</f>
        <v>19.02</v>
      </c>
      <c r="W899" s="221"/>
      <c r="X899" s="221" t="s">
        <v>239</v>
      </c>
      <c r="Y899" s="210"/>
      <c r="Z899" s="210"/>
      <c r="AA899" s="210"/>
      <c r="AB899" s="210"/>
      <c r="AC899" s="210"/>
      <c r="AD899" s="210"/>
      <c r="AE899" s="210"/>
      <c r="AF899" s="210"/>
      <c r="AG899" s="210" t="s">
        <v>240</v>
      </c>
      <c r="AH899" s="210"/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">
      <c r="A900" s="217"/>
      <c r="B900" s="218"/>
      <c r="C900" s="260" t="s">
        <v>1057</v>
      </c>
      <c r="D900" s="223"/>
      <c r="E900" s="224"/>
      <c r="F900" s="221"/>
      <c r="G900" s="221"/>
      <c r="H900" s="221"/>
      <c r="I900" s="221"/>
      <c r="J900" s="221"/>
      <c r="K900" s="221"/>
      <c r="L900" s="221"/>
      <c r="M900" s="221"/>
      <c r="N900" s="220"/>
      <c r="O900" s="220"/>
      <c r="P900" s="220"/>
      <c r="Q900" s="220"/>
      <c r="R900" s="221"/>
      <c r="S900" s="221"/>
      <c r="T900" s="221"/>
      <c r="U900" s="221"/>
      <c r="V900" s="221"/>
      <c r="W900" s="221"/>
      <c r="X900" s="221"/>
      <c r="Y900" s="210"/>
      <c r="Z900" s="210"/>
      <c r="AA900" s="210"/>
      <c r="AB900" s="210"/>
      <c r="AC900" s="210"/>
      <c r="AD900" s="210"/>
      <c r="AE900" s="210"/>
      <c r="AF900" s="210"/>
      <c r="AG900" s="210" t="s">
        <v>242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">
      <c r="A901" s="217"/>
      <c r="B901" s="218"/>
      <c r="C901" s="260" t="s">
        <v>1058</v>
      </c>
      <c r="D901" s="223"/>
      <c r="E901" s="224"/>
      <c r="F901" s="221"/>
      <c r="G901" s="221"/>
      <c r="H901" s="221"/>
      <c r="I901" s="221"/>
      <c r="J901" s="221"/>
      <c r="K901" s="221"/>
      <c r="L901" s="221"/>
      <c r="M901" s="221"/>
      <c r="N901" s="220"/>
      <c r="O901" s="220"/>
      <c r="P901" s="220"/>
      <c r="Q901" s="220"/>
      <c r="R901" s="221"/>
      <c r="S901" s="221"/>
      <c r="T901" s="221"/>
      <c r="U901" s="221"/>
      <c r="V901" s="221"/>
      <c r="W901" s="221"/>
      <c r="X901" s="221"/>
      <c r="Y901" s="210"/>
      <c r="Z901" s="210"/>
      <c r="AA901" s="210"/>
      <c r="AB901" s="210"/>
      <c r="AC901" s="210"/>
      <c r="AD901" s="210"/>
      <c r="AE901" s="210"/>
      <c r="AF901" s="210"/>
      <c r="AG901" s="210" t="s">
        <v>242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">
      <c r="A902" s="217"/>
      <c r="B902" s="218"/>
      <c r="C902" s="260" t="s">
        <v>1059</v>
      </c>
      <c r="D902" s="223"/>
      <c r="E902" s="224">
        <v>15.6</v>
      </c>
      <c r="F902" s="221"/>
      <c r="G902" s="221"/>
      <c r="H902" s="221"/>
      <c r="I902" s="221"/>
      <c r="J902" s="221"/>
      <c r="K902" s="221"/>
      <c r="L902" s="221"/>
      <c r="M902" s="221"/>
      <c r="N902" s="220"/>
      <c r="O902" s="220"/>
      <c r="P902" s="220"/>
      <c r="Q902" s="220"/>
      <c r="R902" s="221"/>
      <c r="S902" s="221"/>
      <c r="T902" s="221"/>
      <c r="U902" s="221"/>
      <c r="V902" s="221"/>
      <c r="W902" s="221"/>
      <c r="X902" s="221"/>
      <c r="Y902" s="210"/>
      <c r="Z902" s="210"/>
      <c r="AA902" s="210"/>
      <c r="AB902" s="210"/>
      <c r="AC902" s="210"/>
      <c r="AD902" s="210"/>
      <c r="AE902" s="210"/>
      <c r="AF902" s="210"/>
      <c r="AG902" s="210" t="s">
        <v>242</v>
      </c>
      <c r="AH902" s="210">
        <v>5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">
      <c r="A903" s="217"/>
      <c r="B903" s="218"/>
      <c r="C903" s="260" t="s">
        <v>1060</v>
      </c>
      <c r="D903" s="223"/>
      <c r="E903" s="224"/>
      <c r="F903" s="221"/>
      <c r="G903" s="221"/>
      <c r="H903" s="221"/>
      <c r="I903" s="221"/>
      <c r="J903" s="221"/>
      <c r="K903" s="221"/>
      <c r="L903" s="221"/>
      <c r="M903" s="221"/>
      <c r="N903" s="220"/>
      <c r="O903" s="220"/>
      <c r="P903" s="220"/>
      <c r="Q903" s="220"/>
      <c r="R903" s="221"/>
      <c r="S903" s="221"/>
      <c r="T903" s="221"/>
      <c r="U903" s="221"/>
      <c r="V903" s="221"/>
      <c r="W903" s="221"/>
      <c r="X903" s="221"/>
      <c r="Y903" s="210"/>
      <c r="Z903" s="210"/>
      <c r="AA903" s="210"/>
      <c r="AB903" s="210"/>
      <c r="AC903" s="210"/>
      <c r="AD903" s="210"/>
      <c r="AE903" s="210"/>
      <c r="AF903" s="210"/>
      <c r="AG903" s="210" t="s">
        <v>242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">
      <c r="A904" s="217"/>
      <c r="B904" s="218"/>
      <c r="C904" s="260" t="s">
        <v>1061</v>
      </c>
      <c r="D904" s="223"/>
      <c r="E904" s="224">
        <v>4.2</v>
      </c>
      <c r="F904" s="221"/>
      <c r="G904" s="221"/>
      <c r="H904" s="221"/>
      <c r="I904" s="221"/>
      <c r="J904" s="221"/>
      <c r="K904" s="221"/>
      <c r="L904" s="221"/>
      <c r="M904" s="221"/>
      <c r="N904" s="220"/>
      <c r="O904" s="220"/>
      <c r="P904" s="220"/>
      <c r="Q904" s="220"/>
      <c r="R904" s="221"/>
      <c r="S904" s="221"/>
      <c r="T904" s="221"/>
      <c r="U904" s="221"/>
      <c r="V904" s="221"/>
      <c r="W904" s="221"/>
      <c r="X904" s="221"/>
      <c r="Y904" s="210"/>
      <c r="Z904" s="210"/>
      <c r="AA904" s="210"/>
      <c r="AB904" s="210"/>
      <c r="AC904" s="210"/>
      <c r="AD904" s="210"/>
      <c r="AE904" s="210"/>
      <c r="AF904" s="210"/>
      <c r="AG904" s="210" t="s">
        <v>242</v>
      </c>
      <c r="AH904" s="210">
        <v>5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">
      <c r="A905" s="217"/>
      <c r="B905" s="218"/>
      <c r="C905" s="260" t="s">
        <v>1062</v>
      </c>
      <c r="D905" s="223"/>
      <c r="E905" s="224"/>
      <c r="F905" s="221"/>
      <c r="G905" s="221"/>
      <c r="H905" s="221"/>
      <c r="I905" s="221"/>
      <c r="J905" s="221"/>
      <c r="K905" s="221"/>
      <c r="L905" s="221"/>
      <c r="M905" s="221"/>
      <c r="N905" s="220"/>
      <c r="O905" s="220"/>
      <c r="P905" s="220"/>
      <c r="Q905" s="220"/>
      <c r="R905" s="221"/>
      <c r="S905" s="221"/>
      <c r="T905" s="221"/>
      <c r="U905" s="221"/>
      <c r="V905" s="221"/>
      <c r="W905" s="221"/>
      <c r="X905" s="221"/>
      <c r="Y905" s="210"/>
      <c r="Z905" s="210"/>
      <c r="AA905" s="210"/>
      <c r="AB905" s="210"/>
      <c r="AC905" s="210"/>
      <c r="AD905" s="210"/>
      <c r="AE905" s="210"/>
      <c r="AF905" s="210"/>
      <c r="AG905" s="210" t="s">
        <v>242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">
      <c r="A906" s="217"/>
      <c r="B906" s="218"/>
      <c r="C906" s="260" t="s">
        <v>1063</v>
      </c>
      <c r="D906" s="223"/>
      <c r="E906" s="224">
        <v>11.2</v>
      </c>
      <c r="F906" s="221"/>
      <c r="G906" s="221"/>
      <c r="H906" s="221"/>
      <c r="I906" s="221"/>
      <c r="J906" s="221"/>
      <c r="K906" s="221"/>
      <c r="L906" s="221"/>
      <c r="M906" s="221"/>
      <c r="N906" s="220"/>
      <c r="O906" s="220"/>
      <c r="P906" s="220"/>
      <c r="Q906" s="220"/>
      <c r="R906" s="221"/>
      <c r="S906" s="221"/>
      <c r="T906" s="221"/>
      <c r="U906" s="221"/>
      <c r="V906" s="221"/>
      <c r="W906" s="221"/>
      <c r="X906" s="221"/>
      <c r="Y906" s="210"/>
      <c r="Z906" s="210"/>
      <c r="AA906" s="210"/>
      <c r="AB906" s="210"/>
      <c r="AC906" s="210"/>
      <c r="AD906" s="210"/>
      <c r="AE906" s="210"/>
      <c r="AF906" s="210"/>
      <c r="AG906" s="210" t="s">
        <v>242</v>
      </c>
      <c r="AH906" s="210">
        <v>5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">
      <c r="A907" s="217"/>
      <c r="B907" s="218"/>
      <c r="C907" s="260" t="s">
        <v>1064</v>
      </c>
      <c r="D907" s="223"/>
      <c r="E907" s="224"/>
      <c r="F907" s="221"/>
      <c r="G907" s="221"/>
      <c r="H907" s="221"/>
      <c r="I907" s="221"/>
      <c r="J907" s="221"/>
      <c r="K907" s="221"/>
      <c r="L907" s="221"/>
      <c r="M907" s="221"/>
      <c r="N907" s="220"/>
      <c r="O907" s="220"/>
      <c r="P907" s="220"/>
      <c r="Q907" s="220"/>
      <c r="R907" s="221"/>
      <c r="S907" s="221"/>
      <c r="T907" s="221"/>
      <c r="U907" s="221"/>
      <c r="V907" s="221"/>
      <c r="W907" s="221"/>
      <c r="X907" s="221"/>
      <c r="Y907" s="210"/>
      <c r="Z907" s="210"/>
      <c r="AA907" s="210"/>
      <c r="AB907" s="210"/>
      <c r="AC907" s="210"/>
      <c r="AD907" s="210"/>
      <c r="AE907" s="210"/>
      <c r="AF907" s="210"/>
      <c r="AG907" s="210" t="s">
        <v>242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">
      <c r="A908" s="217"/>
      <c r="B908" s="218"/>
      <c r="C908" s="260" t="s">
        <v>1065</v>
      </c>
      <c r="D908" s="223"/>
      <c r="E908" s="224">
        <v>16.2</v>
      </c>
      <c r="F908" s="221"/>
      <c r="G908" s="221"/>
      <c r="H908" s="221"/>
      <c r="I908" s="221"/>
      <c r="J908" s="221"/>
      <c r="K908" s="221"/>
      <c r="L908" s="221"/>
      <c r="M908" s="221"/>
      <c r="N908" s="220"/>
      <c r="O908" s="220"/>
      <c r="P908" s="220"/>
      <c r="Q908" s="220"/>
      <c r="R908" s="221"/>
      <c r="S908" s="221"/>
      <c r="T908" s="221"/>
      <c r="U908" s="221"/>
      <c r="V908" s="221"/>
      <c r="W908" s="221"/>
      <c r="X908" s="221"/>
      <c r="Y908" s="210"/>
      <c r="Z908" s="210"/>
      <c r="AA908" s="210"/>
      <c r="AB908" s="210"/>
      <c r="AC908" s="210"/>
      <c r="AD908" s="210"/>
      <c r="AE908" s="210"/>
      <c r="AF908" s="210"/>
      <c r="AG908" s="210" t="s">
        <v>242</v>
      </c>
      <c r="AH908" s="210">
        <v>5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x14ac:dyDescent="0.2">
      <c r="A909" s="231" t="s">
        <v>232</v>
      </c>
      <c r="B909" s="232" t="s">
        <v>189</v>
      </c>
      <c r="C909" s="258" t="s">
        <v>190</v>
      </c>
      <c r="D909" s="233"/>
      <c r="E909" s="234"/>
      <c r="F909" s="235"/>
      <c r="G909" s="235">
        <f>SUMIF(AG910:AG932,"&lt;&gt;NOR",G910:G932)</f>
        <v>0</v>
      </c>
      <c r="H909" s="235"/>
      <c r="I909" s="235">
        <f>SUM(I910:I932)</f>
        <v>0</v>
      </c>
      <c r="J909" s="235"/>
      <c r="K909" s="235">
        <f>SUM(K910:K932)</f>
        <v>0</v>
      </c>
      <c r="L909" s="235"/>
      <c r="M909" s="235">
        <f>SUM(M910:M932)</f>
        <v>0</v>
      </c>
      <c r="N909" s="234"/>
      <c r="O909" s="234">
        <f>SUM(O910:O932)</f>
        <v>0.45999999999999996</v>
      </c>
      <c r="P909" s="234"/>
      <c r="Q909" s="234">
        <f>SUM(Q910:Q932)</f>
        <v>0</v>
      </c>
      <c r="R909" s="235"/>
      <c r="S909" s="235"/>
      <c r="T909" s="236"/>
      <c r="U909" s="230"/>
      <c r="V909" s="230">
        <f>SUM(V910:V932)</f>
        <v>296.64999999999998</v>
      </c>
      <c r="W909" s="230"/>
      <c r="X909" s="230"/>
      <c r="AG909" t="s">
        <v>233</v>
      </c>
    </row>
    <row r="910" spans="1:60" outlineLevel="1" x14ac:dyDescent="0.2">
      <c r="A910" s="238">
        <v>100</v>
      </c>
      <c r="B910" s="239" t="s">
        <v>1066</v>
      </c>
      <c r="C910" s="259" t="s">
        <v>1067</v>
      </c>
      <c r="D910" s="240" t="s">
        <v>236</v>
      </c>
      <c r="E910" s="241">
        <v>2096.511</v>
      </c>
      <c r="F910" s="242"/>
      <c r="G910" s="243">
        <f>ROUND(E910*F910,2)</f>
        <v>0</v>
      </c>
      <c r="H910" s="242"/>
      <c r="I910" s="243">
        <f>ROUND(E910*H910,2)</f>
        <v>0</v>
      </c>
      <c r="J910" s="242"/>
      <c r="K910" s="243">
        <f>ROUND(E910*J910,2)</f>
        <v>0</v>
      </c>
      <c r="L910" s="243">
        <v>15</v>
      </c>
      <c r="M910" s="243">
        <f>G910*(1+L910/100)</f>
        <v>0</v>
      </c>
      <c r="N910" s="241">
        <v>6.9999999999999994E-5</v>
      </c>
      <c r="O910" s="241">
        <f>ROUND(E910*N910,2)</f>
        <v>0.15</v>
      </c>
      <c r="P910" s="241">
        <v>0</v>
      </c>
      <c r="Q910" s="241">
        <f>ROUND(E910*P910,2)</f>
        <v>0</v>
      </c>
      <c r="R910" s="243" t="s">
        <v>1068</v>
      </c>
      <c r="S910" s="243" t="s">
        <v>237</v>
      </c>
      <c r="T910" s="244" t="s">
        <v>238</v>
      </c>
      <c r="U910" s="221">
        <v>3.2480000000000002E-2</v>
      </c>
      <c r="V910" s="221">
        <f>ROUND(E910*U910,2)</f>
        <v>68.09</v>
      </c>
      <c r="W910" s="221"/>
      <c r="X910" s="221" t="s">
        <v>239</v>
      </c>
      <c r="Y910" s="210"/>
      <c r="Z910" s="210"/>
      <c r="AA910" s="210"/>
      <c r="AB910" s="210"/>
      <c r="AC910" s="210"/>
      <c r="AD910" s="210"/>
      <c r="AE910" s="210"/>
      <c r="AF910" s="210"/>
      <c r="AG910" s="210" t="s">
        <v>240</v>
      </c>
      <c r="AH910" s="210"/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">
      <c r="A911" s="217"/>
      <c r="B911" s="218"/>
      <c r="C911" s="260" t="s">
        <v>362</v>
      </c>
      <c r="D911" s="223"/>
      <c r="E911" s="224">
        <v>2096.511</v>
      </c>
      <c r="F911" s="221"/>
      <c r="G911" s="221"/>
      <c r="H911" s="221"/>
      <c r="I911" s="221"/>
      <c r="J911" s="221"/>
      <c r="K911" s="221"/>
      <c r="L911" s="221"/>
      <c r="M911" s="221"/>
      <c r="N911" s="220"/>
      <c r="O911" s="220"/>
      <c r="P911" s="220"/>
      <c r="Q911" s="220"/>
      <c r="R911" s="221"/>
      <c r="S911" s="221"/>
      <c r="T911" s="221"/>
      <c r="U911" s="221"/>
      <c r="V911" s="221"/>
      <c r="W911" s="221"/>
      <c r="X911" s="221"/>
      <c r="Y911" s="210"/>
      <c r="Z911" s="210"/>
      <c r="AA911" s="210"/>
      <c r="AB911" s="210"/>
      <c r="AC911" s="210"/>
      <c r="AD911" s="210"/>
      <c r="AE911" s="210"/>
      <c r="AF911" s="210"/>
      <c r="AG911" s="210" t="s">
        <v>242</v>
      </c>
      <c r="AH911" s="210">
        <v>5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">
      <c r="A912" s="238">
        <v>101</v>
      </c>
      <c r="B912" s="239" t="s">
        <v>1069</v>
      </c>
      <c r="C912" s="259" t="s">
        <v>1070</v>
      </c>
      <c r="D912" s="240" t="s">
        <v>236</v>
      </c>
      <c r="E912" s="241">
        <v>2096.511</v>
      </c>
      <c r="F912" s="242"/>
      <c r="G912" s="243">
        <f>ROUND(E912*F912,2)</f>
        <v>0</v>
      </c>
      <c r="H912" s="242"/>
      <c r="I912" s="243">
        <f>ROUND(E912*H912,2)</f>
        <v>0</v>
      </c>
      <c r="J912" s="242"/>
      <c r="K912" s="243">
        <f>ROUND(E912*J912,2)</f>
        <v>0</v>
      </c>
      <c r="L912" s="243">
        <v>15</v>
      </c>
      <c r="M912" s="243">
        <f>G912*(1+L912/100)</f>
        <v>0</v>
      </c>
      <c r="N912" s="241">
        <v>1.4999999999999999E-4</v>
      </c>
      <c r="O912" s="241">
        <f>ROUND(E912*N912,2)</f>
        <v>0.31</v>
      </c>
      <c r="P912" s="241">
        <v>0</v>
      </c>
      <c r="Q912" s="241">
        <f>ROUND(E912*P912,2)</f>
        <v>0</v>
      </c>
      <c r="R912" s="243" t="s">
        <v>1068</v>
      </c>
      <c r="S912" s="243" t="s">
        <v>237</v>
      </c>
      <c r="T912" s="244" t="s">
        <v>238</v>
      </c>
      <c r="U912" s="221">
        <v>0.10902000000000001</v>
      </c>
      <c r="V912" s="221">
        <f>ROUND(E912*U912,2)</f>
        <v>228.56</v>
      </c>
      <c r="W912" s="221"/>
      <c r="X912" s="221" t="s">
        <v>239</v>
      </c>
      <c r="Y912" s="210"/>
      <c r="Z912" s="210"/>
      <c r="AA912" s="210"/>
      <c r="AB912" s="210"/>
      <c r="AC912" s="210"/>
      <c r="AD912" s="210"/>
      <c r="AE912" s="210"/>
      <c r="AF912" s="210"/>
      <c r="AG912" s="210" t="s">
        <v>240</v>
      </c>
      <c r="AH912" s="210"/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">
      <c r="A913" s="217"/>
      <c r="B913" s="218"/>
      <c r="C913" s="260" t="s">
        <v>1071</v>
      </c>
      <c r="D913" s="223"/>
      <c r="E913" s="224"/>
      <c r="F913" s="221"/>
      <c r="G913" s="221"/>
      <c r="H913" s="221"/>
      <c r="I913" s="221"/>
      <c r="J913" s="221"/>
      <c r="K913" s="221"/>
      <c r="L913" s="221"/>
      <c r="M913" s="221"/>
      <c r="N913" s="220"/>
      <c r="O913" s="220"/>
      <c r="P913" s="220"/>
      <c r="Q913" s="220"/>
      <c r="R913" s="221"/>
      <c r="S913" s="221"/>
      <c r="T913" s="221"/>
      <c r="U913" s="221"/>
      <c r="V913" s="221"/>
      <c r="W913" s="221"/>
      <c r="X913" s="221"/>
      <c r="Y913" s="210"/>
      <c r="Z913" s="210"/>
      <c r="AA913" s="210"/>
      <c r="AB913" s="210"/>
      <c r="AC913" s="210"/>
      <c r="AD913" s="210"/>
      <c r="AE913" s="210"/>
      <c r="AF913" s="210"/>
      <c r="AG913" s="210" t="s">
        <v>242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">
      <c r="A914" s="217"/>
      <c r="B914" s="218"/>
      <c r="C914" s="260" t="s">
        <v>1072</v>
      </c>
      <c r="D914" s="223"/>
      <c r="E914" s="224">
        <v>159.66499999999999</v>
      </c>
      <c r="F914" s="221"/>
      <c r="G914" s="221"/>
      <c r="H914" s="221"/>
      <c r="I914" s="221"/>
      <c r="J914" s="221"/>
      <c r="K914" s="221"/>
      <c r="L914" s="221"/>
      <c r="M914" s="221"/>
      <c r="N914" s="220"/>
      <c r="O914" s="220"/>
      <c r="P914" s="220"/>
      <c r="Q914" s="220"/>
      <c r="R914" s="221"/>
      <c r="S914" s="221"/>
      <c r="T914" s="221"/>
      <c r="U914" s="221"/>
      <c r="V914" s="221"/>
      <c r="W914" s="221"/>
      <c r="X914" s="221"/>
      <c r="Y914" s="210"/>
      <c r="Z914" s="210"/>
      <c r="AA914" s="210"/>
      <c r="AB914" s="210"/>
      <c r="AC914" s="210"/>
      <c r="AD914" s="210"/>
      <c r="AE914" s="210"/>
      <c r="AF914" s="210"/>
      <c r="AG914" s="210" t="s">
        <v>242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">
      <c r="A915" s="217"/>
      <c r="B915" s="218"/>
      <c r="C915" s="260" t="s">
        <v>1073</v>
      </c>
      <c r="D915" s="223"/>
      <c r="E915" s="224">
        <v>94.149000000000001</v>
      </c>
      <c r="F915" s="221"/>
      <c r="G915" s="221"/>
      <c r="H915" s="221"/>
      <c r="I915" s="221"/>
      <c r="J915" s="221"/>
      <c r="K915" s="221"/>
      <c r="L915" s="221"/>
      <c r="M915" s="221"/>
      <c r="N915" s="220"/>
      <c r="O915" s="220"/>
      <c r="P915" s="220"/>
      <c r="Q915" s="220"/>
      <c r="R915" s="221"/>
      <c r="S915" s="221"/>
      <c r="T915" s="221"/>
      <c r="U915" s="221"/>
      <c r="V915" s="221"/>
      <c r="W915" s="221"/>
      <c r="X915" s="221"/>
      <c r="Y915" s="210"/>
      <c r="Z915" s="210"/>
      <c r="AA915" s="210"/>
      <c r="AB915" s="210"/>
      <c r="AC915" s="210"/>
      <c r="AD915" s="210"/>
      <c r="AE915" s="210"/>
      <c r="AF915" s="210"/>
      <c r="AG915" s="210" t="s">
        <v>242</v>
      </c>
      <c r="AH915" s="210">
        <v>0</v>
      </c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">
      <c r="A916" s="217"/>
      <c r="B916" s="218"/>
      <c r="C916" s="260" t="s">
        <v>1074</v>
      </c>
      <c r="D916" s="223"/>
      <c r="E916" s="224">
        <v>130.38300000000001</v>
      </c>
      <c r="F916" s="221"/>
      <c r="G916" s="221"/>
      <c r="H916" s="221"/>
      <c r="I916" s="221"/>
      <c r="J916" s="221"/>
      <c r="K916" s="221"/>
      <c r="L916" s="221"/>
      <c r="M916" s="221"/>
      <c r="N916" s="220"/>
      <c r="O916" s="220"/>
      <c r="P916" s="220"/>
      <c r="Q916" s="220"/>
      <c r="R916" s="221"/>
      <c r="S916" s="221"/>
      <c r="T916" s="221"/>
      <c r="U916" s="221"/>
      <c r="V916" s="221"/>
      <c r="W916" s="221"/>
      <c r="X916" s="221"/>
      <c r="Y916" s="210"/>
      <c r="Z916" s="210"/>
      <c r="AA916" s="210"/>
      <c r="AB916" s="210"/>
      <c r="AC916" s="210"/>
      <c r="AD916" s="210"/>
      <c r="AE916" s="210"/>
      <c r="AF916" s="210"/>
      <c r="AG916" s="210" t="s">
        <v>242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">
      <c r="A917" s="217"/>
      <c r="B917" s="218"/>
      <c r="C917" s="260" t="s">
        <v>1075</v>
      </c>
      <c r="D917" s="223"/>
      <c r="E917" s="224">
        <v>57.024000000000001</v>
      </c>
      <c r="F917" s="221"/>
      <c r="G917" s="221"/>
      <c r="H917" s="221"/>
      <c r="I917" s="221"/>
      <c r="J917" s="221"/>
      <c r="K917" s="221"/>
      <c r="L917" s="221"/>
      <c r="M917" s="221"/>
      <c r="N917" s="220"/>
      <c r="O917" s="220"/>
      <c r="P917" s="220"/>
      <c r="Q917" s="220"/>
      <c r="R917" s="221"/>
      <c r="S917" s="221"/>
      <c r="T917" s="221"/>
      <c r="U917" s="221"/>
      <c r="V917" s="221"/>
      <c r="W917" s="221"/>
      <c r="X917" s="221"/>
      <c r="Y917" s="210"/>
      <c r="Z917" s="210"/>
      <c r="AA917" s="210"/>
      <c r="AB917" s="210"/>
      <c r="AC917" s="210"/>
      <c r="AD917" s="210"/>
      <c r="AE917" s="210"/>
      <c r="AF917" s="210"/>
      <c r="AG917" s="210" t="s">
        <v>242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ht="33.75" outlineLevel="1" x14ac:dyDescent="0.2">
      <c r="A918" s="217"/>
      <c r="B918" s="218"/>
      <c r="C918" s="260" t="s">
        <v>1076</v>
      </c>
      <c r="D918" s="223"/>
      <c r="E918" s="224">
        <v>326.85199999999998</v>
      </c>
      <c r="F918" s="221"/>
      <c r="G918" s="221"/>
      <c r="H918" s="221"/>
      <c r="I918" s="221"/>
      <c r="J918" s="221"/>
      <c r="K918" s="221"/>
      <c r="L918" s="221"/>
      <c r="M918" s="221"/>
      <c r="N918" s="220"/>
      <c r="O918" s="220"/>
      <c r="P918" s="220"/>
      <c r="Q918" s="220"/>
      <c r="R918" s="221"/>
      <c r="S918" s="221"/>
      <c r="T918" s="221"/>
      <c r="U918" s="221"/>
      <c r="V918" s="221"/>
      <c r="W918" s="221"/>
      <c r="X918" s="221"/>
      <c r="Y918" s="210"/>
      <c r="Z918" s="210"/>
      <c r="AA918" s="210"/>
      <c r="AB918" s="210"/>
      <c r="AC918" s="210"/>
      <c r="AD918" s="210"/>
      <c r="AE918" s="210"/>
      <c r="AF918" s="210"/>
      <c r="AG918" s="210" t="s">
        <v>242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ht="22.5" outlineLevel="1" x14ac:dyDescent="0.2">
      <c r="A919" s="217"/>
      <c r="B919" s="218"/>
      <c r="C919" s="260" t="s">
        <v>1077</v>
      </c>
      <c r="D919" s="223"/>
      <c r="E919" s="224">
        <v>123.617</v>
      </c>
      <c r="F919" s="221"/>
      <c r="G919" s="221"/>
      <c r="H919" s="221"/>
      <c r="I919" s="221"/>
      <c r="J919" s="221"/>
      <c r="K919" s="221"/>
      <c r="L919" s="221"/>
      <c r="M919" s="221"/>
      <c r="N919" s="220"/>
      <c r="O919" s="220"/>
      <c r="P919" s="220"/>
      <c r="Q919" s="220"/>
      <c r="R919" s="221"/>
      <c r="S919" s="221"/>
      <c r="T919" s="221"/>
      <c r="U919" s="221"/>
      <c r="V919" s="221"/>
      <c r="W919" s="221"/>
      <c r="X919" s="221"/>
      <c r="Y919" s="210"/>
      <c r="Z919" s="210"/>
      <c r="AA919" s="210"/>
      <c r="AB919" s="210"/>
      <c r="AC919" s="210"/>
      <c r="AD919" s="210"/>
      <c r="AE919" s="210"/>
      <c r="AF919" s="210"/>
      <c r="AG919" s="210" t="s">
        <v>242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">
      <c r="A920" s="217"/>
      <c r="B920" s="218"/>
      <c r="C920" s="260" t="s">
        <v>1078</v>
      </c>
      <c r="D920" s="223"/>
      <c r="E920" s="224">
        <v>94.149000000000001</v>
      </c>
      <c r="F920" s="221"/>
      <c r="G920" s="221"/>
      <c r="H920" s="221"/>
      <c r="I920" s="221"/>
      <c r="J920" s="221"/>
      <c r="K920" s="221"/>
      <c r="L920" s="221"/>
      <c r="M920" s="221"/>
      <c r="N920" s="220"/>
      <c r="O920" s="220"/>
      <c r="P920" s="220"/>
      <c r="Q920" s="220"/>
      <c r="R920" s="221"/>
      <c r="S920" s="221"/>
      <c r="T920" s="221"/>
      <c r="U920" s="221"/>
      <c r="V920" s="221"/>
      <c r="W920" s="221"/>
      <c r="X920" s="221"/>
      <c r="Y920" s="210"/>
      <c r="Z920" s="210"/>
      <c r="AA920" s="210"/>
      <c r="AB920" s="210"/>
      <c r="AC920" s="210"/>
      <c r="AD920" s="210"/>
      <c r="AE920" s="210"/>
      <c r="AF920" s="210"/>
      <c r="AG920" s="210" t="s">
        <v>242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">
      <c r="A921" s="217"/>
      <c r="B921" s="218"/>
      <c r="C921" s="260" t="s">
        <v>1079</v>
      </c>
      <c r="D921" s="223"/>
      <c r="E921" s="224">
        <v>174</v>
      </c>
      <c r="F921" s="221"/>
      <c r="G921" s="221"/>
      <c r="H921" s="221"/>
      <c r="I921" s="221"/>
      <c r="J921" s="221"/>
      <c r="K921" s="221"/>
      <c r="L921" s="221"/>
      <c r="M921" s="221"/>
      <c r="N921" s="220"/>
      <c r="O921" s="220"/>
      <c r="P921" s="220"/>
      <c r="Q921" s="220"/>
      <c r="R921" s="221"/>
      <c r="S921" s="221"/>
      <c r="T921" s="221"/>
      <c r="U921" s="221"/>
      <c r="V921" s="221"/>
      <c r="W921" s="221"/>
      <c r="X921" s="221"/>
      <c r="Y921" s="210"/>
      <c r="Z921" s="210"/>
      <c r="AA921" s="210"/>
      <c r="AB921" s="210"/>
      <c r="AC921" s="210"/>
      <c r="AD921" s="210"/>
      <c r="AE921" s="210"/>
      <c r="AF921" s="210"/>
      <c r="AG921" s="210" t="s">
        <v>242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">
      <c r="A922" s="217"/>
      <c r="B922" s="218"/>
      <c r="C922" s="260" t="s">
        <v>1080</v>
      </c>
      <c r="D922" s="223"/>
      <c r="E922" s="224">
        <v>210.672</v>
      </c>
      <c r="F922" s="221"/>
      <c r="G922" s="221"/>
      <c r="H922" s="221"/>
      <c r="I922" s="221"/>
      <c r="J922" s="221"/>
      <c r="K922" s="221"/>
      <c r="L922" s="221"/>
      <c r="M922" s="221"/>
      <c r="N922" s="220"/>
      <c r="O922" s="220"/>
      <c r="P922" s="220"/>
      <c r="Q922" s="220"/>
      <c r="R922" s="221"/>
      <c r="S922" s="221"/>
      <c r="T922" s="221"/>
      <c r="U922" s="221"/>
      <c r="V922" s="221"/>
      <c r="W922" s="221"/>
      <c r="X922" s="221"/>
      <c r="Y922" s="210"/>
      <c r="Z922" s="210"/>
      <c r="AA922" s="210"/>
      <c r="AB922" s="210"/>
      <c r="AC922" s="210"/>
      <c r="AD922" s="210"/>
      <c r="AE922" s="210"/>
      <c r="AF922" s="210"/>
      <c r="AG922" s="210" t="s">
        <v>242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">
      <c r="A923" s="217"/>
      <c r="B923" s="218"/>
      <c r="C923" s="260" t="s">
        <v>1081</v>
      </c>
      <c r="D923" s="223"/>
      <c r="E923" s="224"/>
      <c r="F923" s="221"/>
      <c r="G923" s="221"/>
      <c r="H923" s="221"/>
      <c r="I923" s="221"/>
      <c r="J923" s="221"/>
      <c r="K923" s="221"/>
      <c r="L923" s="221"/>
      <c r="M923" s="221"/>
      <c r="N923" s="220"/>
      <c r="O923" s="220"/>
      <c r="P923" s="220"/>
      <c r="Q923" s="220"/>
      <c r="R923" s="221"/>
      <c r="S923" s="221"/>
      <c r="T923" s="221"/>
      <c r="U923" s="221"/>
      <c r="V923" s="221"/>
      <c r="W923" s="221"/>
      <c r="X923" s="221"/>
      <c r="Y923" s="210"/>
      <c r="Z923" s="210"/>
      <c r="AA923" s="210"/>
      <c r="AB923" s="210"/>
      <c r="AC923" s="210"/>
      <c r="AD923" s="210"/>
      <c r="AE923" s="210"/>
      <c r="AF923" s="210"/>
      <c r="AG923" s="210" t="s">
        <v>242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">
      <c r="A924" s="217"/>
      <c r="B924" s="218"/>
      <c r="C924" s="260" t="s">
        <v>546</v>
      </c>
      <c r="D924" s="223"/>
      <c r="E924" s="224">
        <v>68.2</v>
      </c>
      <c r="F924" s="221"/>
      <c r="G924" s="221"/>
      <c r="H924" s="221"/>
      <c r="I924" s="221"/>
      <c r="J924" s="221"/>
      <c r="K924" s="221"/>
      <c r="L924" s="221"/>
      <c r="M924" s="221"/>
      <c r="N924" s="220"/>
      <c r="O924" s="220"/>
      <c r="P924" s="220"/>
      <c r="Q924" s="220"/>
      <c r="R924" s="221"/>
      <c r="S924" s="221"/>
      <c r="T924" s="221"/>
      <c r="U924" s="221"/>
      <c r="V924" s="221"/>
      <c r="W924" s="221"/>
      <c r="X924" s="221"/>
      <c r="Y924" s="210"/>
      <c r="Z924" s="210"/>
      <c r="AA924" s="210"/>
      <c r="AB924" s="210"/>
      <c r="AC924" s="210"/>
      <c r="AD924" s="210"/>
      <c r="AE924" s="210"/>
      <c r="AF924" s="210"/>
      <c r="AG924" s="210" t="s">
        <v>242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">
      <c r="A925" s="217"/>
      <c r="B925" s="218"/>
      <c r="C925" s="260" t="s">
        <v>547</v>
      </c>
      <c r="D925" s="223"/>
      <c r="E925" s="224">
        <v>35.200000000000003</v>
      </c>
      <c r="F925" s="221"/>
      <c r="G925" s="221"/>
      <c r="H925" s="221"/>
      <c r="I925" s="221"/>
      <c r="J925" s="221"/>
      <c r="K925" s="221"/>
      <c r="L925" s="221"/>
      <c r="M925" s="221"/>
      <c r="N925" s="220"/>
      <c r="O925" s="220"/>
      <c r="P925" s="220"/>
      <c r="Q925" s="220"/>
      <c r="R925" s="221"/>
      <c r="S925" s="221"/>
      <c r="T925" s="221"/>
      <c r="U925" s="221"/>
      <c r="V925" s="221"/>
      <c r="W925" s="221"/>
      <c r="X925" s="221"/>
      <c r="Y925" s="210"/>
      <c r="Z925" s="210"/>
      <c r="AA925" s="210"/>
      <c r="AB925" s="210"/>
      <c r="AC925" s="210"/>
      <c r="AD925" s="210"/>
      <c r="AE925" s="210"/>
      <c r="AF925" s="210"/>
      <c r="AG925" s="210" t="s">
        <v>242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">
      <c r="A926" s="217"/>
      <c r="B926" s="218"/>
      <c r="C926" s="260" t="s">
        <v>548</v>
      </c>
      <c r="D926" s="223"/>
      <c r="E926" s="224">
        <v>79.2</v>
      </c>
      <c r="F926" s="221"/>
      <c r="G926" s="221"/>
      <c r="H926" s="221"/>
      <c r="I926" s="221"/>
      <c r="J926" s="221"/>
      <c r="K926" s="221"/>
      <c r="L926" s="221"/>
      <c r="M926" s="221"/>
      <c r="N926" s="220"/>
      <c r="O926" s="220"/>
      <c r="P926" s="220"/>
      <c r="Q926" s="220"/>
      <c r="R926" s="221"/>
      <c r="S926" s="221"/>
      <c r="T926" s="221"/>
      <c r="U926" s="221"/>
      <c r="V926" s="221"/>
      <c r="W926" s="221"/>
      <c r="X926" s="221"/>
      <c r="Y926" s="210"/>
      <c r="Z926" s="210"/>
      <c r="AA926" s="210"/>
      <c r="AB926" s="210"/>
      <c r="AC926" s="210"/>
      <c r="AD926" s="210"/>
      <c r="AE926" s="210"/>
      <c r="AF926" s="210"/>
      <c r="AG926" s="210" t="s">
        <v>242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">
      <c r="A927" s="217"/>
      <c r="B927" s="218"/>
      <c r="C927" s="260" t="s">
        <v>549</v>
      </c>
      <c r="D927" s="223"/>
      <c r="E927" s="224">
        <v>89.1</v>
      </c>
      <c r="F927" s="221"/>
      <c r="G927" s="221"/>
      <c r="H927" s="221"/>
      <c r="I927" s="221"/>
      <c r="J927" s="221"/>
      <c r="K927" s="221"/>
      <c r="L927" s="221"/>
      <c r="M927" s="221"/>
      <c r="N927" s="220"/>
      <c r="O927" s="220"/>
      <c r="P927" s="220"/>
      <c r="Q927" s="220"/>
      <c r="R927" s="221"/>
      <c r="S927" s="221"/>
      <c r="T927" s="221"/>
      <c r="U927" s="221"/>
      <c r="V927" s="221"/>
      <c r="W927" s="221"/>
      <c r="X927" s="221"/>
      <c r="Y927" s="210"/>
      <c r="Z927" s="210"/>
      <c r="AA927" s="210"/>
      <c r="AB927" s="210"/>
      <c r="AC927" s="210"/>
      <c r="AD927" s="210"/>
      <c r="AE927" s="210"/>
      <c r="AF927" s="210"/>
      <c r="AG927" s="210" t="s">
        <v>242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">
      <c r="A928" s="217"/>
      <c r="B928" s="218"/>
      <c r="C928" s="260" t="s">
        <v>550</v>
      </c>
      <c r="D928" s="223"/>
      <c r="E928" s="224">
        <v>159.5</v>
      </c>
      <c r="F928" s="221"/>
      <c r="G928" s="221"/>
      <c r="H928" s="221"/>
      <c r="I928" s="221"/>
      <c r="J928" s="221"/>
      <c r="K928" s="221"/>
      <c r="L928" s="221"/>
      <c r="M928" s="221"/>
      <c r="N928" s="220"/>
      <c r="O928" s="220"/>
      <c r="P928" s="220"/>
      <c r="Q928" s="220"/>
      <c r="R928" s="221"/>
      <c r="S928" s="221"/>
      <c r="T928" s="221"/>
      <c r="U928" s="221"/>
      <c r="V928" s="221"/>
      <c r="W928" s="221"/>
      <c r="X928" s="221"/>
      <c r="Y928" s="210"/>
      <c r="Z928" s="210"/>
      <c r="AA928" s="210"/>
      <c r="AB928" s="210"/>
      <c r="AC928" s="210"/>
      <c r="AD928" s="210"/>
      <c r="AE928" s="210"/>
      <c r="AF928" s="210"/>
      <c r="AG928" s="210" t="s">
        <v>242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">
      <c r="A929" s="217"/>
      <c r="B929" s="218"/>
      <c r="C929" s="260" t="s">
        <v>551</v>
      </c>
      <c r="D929" s="223"/>
      <c r="E929" s="224">
        <v>74.8</v>
      </c>
      <c r="F929" s="221"/>
      <c r="G929" s="221"/>
      <c r="H929" s="221"/>
      <c r="I929" s="221"/>
      <c r="J929" s="221"/>
      <c r="K929" s="221"/>
      <c r="L929" s="221"/>
      <c r="M929" s="221"/>
      <c r="N929" s="220"/>
      <c r="O929" s="220"/>
      <c r="P929" s="220"/>
      <c r="Q929" s="220"/>
      <c r="R929" s="221"/>
      <c r="S929" s="221"/>
      <c r="T929" s="221"/>
      <c r="U929" s="221"/>
      <c r="V929" s="221"/>
      <c r="W929" s="221"/>
      <c r="X929" s="221"/>
      <c r="Y929" s="210"/>
      <c r="Z929" s="210"/>
      <c r="AA929" s="210"/>
      <c r="AB929" s="210"/>
      <c r="AC929" s="210"/>
      <c r="AD929" s="210"/>
      <c r="AE929" s="210"/>
      <c r="AF929" s="210"/>
      <c r="AG929" s="210" t="s">
        <v>242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">
      <c r="A930" s="217"/>
      <c r="B930" s="218"/>
      <c r="C930" s="260" t="s">
        <v>552</v>
      </c>
      <c r="D930" s="223"/>
      <c r="E930" s="224">
        <v>35.200000000000003</v>
      </c>
      <c r="F930" s="221"/>
      <c r="G930" s="221"/>
      <c r="H930" s="221"/>
      <c r="I930" s="221"/>
      <c r="J930" s="221"/>
      <c r="K930" s="221"/>
      <c r="L930" s="221"/>
      <c r="M930" s="221"/>
      <c r="N930" s="220"/>
      <c r="O930" s="220"/>
      <c r="P930" s="220"/>
      <c r="Q930" s="220"/>
      <c r="R930" s="221"/>
      <c r="S930" s="221"/>
      <c r="T930" s="221"/>
      <c r="U930" s="221"/>
      <c r="V930" s="221"/>
      <c r="W930" s="221"/>
      <c r="X930" s="221"/>
      <c r="Y930" s="210"/>
      <c r="Z930" s="210"/>
      <c r="AA930" s="210"/>
      <c r="AB930" s="210"/>
      <c r="AC930" s="210"/>
      <c r="AD930" s="210"/>
      <c r="AE930" s="210"/>
      <c r="AF930" s="210"/>
      <c r="AG930" s="210" t="s">
        <v>242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">
      <c r="A931" s="217"/>
      <c r="B931" s="218"/>
      <c r="C931" s="260" t="s">
        <v>553</v>
      </c>
      <c r="D931" s="223"/>
      <c r="E931" s="224">
        <v>93.5</v>
      </c>
      <c r="F931" s="221"/>
      <c r="G931" s="221"/>
      <c r="H931" s="221"/>
      <c r="I931" s="221"/>
      <c r="J931" s="221"/>
      <c r="K931" s="221"/>
      <c r="L931" s="221"/>
      <c r="M931" s="221"/>
      <c r="N931" s="220"/>
      <c r="O931" s="220"/>
      <c r="P931" s="220"/>
      <c r="Q931" s="220"/>
      <c r="R931" s="221"/>
      <c r="S931" s="221"/>
      <c r="T931" s="221"/>
      <c r="U931" s="221"/>
      <c r="V931" s="221"/>
      <c r="W931" s="221"/>
      <c r="X931" s="221"/>
      <c r="Y931" s="210"/>
      <c r="Z931" s="210"/>
      <c r="AA931" s="210"/>
      <c r="AB931" s="210"/>
      <c r="AC931" s="210"/>
      <c r="AD931" s="210"/>
      <c r="AE931" s="210"/>
      <c r="AF931" s="210"/>
      <c r="AG931" s="210" t="s">
        <v>242</v>
      </c>
      <c r="AH931" s="210">
        <v>0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">
      <c r="A932" s="217"/>
      <c r="B932" s="218"/>
      <c r="C932" s="260" t="s">
        <v>1082</v>
      </c>
      <c r="D932" s="223"/>
      <c r="E932" s="224">
        <v>91.3</v>
      </c>
      <c r="F932" s="221"/>
      <c r="G932" s="221"/>
      <c r="H932" s="221"/>
      <c r="I932" s="221"/>
      <c r="J932" s="221"/>
      <c r="K932" s="221"/>
      <c r="L932" s="221"/>
      <c r="M932" s="221"/>
      <c r="N932" s="220"/>
      <c r="O932" s="220"/>
      <c r="P932" s="220"/>
      <c r="Q932" s="220"/>
      <c r="R932" s="221"/>
      <c r="S932" s="221"/>
      <c r="T932" s="221"/>
      <c r="U932" s="221"/>
      <c r="V932" s="221"/>
      <c r="W932" s="221"/>
      <c r="X932" s="221"/>
      <c r="Y932" s="210"/>
      <c r="Z932" s="210"/>
      <c r="AA932" s="210"/>
      <c r="AB932" s="210"/>
      <c r="AC932" s="210"/>
      <c r="AD932" s="210"/>
      <c r="AE932" s="210"/>
      <c r="AF932" s="210"/>
      <c r="AG932" s="210" t="s">
        <v>242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x14ac:dyDescent="0.2">
      <c r="A933" s="231" t="s">
        <v>232</v>
      </c>
      <c r="B933" s="232" t="s">
        <v>191</v>
      </c>
      <c r="C933" s="258" t="s">
        <v>192</v>
      </c>
      <c r="D933" s="233"/>
      <c r="E933" s="234"/>
      <c r="F933" s="235"/>
      <c r="G933" s="235">
        <f>SUMIF(AG934:AG934,"&lt;&gt;NOR",G934:G934)</f>
        <v>0</v>
      </c>
      <c r="H933" s="235"/>
      <c r="I933" s="235">
        <f>SUM(I934:I934)</f>
        <v>0</v>
      </c>
      <c r="J933" s="235"/>
      <c r="K933" s="235">
        <f>SUM(K934:K934)</f>
        <v>0</v>
      </c>
      <c r="L933" s="235"/>
      <c r="M933" s="235">
        <f>SUM(M934:M934)</f>
        <v>0</v>
      </c>
      <c r="N933" s="234"/>
      <c r="O933" s="234">
        <f>SUM(O934:O934)</f>
        <v>0</v>
      </c>
      <c r="P933" s="234"/>
      <c r="Q933" s="234">
        <f>SUM(Q934:Q934)</f>
        <v>0</v>
      </c>
      <c r="R933" s="235"/>
      <c r="S933" s="235"/>
      <c r="T933" s="236"/>
      <c r="U933" s="230"/>
      <c r="V933" s="230">
        <f>SUM(V934:V934)</f>
        <v>0</v>
      </c>
      <c r="W933" s="230"/>
      <c r="X933" s="230"/>
      <c r="AG933" t="s">
        <v>233</v>
      </c>
    </row>
    <row r="934" spans="1:60" outlineLevel="1" x14ac:dyDescent="0.2">
      <c r="A934" s="248">
        <v>102</v>
      </c>
      <c r="B934" s="249" t="s">
        <v>1083</v>
      </c>
      <c r="C934" s="263" t="s">
        <v>1084</v>
      </c>
      <c r="D934" s="250" t="s">
        <v>837</v>
      </c>
      <c r="E934" s="251">
        <v>1</v>
      </c>
      <c r="F934" s="252"/>
      <c r="G934" s="253">
        <f>ROUND(E934*F934,2)</f>
        <v>0</v>
      </c>
      <c r="H934" s="252"/>
      <c r="I934" s="253">
        <f>ROUND(E934*H934,2)</f>
        <v>0</v>
      </c>
      <c r="J934" s="252"/>
      <c r="K934" s="253">
        <f>ROUND(E934*J934,2)</f>
        <v>0</v>
      </c>
      <c r="L934" s="253">
        <v>15</v>
      </c>
      <c r="M934" s="253">
        <f>G934*(1+L934/100)</f>
        <v>0</v>
      </c>
      <c r="N934" s="251">
        <v>0</v>
      </c>
      <c r="O934" s="251">
        <f>ROUND(E934*N934,2)</f>
        <v>0</v>
      </c>
      <c r="P934" s="251">
        <v>0</v>
      </c>
      <c r="Q934" s="251">
        <f>ROUND(E934*P934,2)</f>
        <v>0</v>
      </c>
      <c r="R934" s="253"/>
      <c r="S934" s="253" t="s">
        <v>323</v>
      </c>
      <c r="T934" s="254" t="s">
        <v>324</v>
      </c>
      <c r="U934" s="221">
        <v>0</v>
      </c>
      <c r="V934" s="221">
        <f>ROUND(E934*U934,2)</f>
        <v>0</v>
      </c>
      <c r="W934" s="221"/>
      <c r="X934" s="221" t="s">
        <v>239</v>
      </c>
      <c r="Y934" s="210"/>
      <c r="Z934" s="210"/>
      <c r="AA934" s="210"/>
      <c r="AB934" s="210"/>
      <c r="AC934" s="210"/>
      <c r="AD934" s="210"/>
      <c r="AE934" s="210"/>
      <c r="AF934" s="210"/>
      <c r="AG934" s="210" t="s">
        <v>240</v>
      </c>
      <c r="AH934" s="210"/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x14ac:dyDescent="0.2">
      <c r="A935" s="231" t="s">
        <v>232</v>
      </c>
      <c r="B935" s="232" t="s">
        <v>195</v>
      </c>
      <c r="C935" s="258" t="s">
        <v>196</v>
      </c>
      <c r="D935" s="233"/>
      <c r="E935" s="234"/>
      <c r="F935" s="235"/>
      <c r="G935" s="235">
        <f>SUMIF(AG936:AG937,"&lt;&gt;NOR",G936:G937)</f>
        <v>0</v>
      </c>
      <c r="H935" s="235"/>
      <c r="I935" s="235">
        <f>SUM(I936:I937)</f>
        <v>0</v>
      </c>
      <c r="J935" s="235"/>
      <c r="K935" s="235">
        <f>SUM(K936:K937)</f>
        <v>0</v>
      </c>
      <c r="L935" s="235"/>
      <c r="M935" s="235">
        <f>SUM(M936:M937)</f>
        <v>0</v>
      </c>
      <c r="N935" s="234"/>
      <c r="O935" s="234">
        <f>SUM(O936:O937)</f>
        <v>0</v>
      </c>
      <c r="P935" s="234"/>
      <c r="Q935" s="234">
        <f>SUM(Q936:Q937)</f>
        <v>0</v>
      </c>
      <c r="R935" s="235"/>
      <c r="S935" s="235"/>
      <c r="T935" s="236"/>
      <c r="U935" s="230"/>
      <c r="V935" s="230">
        <f>SUM(V936:V937)</f>
        <v>0.7</v>
      </c>
      <c r="W935" s="230"/>
      <c r="X935" s="230"/>
      <c r="AG935" t="s">
        <v>233</v>
      </c>
    </row>
    <row r="936" spans="1:60" ht="22.5" outlineLevel="1" x14ac:dyDescent="0.2">
      <c r="A936" s="238">
        <v>103</v>
      </c>
      <c r="B936" s="239" t="s">
        <v>1085</v>
      </c>
      <c r="C936" s="259" t="s">
        <v>1086</v>
      </c>
      <c r="D936" s="240" t="s">
        <v>278</v>
      </c>
      <c r="E936" s="241">
        <v>1</v>
      </c>
      <c r="F936" s="242"/>
      <c r="G936" s="243">
        <f>ROUND(E936*F936,2)</f>
        <v>0</v>
      </c>
      <c r="H936" s="242"/>
      <c r="I936" s="243">
        <f>ROUND(E936*H936,2)</f>
        <v>0</v>
      </c>
      <c r="J936" s="242"/>
      <c r="K936" s="243">
        <f>ROUND(E936*J936,2)</f>
        <v>0</v>
      </c>
      <c r="L936" s="243">
        <v>15</v>
      </c>
      <c r="M936" s="243">
        <f>G936*(1+L936/100)</f>
        <v>0</v>
      </c>
      <c r="N936" s="241">
        <v>0</v>
      </c>
      <c r="O936" s="241">
        <f>ROUND(E936*N936,2)</f>
        <v>0</v>
      </c>
      <c r="P936" s="241">
        <v>0</v>
      </c>
      <c r="Q936" s="241">
        <f>ROUND(E936*P936,2)</f>
        <v>0</v>
      </c>
      <c r="R936" s="243"/>
      <c r="S936" s="243" t="s">
        <v>323</v>
      </c>
      <c r="T936" s="244" t="s">
        <v>324</v>
      </c>
      <c r="U936" s="221">
        <v>0.70216999999999996</v>
      </c>
      <c r="V936" s="221">
        <f>ROUND(E936*U936,2)</f>
        <v>0.7</v>
      </c>
      <c r="W936" s="221"/>
      <c r="X936" s="221" t="s">
        <v>239</v>
      </c>
      <c r="Y936" s="210"/>
      <c r="Z936" s="210"/>
      <c r="AA936" s="210"/>
      <c r="AB936" s="210"/>
      <c r="AC936" s="210"/>
      <c r="AD936" s="210"/>
      <c r="AE936" s="210"/>
      <c r="AF936" s="210"/>
      <c r="AG936" s="210" t="s">
        <v>240</v>
      </c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1" x14ac:dyDescent="0.2">
      <c r="A937" s="217"/>
      <c r="B937" s="218"/>
      <c r="C937" s="260" t="s">
        <v>1087</v>
      </c>
      <c r="D937" s="223"/>
      <c r="E937" s="224">
        <v>1</v>
      </c>
      <c r="F937" s="221"/>
      <c r="G937" s="221"/>
      <c r="H937" s="221"/>
      <c r="I937" s="221"/>
      <c r="J937" s="221"/>
      <c r="K937" s="221"/>
      <c r="L937" s="221"/>
      <c r="M937" s="221"/>
      <c r="N937" s="220"/>
      <c r="O937" s="220"/>
      <c r="P937" s="220"/>
      <c r="Q937" s="220"/>
      <c r="R937" s="221"/>
      <c r="S937" s="221"/>
      <c r="T937" s="221"/>
      <c r="U937" s="221"/>
      <c r="V937" s="221"/>
      <c r="W937" s="221"/>
      <c r="X937" s="221"/>
      <c r="Y937" s="210"/>
      <c r="Z937" s="210"/>
      <c r="AA937" s="210"/>
      <c r="AB937" s="210"/>
      <c r="AC937" s="210"/>
      <c r="AD937" s="210"/>
      <c r="AE937" s="210"/>
      <c r="AF937" s="210"/>
      <c r="AG937" s="210" t="s">
        <v>242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x14ac:dyDescent="0.2">
      <c r="A938" s="231" t="s">
        <v>232</v>
      </c>
      <c r="B938" s="232" t="s">
        <v>201</v>
      </c>
      <c r="C938" s="258" t="s">
        <v>202</v>
      </c>
      <c r="D938" s="233"/>
      <c r="E938" s="234"/>
      <c r="F938" s="235"/>
      <c r="G938" s="235">
        <f>SUMIF(AG939:AG941,"&lt;&gt;NOR",G939:G941)</f>
        <v>0</v>
      </c>
      <c r="H938" s="235"/>
      <c r="I938" s="235">
        <f>SUM(I939:I941)</f>
        <v>0</v>
      </c>
      <c r="J938" s="235"/>
      <c r="K938" s="235">
        <f>SUM(K939:K941)</f>
        <v>0</v>
      </c>
      <c r="L938" s="235"/>
      <c r="M938" s="235">
        <f>SUM(M939:M941)</f>
        <v>0</v>
      </c>
      <c r="N938" s="234"/>
      <c r="O938" s="234">
        <f>SUM(O939:O941)</f>
        <v>0</v>
      </c>
      <c r="P938" s="234"/>
      <c r="Q938" s="234">
        <f>SUM(Q939:Q941)</f>
        <v>0</v>
      </c>
      <c r="R938" s="235"/>
      <c r="S938" s="235"/>
      <c r="T938" s="236"/>
      <c r="U938" s="230"/>
      <c r="V938" s="230">
        <f>SUM(V939:V941)</f>
        <v>12.2</v>
      </c>
      <c r="W938" s="230"/>
      <c r="X938" s="230"/>
      <c r="AG938" t="s">
        <v>233</v>
      </c>
    </row>
    <row r="939" spans="1:60" outlineLevel="1" x14ac:dyDescent="0.2">
      <c r="A939" s="238">
        <v>104</v>
      </c>
      <c r="B939" s="239" t="s">
        <v>1088</v>
      </c>
      <c r="C939" s="259" t="s">
        <v>1089</v>
      </c>
      <c r="D939" s="240" t="s">
        <v>756</v>
      </c>
      <c r="E939" s="241">
        <v>24.887820000000001</v>
      </c>
      <c r="F939" s="242"/>
      <c r="G939" s="243">
        <f>ROUND(E939*F939,2)</f>
        <v>0</v>
      </c>
      <c r="H939" s="242"/>
      <c r="I939" s="243">
        <f>ROUND(E939*H939,2)</f>
        <v>0</v>
      </c>
      <c r="J939" s="242"/>
      <c r="K939" s="243">
        <f>ROUND(E939*J939,2)</f>
        <v>0</v>
      </c>
      <c r="L939" s="243">
        <v>15</v>
      </c>
      <c r="M939" s="243">
        <f>G939*(1+L939/100)</f>
        <v>0</v>
      </c>
      <c r="N939" s="241">
        <v>0</v>
      </c>
      <c r="O939" s="241">
        <f>ROUND(E939*N939,2)</f>
        <v>0</v>
      </c>
      <c r="P939" s="241">
        <v>0</v>
      </c>
      <c r="Q939" s="241">
        <f>ROUND(E939*P939,2)</f>
        <v>0</v>
      </c>
      <c r="R939" s="243"/>
      <c r="S939" s="243" t="s">
        <v>323</v>
      </c>
      <c r="T939" s="244" t="s">
        <v>324</v>
      </c>
      <c r="U939" s="221">
        <v>0.49</v>
      </c>
      <c r="V939" s="221">
        <f>ROUND(E939*U939,2)</f>
        <v>12.2</v>
      </c>
      <c r="W939" s="221"/>
      <c r="X939" s="221" t="s">
        <v>1090</v>
      </c>
      <c r="Y939" s="210"/>
      <c r="Z939" s="210"/>
      <c r="AA939" s="210"/>
      <c r="AB939" s="210"/>
      <c r="AC939" s="210"/>
      <c r="AD939" s="210"/>
      <c r="AE939" s="210"/>
      <c r="AF939" s="210"/>
      <c r="AG939" s="210" t="s">
        <v>1091</v>
      </c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">
      <c r="A940" s="217"/>
      <c r="B940" s="218"/>
      <c r="C940" s="262" t="s">
        <v>1092</v>
      </c>
      <c r="D940" s="246"/>
      <c r="E940" s="246"/>
      <c r="F940" s="246"/>
      <c r="G940" s="246"/>
      <c r="H940" s="221"/>
      <c r="I940" s="221"/>
      <c r="J940" s="221"/>
      <c r="K940" s="221"/>
      <c r="L940" s="221"/>
      <c r="M940" s="221"/>
      <c r="N940" s="220"/>
      <c r="O940" s="220"/>
      <c r="P940" s="220"/>
      <c r="Q940" s="220"/>
      <c r="R940" s="221"/>
      <c r="S940" s="221"/>
      <c r="T940" s="221"/>
      <c r="U940" s="221"/>
      <c r="V940" s="221"/>
      <c r="W940" s="221"/>
      <c r="X940" s="221"/>
      <c r="Y940" s="210"/>
      <c r="Z940" s="210"/>
      <c r="AA940" s="210"/>
      <c r="AB940" s="210"/>
      <c r="AC940" s="210"/>
      <c r="AD940" s="210"/>
      <c r="AE940" s="210"/>
      <c r="AF940" s="210"/>
      <c r="AG940" s="210" t="s">
        <v>351</v>
      </c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1" x14ac:dyDescent="0.2">
      <c r="A941" s="217"/>
      <c r="B941" s="218"/>
      <c r="C941" s="267" t="s">
        <v>1093</v>
      </c>
      <c r="D941" s="257"/>
      <c r="E941" s="257"/>
      <c r="F941" s="257"/>
      <c r="G941" s="257"/>
      <c r="H941" s="221"/>
      <c r="I941" s="221"/>
      <c r="J941" s="221"/>
      <c r="K941" s="221"/>
      <c r="L941" s="221"/>
      <c r="M941" s="221"/>
      <c r="N941" s="220"/>
      <c r="O941" s="220"/>
      <c r="P941" s="220"/>
      <c r="Q941" s="220"/>
      <c r="R941" s="221"/>
      <c r="S941" s="221"/>
      <c r="T941" s="221"/>
      <c r="U941" s="221"/>
      <c r="V941" s="221"/>
      <c r="W941" s="221"/>
      <c r="X941" s="221"/>
      <c r="Y941" s="210"/>
      <c r="Z941" s="210"/>
      <c r="AA941" s="210"/>
      <c r="AB941" s="210"/>
      <c r="AC941" s="210"/>
      <c r="AD941" s="210"/>
      <c r="AE941" s="210"/>
      <c r="AF941" s="210"/>
      <c r="AG941" s="210" t="s">
        <v>351</v>
      </c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x14ac:dyDescent="0.2">
      <c r="A942" s="3"/>
      <c r="B942" s="4"/>
      <c r="C942" s="268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AE942">
        <v>15</v>
      </c>
      <c r="AF942">
        <v>21</v>
      </c>
      <c r="AG942" t="s">
        <v>219</v>
      </c>
    </row>
    <row r="943" spans="1:60" x14ac:dyDescent="0.2">
      <c r="A943" s="213"/>
      <c r="B943" s="214" t="s">
        <v>29</v>
      </c>
      <c r="C943" s="269"/>
      <c r="D943" s="215"/>
      <c r="E943" s="216"/>
      <c r="F943" s="216"/>
      <c r="G943" s="237">
        <f>G8+G96+G112+G160+G220+G239+G313+G323+G330+G545+G548+G554+G560+G563+G575+G618+G777+G843+G888+G898+G909+G933+G935+G938</f>
        <v>0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AE943">
        <f>SUMIF(L7:L941,AE942,G7:G941)</f>
        <v>0</v>
      </c>
      <c r="AF943">
        <f>SUMIF(L7:L941,AF942,G7:G941)</f>
        <v>0</v>
      </c>
      <c r="AG943" t="s">
        <v>1094</v>
      </c>
    </row>
    <row r="944" spans="1:60" x14ac:dyDescent="0.2">
      <c r="C944" s="270"/>
      <c r="D944" s="10"/>
      <c r="AG944" t="s">
        <v>1095</v>
      </c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cSnDpRMoEoiEa12GM9Sy2nLBftdBGAZ2YaWWffNswL5Fbqlodb0515fhRcICLqq8v33qA9bakVXVUvUT+jZRg==" saltValue="dKzCzPE5w0Re+pNbf3pakQ==" spinCount="100000" sheet="1"/>
  <mergeCells count="41">
    <mergeCell ref="C829:G829"/>
    <mergeCell ref="C832:G832"/>
    <mergeCell ref="C840:G840"/>
    <mergeCell ref="C940:G940"/>
    <mergeCell ref="C941:G941"/>
    <mergeCell ref="C640:G640"/>
    <mergeCell ref="C649:G649"/>
    <mergeCell ref="C776:G776"/>
    <mergeCell ref="C810:G810"/>
    <mergeCell ref="C817:G817"/>
    <mergeCell ref="C824:G824"/>
    <mergeCell ref="C420:G420"/>
    <mergeCell ref="C435:G435"/>
    <mergeCell ref="C537:G537"/>
    <mergeCell ref="C547:G547"/>
    <mergeCell ref="C550:G550"/>
    <mergeCell ref="C617:G617"/>
    <mergeCell ref="C325:G325"/>
    <mergeCell ref="C329:G329"/>
    <mergeCell ref="C332:G332"/>
    <mergeCell ref="C336:G336"/>
    <mergeCell ref="C344:G344"/>
    <mergeCell ref="C389:G389"/>
    <mergeCell ref="C210:G210"/>
    <mergeCell ref="C222:G222"/>
    <mergeCell ref="C241:G241"/>
    <mergeCell ref="C247:G247"/>
    <mergeCell ref="C253:G253"/>
    <mergeCell ref="C281:G281"/>
    <mergeCell ref="C109:G109"/>
    <mergeCell ref="C114:G114"/>
    <mergeCell ref="C120:G120"/>
    <mergeCell ref="C125:G125"/>
    <mergeCell ref="C162:G162"/>
    <mergeCell ref="C165:G165"/>
    <mergeCell ref="A1:G1"/>
    <mergeCell ref="C2:G2"/>
    <mergeCell ref="C3:G3"/>
    <mergeCell ref="C4:G4"/>
    <mergeCell ref="C56:G56"/>
    <mergeCell ref="C79:G7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1F05-0472-45EC-94AD-A593FDD2DB6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95</v>
      </c>
      <c r="C8" s="258" t="s">
        <v>96</v>
      </c>
      <c r="D8" s="233"/>
      <c r="E8" s="234"/>
      <c r="F8" s="235"/>
      <c r="G8" s="235">
        <f>SUMIF(AG9:AG18,"&lt;&gt;NOR",G9:G18)</f>
        <v>0</v>
      </c>
      <c r="H8" s="235"/>
      <c r="I8" s="235">
        <f>SUM(I9:I18)</f>
        <v>0</v>
      </c>
      <c r="J8" s="235"/>
      <c r="K8" s="235">
        <f>SUM(K9:K18)</f>
        <v>0</v>
      </c>
      <c r="L8" s="235"/>
      <c r="M8" s="235">
        <f>SUM(M9:M18)</f>
        <v>0</v>
      </c>
      <c r="N8" s="234"/>
      <c r="O8" s="234">
        <f>SUM(O9:O18)</f>
        <v>0.74</v>
      </c>
      <c r="P8" s="234"/>
      <c r="Q8" s="234">
        <f>SUM(Q9:Q18)</f>
        <v>0</v>
      </c>
      <c r="R8" s="235"/>
      <c r="S8" s="235"/>
      <c r="T8" s="236"/>
      <c r="U8" s="230"/>
      <c r="V8" s="230">
        <f>SUM(V9:V18)</f>
        <v>3.75</v>
      </c>
      <c r="W8" s="230"/>
      <c r="X8" s="230"/>
      <c r="AG8" t="s">
        <v>233</v>
      </c>
    </row>
    <row r="9" spans="1:60" ht="22.5" outlineLevel="1" x14ac:dyDescent="0.2">
      <c r="A9" s="238">
        <v>1</v>
      </c>
      <c r="B9" s="239" t="s">
        <v>1096</v>
      </c>
      <c r="C9" s="259" t="s">
        <v>1097</v>
      </c>
      <c r="D9" s="240" t="s">
        <v>236</v>
      </c>
      <c r="E9" s="241">
        <v>0.72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0.23976</v>
      </c>
      <c r="O9" s="241">
        <f>ROUND(E9*N9,2)</f>
        <v>0.17</v>
      </c>
      <c r="P9" s="241">
        <v>0</v>
      </c>
      <c r="Q9" s="241">
        <f>ROUND(E9*P9,2)</f>
        <v>0</v>
      </c>
      <c r="R9" s="243" t="s">
        <v>361</v>
      </c>
      <c r="S9" s="243" t="s">
        <v>237</v>
      </c>
      <c r="T9" s="244" t="s">
        <v>1098</v>
      </c>
      <c r="U9" s="221">
        <v>1.0329999999999999</v>
      </c>
      <c r="V9" s="221">
        <f>ROUND(E9*U9,2)</f>
        <v>0.74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1" t="s">
        <v>1099</v>
      </c>
      <c r="D10" s="245"/>
      <c r="E10" s="245"/>
      <c r="F10" s="245"/>
      <c r="G10" s="245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292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0" t="s">
        <v>1100</v>
      </c>
      <c r="D11" s="223"/>
      <c r="E11" s="224">
        <v>0.72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242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38">
        <v>2</v>
      </c>
      <c r="B12" s="239" t="s">
        <v>1101</v>
      </c>
      <c r="C12" s="259" t="s">
        <v>1102</v>
      </c>
      <c r="D12" s="240" t="s">
        <v>236</v>
      </c>
      <c r="E12" s="241">
        <v>0.8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15</v>
      </c>
      <c r="M12" s="243">
        <f>G12*(1+L12/100)</f>
        <v>0</v>
      </c>
      <c r="N12" s="241">
        <v>0.11795</v>
      </c>
      <c r="O12" s="241">
        <f>ROUND(E12*N12,2)</f>
        <v>0.09</v>
      </c>
      <c r="P12" s="241">
        <v>0</v>
      </c>
      <c r="Q12" s="241">
        <f>ROUND(E12*P12,2)</f>
        <v>0</v>
      </c>
      <c r="R12" s="243" t="s">
        <v>290</v>
      </c>
      <c r="S12" s="243" t="s">
        <v>237</v>
      </c>
      <c r="T12" s="244" t="s">
        <v>1098</v>
      </c>
      <c r="U12" s="221">
        <v>0.87629999999999997</v>
      </c>
      <c r="V12" s="221">
        <f>ROUND(E12*U12,2)</f>
        <v>0.7</v>
      </c>
      <c r="W12" s="221"/>
      <c r="X12" s="221" t="s">
        <v>239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1" t="s">
        <v>1103</v>
      </c>
      <c r="D13" s="245"/>
      <c r="E13" s="245"/>
      <c r="F13" s="245"/>
      <c r="G13" s="245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292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0" t="s">
        <v>1104</v>
      </c>
      <c r="D14" s="223"/>
      <c r="E14" s="224"/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242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0" t="s">
        <v>1105</v>
      </c>
      <c r="D15" s="223"/>
      <c r="E15" s="224">
        <v>0.8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242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1" x14ac:dyDescent="0.2">
      <c r="A16" s="238">
        <v>3</v>
      </c>
      <c r="B16" s="239" t="s">
        <v>1106</v>
      </c>
      <c r="C16" s="259" t="s">
        <v>1107</v>
      </c>
      <c r="D16" s="240" t="s">
        <v>236</v>
      </c>
      <c r="E16" s="241">
        <v>2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15</v>
      </c>
      <c r="M16" s="243">
        <f>G16*(1+L16/100)</f>
        <v>0</v>
      </c>
      <c r="N16" s="241">
        <v>0.24104999999999999</v>
      </c>
      <c r="O16" s="241">
        <f>ROUND(E16*N16,2)</f>
        <v>0.48</v>
      </c>
      <c r="P16" s="241">
        <v>0</v>
      </c>
      <c r="Q16" s="241">
        <f>ROUND(E16*P16,2)</f>
        <v>0</v>
      </c>
      <c r="R16" s="243" t="s">
        <v>290</v>
      </c>
      <c r="S16" s="243" t="s">
        <v>237</v>
      </c>
      <c r="T16" s="244" t="s">
        <v>1098</v>
      </c>
      <c r="U16" s="221">
        <v>1.153</v>
      </c>
      <c r="V16" s="221">
        <f>ROUND(E16*U16,2)</f>
        <v>2.31</v>
      </c>
      <c r="W16" s="221"/>
      <c r="X16" s="221" t="s">
        <v>239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1" t="s">
        <v>1103</v>
      </c>
      <c r="D17" s="245"/>
      <c r="E17" s="245"/>
      <c r="F17" s="245"/>
      <c r="G17" s="245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292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0" t="s">
        <v>1108</v>
      </c>
      <c r="D18" s="223"/>
      <c r="E18" s="224">
        <v>2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242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1" t="s">
        <v>232</v>
      </c>
      <c r="B19" s="232" t="s">
        <v>105</v>
      </c>
      <c r="C19" s="258" t="s">
        <v>106</v>
      </c>
      <c r="D19" s="233"/>
      <c r="E19" s="234"/>
      <c r="F19" s="235"/>
      <c r="G19" s="235">
        <f>SUMIF(AG20:AG29,"&lt;&gt;NOR",G20:G29)</f>
        <v>0</v>
      </c>
      <c r="H19" s="235"/>
      <c r="I19" s="235">
        <f>SUM(I20:I29)</f>
        <v>0</v>
      </c>
      <c r="J19" s="235"/>
      <c r="K19" s="235">
        <f>SUM(K20:K29)</f>
        <v>0</v>
      </c>
      <c r="L19" s="235"/>
      <c r="M19" s="235">
        <f>SUM(M20:M29)</f>
        <v>0</v>
      </c>
      <c r="N19" s="234"/>
      <c r="O19" s="234">
        <f>SUM(O20:O29)</f>
        <v>0.2</v>
      </c>
      <c r="P19" s="234"/>
      <c r="Q19" s="234">
        <f>SUM(Q20:Q29)</f>
        <v>0</v>
      </c>
      <c r="R19" s="235"/>
      <c r="S19" s="235"/>
      <c r="T19" s="236"/>
      <c r="U19" s="230"/>
      <c r="V19" s="230">
        <f>SUM(V20:V29)</f>
        <v>7.6400000000000006</v>
      </c>
      <c r="W19" s="230"/>
      <c r="X19" s="230"/>
      <c r="AG19" t="s">
        <v>233</v>
      </c>
    </row>
    <row r="20" spans="1:60" outlineLevel="1" x14ac:dyDescent="0.2">
      <c r="A20" s="238">
        <v>4</v>
      </c>
      <c r="B20" s="239" t="s">
        <v>1109</v>
      </c>
      <c r="C20" s="259" t="s">
        <v>1110</v>
      </c>
      <c r="D20" s="240" t="s">
        <v>278</v>
      </c>
      <c r="E20" s="241">
        <v>2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15</v>
      </c>
      <c r="M20" s="243">
        <f>G20*(1+L20/100)</f>
        <v>0</v>
      </c>
      <c r="N20" s="241">
        <v>3.5619999999999999E-2</v>
      </c>
      <c r="O20" s="241">
        <f>ROUND(E20*N20,2)</f>
        <v>7.0000000000000007E-2</v>
      </c>
      <c r="P20" s="241">
        <v>0</v>
      </c>
      <c r="Q20" s="241">
        <f>ROUND(E20*P20,2)</f>
        <v>0</v>
      </c>
      <c r="R20" s="243" t="s">
        <v>361</v>
      </c>
      <c r="S20" s="243" t="s">
        <v>237</v>
      </c>
      <c r="T20" s="244" t="s">
        <v>1098</v>
      </c>
      <c r="U20" s="221">
        <v>0.88292999999999999</v>
      </c>
      <c r="V20" s="221">
        <f>ROUND(E20*U20,2)</f>
        <v>1.77</v>
      </c>
      <c r="W20" s="221"/>
      <c r="X20" s="221" t="s">
        <v>239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1" t="s">
        <v>1111</v>
      </c>
      <c r="D21" s="245"/>
      <c r="E21" s="245"/>
      <c r="F21" s="245"/>
      <c r="G21" s="245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292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7" t="str">
        <f>C21</f>
        <v>jakoukoliv maltou, z pomocného pracovního lešení o výšce podlahy do 1900 mm a pro zatížení do 1,5 kPa,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0" t="s">
        <v>1112</v>
      </c>
      <c r="D22" s="223"/>
      <c r="E22" s="224">
        <v>2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242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8">
        <v>5</v>
      </c>
      <c r="B23" s="239" t="s">
        <v>1113</v>
      </c>
      <c r="C23" s="259" t="s">
        <v>1114</v>
      </c>
      <c r="D23" s="240" t="s">
        <v>236</v>
      </c>
      <c r="E23" s="241">
        <v>0.6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15</v>
      </c>
      <c r="M23" s="243">
        <f>G23*(1+L23/100)</f>
        <v>0</v>
      </c>
      <c r="N23" s="241">
        <v>3.8289999999999998E-2</v>
      </c>
      <c r="O23" s="241">
        <f>ROUND(E23*N23,2)</f>
        <v>0.02</v>
      </c>
      <c r="P23" s="241">
        <v>0</v>
      </c>
      <c r="Q23" s="241">
        <f>ROUND(E23*P23,2)</f>
        <v>0</v>
      </c>
      <c r="R23" s="243" t="s">
        <v>361</v>
      </c>
      <c r="S23" s="243" t="s">
        <v>237</v>
      </c>
      <c r="T23" s="244" t="s">
        <v>1098</v>
      </c>
      <c r="U23" s="221">
        <v>1.8764099999999999</v>
      </c>
      <c r="V23" s="221">
        <f>ROUND(E23*U23,2)</f>
        <v>1.1299999999999999</v>
      </c>
      <c r="W23" s="221"/>
      <c r="X23" s="221" t="s">
        <v>239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1" t="s">
        <v>365</v>
      </c>
      <c r="D24" s="245"/>
      <c r="E24" s="245"/>
      <c r="F24" s="245"/>
      <c r="G24" s="245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292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0" t="s">
        <v>1104</v>
      </c>
      <c r="D25" s="223"/>
      <c r="E25" s="224"/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242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0" t="s">
        <v>1115</v>
      </c>
      <c r="D26" s="223"/>
      <c r="E26" s="224">
        <v>0.6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242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8">
        <v>6</v>
      </c>
      <c r="B27" s="239" t="s">
        <v>363</v>
      </c>
      <c r="C27" s="259" t="s">
        <v>364</v>
      </c>
      <c r="D27" s="240" t="s">
        <v>236</v>
      </c>
      <c r="E27" s="241">
        <v>3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15</v>
      </c>
      <c r="M27" s="243">
        <f>G27*(1+L27/100)</f>
        <v>0</v>
      </c>
      <c r="N27" s="241">
        <v>3.6069999999999998E-2</v>
      </c>
      <c r="O27" s="241">
        <f>ROUND(E27*N27,2)</f>
        <v>0.11</v>
      </c>
      <c r="P27" s="241">
        <v>0</v>
      </c>
      <c r="Q27" s="241">
        <f>ROUND(E27*P27,2)</f>
        <v>0</v>
      </c>
      <c r="R27" s="243" t="s">
        <v>361</v>
      </c>
      <c r="S27" s="243" t="s">
        <v>237</v>
      </c>
      <c r="T27" s="244" t="s">
        <v>1098</v>
      </c>
      <c r="U27" s="221">
        <v>1.58036</v>
      </c>
      <c r="V27" s="221">
        <f>ROUND(E27*U27,2)</f>
        <v>4.74</v>
      </c>
      <c r="W27" s="221"/>
      <c r="X27" s="221" t="s">
        <v>239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365</v>
      </c>
      <c r="D28" s="245"/>
      <c r="E28" s="245"/>
      <c r="F28" s="245"/>
      <c r="G28" s="245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292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0" t="s">
        <v>1116</v>
      </c>
      <c r="D29" s="223"/>
      <c r="E29" s="224">
        <v>3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242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1" t="s">
        <v>232</v>
      </c>
      <c r="B30" s="232" t="s">
        <v>123</v>
      </c>
      <c r="C30" s="258" t="s">
        <v>124</v>
      </c>
      <c r="D30" s="233"/>
      <c r="E30" s="234"/>
      <c r="F30" s="235"/>
      <c r="G30" s="235">
        <f>SUMIF(AG31:AG32,"&lt;&gt;NOR",G31:G32)</f>
        <v>0</v>
      </c>
      <c r="H30" s="235"/>
      <c r="I30" s="235">
        <f>SUM(I31:I32)</f>
        <v>0</v>
      </c>
      <c r="J30" s="235"/>
      <c r="K30" s="235">
        <f>SUM(K31:K32)</f>
        <v>0</v>
      </c>
      <c r="L30" s="235"/>
      <c r="M30" s="235">
        <f>SUM(M31:M32)</f>
        <v>0</v>
      </c>
      <c r="N30" s="234"/>
      <c r="O30" s="234">
        <f>SUM(O31:O32)</f>
        <v>0</v>
      </c>
      <c r="P30" s="234"/>
      <c r="Q30" s="234">
        <f>SUM(Q31:Q32)</f>
        <v>0.39</v>
      </c>
      <c r="R30" s="235"/>
      <c r="S30" s="235"/>
      <c r="T30" s="236"/>
      <c r="U30" s="230"/>
      <c r="V30" s="230">
        <f>SUM(V31:V32)</f>
        <v>2.65</v>
      </c>
      <c r="W30" s="230"/>
      <c r="X30" s="230"/>
      <c r="AG30" t="s">
        <v>233</v>
      </c>
    </row>
    <row r="31" spans="1:60" ht="22.5" outlineLevel="1" x14ac:dyDescent="0.2">
      <c r="A31" s="238">
        <v>7</v>
      </c>
      <c r="B31" s="239" t="s">
        <v>1117</v>
      </c>
      <c r="C31" s="259" t="s">
        <v>1118</v>
      </c>
      <c r="D31" s="240" t="s">
        <v>572</v>
      </c>
      <c r="E31" s="241">
        <v>0.216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15</v>
      </c>
      <c r="M31" s="243">
        <f>G31*(1+L31/100)</f>
        <v>0</v>
      </c>
      <c r="N31" s="241">
        <v>1.39E-3</v>
      </c>
      <c r="O31" s="241">
        <f>ROUND(E31*N31,2)</f>
        <v>0</v>
      </c>
      <c r="P31" s="241">
        <v>1.8</v>
      </c>
      <c r="Q31" s="241">
        <f>ROUND(E31*P31,2)</f>
        <v>0.39</v>
      </c>
      <c r="R31" s="243" t="s">
        <v>566</v>
      </c>
      <c r="S31" s="243" t="s">
        <v>237</v>
      </c>
      <c r="T31" s="244" t="s">
        <v>1098</v>
      </c>
      <c r="U31" s="221">
        <v>12.256</v>
      </c>
      <c r="V31" s="221">
        <f>ROUND(E31*U31,2)</f>
        <v>2.65</v>
      </c>
      <c r="W31" s="221"/>
      <c r="X31" s="221" t="s">
        <v>239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0" t="s">
        <v>1119</v>
      </c>
      <c r="D32" s="223"/>
      <c r="E32" s="224">
        <v>0.216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242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1" t="s">
        <v>232</v>
      </c>
      <c r="B33" s="232" t="s">
        <v>125</v>
      </c>
      <c r="C33" s="258" t="s">
        <v>126</v>
      </c>
      <c r="D33" s="233"/>
      <c r="E33" s="234"/>
      <c r="F33" s="235"/>
      <c r="G33" s="235">
        <f>SUMIF(AG34:AG35,"&lt;&gt;NOR",G34:G35)</f>
        <v>0</v>
      </c>
      <c r="H33" s="235"/>
      <c r="I33" s="235">
        <f>SUM(I34:I35)</f>
        <v>0</v>
      </c>
      <c r="J33" s="235"/>
      <c r="K33" s="235">
        <f>SUM(K34:K35)</f>
        <v>0</v>
      </c>
      <c r="L33" s="235"/>
      <c r="M33" s="235">
        <f>SUM(M34:M35)</f>
        <v>0</v>
      </c>
      <c r="N33" s="234"/>
      <c r="O33" s="234">
        <f>SUM(O34:O35)</f>
        <v>0</v>
      </c>
      <c r="P33" s="234"/>
      <c r="Q33" s="234">
        <f>SUM(Q34:Q35)</f>
        <v>0</v>
      </c>
      <c r="R33" s="235"/>
      <c r="S33" s="235"/>
      <c r="T33" s="236"/>
      <c r="U33" s="230"/>
      <c r="V33" s="230">
        <f>SUM(V34:V35)</f>
        <v>1.8</v>
      </c>
      <c r="W33" s="230"/>
      <c r="X33" s="230"/>
      <c r="AG33" t="s">
        <v>233</v>
      </c>
    </row>
    <row r="34" spans="1:60" ht="33.75" outlineLevel="1" x14ac:dyDescent="0.2">
      <c r="A34" s="238">
        <v>8</v>
      </c>
      <c r="B34" s="239" t="s">
        <v>754</v>
      </c>
      <c r="C34" s="259" t="s">
        <v>755</v>
      </c>
      <c r="D34" s="240" t="s">
        <v>756</v>
      </c>
      <c r="E34" s="241">
        <v>0.95181000000000004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15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 t="s">
        <v>361</v>
      </c>
      <c r="S34" s="243" t="s">
        <v>237</v>
      </c>
      <c r="T34" s="244" t="s">
        <v>1098</v>
      </c>
      <c r="U34" s="221">
        <v>1.8919999999999999</v>
      </c>
      <c r="V34" s="221">
        <f>ROUND(E34*U34,2)</f>
        <v>1.8</v>
      </c>
      <c r="W34" s="221"/>
      <c r="X34" s="221" t="s">
        <v>757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758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1" t="s">
        <v>759</v>
      </c>
      <c r="D35" s="245"/>
      <c r="E35" s="245"/>
      <c r="F35" s="245"/>
      <c r="G35" s="245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292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1" t="s">
        <v>232</v>
      </c>
      <c r="B36" s="232" t="s">
        <v>161</v>
      </c>
      <c r="C36" s="258" t="s">
        <v>162</v>
      </c>
      <c r="D36" s="233"/>
      <c r="E36" s="234"/>
      <c r="F36" s="235"/>
      <c r="G36" s="235">
        <f>SUMIF(AG37:AG55,"&lt;&gt;NOR",G37:G55)</f>
        <v>0</v>
      </c>
      <c r="H36" s="235"/>
      <c r="I36" s="235">
        <f>SUM(I37:I55)</f>
        <v>0</v>
      </c>
      <c r="J36" s="235"/>
      <c r="K36" s="235">
        <f>SUM(K37:K55)</f>
        <v>0</v>
      </c>
      <c r="L36" s="235"/>
      <c r="M36" s="235">
        <f>SUM(M37:M55)</f>
        <v>0</v>
      </c>
      <c r="N36" s="234"/>
      <c r="O36" s="234">
        <f>SUM(O37:O55)</f>
        <v>0.08</v>
      </c>
      <c r="P36" s="234"/>
      <c r="Q36" s="234">
        <f>SUM(Q37:Q55)</f>
        <v>0</v>
      </c>
      <c r="R36" s="235"/>
      <c r="S36" s="235"/>
      <c r="T36" s="236"/>
      <c r="U36" s="230"/>
      <c r="V36" s="230">
        <f>SUM(V37:V55)</f>
        <v>6.32</v>
      </c>
      <c r="W36" s="230"/>
      <c r="X36" s="230"/>
      <c r="AG36" t="s">
        <v>233</v>
      </c>
    </row>
    <row r="37" spans="1:60" outlineLevel="1" x14ac:dyDescent="0.2">
      <c r="A37" s="238">
        <v>9</v>
      </c>
      <c r="B37" s="239" t="s">
        <v>1120</v>
      </c>
      <c r="C37" s="259" t="s">
        <v>1121</v>
      </c>
      <c r="D37" s="240" t="s">
        <v>278</v>
      </c>
      <c r="E37" s="241">
        <v>2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15</v>
      </c>
      <c r="M37" s="243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3" t="s">
        <v>1122</v>
      </c>
      <c r="S37" s="243" t="s">
        <v>237</v>
      </c>
      <c r="T37" s="244" t="s">
        <v>324</v>
      </c>
      <c r="U37" s="221">
        <v>0.16500000000000001</v>
      </c>
      <c r="V37" s="221">
        <f>ROUND(E37*U37,2)</f>
        <v>0.33</v>
      </c>
      <c r="W37" s="221"/>
      <c r="X37" s="221" t="s">
        <v>239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1" t="s">
        <v>1123</v>
      </c>
      <c r="D38" s="245"/>
      <c r="E38" s="245"/>
      <c r="F38" s="245"/>
      <c r="G38" s="245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292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0" t="s">
        <v>1124</v>
      </c>
      <c r="D39" s="223"/>
      <c r="E39" s="224">
        <v>2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242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8">
        <v>10</v>
      </c>
      <c r="B40" s="239" t="s">
        <v>1125</v>
      </c>
      <c r="C40" s="259" t="s">
        <v>1126</v>
      </c>
      <c r="D40" s="240" t="s">
        <v>278</v>
      </c>
      <c r="E40" s="241">
        <v>2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15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 t="s">
        <v>1122</v>
      </c>
      <c r="S40" s="243" t="s">
        <v>237</v>
      </c>
      <c r="T40" s="244" t="s">
        <v>1098</v>
      </c>
      <c r="U40" s="221">
        <v>0.29060000000000002</v>
      </c>
      <c r="V40" s="221">
        <f>ROUND(E40*U40,2)</f>
        <v>0.57999999999999996</v>
      </c>
      <c r="W40" s="221"/>
      <c r="X40" s="221" t="s">
        <v>239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0" t="s">
        <v>1124</v>
      </c>
      <c r="D41" s="223"/>
      <c r="E41" s="224">
        <v>2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242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8">
        <v>11</v>
      </c>
      <c r="B42" s="239" t="s">
        <v>1127</v>
      </c>
      <c r="C42" s="259" t="s">
        <v>1128</v>
      </c>
      <c r="D42" s="240" t="s">
        <v>278</v>
      </c>
      <c r="E42" s="241">
        <v>2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15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 t="s">
        <v>1122</v>
      </c>
      <c r="S42" s="243" t="s">
        <v>237</v>
      </c>
      <c r="T42" s="244" t="s">
        <v>1098</v>
      </c>
      <c r="U42" s="221">
        <v>0.1321</v>
      </c>
      <c r="V42" s="221">
        <f>ROUND(E42*U42,2)</f>
        <v>0.26</v>
      </c>
      <c r="W42" s="221"/>
      <c r="X42" s="221" t="s">
        <v>239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0" t="s">
        <v>1124</v>
      </c>
      <c r="D43" s="223"/>
      <c r="E43" s="224">
        <v>2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242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8">
        <v>12</v>
      </c>
      <c r="B44" s="239" t="s">
        <v>1129</v>
      </c>
      <c r="C44" s="259" t="s">
        <v>1130</v>
      </c>
      <c r="D44" s="240" t="s">
        <v>278</v>
      </c>
      <c r="E44" s="241">
        <v>2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15</v>
      </c>
      <c r="M44" s="243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3" t="s">
        <v>1122</v>
      </c>
      <c r="S44" s="243" t="s">
        <v>237</v>
      </c>
      <c r="T44" s="244" t="s">
        <v>1098</v>
      </c>
      <c r="U44" s="221">
        <v>0.26419999999999999</v>
      </c>
      <c r="V44" s="221">
        <f>ROUND(E44*U44,2)</f>
        <v>0.53</v>
      </c>
      <c r="W44" s="221"/>
      <c r="X44" s="221" t="s">
        <v>239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0" t="s">
        <v>1124</v>
      </c>
      <c r="D45" s="223"/>
      <c r="E45" s="224">
        <v>2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242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13</v>
      </c>
      <c r="B46" s="239" t="s">
        <v>1131</v>
      </c>
      <c r="C46" s="259" t="s">
        <v>1132</v>
      </c>
      <c r="D46" s="240" t="s">
        <v>1133</v>
      </c>
      <c r="E46" s="241">
        <v>2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15</v>
      </c>
      <c r="M46" s="243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3" t="s">
        <v>1122</v>
      </c>
      <c r="S46" s="243" t="s">
        <v>237</v>
      </c>
      <c r="T46" s="244" t="s">
        <v>1098</v>
      </c>
      <c r="U46" s="221">
        <v>0.5</v>
      </c>
      <c r="V46" s="221">
        <f>ROUND(E46*U46,2)</f>
        <v>1</v>
      </c>
      <c r="W46" s="221"/>
      <c r="X46" s="221" t="s">
        <v>239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0" t="s">
        <v>1124</v>
      </c>
      <c r="D47" s="223"/>
      <c r="E47" s="224">
        <v>2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242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8">
        <v>14</v>
      </c>
      <c r="B48" s="239" t="s">
        <v>1134</v>
      </c>
      <c r="C48" s="259" t="s">
        <v>1135</v>
      </c>
      <c r="D48" s="240" t="s">
        <v>310</v>
      </c>
      <c r="E48" s="241">
        <v>10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15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323</v>
      </c>
      <c r="T48" s="244" t="s">
        <v>324</v>
      </c>
      <c r="U48" s="221">
        <v>0</v>
      </c>
      <c r="V48" s="221">
        <f>ROUND(E48*U48,2)</f>
        <v>0</v>
      </c>
      <c r="W48" s="221"/>
      <c r="X48" s="221" t="s">
        <v>239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240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0" t="s">
        <v>1136</v>
      </c>
      <c r="D49" s="223"/>
      <c r="E49" s="224">
        <v>10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242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8">
        <v>15</v>
      </c>
      <c r="B50" s="239" t="s">
        <v>1137</v>
      </c>
      <c r="C50" s="259" t="s">
        <v>1138</v>
      </c>
      <c r="D50" s="240" t="s">
        <v>278</v>
      </c>
      <c r="E50" s="241">
        <v>2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15</v>
      </c>
      <c r="M50" s="243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3"/>
      <c r="S50" s="243" t="s">
        <v>323</v>
      </c>
      <c r="T50" s="244" t="s">
        <v>324</v>
      </c>
      <c r="U50" s="221">
        <v>0.16500000000000001</v>
      </c>
      <c r="V50" s="221">
        <f>ROUND(E50*U50,2)</f>
        <v>0.33</v>
      </c>
      <c r="W50" s="221"/>
      <c r="X50" s="221" t="s">
        <v>239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0" t="s">
        <v>1139</v>
      </c>
      <c r="D51" s="223"/>
      <c r="E51" s="224">
        <v>2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242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8">
        <v>16</v>
      </c>
      <c r="B52" s="239" t="s">
        <v>1140</v>
      </c>
      <c r="C52" s="259" t="s">
        <v>1141</v>
      </c>
      <c r="D52" s="240" t="s">
        <v>1133</v>
      </c>
      <c r="E52" s="241">
        <v>2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15</v>
      </c>
      <c r="M52" s="243">
        <f>G52*(1+L52/100)</f>
        <v>0</v>
      </c>
      <c r="N52" s="241">
        <v>3.7620000000000001E-2</v>
      </c>
      <c r="O52" s="241">
        <f>ROUND(E52*N52,2)</f>
        <v>0.08</v>
      </c>
      <c r="P52" s="241">
        <v>0</v>
      </c>
      <c r="Q52" s="241">
        <f>ROUND(E52*P52,2)</f>
        <v>0</v>
      </c>
      <c r="R52" s="243"/>
      <c r="S52" s="243" t="s">
        <v>323</v>
      </c>
      <c r="T52" s="244" t="s">
        <v>1098</v>
      </c>
      <c r="U52" s="221">
        <v>1.6439999999999999</v>
      </c>
      <c r="V52" s="221">
        <f>ROUND(E52*U52,2)</f>
        <v>3.29</v>
      </c>
      <c r="W52" s="221"/>
      <c r="X52" s="221" t="s">
        <v>239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0" t="s">
        <v>1124</v>
      </c>
      <c r="D53" s="223"/>
      <c r="E53" s="224">
        <v>2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242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>
        <v>17</v>
      </c>
      <c r="B54" s="218" t="s">
        <v>1142</v>
      </c>
      <c r="C54" s="264" t="s">
        <v>1143</v>
      </c>
      <c r="D54" s="219" t="s">
        <v>0</v>
      </c>
      <c r="E54" s="255"/>
      <c r="F54" s="222"/>
      <c r="G54" s="221">
        <f>ROUND(E54*F54,2)</f>
        <v>0</v>
      </c>
      <c r="H54" s="222"/>
      <c r="I54" s="221">
        <f>ROUND(E54*H54,2)</f>
        <v>0</v>
      </c>
      <c r="J54" s="222"/>
      <c r="K54" s="221">
        <f>ROUND(E54*J54,2)</f>
        <v>0</v>
      </c>
      <c r="L54" s="221">
        <v>15</v>
      </c>
      <c r="M54" s="221">
        <f>G54*(1+L54/100)</f>
        <v>0</v>
      </c>
      <c r="N54" s="220">
        <v>0</v>
      </c>
      <c r="O54" s="220">
        <f>ROUND(E54*N54,2)</f>
        <v>0</v>
      </c>
      <c r="P54" s="220">
        <v>0</v>
      </c>
      <c r="Q54" s="220">
        <f>ROUND(E54*P54,2)</f>
        <v>0</v>
      </c>
      <c r="R54" s="221" t="s">
        <v>1122</v>
      </c>
      <c r="S54" s="221" t="s">
        <v>237</v>
      </c>
      <c r="T54" s="221" t="s">
        <v>1098</v>
      </c>
      <c r="U54" s="221">
        <v>0</v>
      </c>
      <c r="V54" s="221">
        <f>ROUND(E54*U54,2)</f>
        <v>0</v>
      </c>
      <c r="W54" s="221"/>
      <c r="X54" s="221" t="s">
        <v>757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758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5" t="s">
        <v>1144</v>
      </c>
      <c r="D55" s="256"/>
      <c r="E55" s="256"/>
      <c r="F55" s="256"/>
      <c r="G55" s="256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292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31" t="s">
        <v>232</v>
      </c>
      <c r="B56" s="232" t="s">
        <v>169</v>
      </c>
      <c r="C56" s="258" t="s">
        <v>170</v>
      </c>
      <c r="D56" s="233"/>
      <c r="E56" s="234"/>
      <c r="F56" s="235"/>
      <c r="G56" s="235">
        <f>SUMIF(AG57:AG59,"&lt;&gt;NOR",G57:G59)</f>
        <v>0</v>
      </c>
      <c r="H56" s="235"/>
      <c r="I56" s="235">
        <f>SUM(I57:I59)</f>
        <v>0</v>
      </c>
      <c r="J56" s="235"/>
      <c r="K56" s="235">
        <f>SUM(K57:K59)</f>
        <v>0</v>
      </c>
      <c r="L56" s="235"/>
      <c r="M56" s="235">
        <f>SUM(M57:M59)</f>
        <v>0</v>
      </c>
      <c r="N56" s="234"/>
      <c r="O56" s="234">
        <f>SUM(O57:O59)</f>
        <v>0</v>
      </c>
      <c r="P56" s="234"/>
      <c r="Q56" s="234">
        <f>SUM(Q57:Q59)</f>
        <v>0.09</v>
      </c>
      <c r="R56" s="235"/>
      <c r="S56" s="235"/>
      <c r="T56" s="236"/>
      <c r="U56" s="230"/>
      <c r="V56" s="230">
        <f>SUM(V57:V59)</f>
        <v>1.03</v>
      </c>
      <c r="W56" s="230"/>
      <c r="X56" s="230"/>
      <c r="AG56" t="s">
        <v>233</v>
      </c>
    </row>
    <row r="57" spans="1:60" outlineLevel="1" x14ac:dyDescent="0.2">
      <c r="A57" s="238">
        <v>18</v>
      </c>
      <c r="B57" s="239" t="s">
        <v>1145</v>
      </c>
      <c r="C57" s="259" t="s">
        <v>1146</v>
      </c>
      <c r="D57" s="240" t="s">
        <v>310</v>
      </c>
      <c r="E57" s="241">
        <v>10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15</v>
      </c>
      <c r="M57" s="243">
        <f>G57*(1+L57/100)</f>
        <v>0</v>
      </c>
      <c r="N57" s="241">
        <v>9.0000000000000006E-5</v>
      </c>
      <c r="O57" s="241">
        <f>ROUND(E57*N57,2)</f>
        <v>0</v>
      </c>
      <c r="P57" s="241">
        <v>8.5800000000000008E-3</v>
      </c>
      <c r="Q57" s="241">
        <f>ROUND(E57*P57,2)</f>
        <v>0.09</v>
      </c>
      <c r="R57" s="243" t="s">
        <v>1147</v>
      </c>
      <c r="S57" s="243" t="s">
        <v>237</v>
      </c>
      <c r="T57" s="244" t="s">
        <v>1098</v>
      </c>
      <c r="U57" s="221">
        <v>0.10299999999999999</v>
      </c>
      <c r="V57" s="221">
        <f>ROUND(E57*U57,2)</f>
        <v>1.03</v>
      </c>
      <c r="W57" s="221"/>
      <c r="X57" s="221" t="s">
        <v>239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240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0" t="s">
        <v>1148</v>
      </c>
      <c r="D58" s="223"/>
      <c r="E58" s="224">
        <v>10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242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>
        <v>19</v>
      </c>
      <c r="B59" s="218" t="s">
        <v>1149</v>
      </c>
      <c r="C59" s="264" t="s">
        <v>1150</v>
      </c>
      <c r="D59" s="219" t="s">
        <v>0</v>
      </c>
      <c r="E59" s="255"/>
      <c r="F59" s="222"/>
      <c r="G59" s="221">
        <f>ROUND(E59*F59,2)</f>
        <v>0</v>
      </c>
      <c r="H59" s="222"/>
      <c r="I59" s="221">
        <f>ROUND(E59*H59,2)</f>
        <v>0</v>
      </c>
      <c r="J59" s="222"/>
      <c r="K59" s="221">
        <f>ROUND(E59*J59,2)</f>
        <v>0</v>
      </c>
      <c r="L59" s="221">
        <v>15</v>
      </c>
      <c r="M59" s="221">
        <f>G59*(1+L59/100)</f>
        <v>0</v>
      </c>
      <c r="N59" s="220">
        <v>0</v>
      </c>
      <c r="O59" s="220">
        <f>ROUND(E59*N59,2)</f>
        <v>0</v>
      </c>
      <c r="P59" s="220">
        <v>0</v>
      </c>
      <c r="Q59" s="220">
        <f>ROUND(E59*P59,2)</f>
        <v>0</v>
      </c>
      <c r="R59" s="221" t="s">
        <v>1147</v>
      </c>
      <c r="S59" s="221" t="s">
        <v>237</v>
      </c>
      <c r="T59" s="221" t="s">
        <v>1098</v>
      </c>
      <c r="U59" s="221">
        <v>0</v>
      </c>
      <c r="V59" s="221">
        <f>ROUND(E59*U59,2)</f>
        <v>0</v>
      </c>
      <c r="W59" s="221"/>
      <c r="X59" s="221" t="s">
        <v>757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758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31" t="s">
        <v>232</v>
      </c>
      <c r="B60" s="232" t="s">
        <v>199</v>
      </c>
      <c r="C60" s="258" t="s">
        <v>200</v>
      </c>
      <c r="D60" s="233"/>
      <c r="E60" s="234"/>
      <c r="F60" s="235"/>
      <c r="G60" s="235">
        <f>SUMIF(AG61:AG62,"&lt;&gt;NOR",G61:G62)</f>
        <v>0</v>
      </c>
      <c r="H60" s="235"/>
      <c r="I60" s="235">
        <f>SUM(I61:I62)</f>
        <v>0</v>
      </c>
      <c r="J60" s="235"/>
      <c r="K60" s="235">
        <f>SUM(K61:K62)</f>
        <v>0</v>
      </c>
      <c r="L60" s="235"/>
      <c r="M60" s="235">
        <f>SUM(M61:M62)</f>
        <v>0</v>
      </c>
      <c r="N60" s="234"/>
      <c r="O60" s="234">
        <f>SUM(O61:O62)</f>
        <v>0</v>
      </c>
      <c r="P60" s="234"/>
      <c r="Q60" s="234">
        <f>SUM(Q61:Q62)</f>
        <v>0</v>
      </c>
      <c r="R60" s="235"/>
      <c r="S60" s="235"/>
      <c r="T60" s="236"/>
      <c r="U60" s="230"/>
      <c r="V60" s="230">
        <f>SUM(V61:V62)</f>
        <v>6.23</v>
      </c>
      <c r="W60" s="230"/>
      <c r="X60" s="230"/>
      <c r="AG60" t="s">
        <v>233</v>
      </c>
    </row>
    <row r="61" spans="1:60" outlineLevel="1" x14ac:dyDescent="0.2">
      <c r="A61" s="238">
        <v>20</v>
      </c>
      <c r="B61" s="239" t="s">
        <v>1151</v>
      </c>
      <c r="C61" s="259" t="s">
        <v>1152</v>
      </c>
      <c r="D61" s="240" t="s">
        <v>310</v>
      </c>
      <c r="E61" s="241">
        <v>10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15</v>
      </c>
      <c r="M61" s="243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3"/>
      <c r="S61" s="243" t="s">
        <v>237</v>
      </c>
      <c r="T61" s="244" t="s">
        <v>1098</v>
      </c>
      <c r="U61" s="221">
        <v>0.623</v>
      </c>
      <c r="V61" s="221">
        <f>ROUND(E61*U61,2)</f>
        <v>6.23</v>
      </c>
      <c r="W61" s="221"/>
      <c r="X61" s="221" t="s">
        <v>239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240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0" t="s">
        <v>1153</v>
      </c>
      <c r="D62" s="223"/>
      <c r="E62" s="224">
        <v>10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242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31" t="s">
        <v>232</v>
      </c>
      <c r="B63" s="232" t="s">
        <v>201</v>
      </c>
      <c r="C63" s="258" t="s">
        <v>202</v>
      </c>
      <c r="D63" s="233"/>
      <c r="E63" s="234"/>
      <c r="F63" s="235"/>
      <c r="G63" s="235">
        <f>SUMIF(AG64:AG66,"&lt;&gt;NOR",G64:G66)</f>
        <v>0</v>
      </c>
      <c r="H63" s="235"/>
      <c r="I63" s="235">
        <f>SUM(I64:I66)</f>
        <v>0</v>
      </c>
      <c r="J63" s="235"/>
      <c r="K63" s="235">
        <f>SUM(K64:K66)</f>
        <v>0</v>
      </c>
      <c r="L63" s="235"/>
      <c r="M63" s="235">
        <f>SUM(M64:M66)</f>
        <v>0</v>
      </c>
      <c r="N63" s="234"/>
      <c r="O63" s="234">
        <f>SUM(O64:O66)</f>
        <v>0</v>
      </c>
      <c r="P63" s="234"/>
      <c r="Q63" s="234">
        <f>SUM(Q64:Q66)</f>
        <v>0</v>
      </c>
      <c r="R63" s="235"/>
      <c r="S63" s="235"/>
      <c r="T63" s="236"/>
      <c r="U63" s="230"/>
      <c r="V63" s="230">
        <f>SUM(V64:V66)</f>
        <v>0.23</v>
      </c>
      <c r="W63" s="230"/>
      <c r="X63" s="230"/>
      <c r="AG63" t="s">
        <v>233</v>
      </c>
    </row>
    <row r="64" spans="1:60" outlineLevel="1" x14ac:dyDescent="0.2">
      <c r="A64" s="238">
        <v>21</v>
      </c>
      <c r="B64" s="239" t="s">
        <v>1088</v>
      </c>
      <c r="C64" s="259" t="s">
        <v>1089</v>
      </c>
      <c r="D64" s="240" t="s">
        <v>756</v>
      </c>
      <c r="E64" s="241">
        <v>0.47460000000000002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15</v>
      </c>
      <c r="M64" s="243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3"/>
      <c r="S64" s="243" t="s">
        <v>323</v>
      </c>
      <c r="T64" s="244" t="s">
        <v>324</v>
      </c>
      <c r="U64" s="221">
        <v>0.49</v>
      </c>
      <c r="V64" s="221">
        <f>ROUND(E64*U64,2)</f>
        <v>0.23</v>
      </c>
      <c r="W64" s="221"/>
      <c r="X64" s="221" t="s">
        <v>1090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1091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2" t="s">
        <v>1092</v>
      </c>
      <c r="D65" s="246"/>
      <c r="E65" s="246"/>
      <c r="F65" s="246"/>
      <c r="G65" s="246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351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7" t="s">
        <v>1093</v>
      </c>
      <c r="D66" s="257"/>
      <c r="E66" s="257"/>
      <c r="F66" s="257"/>
      <c r="G66" s="257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351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3"/>
      <c r="B67" s="4"/>
      <c r="C67" s="268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v>15</v>
      </c>
      <c r="AF67">
        <v>21</v>
      </c>
      <c r="AG67" t="s">
        <v>219</v>
      </c>
    </row>
    <row r="68" spans="1:60" x14ac:dyDescent="0.2">
      <c r="A68" s="213"/>
      <c r="B68" s="214" t="s">
        <v>29</v>
      </c>
      <c r="C68" s="269"/>
      <c r="D68" s="215"/>
      <c r="E68" s="216"/>
      <c r="F68" s="216"/>
      <c r="G68" s="237">
        <f>G8+G19+G30+G33+G36+G56+G60+G63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f>SUMIF(L7:L66,AE67,G7:G66)</f>
        <v>0</v>
      </c>
      <c r="AF68">
        <f>SUMIF(L7:L66,AF67,G7:G66)</f>
        <v>0</v>
      </c>
      <c r="AG68" t="s">
        <v>1094</v>
      </c>
    </row>
    <row r="69" spans="1:60" x14ac:dyDescent="0.2">
      <c r="C69" s="270"/>
      <c r="D69" s="10"/>
      <c r="AG69" t="s">
        <v>1095</v>
      </c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UfpEPYUd4WH3sF08MTymtKDtDwhM1N/NLBOgamaR7A7+W/S72293yq/fBX1CYGZqnh5hFNmflJm0BzqLuS9eg==" saltValue="J4G/NDoCWng46pvALKH1Kg==" spinCount="100000" sheet="1"/>
  <mergeCells count="15">
    <mergeCell ref="C55:G55"/>
    <mergeCell ref="C65:G65"/>
    <mergeCell ref="C66:G66"/>
    <mergeCell ref="C17:G17"/>
    <mergeCell ref="C21:G21"/>
    <mergeCell ref="C24:G24"/>
    <mergeCell ref="C28:G28"/>
    <mergeCell ref="C35:G35"/>
    <mergeCell ref="C38:G3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E985E-B9C8-41E7-9FFC-D33F9ED219C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95</v>
      </c>
      <c r="C8" s="258" t="s">
        <v>96</v>
      </c>
      <c r="D8" s="233"/>
      <c r="E8" s="234"/>
      <c r="F8" s="235"/>
      <c r="G8" s="235">
        <f>SUMIF(AG9:AG14,"&lt;&gt;NOR",G9:G14)</f>
        <v>0</v>
      </c>
      <c r="H8" s="235"/>
      <c r="I8" s="235">
        <f>SUM(I9:I14)</f>
        <v>0</v>
      </c>
      <c r="J8" s="235"/>
      <c r="K8" s="235">
        <f>SUM(K9:K14)</f>
        <v>0</v>
      </c>
      <c r="L8" s="235"/>
      <c r="M8" s="235">
        <f>SUM(M9:M14)</f>
        <v>0</v>
      </c>
      <c r="N8" s="234"/>
      <c r="O8" s="234">
        <f>SUM(O9:O14)</f>
        <v>0.51</v>
      </c>
      <c r="P8" s="234"/>
      <c r="Q8" s="234">
        <f>SUM(Q9:Q14)</f>
        <v>0</v>
      </c>
      <c r="R8" s="235"/>
      <c r="S8" s="235"/>
      <c r="T8" s="236"/>
      <c r="U8" s="230"/>
      <c r="V8" s="230">
        <f>SUM(V9:V14)</f>
        <v>3.01</v>
      </c>
      <c r="W8" s="230"/>
      <c r="X8" s="230"/>
      <c r="AG8" t="s">
        <v>233</v>
      </c>
    </row>
    <row r="9" spans="1:60" ht="22.5" outlineLevel="1" x14ac:dyDescent="0.2">
      <c r="A9" s="238">
        <v>1</v>
      </c>
      <c r="B9" s="239" t="s">
        <v>1154</v>
      </c>
      <c r="C9" s="259" t="s">
        <v>1155</v>
      </c>
      <c r="D9" s="240" t="s">
        <v>278</v>
      </c>
      <c r="E9" s="241">
        <v>4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6.948E-2</v>
      </c>
      <c r="O9" s="241">
        <f>ROUND(E9*N9,2)</f>
        <v>0.28000000000000003</v>
      </c>
      <c r="P9" s="241">
        <v>0</v>
      </c>
      <c r="Q9" s="241">
        <f>ROUND(E9*P9,2)</f>
        <v>0</v>
      </c>
      <c r="R9" s="243" t="s">
        <v>361</v>
      </c>
      <c r="S9" s="243" t="s">
        <v>237</v>
      </c>
      <c r="T9" s="244" t="s">
        <v>237</v>
      </c>
      <c r="U9" s="221">
        <v>0.34510999999999997</v>
      </c>
      <c r="V9" s="221">
        <f>ROUND(E9*U9,2)</f>
        <v>1.38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1" t="s">
        <v>1099</v>
      </c>
      <c r="D10" s="245"/>
      <c r="E10" s="245"/>
      <c r="F10" s="245"/>
      <c r="G10" s="245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292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0" t="s">
        <v>1156</v>
      </c>
      <c r="D11" s="223"/>
      <c r="E11" s="224">
        <v>4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242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8">
        <v>2</v>
      </c>
      <c r="B12" s="239" t="s">
        <v>1157</v>
      </c>
      <c r="C12" s="259" t="s">
        <v>1158</v>
      </c>
      <c r="D12" s="240" t="s">
        <v>236</v>
      </c>
      <c r="E12" s="241">
        <v>3.08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15</v>
      </c>
      <c r="M12" s="243">
        <f>G12*(1+L12/100)</f>
        <v>0</v>
      </c>
      <c r="N12" s="241">
        <v>7.4709999999999999E-2</v>
      </c>
      <c r="O12" s="241">
        <f>ROUND(E12*N12,2)</f>
        <v>0.23</v>
      </c>
      <c r="P12" s="241">
        <v>0</v>
      </c>
      <c r="Q12" s="241">
        <f>ROUND(E12*P12,2)</f>
        <v>0</v>
      </c>
      <c r="R12" s="243" t="s">
        <v>290</v>
      </c>
      <c r="S12" s="243" t="s">
        <v>237</v>
      </c>
      <c r="T12" s="244" t="s">
        <v>237</v>
      </c>
      <c r="U12" s="221">
        <v>0.52915000000000001</v>
      </c>
      <c r="V12" s="221">
        <f>ROUND(E12*U12,2)</f>
        <v>1.63</v>
      </c>
      <c r="W12" s="221"/>
      <c r="X12" s="221" t="s">
        <v>239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1" t="s">
        <v>291</v>
      </c>
      <c r="D13" s="245"/>
      <c r="E13" s="245"/>
      <c r="F13" s="245"/>
      <c r="G13" s="245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292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0" t="s">
        <v>1159</v>
      </c>
      <c r="D14" s="223"/>
      <c r="E14" s="224">
        <v>3.08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242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1" t="s">
        <v>232</v>
      </c>
      <c r="B15" s="232" t="s">
        <v>103</v>
      </c>
      <c r="C15" s="258" t="s">
        <v>104</v>
      </c>
      <c r="D15" s="233"/>
      <c r="E15" s="234"/>
      <c r="F15" s="235"/>
      <c r="G15" s="235">
        <f>SUMIF(AG16:AG18,"&lt;&gt;NOR",G16:G18)</f>
        <v>0</v>
      </c>
      <c r="H15" s="235"/>
      <c r="I15" s="235">
        <f>SUM(I16:I18)</f>
        <v>0</v>
      </c>
      <c r="J15" s="235"/>
      <c r="K15" s="235">
        <f>SUM(K16:K18)</f>
        <v>0</v>
      </c>
      <c r="L15" s="235"/>
      <c r="M15" s="235">
        <f>SUM(M16:M18)</f>
        <v>0</v>
      </c>
      <c r="N15" s="234"/>
      <c r="O15" s="234">
        <f>SUM(O16:O18)</f>
        <v>0.01</v>
      </c>
      <c r="P15" s="234"/>
      <c r="Q15" s="234">
        <f>SUM(Q16:Q18)</f>
        <v>0</v>
      </c>
      <c r="R15" s="235"/>
      <c r="S15" s="235"/>
      <c r="T15" s="236"/>
      <c r="U15" s="230"/>
      <c r="V15" s="230">
        <f>SUM(V16:V18)</f>
        <v>0.74</v>
      </c>
      <c r="W15" s="230"/>
      <c r="X15" s="230"/>
      <c r="AG15" t="s">
        <v>233</v>
      </c>
    </row>
    <row r="16" spans="1:60" outlineLevel="1" x14ac:dyDescent="0.2">
      <c r="A16" s="238">
        <v>3</v>
      </c>
      <c r="B16" s="239" t="s">
        <v>354</v>
      </c>
      <c r="C16" s="259" t="s">
        <v>355</v>
      </c>
      <c r="D16" s="240" t="s">
        <v>236</v>
      </c>
      <c r="E16" s="241">
        <v>3.08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15</v>
      </c>
      <c r="M16" s="243">
        <f>G16*(1+L16/100)</f>
        <v>0</v>
      </c>
      <c r="N16" s="241">
        <v>2.5000000000000001E-3</v>
      </c>
      <c r="O16" s="241">
        <f>ROUND(E16*N16,2)</f>
        <v>0.01</v>
      </c>
      <c r="P16" s="241">
        <v>0</v>
      </c>
      <c r="Q16" s="241">
        <f>ROUND(E16*P16,2)</f>
        <v>0</v>
      </c>
      <c r="R16" s="243" t="s">
        <v>290</v>
      </c>
      <c r="S16" s="243" t="s">
        <v>237</v>
      </c>
      <c r="T16" s="244" t="s">
        <v>237</v>
      </c>
      <c r="U16" s="221">
        <v>0.24</v>
      </c>
      <c r="V16" s="221">
        <f>ROUND(E16*U16,2)</f>
        <v>0.74</v>
      </c>
      <c r="W16" s="221"/>
      <c r="X16" s="221" t="s">
        <v>239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1" t="s">
        <v>356</v>
      </c>
      <c r="D17" s="245"/>
      <c r="E17" s="245"/>
      <c r="F17" s="245"/>
      <c r="G17" s="245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292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0" t="s">
        <v>1160</v>
      </c>
      <c r="D18" s="223"/>
      <c r="E18" s="224">
        <v>3.08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242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1" t="s">
        <v>232</v>
      </c>
      <c r="B19" s="232" t="s">
        <v>105</v>
      </c>
      <c r="C19" s="258" t="s">
        <v>106</v>
      </c>
      <c r="D19" s="233"/>
      <c r="E19" s="234"/>
      <c r="F19" s="235"/>
      <c r="G19" s="235">
        <f>SUMIF(AG20:AG25,"&lt;&gt;NOR",G20:G25)</f>
        <v>0</v>
      </c>
      <c r="H19" s="235"/>
      <c r="I19" s="235">
        <f>SUM(I20:I25)</f>
        <v>0</v>
      </c>
      <c r="J19" s="235"/>
      <c r="K19" s="235">
        <f>SUM(K20:K25)</f>
        <v>0</v>
      </c>
      <c r="L19" s="235"/>
      <c r="M19" s="235">
        <f>SUM(M20:M25)</f>
        <v>0</v>
      </c>
      <c r="N19" s="234"/>
      <c r="O19" s="234">
        <f>SUM(O20:O25)</f>
        <v>0.09</v>
      </c>
      <c r="P19" s="234"/>
      <c r="Q19" s="234">
        <f>SUM(Q20:Q25)</f>
        <v>0</v>
      </c>
      <c r="R19" s="235"/>
      <c r="S19" s="235"/>
      <c r="T19" s="236"/>
      <c r="U19" s="230"/>
      <c r="V19" s="230">
        <f>SUM(V20:V25)</f>
        <v>4.71</v>
      </c>
      <c r="W19" s="230"/>
      <c r="X19" s="230"/>
      <c r="AG19" t="s">
        <v>233</v>
      </c>
    </row>
    <row r="20" spans="1:60" outlineLevel="1" x14ac:dyDescent="0.2">
      <c r="A20" s="238">
        <v>4</v>
      </c>
      <c r="B20" s="239" t="s">
        <v>1161</v>
      </c>
      <c r="C20" s="259" t="s">
        <v>1162</v>
      </c>
      <c r="D20" s="240" t="s">
        <v>278</v>
      </c>
      <c r="E20" s="241">
        <v>10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15</v>
      </c>
      <c r="M20" s="243">
        <f>G20*(1+L20/100)</f>
        <v>0</v>
      </c>
      <c r="N20" s="241">
        <v>8.6700000000000006E-3</v>
      </c>
      <c r="O20" s="241">
        <f>ROUND(E20*N20,2)</f>
        <v>0.09</v>
      </c>
      <c r="P20" s="241">
        <v>0</v>
      </c>
      <c r="Q20" s="241">
        <f>ROUND(E20*P20,2)</f>
        <v>0</v>
      </c>
      <c r="R20" s="243" t="s">
        <v>361</v>
      </c>
      <c r="S20" s="243" t="s">
        <v>237</v>
      </c>
      <c r="T20" s="244" t="s">
        <v>237</v>
      </c>
      <c r="U20" s="221">
        <v>0.35974</v>
      </c>
      <c r="V20" s="221">
        <f>ROUND(E20*U20,2)</f>
        <v>3.6</v>
      </c>
      <c r="W20" s="221"/>
      <c r="X20" s="221" t="s">
        <v>239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1" t="s">
        <v>1111</v>
      </c>
      <c r="D21" s="245"/>
      <c r="E21" s="245"/>
      <c r="F21" s="245"/>
      <c r="G21" s="245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292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7" t="str">
        <f>C21</f>
        <v>jakoukoliv maltou, z pomocného pracovního lešení o výšce podlahy do 1900 mm a pro zatížení do 1,5 kPa,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0" t="s">
        <v>1163</v>
      </c>
      <c r="D22" s="223"/>
      <c r="E22" s="224">
        <v>8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242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0" t="s">
        <v>1164</v>
      </c>
      <c r="D23" s="223"/>
      <c r="E23" s="224">
        <v>2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242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8">
        <v>5</v>
      </c>
      <c r="B24" s="239" t="s">
        <v>1165</v>
      </c>
      <c r="C24" s="259" t="s">
        <v>1166</v>
      </c>
      <c r="D24" s="240" t="s">
        <v>236</v>
      </c>
      <c r="E24" s="241">
        <v>3.08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15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 t="s">
        <v>290</v>
      </c>
      <c r="S24" s="243" t="s">
        <v>237</v>
      </c>
      <c r="T24" s="244" t="s">
        <v>237</v>
      </c>
      <c r="U24" s="221">
        <v>0.36199999999999999</v>
      </c>
      <c r="V24" s="221">
        <f>ROUND(E24*U24,2)</f>
        <v>1.1100000000000001</v>
      </c>
      <c r="W24" s="221"/>
      <c r="X24" s="221" t="s">
        <v>239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0" t="s">
        <v>1159</v>
      </c>
      <c r="D25" s="223"/>
      <c r="E25" s="224">
        <v>3.08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242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1" t="s">
        <v>232</v>
      </c>
      <c r="B26" s="232" t="s">
        <v>115</v>
      </c>
      <c r="C26" s="258" t="s">
        <v>116</v>
      </c>
      <c r="D26" s="233"/>
      <c r="E26" s="234"/>
      <c r="F26" s="235"/>
      <c r="G26" s="235">
        <f>SUMIF(AG27:AG28,"&lt;&gt;NOR",G27:G28)</f>
        <v>0</v>
      </c>
      <c r="H26" s="235"/>
      <c r="I26" s="235">
        <f>SUM(I27:I28)</f>
        <v>0</v>
      </c>
      <c r="J26" s="235"/>
      <c r="K26" s="235">
        <f>SUM(K27:K28)</f>
        <v>0</v>
      </c>
      <c r="L26" s="235"/>
      <c r="M26" s="235">
        <f>SUM(M27:M28)</f>
        <v>0</v>
      </c>
      <c r="N26" s="234"/>
      <c r="O26" s="234">
        <f>SUM(O27:O28)</f>
        <v>0</v>
      </c>
      <c r="P26" s="234"/>
      <c r="Q26" s="234">
        <f>SUM(Q27:Q28)</f>
        <v>0</v>
      </c>
      <c r="R26" s="235"/>
      <c r="S26" s="235"/>
      <c r="T26" s="236"/>
      <c r="U26" s="230"/>
      <c r="V26" s="230">
        <f>SUM(V27:V28)</f>
        <v>0</v>
      </c>
      <c r="W26" s="230"/>
      <c r="X26" s="230"/>
      <c r="AG26" t="s">
        <v>233</v>
      </c>
    </row>
    <row r="27" spans="1:60" outlineLevel="1" x14ac:dyDescent="0.2">
      <c r="A27" s="238">
        <v>6</v>
      </c>
      <c r="B27" s="239" t="s">
        <v>1167</v>
      </c>
      <c r="C27" s="259" t="s">
        <v>1168</v>
      </c>
      <c r="D27" s="240" t="s">
        <v>278</v>
      </c>
      <c r="E27" s="241">
        <v>1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15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323</v>
      </c>
      <c r="T27" s="244" t="s">
        <v>324</v>
      </c>
      <c r="U27" s="221">
        <v>0</v>
      </c>
      <c r="V27" s="221">
        <f>ROUND(E27*U27,2)</f>
        <v>0</v>
      </c>
      <c r="W27" s="221"/>
      <c r="X27" s="221" t="s">
        <v>239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0" t="s">
        <v>1169</v>
      </c>
      <c r="D28" s="223"/>
      <c r="E28" s="224">
        <v>1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242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1" t="s">
        <v>232</v>
      </c>
      <c r="B29" s="232" t="s">
        <v>123</v>
      </c>
      <c r="C29" s="258" t="s">
        <v>124</v>
      </c>
      <c r="D29" s="233"/>
      <c r="E29" s="234"/>
      <c r="F29" s="235"/>
      <c r="G29" s="235">
        <f>SUMIF(AG30:AG36,"&lt;&gt;NOR",G30:G36)</f>
        <v>0</v>
      </c>
      <c r="H29" s="235"/>
      <c r="I29" s="235">
        <f>SUM(I30:I36)</f>
        <v>0</v>
      </c>
      <c r="J29" s="235"/>
      <c r="K29" s="235">
        <f>SUM(K30:K36)</f>
        <v>0</v>
      </c>
      <c r="L29" s="235"/>
      <c r="M29" s="235">
        <f>SUM(M30:M36)</f>
        <v>0</v>
      </c>
      <c r="N29" s="234"/>
      <c r="O29" s="234">
        <f>SUM(O30:O36)</f>
        <v>0</v>
      </c>
      <c r="P29" s="234"/>
      <c r="Q29" s="234">
        <f>SUM(Q30:Q36)</f>
        <v>0.82000000000000006</v>
      </c>
      <c r="R29" s="235"/>
      <c r="S29" s="235"/>
      <c r="T29" s="236"/>
      <c r="U29" s="230"/>
      <c r="V29" s="230">
        <f>SUM(V30:V36)</f>
        <v>1</v>
      </c>
      <c r="W29" s="230"/>
      <c r="X29" s="230"/>
      <c r="AG29" t="s">
        <v>233</v>
      </c>
    </row>
    <row r="30" spans="1:60" outlineLevel="1" x14ac:dyDescent="0.2">
      <c r="A30" s="238">
        <v>7</v>
      </c>
      <c r="B30" s="239" t="s">
        <v>564</v>
      </c>
      <c r="C30" s="259" t="s">
        <v>565</v>
      </c>
      <c r="D30" s="240" t="s">
        <v>236</v>
      </c>
      <c r="E30" s="241">
        <v>2.52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15</v>
      </c>
      <c r="M30" s="243">
        <f>G30*(1+L30/100)</f>
        <v>0</v>
      </c>
      <c r="N30" s="241">
        <v>6.7000000000000002E-4</v>
      </c>
      <c r="O30" s="241">
        <f>ROUND(E30*N30,2)</f>
        <v>0</v>
      </c>
      <c r="P30" s="241">
        <v>0.31900000000000001</v>
      </c>
      <c r="Q30" s="241">
        <f>ROUND(E30*P30,2)</f>
        <v>0.8</v>
      </c>
      <c r="R30" s="243" t="s">
        <v>566</v>
      </c>
      <c r="S30" s="243" t="s">
        <v>237</v>
      </c>
      <c r="T30" s="244" t="s">
        <v>237</v>
      </c>
      <c r="U30" s="221">
        <v>0.317</v>
      </c>
      <c r="V30" s="221">
        <f>ROUND(E30*U30,2)</f>
        <v>0.8</v>
      </c>
      <c r="W30" s="221"/>
      <c r="X30" s="221" t="s">
        <v>239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17"/>
      <c r="B31" s="218"/>
      <c r="C31" s="261" t="s">
        <v>567</v>
      </c>
      <c r="D31" s="245"/>
      <c r="E31" s="245"/>
      <c r="F31" s="245"/>
      <c r="G31" s="245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292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7" t="str">
        <f>C31</f>
        <v>nebo vybourání otvorů průřezové plochy přes 4 m2 v příčkách, včetně pomocného lešení o výšce podlahy do 1900 mm a pro zatížení do 1,5 kPa  (150 kg/m2),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0" t="s">
        <v>1170</v>
      </c>
      <c r="D32" s="223"/>
      <c r="E32" s="224">
        <v>2.52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242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8">
        <v>8</v>
      </c>
      <c r="B33" s="239" t="s">
        <v>624</v>
      </c>
      <c r="C33" s="259" t="s">
        <v>1171</v>
      </c>
      <c r="D33" s="240" t="s">
        <v>310</v>
      </c>
      <c r="E33" s="241">
        <v>0.9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15</v>
      </c>
      <c r="M33" s="243">
        <f>G33*(1+L33/100)</f>
        <v>0</v>
      </c>
      <c r="N33" s="241">
        <v>0</v>
      </c>
      <c r="O33" s="241">
        <f>ROUND(E33*N33,2)</f>
        <v>0</v>
      </c>
      <c r="P33" s="241">
        <v>4.0000000000000002E-4</v>
      </c>
      <c r="Q33" s="241">
        <f>ROUND(E33*P33,2)</f>
        <v>0</v>
      </c>
      <c r="R33" s="243" t="s">
        <v>566</v>
      </c>
      <c r="S33" s="243" t="s">
        <v>237</v>
      </c>
      <c r="T33" s="244" t="s">
        <v>237</v>
      </c>
      <c r="U33" s="221">
        <v>7.0000000000000007E-2</v>
      </c>
      <c r="V33" s="221">
        <f>ROUND(E33*U33,2)</f>
        <v>0.06</v>
      </c>
      <c r="W33" s="221"/>
      <c r="X33" s="221" t="s">
        <v>239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0" t="s">
        <v>1172</v>
      </c>
      <c r="D34" s="223"/>
      <c r="E34" s="224">
        <v>0.9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242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9</v>
      </c>
      <c r="B35" s="239" t="s">
        <v>1173</v>
      </c>
      <c r="C35" s="259" t="s">
        <v>1174</v>
      </c>
      <c r="D35" s="240" t="s">
        <v>278</v>
      </c>
      <c r="E35" s="241">
        <v>1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15</v>
      </c>
      <c r="M35" s="243">
        <f>G35*(1+L35/100)</f>
        <v>0</v>
      </c>
      <c r="N35" s="241">
        <v>0</v>
      </c>
      <c r="O35" s="241">
        <f>ROUND(E35*N35,2)</f>
        <v>0</v>
      </c>
      <c r="P35" s="241">
        <v>1.9E-2</v>
      </c>
      <c r="Q35" s="241">
        <f>ROUND(E35*P35,2)</f>
        <v>0.02</v>
      </c>
      <c r="R35" s="243"/>
      <c r="S35" s="243" t="s">
        <v>323</v>
      </c>
      <c r="T35" s="244" t="s">
        <v>237</v>
      </c>
      <c r="U35" s="221">
        <v>0.13500000000000001</v>
      </c>
      <c r="V35" s="221">
        <f>ROUND(E35*U35,2)</f>
        <v>0.14000000000000001</v>
      </c>
      <c r="W35" s="221"/>
      <c r="X35" s="221" t="s">
        <v>239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0" t="s">
        <v>1175</v>
      </c>
      <c r="D36" s="223"/>
      <c r="E36" s="224">
        <v>1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242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1" t="s">
        <v>232</v>
      </c>
      <c r="B37" s="232" t="s">
        <v>163</v>
      </c>
      <c r="C37" s="258" t="s">
        <v>164</v>
      </c>
      <c r="D37" s="233"/>
      <c r="E37" s="234"/>
      <c r="F37" s="235"/>
      <c r="G37" s="235">
        <f>SUMIF(AG38:AG66,"&lt;&gt;NOR",G38:G66)</f>
        <v>0</v>
      </c>
      <c r="H37" s="235"/>
      <c r="I37" s="235">
        <f>SUM(I38:I66)</f>
        <v>0</v>
      </c>
      <c r="J37" s="235"/>
      <c r="K37" s="235">
        <f>SUM(K38:K66)</f>
        <v>0</v>
      </c>
      <c r="L37" s="235"/>
      <c r="M37" s="235">
        <f>SUM(M38:M66)</f>
        <v>0</v>
      </c>
      <c r="N37" s="234"/>
      <c r="O37" s="234">
        <f>SUM(O38:O66)</f>
        <v>0.35000000000000003</v>
      </c>
      <c r="P37" s="234"/>
      <c r="Q37" s="234">
        <f>SUM(Q38:Q66)</f>
        <v>0.16</v>
      </c>
      <c r="R37" s="235"/>
      <c r="S37" s="235"/>
      <c r="T37" s="236"/>
      <c r="U37" s="230"/>
      <c r="V37" s="230">
        <f>SUM(V38:V66)</f>
        <v>22.19</v>
      </c>
      <c r="W37" s="230"/>
      <c r="X37" s="230"/>
      <c r="AG37" t="s">
        <v>233</v>
      </c>
    </row>
    <row r="38" spans="1:60" outlineLevel="1" x14ac:dyDescent="0.2">
      <c r="A38" s="238">
        <v>10</v>
      </c>
      <c r="B38" s="239" t="s">
        <v>1176</v>
      </c>
      <c r="C38" s="259" t="s">
        <v>1177</v>
      </c>
      <c r="D38" s="240" t="s">
        <v>310</v>
      </c>
      <c r="E38" s="241">
        <v>7.2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15</v>
      </c>
      <c r="M38" s="243">
        <f>G38*(1+L38/100)</f>
        <v>0</v>
      </c>
      <c r="N38" s="241">
        <v>2.5000000000000001E-4</v>
      </c>
      <c r="O38" s="241">
        <f>ROUND(E38*N38,2)</f>
        <v>0</v>
      </c>
      <c r="P38" s="241">
        <v>2.5400000000000002E-3</v>
      </c>
      <c r="Q38" s="241">
        <f>ROUND(E38*P38,2)</f>
        <v>0.02</v>
      </c>
      <c r="R38" s="243" t="s">
        <v>1122</v>
      </c>
      <c r="S38" s="243" t="s">
        <v>237</v>
      </c>
      <c r="T38" s="244" t="s">
        <v>237</v>
      </c>
      <c r="U38" s="221">
        <v>0.03</v>
      </c>
      <c r="V38" s="221">
        <f>ROUND(E38*U38,2)</f>
        <v>0.22</v>
      </c>
      <c r="W38" s="221"/>
      <c r="X38" s="221" t="s">
        <v>239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0" t="s">
        <v>1178</v>
      </c>
      <c r="D39" s="223"/>
      <c r="E39" s="224">
        <v>7.2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242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8">
        <v>11</v>
      </c>
      <c r="B40" s="239" t="s">
        <v>1179</v>
      </c>
      <c r="C40" s="259" t="s">
        <v>1180</v>
      </c>
      <c r="D40" s="240" t="s">
        <v>310</v>
      </c>
      <c r="E40" s="241">
        <v>8.0500000000000007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15</v>
      </c>
      <c r="M40" s="243">
        <f>G40*(1+L40/100)</f>
        <v>0</v>
      </c>
      <c r="N40" s="241">
        <v>3.5E-4</v>
      </c>
      <c r="O40" s="241">
        <f>ROUND(E40*N40,2)</f>
        <v>0</v>
      </c>
      <c r="P40" s="241">
        <v>9.8099999999999993E-3</v>
      </c>
      <c r="Q40" s="241">
        <f>ROUND(E40*P40,2)</f>
        <v>0.08</v>
      </c>
      <c r="R40" s="243" t="s">
        <v>1122</v>
      </c>
      <c r="S40" s="243" t="s">
        <v>237</v>
      </c>
      <c r="T40" s="244" t="s">
        <v>237</v>
      </c>
      <c r="U40" s="221">
        <v>5.6000000000000001E-2</v>
      </c>
      <c r="V40" s="221">
        <f>ROUND(E40*U40,2)</f>
        <v>0.45</v>
      </c>
      <c r="W40" s="221"/>
      <c r="X40" s="221" t="s">
        <v>239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0" t="s">
        <v>1181</v>
      </c>
      <c r="D41" s="223"/>
      <c r="E41" s="224">
        <v>8.0500000000000007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242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8">
        <v>12</v>
      </c>
      <c r="B42" s="239" t="s">
        <v>1182</v>
      </c>
      <c r="C42" s="259" t="s">
        <v>1183</v>
      </c>
      <c r="D42" s="240" t="s">
        <v>310</v>
      </c>
      <c r="E42" s="241">
        <v>3.8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15</v>
      </c>
      <c r="M42" s="243">
        <f>G42*(1+L42/100)</f>
        <v>0</v>
      </c>
      <c r="N42" s="241">
        <v>5.5000000000000003E-4</v>
      </c>
      <c r="O42" s="241">
        <f>ROUND(E42*N42,2)</f>
        <v>0</v>
      </c>
      <c r="P42" s="241">
        <v>1.6480000000000002E-2</v>
      </c>
      <c r="Q42" s="241">
        <f>ROUND(E42*P42,2)</f>
        <v>0.06</v>
      </c>
      <c r="R42" s="243" t="s">
        <v>1122</v>
      </c>
      <c r="S42" s="243" t="s">
        <v>237</v>
      </c>
      <c r="T42" s="244" t="s">
        <v>237</v>
      </c>
      <c r="U42" s="221">
        <v>6.8000000000000005E-2</v>
      </c>
      <c r="V42" s="221">
        <f>ROUND(E42*U42,2)</f>
        <v>0.26</v>
      </c>
      <c r="W42" s="221"/>
      <c r="X42" s="221" t="s">
        <v>239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0" t="s">
        <v>1184</v>
      </c>
      <c r="D43" s="223"/>
      <c r="E43" s="224">
        <v>3.8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242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8">
        <v>13</v>
      </c>
      <c r="B44" s="249" t="s">
        <v>1185</v>
      </c>
      <c r="C44" s="263" t="s">
        <v>1186</v>
      </c>
      <c r="D44" s="250" t="s">
        <v>310</v>
      </c>
      <c r="E44" s="251">
        <v>8.6999999999999993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15</v>
      </c>
      <c r="M44" s="253">
        <f>G44*(1+L44/100)</f>
        <v>0</v>
      </c>
      <c r="N44" s="251">
        <v>7.3699999999999998E-3</v>
      </c>
      <c r="O44" s="251">
        <f>ROUND(E44*N44,2)</f>
        <v>0.06</v>
      </c>
      <c r="P44" s="251">
        <v>0</v>
      </c>
      <c r="Q44" s="251">
        <f>ROUND(E44*P44,2)</f>
        <v>0</v>
      </c>
      <c r="R44" s="253" t="s">
        <v>1122</v>
      </c>
      <c r="S44" s="253" t="s">
        <v>237</v>
      </c>
      <c r="T44" s="254" t="s">
        <v>237</v>
      </c>
      <c r="U44" s="221">
        <v>0.47599999999999998</v>
      </c>
      <c r="V44" s="221">
        <f>ROUND(E44*U44,2)</f>
        <v>4.1399999999999997</v>
      </c>
      <c r="W44" s="221"/>
      <c r="X44" s="221" t="s">
        <v>239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8">
        <v>14</v>
      </c>
      <c r="B45" s="249" t="s">
        <v>1187</v>
      </c>
      <c r="C45" s="263" t="s">
        <v>1188</v>
      </c>
      <c r="D45" s="250" t="s">
        <v>310</v>
      </c>
      <c r="E45" s="251">
        <v>4.8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15</v>
      </c>
      <c r="M45" s="253">
        <f>G45*(1+L45/100)</f>
        <v>0</v>
      </c>
      <c r="N45" s="251">
        <v>1.687E-2</v>
      </c>
      <c r="O45" s="251">
        <f>ROUND(E45*N45,2)</f>
        <v>0.08</v>
      </c>
      <c r="P45" s="251">
        <v>0</v>
      </c>
      <c r="Q45" s="251">
        <f>ROUND(E45*P45,2)</f>
        <v>0</v>
      </c>
      <c r="R45" s="253" t="s">
        <v>1122</v>
      </c>
      <c r="S45" s="253" t="s">
        <v>237</v>
      </c>
      <c r="T45" s="254" t="s">
        <v>237</v>
      </c>
      <c r="U45" s="221">
        <v>0.83199999999999996</v>
      </c>
      <c r="V45" s="221">
        <f>ROUND(E45*U45,2)</f>
        <v>3.99</v>
      </c>
      <c r="W45" s="221"/>
      <c r="X45" s="221" t="s">
        <v>239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8">
        <v>15</v>
      </c>
      <c r="B46" s="249" t="s">
        <v>1189</v>
      </c>
      <c r="C46" s="263" t="s">
        <v>1190</v>
      </c>
      <c r="D46" s="250" t="s">
        <v>310</v>
      </c>
      <c r="E46" s="251">
        <v>7.2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15</v>
      </c>
      <c r="M46" s="253">
        <f>G46*(1+L46/100)</f>
        <v>0</v>
      </c>
      <c r="N46" s="251">
        <v>2.4910000000000002E-2</v>
      </c>
      <c r="O46" s="251">
        <f>ROUND(E46*N46,2)</f>
        <v>0.18</v>
      </c>
      <c r="P46" s="251">
        <v>0</v>
      </c>
      <c r="Q46" s="251">
        <f>ROUND(E46*P46,2)</f>
        <v>0</v>
      </c>
      <c r="R46" s="253" t="s">
        <v>1122</v>
      </c>
      <c r="S46" s="253" t="s">
        <v>237</v>
      </c>
      <c r="T46" s="254" t="s">
        <v>237</v>
      </c>
      <c r="U46" s="221">
        <v>1.0629999999999999</v>
      </c>
      <c r="V46" s="221">
        <f>ROUND(E46*U46,2)</f>
        <v>7.65</v>
      </c>
      <c r="W46" s="221"/>
      <c r="X46" s="221" t="s">
        <v>239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8">
        <v>16</v>
      </c>
      <c r="B47" s="239" t="s">
        <v>1191</v>
      </c>
      <c r="C47" s="259" t="s">
        <v>1192</v>
      </c>
      <c r="D47" s="240" t="s">
        <v>278</v>
      </c>
      <c r="E47" s="241">
        <v>1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4.8399999999999997E-3</v>
      </c>
      <c r="O47" s="241">
        <f>ROUND(E47*N47,2)</f>
        <v>0</v>
      </c>
      <c r="P47" s="241">
        <v>0</v>
      </c>
      <c r="Q47" s="241">
        <f>ROUND(E47*P47,2)</f>
        <v>0</v>
      </c>
      <c r="R47" s="243" t="s">
        <v>1122</v>
      </c>
      <c r="S47" s="243" t="s">
        <v>237</v>
      </c>
      <c r="T47" s="244" t="s">
        <v>237</v>
      </c>
      <c r="U47" s="221">
        <v>3.226</v>
      </c>
      <c r="V47" s="221">
        <f>ROUND(E47*U47,2)</f>
        <v>3.23</v>
      </c>
      <c r="W47" s="221"/>
      <c r="X47" s="221" t="s">
        <v>239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0" t="s">
        <v>1193</v>
      </c>
      <c r="D48" s="223"/>
      <c r="E48" s="224">
        <v>1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242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8">
        <v>17</v>
      </c>
      <c r="B49" s="239" t="s">
        <v>1194</v>
      </c>
      <c r="C49" s="259" t="s">
        <v>1195</v>
      </c>
      <c r="D49" s="240" t="s">
        <v>278</v>
      </c>
      <c r="E49" s="241">
        <v>1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15</v>
      </c>
      <c r="M49" s="243">
        <f>G49*(1+L49/100)</f>
        <v>0</v>
      </c>
      <c r="N49" s="241">
        <v>8.0599999999999995E-3</v>
      </c>
      <c r="O49" s="241">
        <f>ROUND(E49*N49,2)</f>
        <v>0.01</v>
      </c>
      <c r="P49" s="241">
        <v>0</v>
      </c>
      <c r="Q49" s="241">
        <f>ROUND(E49*P49,2)</f>
        <v>0</v>
      </c>
      <c r="R49" s="243" t="s">
        <v>1122</v>
      </c>
      <c r="S49" s="243" t="s">
        <v>237</v>
      </c>
      <c r="T49" s="244" t="s">
        <v>237</v>
      </c>
      <c r="U49" s="221">
        <v>1.675</v>
      </c>
      <c r="V49" s="221">
        <f>ROUND(E49*U49,2)</f>
        <v>1.68</v>
      </c>
      <c r="W49" s="221"/>
      <c r="X49" s="221" t="s">
        <v>239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0" t="s">
        <v>1196</v>
      </c>
      <c r="D50" s="223"/>
      <c r="E50" s="224">
        <v>1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242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8">
        <v>18</v>
      </c>
      <c r="B51" s="239" t="s">
        <v>1197</v>
      </c>
      <c r="C51" s="259" t="s">
        <v>1198</v>
      </c>
      <c r="D51" s="240" t="s">
        <v>310</v>
      </c>
      <c r="E51" s="241">
        <v>0.5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15</v>
      </c>
      <c r="M51" s="243">
        <f>G51*(1+L51/100)</f>
        <v>0</v>
      </c>
      <c r="N51" s="241">
        <v>3.5950000000000003E-2</v>
      </c>
      <c r="O51" s="241">
        <f>ROUND(E51*N51,2)</f>
        <v>0.02</v>
      </c>
      <c r="P51" s="241">
        <v>0</v>
      </c>
      <c r="Q51" s="241">
        <f>ROUND(E51*P51,2)</f>
        <v>0</v>
      </c>
      <c r="R51" s="243"/>
      <c r="S51" s="243" t="s">
        <v>323</v>
      </c>
      <c r="T51" s="244" t="s">
        <v>237</v>
      </c>
      <c r="U51" s="221">
        <v>1.1479999999999999</v>
      </c>
      <c r="V51" s="221">
        <f>ROUND(E51*U51,2)</f>
        <v>0.56999999999999995</v>
      </c>
      <c r="W51" s="221"/>
      <c r="X51" s="221" t="s">
        <v>239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0" t="s">
        <v>1199</v>
      </c>
      <c r="D52" s="223"/>
      <c r="E52" s="224">
        <v>0.5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242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8">
        <v>19</v>
      </c>
      <c r="B53" s="239" t="s">
        <v>767</v>
      </c>
      <c r="C53" s="259" t="s">
        <v>1200</v>
      </c>
      <c r="D53" s="240" t="s">
        <v>322</v>
      </c>
      <c r="E53" s="241">
        <v>2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15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323</v>
      </c>
      <c r="T53" s="244" t="s">
        <v>324</v>
      </c>
      <c r="U53" s="221">
        <v>0</v>
      </c>
      <c r="V53" s="221">
        <f>ROUND(E53*U53,2)</f>
        <v>0</v>
      </c>
      <c r="W53" s="221"/>
      <c r="X53" s="221" t="s">
        <v>239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0" t="s">
        <v>1201</v>
      </c>
      <c r="D54" s="223"/>
      <c r="E54" s="224">
        <v>1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242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0" t="s">
        <v>1202</v>
      </c>
      <c r="D55" s="223"/>
      <c r="E55" s="224">
        <v>1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242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8">
        <v>20</v>
      </c>
      <c r="B56" s="239" t="s">
        <v>1203</v>
      </c>
      <c r="C56" s="259" t="s">
        <v>1204</v>
      </c>
      <c r="D56" s="240" t="s">
        <v>310</v>
      </c>
      <c r="E56" s="241">
        <v>100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15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/>
      <c r="S56" s="243" t="s">
        <v>323</v>
      </c>
      <c r="T56" s="244" t="s">
        <v>324</v>
      </c>
      <c r="U56" s="221">
        <v>0</v>
      </c>
      <c r="V56" s="221">
        <f>ROUND(E56*U56,2)</f>
        <v>0</v>
      </c>
      <c r="W56" s="221"/>
      <c r="X56" s="221" t="s">
        <v>239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0" t="s">
        <v>1205</v>
      </c>
      <c r="D57" s="223"/>
      <c r="E57" s="224">
        <v>100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242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8">
        <v>21</v>
      </c>
      <c r="B58" s="239" t="s">
        <v>1206</v>
      </c>
      <c r="C58" s="259" t="s">
        <v>1207</v>
      </c>
      <c r="D58" s="240" t="s">
        <v>310</v>
      </c>
      <c r="E58" s="241">
        <v>100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15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323</v>
      </c>
      <c r="T58" s="244" t="s">
        <v>324</v>
      </c>
      <c r="U58" s="221">
        <v>0</v>
      </c>
      <c r="V58" s="221">
        <f>ROUND(E58*U58,2)</f>
        <v>0</v>
      </c>
      <c r="W58" s="221"/>
      <c r="X58" s="221" t="s">
        <v>239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0" t="s">
        <v>1205</v>
      </c>
      <c r="D59" s="223"/>
      <c r="E59" s="224">
        <v>100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242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8">
        <v>22</v>
      </c>
      <c r="B60" s="249" t="s">
        <v>1208</v>
      </c>
      <c r="C60" s="263" t="s">
        <v>1209</v>
      </c>
      <c r="D60" s="250" t="s">
        <v>1210</v>
      </c>
      <c r="E60" s="251">
        <v>1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15</v>
      </c>
      <c r="M60" s="253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3"/>
      <c r="S60" s="253" t="s">
        <v>323</v>
      </c>
      <c r="T60" s="254" t="s">
        <v>324</v>
      </c>
      <c r="U60" s="221">
        <v>0</v>
      </c>
      <c r="V60" s="221">
        <f>ROUND(E60*U60,2)</f>
        <v>0</v>
      </c>
      <c r="W60" s="221"/>
      <c r="X60" s="221" t="s">
        <v>239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240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33.75" outlineLevel="1" x14ac:dyDescent="0.2">
      <c r="A61" s="238">
        <v>23</v>
      </c>
      <c r="B61" s="239" t="s">
        <v>1211</v>
      </c>
      <c r="C61" s="259" t="s">
        <v>1212</v>
      </c>
      <c r="D61" s="240" t="s">
        <v>1210</v>
      </c>
      <c r="E61" s="241">
        <v>1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15</v>
      </c>
      <c r="M61" s="243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3"/>
      <c r="S61" s="243" t="s">
        <v>323</v>
      </c>
      <c r="T61" s="244" t="s">
        <v>324</v>
      </c>
      <c r="U61" s="221">
        <v>0</v>
      </c>
      <c r="V61" s="221">
        <f>ROUND(E61*U61,2)</f>
        <v>0</v>
      </c>
      <c r="W61" s="221"/>
      <c r="X61" s="221" t="s">
        <v>239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240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2" t="s">
        <v>1213</v>
      </c>
      <c r="D62" s="246"/>
      <c r="E62" s="246"/>
      <c r="F62" s="246"/>
      <c r="G62" s="246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351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47" t="str">
        <f>C62</f>
        <v>tyče a fixačního čepu, upevňovací prvky k vazníku resp.  k trapézovému plechu střešní konstrukce montážními závěsy</v>
      </c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8">
        <v>24</v>
      </c>
      <c r="B63" s="249" t="s">
        <v>1214</v>
      </c>
      <c r="C63" s="263" t="s">
        <v>1215</v>
      </c>
      <c r="D63" s="250" t="s">
        <v>278</v>
      </c>
      <c r="E63" s="251">
        <v>1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15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323</v>
      </c>
      <c r="T63" s="254" t="s">
        <v>324</v>
      </c>
      <c r="U63" s="221">
        <v>0</v>
      </c>
      <c r="V63" s="221">
        <f>ROUND(E63*U63,2)</f>
        <v>0</v>
      </c>
      <c r="W63" s="221"/>
      <c r="X63" s="221" t="s">
        <v>239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8">
        <v>25</v>
      </c>
      <c r="B64" s="249" t="s">
        <v>1216</v>
      </c>
      <c r="C64" s="263" t="s">
        <v>1217</v>
      </c>
      <c r="D64" s="250" t="s">
        <v>278</v>
      </c>
      <c r="E64" s="251">
        <v>1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15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323</v>
      </c>
      <c r="T64" s="254" t="s">
        <v>324</v>
      </c>
      <c r="U64" s="221">
        <v>0</v>
      </c>
      <c r="V64" s="221">
        <f>ROUND(E64*U64,2)</f>
        <v>0</v>
      </c>
      <c r="W64" s="221"/>
      <c r="X64" s="221" t="s">
        <v>239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240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8">
        <v>26</v>
      </c>
      <c r="B65" s="249" t="s">
        <v>1218</v>
      </c>
      <c r="C65" s="263" t="s">
        <v>1219</v>
      </c>
      <c r="D65" s="250" t="s">
        <v>278</v>
      </c>
      <c r="E65" s="251">
        <v>3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15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323</v>
      </c>
      <c r="T65" s="254" t="s">
        <v>324</v>
      </c>
      <c r="U65" s="221">
        <v>0</v>
      </c>
      <c r="V65" s="221">
        <f>ROUND(E65*U65,2)</f>
        <v>0</v>
      </c>
      <c r="W65" s="221"/>
      <c r="X65" s="221" t="s">
        <v>239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240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8">
        <v>27</v>
      </c>
      <c r="B66" s="249" t="s">
        <v>1220</v>
      </c>
      <c r="C66" s="263" t="s">
        <v>1221</v>
      </c>
      <c r="D66" s="250" t="s">
        <v>837</v>
      </c>
      <c r="E66" s="251">
        <v>0.36203000000000002</v>
      </c>
      <c r="F66" s="252"/>
      <c r="G66" s="253">
        <f>ROUND(E66*F66,2)</f>
        <v>0</v>
      </c>
      <c r="H66" s="252"/>
      <c r="I66" s="253">
        <f>ROUND(E66*H66,2)</f>
        <v>0</v>
      </c>
      <c r="J66" s="252"/>
      <c r="K66" s="253">
        <f>ROUND(E66*J66,2)</f>
        <v>0</v>
      </c>
      <c r="L66" s="253">
        <v>15</v>
      </c>
      <c r="M66" s="253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3"/>
      <c r="S66" s="253" t="s">
        <v>323</v>
      </c>
      <c r="T66" s="254" t="s">
        <v>324</v>
      </c>
      <c r="U66" s="221">
        <v>0</v>
      </c>
      <c r="V66" s="221">
        <f>ROUND(E66*U66,2)</f>
        <v>0</v>
      </c>
      <c r="W66" s="221"/>
      <c r="X66" s="221" t="s">
        <v>757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758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31" t="s">
        <v>232</v>
      </c>
      <c r="B67" s="232" t="s">
        <v>175</v>
      </c>
      <c r="C67" s="258" t="s">
        <v>176</v>
      </c>
      <c r="D67" s="233"/>
      <c r="E67" s="234"/>
      <c r="F67" s="235"/>
      <c r="G67" s="235">
        <f>SUMIF(AG68:AG73,"&lt;&gt;NOR",G68:G73)</f>
        <v>0</v>
      </c>
      <c r="H67" s="235"/>
      <c r="I67" s="235">
        <f>SUM(I68:I73)</f>
        <v>0</v>
      </c>
      <c r="J67" s="235"/>
      <c r="K67" s="235">
        <f>SUM(K68:K73)</f>
        <v>0</v>
      </c>
      <c r="L67" s="235"/>
      <c r="M67" s="235">
        <f>SUM(M68:M73)</f>
        <v>0</v>
      </c>
      <c r="N67" s="234"/>
      <c r="O67" s="234">
        <f>SUM(O68:O73)</f>
        <v>0.01</v>
      </c>
      <c r="P67" s="234"/>
      <c r="Q67" s="234">
        <f>SUM(Q68:Q73)</f>
        <v>0</v>
      </c>
      <c r="R67" s="235"/>
      <c r="S67" s="235"/>
      <c r="T67" s="236"/>
      <c r="U67" s="230"/>
      <c r="V67" s="230">
        <f>SUM(V68:V73)</f>
        <v>0.88</v>
      </c>
      <c r="W67" s="230"/>
      <c r="X67" s="230"/>
      <c r="AG67" t="s">
        <v>233</v>
      </c>
    </row>
    <row r="68" spans="1:60" outlineLevel="1" x14ac:dyDescent="0.2">
      <c r="A68" s="238">
        <v>28</v>
      </c>
      <c r="B68" s="239" t="s">
        <v>1222</v>
      </c>
      <c r="C68" s="259" t="s">
        <v>1223</v>
      </c>
      <c r="D68" s="240" t="s">
        <v>278</v>
      </c>
      <c r="E68" s="241">
        <v>1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15</v>
      </c>
      <c r="M68" s="243">
        <f>G68*(1+L68/100)</f>
        <v>0</v>
      </c>
      <c r="N68" s="241">
        <v>4.0000000000000002E-4</v>
      </c>
      <c r="O68" s="241">
        <f>ROUND(E68*N68,2)</f>
        <v>0</v>
      </c>
      <c r="P68" s="241">
        <v>0</v>
      </c>
      <c r="Q68" s="241">
        <f>ROUND(E68*P68,2)</f>
        <v>0</v>
      </c>
      <c r="R68" s="243" t="s">
        <v>1224</v>
      </c>
      <c r="S68" s="243" t="s">
        <v>237</v>
      </c>
      <c r="T68" s="244" t="s">
        <v>237</v>
      </c>
      <c r="U68" s="221">
        <v>0.876</v>
      </c>
      <c r="V68" s="221">
        <f>ROUND(E68*U68,2)</f>
        <v>0.88</v>
      </c>
      <c r="W68" s="221"/>
      <c r="X68" s="221" t="s">
        <v>239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240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0" t="s">
        <v>1225</v>
      </c>
      <c r="D69" s="223"/>
      <c r="E69" s="224">
        <v>1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242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8">
        <v>29</v>
      </c>
      <c r="B70" s="239" t="s">
        <v>1226</v>
      </c>
      <c r="C70" s="259" t="s">
        <v>1227</v>
      </c>
      <c r="D70" s="240" t="s">
        <v>278</v>
      </c>
      <c r="E70" s="241">
        <v>1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15</v>
      </c>
      <c r="M70" s="243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3"/>
      <c r="S70" s="243" t="s">
        <v>323</v>
      </c>
      <c r="T70" s="244" t="s">
        <v>324</v>
      </c>
      <c r="U70" s="221">
        <v>0</v>
      </c>
      <c r="V70" s="221">
        <f>ROUND(E70*U70,2)</f>
        <v>0</v>
      </c>
      <c r="W70" s="221"/>
      <c r="X70" s="221" t="s">
        <v>239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240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0" t="s">
        <v>1228</v>
      </c>
      <c r="D71" s="223"/>
      <c r="E71" s="224">
        <v>1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242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3.75" outlineLevel="1" x14ac:dyDescent="0.2">
      <c r="A72" s="238">
        <v>30</v>
      </c>
      <c r="B72" s="239" t="s">
        <v>1229</v>
      </c>
      <c r="C72" s="259" t="s">
        <v>1230</v>
      </c>
      <c r="D72" s="240" t="s">
        <v>278</v>
      </c>
      <c r="E72" s="241">
        <v>1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15</v>
      </c>
      <c r="M72" s="243">
        <f>G72*(1+L72/100)</f>
        <v>0</v>
      </c>
      <c r="N72" s="241">
        <v>9.2999999999999992E-3</v>
      </c>
      <c r="O72" s="241">
        <f>ROUND(E72*N72,2)</f>
        <v>0.01</v>
      </c>
      <c r="P72" s="241">
        <v>0</v>
      </c>
      <c r="Q72" s="241">
        <f>ROUND(E72*P72,2)</f>
        <v>0</v>
      </c>
      <c r="R72" s="243" t="s">
        <v>331</v>
      </c>
      <c r="S72" s="243" t="s">
        <v>237</v>
      </c>
      <c r="T72" s="244" t="s">
        <v>237</v>
      </c>
      <c r="U72" s="221">
        <v>0</v>
      </c>
      <c r="V72" s="221">
        <f>ROUND(E72*U72,2)</f>
        <v>0</v>
      </c>
      <c r="W72" s="221"/>
      <c r="X72" s="221" t="s">
        <v>332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333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0" t="s">
        <v>1228</v>
      </c>
      <c r="D73" s="223"/>
      <c r="E73" s="224">
        <v>1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242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31" t="s">
        <v>232</v>
      </c>
      <c r="B74" s="232" t="s">
        <v>183</v>
      </c>
      <c r="C74" s="258" t="s">
        <v>184</v>
      </c>
      <c r="D74" s="233"/>
      <c r="E74" s="234"/>
      <c r="F74" s="235"/>
      <c r="G74" s="235">
        <f>SUMIF(AG75:AG82,"&lt;&gt;NOR",G75:G82)</f>
        <v>0</v>
      </c>
      <c r="H74" s="235"/>
      <c r="I74" s="235">
        <f>SUM(I75:I82)</f>
        <v>0</v>
      </c>
      <c r="J74" s="235"/>
      <c r="K74" s="235">
        <f>SUM(K75:K82)</f>
        <v>0</v>
      </c>
      <c r="L74" s="235"/>
      <c r="M74" s="235">
        <f>SUM(M75:M82)</f>
        <v>0</v>
      </c>
      <c r="N74" s="234"/>
      <c r="O74" s="234">
        <f>SUM(O75:O82)</f>
        <v>0.01</v>
      </c>
      <c r="P74" s="234"/>
      <c r="Q74" s="234">
        <f>SUM(Q75:Q82)</f>
        <v>0</v>
      </c>
      <c r="R74" s="235"/>
      <c r="S74" s="235"/>
      <c r="T74" s="236"/>
      <c r="U74" s="230"/>
      <c r="V74" s="230">
        <f>SUM(V75:V82)</f>
        <v>0.43000000000000005</v>
      </c>
      <c r="W74" s="230"/>
      <c r="X74" s="230"/>
      <c r="AG74" t="s">
        <v>233</v>
      </c>
    </row>
    <row r="75" spans="1:60" ht="22.5" outlineLevel="1" x14ac:dyDescent="0.2">
      <c r="A75" s="238">
        <v>31</v>
      </c>
      <c r="B75" s="239" t="s">
        <v>1004</v>
      </c>
      <c r="C75" s="259" t="s">
        <v>1005</v>
      </c>
      <c r="D75" s="240" t="s">
        <v>310</v>
      </c>
      <c r="E75" s="241">
        <v>1.1000000000000001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15</v>
      </c>
      <c r="M75" s="243">
        <f>G75*(1+L75/100)</f>
        <v>0</v>
      </c>
      <c r="N75" s="241">
        <v>3.2000000000000003E-4</v>
      </c>
      <c r="O75" s="241">
        <f>ROUND(E75*N75,2)</f>
        <v>0</v>
      </c>
      <c r="P75" s="241">
        <v>0</v>
      </c>
      <c r="Q75" s="241">
        <f>ROUND(E75*P75,2)</f>
        <v>0</v>
      </c>
      <c r="R75" s="243" t="s">
        <v>999</v>
      </c>
      <c r="S75" s="243" t="s">
        <v>237</v>
      </c>
      <c r="T75" s="244" t="s">
        <v>238</v>
      </c>
      <c r="U75" s="221">
        <v>0.23599999999999999</v>
      </c>
      <c r="V75" s="221">
        <f>ROUND(E75*U75,2)</f>
        <v>0.26</v>
      </c>
      <c r="W75" s="221"/>
      <c r="X75" s="221" t="s">
        <v>239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240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0" t="s">
        <v>1231</v>
      </c>
      <c r="D76" s="223"/>
      <c r="E76" s="224">
        <v>1.1000000000000001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242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8">
        <v>32</v>
      </c>
      <c r="B77" s="239" t="s">
        <v>1016</v>
      </c>
      <c r="C77" s="259" t="s">
        <v>1017</v>
      </c>
      <c r="D77" s="240" t="s">
        <v>310</v>
      </c>
      <c r="E77" s="241">
        <v>1.1000000000000001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15</v>
      </c>
      <c r="M77" s="243">
        <f>G77*(1+L77/100)</f>
        <v>0</v>
      </c>
      <c r="N77" s="241">
        <v>0</v>
      </c>
      <c r="O77" s="241">
        <f>ROUND(E77*N77,2)</f>
        <v>0</v>
      </c>
      <c r="P77" s="241">
        <v>0</v>
      </c>
      <c r="Q77" s="241">
        <f>ROUND(E77*P77,2)</f>
        <v>0</v>
      </c>
      <c r="R77" s="243" t="s">
        <v>999</v>
      </c>
      <c r="S77" s="243" t="s">
        <v>237</v>
      </c>
      <c r="T77" s="244" t="s">
        <v>1018</v>
      </c>
      <c r="U77" s="221">
        <v>0.154</v>
      </c>
      <c r="V77" s="221">
        <f>ROUND(E77*U77,2)</f>
        <v>0.17</v>
      </c>
      <c r="W77" s="221"/>
      <c r="X77" s="221" t="s">
        <v>239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240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0" t="s">
        <v>1232</v>
      </c>
      <c r="D78" s="223"/>
      <c r="E78" s="224"/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242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60" t="s">
        <v>1233</v>
      </c>
      <c r="D79" s="223"/>
      <c r="E79" s="224">
        <v>1.1000000000000001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242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8">
        <v>33</v>
      </c>
      <c r="B80" s="239" t="s">
        <v>1042</v>
      </c>
      <c r="C80" s="259" t="s">
        <v>1043</v>
      </c>
      <c r="D80" s="240" t="s">
        <v>236</v>
      </c>
      <c r="E80" s="241">
        <v>0.66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15</v>
      </c>
      <c r="M80" s="243">
        <f>G80*(1+L80/100)</f>
        <v>0</v>
      </c>
      <c r="N80" s="241">
        <v>1.9199999999999998E-2</v>
      </c>
      <c r="O80" s="241">
        <f>ROUND(E80*N80,2)</f>
        <v>0.01</v>
      </c>
      <c r="P80" s="241">
        <v>0</v>
      </c>
      <c r="Q80" s="241">
        <f>ROUND(E80*P80,2)</f>
        <v>0</v>
      </c>
      <c r="R80" s="243" t="s">
        <v>331</v>
      </c>
      <c r="S80" s="243" t="s">
        <v>237</v>
      </c>
      <c r="T80" s="244" t="s">
        <v>238</v>
      </c>
      <c r="U80" s="221">
        <v>0</v>
      </c>
      <c r="V80" s="221">
        <f>ROUND(E80*U80,2)</f>
        <v>0</v>
      </c>
      <c r="W80" s="221"/>
      <c r="X80" s="221" t="s">
        <v>332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333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60" t="s">
        <v>1234</v>
      </c>
      <c r="D81" s="223"/>
      <c r="E81" s="224">
        <v>0.55000000000000004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242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66" t="s">
        <v>1046</v>
      </c>
      <c r="D82" s="228"/>
      <c r="E82" s="229">
        <v>0.11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242</v>
      </c>
      <c r="AH82" s="210">
        <v>4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31" t="s">
        <v>232</v>
      </c>
      <c r="B83" s="232" t="s">
        <v>187</v>
      </c>
      <c r="C83" s="258" t="s">
        <v>188</v>
      </c>
      <c r="D83" s="233"/>
      <c r="E83" s="234"/>
      <c r="F83" s="235"/>
      <c r="G83" s="235">
        <f>SUMIF(AG84:AG95,"&lt;&gt;NOR",G84:G95)</f>
        <v>0</v>
      </c>
      <c r="H83" s="235"/>
      <c r="I83" s="235">
        <f>SUM(I84:I95)</f>
        <v>0</v>
      </c>
      <c r="J83" s="235"/>
      <c r="K83" s="235">
        <f>SUM(K84:K95)</f>
        <v>0</v>
      </c>
      <c r="L83" s="235"/>
      <c r="M83" s="235">
        <f>SUM(M84:M95)</f>
        <v>0</v>
      </c>
      <c r="N83" s="234"/>
      <c r="O83" s="234">
        <f>SUM(O84:O95)</f>
        <v>0</v>
      </c>
      <c r="P83" s="234"/>
      <c r="Q83" s="234">
        <f>SUM(Q84:Q95)</f>
        <v>0</v>
      </c>
      <c r="R83" s="235"/>
      <c r="S83" s="235"/>
      <c r="T83" s="236"/>
      <c r="U83" s="230"/>
      <c r="V83" s="230">
        <f>SUM(V84:V95)</f>
        <v>2.7199999999999998</v>
      </c>
      <c r="W83" s="230"/>
      <c r="X83" s="230"/>
      <c r="AG83" t="s">
        <v>233</v>
      </c>
    </row>
    <row r="84" spans="1:60" ht="22.5" outlineLevel="1" x14ac:dyDescent="0.2">
      <c r="A84" s="238">
        <v>34</v>
      </c>
      <c r="B84" s="239" t="s">
        <v>1235</v>
      </c>
      <c r="C84" s="259" t="s">
        <v>1236</v>
      </c>
      <c r="D84" s="240" t="s">
        <v>310</v>
      </c>
      <c r="E84" s="241">
        <v>7.2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15</v>
      </c>
      <c r="M84" s="243">
        <f>G84*(1+L84/100)</f>
        <v>0</v>
      </c>
      <c r="N84" s="241">
        <v>9.0000000000000006E-5</v>
      </c>
      <c r="O84" s="241">
        <f>ROUND(E84*N84,2)</f>
        <v>0</v>
      </c>
      <c r="P84" s="241">
        <v>0</v>
      </c>
      <c r="Q84" s="241">
        <f>ROUND(E84*P84,2)</f>
        <v>0</v>
      </c>
      <c r="R84" s="243" t="s">
        <v>1056</v>
      </c>
      <c r="S84" s="243" t="s">
        <v>237</v>
      </c>
      <c r="T84" s="244" t="s">
        <v>237</v>
      </c>
      <c r="U84" s="221">
        <v>0.11600000000000001</v>
      </c>
      <c r="V84" s="221">
        <f>ROUND(E84*U84,2)</f>
        <v>0.84</v>
      </c>
      <c r="W84" s="221"/>
      <c r="X84" s="221" t="s">
        <v>239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1" t="s">
        <v>1237</v>
      </c>
      <c r="D85" s="245"/>
      <c r="E85" s="245"/>
      <c r="F85" s="245"/>
      <c r="G85" s="245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292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0" t="s">
        <v>1238</v>
      </c>
      <c r="D86" s="223"/>
      <c r="E86" s="224"/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242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0" t="s">
        <v>1239</v>
      </c>
      <c r="D87" s="223"/>
      <c r="E87" s="224">
        <v>7.2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242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8">
        <v>35</v>
      </c>
      <c r="B88" s="239" t="s">
        <v>1240</v>
      </c>
      <c r="C88" s="259" t="s">
        <v>1241</v>
      </c>
      <c r="D88" s="240" t="s">
        <v>310</v>
      </c>
      <c r="E88" s="241">
        <v>4.8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15</v>
      </c>
      <c r="M88" s="243">
        <f>G88*(1+L88/100)</f>
        <v>0</v>
      </c>
      <c r="N88" s="241">
        <v>1.2E-4</v>
      </c>
      <c r="O88" s="241">
        <f>ROUND(E88*N88,2)</f>
        <v>0</v>
      </c>
      <c r="P88" s="241">
        <v>0</v>
      </c>
      <c r="Q88" s="241">
        <f>ROUND(E88*P88,2)</f>
        <v>0</v>
      </c>
      <c r="R88" s="243" t="s">
        <v>1056</v>
      </c>
      <c r="S88" s="243" t="s">
        <v>237</v>
      </c>
      <c r="T88" s="244" t="s">
        <v>237</v>
      </c>
      <c r="U88" s="221">
        <v>0.14000000000000001</v>
      </c>
      <c r="V88" s="221">
        <f>ROUND(E88*U88,2)</f>
        <v>0.67</v>
      </c>
      <c r="W88" s="221"/>
      <c r="X88" s="221" t="s">
        <v>239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61" t="s">
        <v>1237</v>
      </c>
      <c r="D89" s="245"/>
      <c r="E89" s="245"/>
      <c r="F89" s="245"/>
      <c r="G89" s="245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292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0" t="s">
        <v>1242</v>
      </c>
      <c r="D90" s="223"/>
      <c r="E90" s="224"/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242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60" t="s">
        <v>1243</v>
      </c>
      <c r="D91" s="223"/>
      <c r="E91" s="224">
        <v>4.8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242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8">
        <v>36</v>
      </c>
      <c r="B92" s="239" t="s">
        <v>1244</v>
      </c>
      <c r="C92" s="259" t="s">
        <v>1245</v>
      </c>
      <c r="D92" s="240" t="s">
        <v>310</v>
      </c>
      <c r="E92" s="241">
        <v>7.2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15</v>
      </c>
      <c r="M92" s="243">
        <f>G92*(1+L92/100)</f>
        <v>0</v>
      </c>
      <c r="N92" s="241">
        <v>1.8000000000000001E-4</v>
      </c>
      <c r="O92" s="241">
        <f>ROUND(E92*N92,2)</f>
        <v>0</v>
      </c>
      <c r="P92" s="241">
        <v>0</v>
      </c>
      <c r="Q92" s="241">
        <f>ROUND(E92*P92,2)</f>
        <v>0</v>
      </c>
      <c r="R92" s="243" t="s">
        <v>1056</v>
      </c>
      <c r="S92" s="243" t="s">
        <v>237</v>
      </c>
      <c r="T92" s="244" t="s">
        <v>237</v>
      </c>
      <c r="U92" s="221">
        <v>0.16800000000000001</v>
      </c>
      <c r="V92" s="221">
        <f>ROUND(E92*U92,2)</f>
        <v>1.21</v>
      </c>
      <c r="W92" s="221"/>
      <c r="X92" s="221" t="s">
        <v>239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1" t="s">
        <v>1237</v>
      </c>
      <c r="D93" s="245"/>
      <c r="E93" s="245"/>
      <c r="F93" s="245"/>
      <c r="G93" s="245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292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60" t="s">
        <v>1246</v>
      </c>
      <c r="D94" s="223"/>
      <c r="E94" s="224"/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242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60" t="s">
        <v>1247</v>
      </c>
      <c r="D95" s="223"/>
      <c r="E95" s="224">
        <v>7.2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242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31" t="s">
        <v>232</v>
      </c>
      <c r="B96" s="232" t="s">
        <v>189</v>
      </c>
      <c r="C96" s="258" t="s">
        <v>190</v>
      </c>
      <c r="D96" s="233"/>
      <c r="E96" s="234"/>
      <c r="F96" s="235"/>
      <c r="G96" s="235">
        <f>SUMIF(AG97:AG100,"&lt;&gt;NOR",G97:G100)</f>
        <v>0</v>
      </c>
      <c r="H96" s="235"/>
      <c r="I96" s="235">
        <f>SUM(I97:I100)</f>
        <v>0</v>
      </c>
      <c r="J96" s="235"/>
      <c r="K96" s="235">
        <f>SUM(K97:K100)</f>
        <v>0</v>
      </c>
      <c r="L96" s="235"/>
      <c r="M96" s="235">
        <f>SUM(M97:M100)</f>
        <v>0</v>
      </c>
      <c r="N96" s="234"/>
      <c r="O96" s="234">
        <f>SUM(O97:O100)</f>
        <v>0</v>
      </c>
      <c r="P96" s="234"/>
      <c r="Q96" s="234">
        <f>SUM(Q97:Q100)</f>
        <v>0</v>
      </c>
      <c r="R96" s="235"/>
      <c r="S96" s="235"/>
      <c r="T96" s="236"/>
      <c r="U96" s="230"/>
      <c r="V96" s="230">
        <f>SUM(V97:V100)</f>
        <v>0.62</v>
      </c>
      <c r="W96" s="230"/>
      <c r="X96" s="230"/>
      <c r="AG96" t="s">
        <v>233</v>
      </c>
    </row>
    <row r="97" spans="1:60" outlineLevel="1" x14ac:dyDescent="0.2">
      <c r="A97" s="238">
        <v>37</v>
      </c>
      <c r="B97" s="239" t="s">
        <v>1066</v>
      </c>
      <c r="C97" s="259" t="s">
        <v>1067</v>
      </c>
      <c r="D97" s="240" t="s">
        <v>236</v>
      </c>
      <c r="E97" s="241">
        <v>4.62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15</v>
      </c>
      <c r="M97" s="243">
        <f>G97*(1+L97/100)</f>
        <v>0</v>
      </c>
      <c r="N97" s="241">
        <v>6.9999999999999994E-5</v>
      </c>
      <c r="O97" s="241">
        <f>ROUND(E97*N97,2)</f>
        <v>0</v>
      </c>
      <c r="P97" s="241">
        <v>0</v>
      </c>
      <c r="Q97" s="241">
        <f>ROUND(E97*P97,2)</f>
        <v>0</v>
      </c>
      <c r="R97" s="243" t="s">
        <v>1068</v>
      </c>
      <c r="S97" s="243" t="s">
        <v>237</v>
      </c>
      <c r="T97" s="244" t="s">
        <v>237</v>
      </c>
      <c r="U97" s="221">
        <v>3.2480000000000002E-2</v>
      </c>
      <c r="V97" s="221">
        <f>ROUND(E97*U97,2)</f>
        <v>0.15</v>
      </c>
      <c r="W97" s="221"/>
      <c r="X97" s="221" t="s">
        <v>239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240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60" t="s">
        <v>1248</v>
      </c>
      <c r="D98" s="223"/>
      <c r="E98" s="224">
        <v>4.62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242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33.75" outlineLevel="1" x14ac:dyDescent="0.2">
      <c r="A99" s="238">
        <v>38</v>
      </c>
      <c r="B99" s="239" t="s">
        <v>1249</v>
      </c>
      <c r="C99" s="259" t="s">
        <v>1250</v>
      </c>
      <c r="D99" s="240" t="s">
        <v>236</v>
      </c>
      <c r="E99" s="241">
        <v>4.62</v>
      </c>
      <c r="F99" s="242"/>
      <c r="G99" s="243">
        <f>ROUND(E99*F99,2)</f>
        <v>0</v>
      </c>
      <c r="H99" s="242"/>
      <c r="I99" s="243">
        <f>ROUND(E99*H99,2)</f>
        <v>0</v>
      </c>
      <c r="J99" s="242"/>
      <c r="K99" s="243">
        <f>ROUND(E99*J99,2)</f>
        <v>0</v>
      </c>
      <c r="L99" s="243">
        <v>15</v>
      </c>
      <c r="M99" s="243">
        <f>G99*(1+L99/100)</f>
        <v>0</v>
      </c>
      <c r="N99" s="241">
        <v>1.4999999999999999E-4</v>
      </c>
      <c r="O99" s="241">
        <f>ROUND(E99*N99,2)</f>
        <v>0</v>
      </c>
      <c r="P99" s="241">
        <v>0</v>
      </c>
      <c r="Q99" s="241">
        <f>ROUND(E99*P99,2)</f>
        <v>0</v>
      </c>
      <c r="R99" s="243" t="s">
        <v>1068</v>
      </c>
      <c r="S99" s="243" t="s">
        <v>237</v>
      </c>
      <c r="T99" s="244" t="s">
        <v>237</v>
      </c>
      <c r="U99" s="221">
        <v>0.10191</v>
      </c>
      <c r="V99" s="221">
        <f>ROUND(E99*U99,2)</f>
        <v>0.47</v>
      </c>
      <c r="W99" s="221"/>
      <c r="X99" s="221" t="s">
        <v>239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240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60" t="s">
        <v>1251</v>
      </c>
      <c r="D100" s="223"/>
      <c r="E100" s="224">
        <v>4.62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242</v>
      </c>
      <c r="AH100" s="210">
        <v>5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31" t="s">
        <v>232</v>
      </c>
      <c r="B101" s="232" t="s">
        <v>197</v>
      </c>
      <c r="C101" s="258" t="s">
        <v>198</v>
      </c>
      <c r="D101" s="233"/>
      <c r="E101" s="234"/>
      <c r="F101" s="235"/>
      <c r="G101" s="235">
        <f>SUMIF(AG102:AG109,"&lt;&gt;NOR",G102:G109)</f>
        <v>0</v>
      </c>
      <c r="H101" s="235"/>
      <c r="I101" s="235">
        <f>SUM(I102:I109)</f>
        <v>0</v>
      </c>
      <c r="J101" s="235"/>
      <c r="K101" s="235">
        <f>SUM(K102:K109)</f>
        <v>0</v>
      </c>
      <c r="L101" s="235"/>
      <c r="M101" s="235">
        <f>SUM(M102:M109)</f>
        <v>0</v>
      </c>
      <c r="N101" s="234"/>
      <c r="O101" s="234">
        <f>SUM(O102:O109)</f>
        <v>0.01</v>
      </c>
      <c r="P101" s="234"/>
      <c r="Q101" s="234">
        <f>SUM(Q102:Q109)</f>
        <v>0</v>
      </c>
      <c r="R101" s="235"/>
      <c r="S101" s="235"/>
      <c r="T101" s="236"/>
      <c r="U101" s="230"/>
      <c r="V101" s="230">
        <f>SUM(V102:V109)</f>
        <v>0.24</v>
      </c>
      <c r="W101" s="230"/>
      <c r="X101" s="230"/>
      <c r="AG101" t="s">
        <v>233</v>
      </c>
    </row>
    <row r="102" spans="1:60" outlineLevel="1" x14ac:dyDescent="0.2">
      <c r="A102" s="238">
        <v>39</v>
      </c>
      <c r="B102" s="239" t="s">
        <v>1252</v>
      </c>
      <c r="C102" s="259" t="s">
        <v>1253</v>
      </c>
      <c r="D102" s="240" t="s">
        <v>278</v>
      </c>
      <c r="E102" s="241">
        <v>2</v>
      </c>
      <c r="F102" s="242"/>
      <c r="G102" s="243">
        <f>ROUND(E102*F102,2)</f>
        <v>0</v>
      </c>
      <c r="H102" s="242"/>
      <c r="I102" s="243">
        <f>ROUND(E102*H102,2)</f>
        <v>0</v>
      </c>
      <c r="J102" s="242"/>
      <c r="K102" s="243">
        <f>ROUND(E102*J102,2)</f>
        <v>0</v>
      </c>
      <c r="L102" s="243">
        <v>15</v>
      </c>
      <c r="M102" s="243">
        <f>G102*(1+L102/100)</f>
        <v>0</v>
      </c>
      <c r="N102" s="241">
        <v>0</v>
      </c>
      <c r="O102" s="241">
        <f>ROUND(E102*N102,2)</f>
        <v>0</v>
      </c>
      <c r="P102" s="241">
        <v>0</v>
      </c>
      <c r="Q102" s="241">
        <f>ROUND(E102*P102,2)</f>
        <v>0</v>
      </c>
      <c r="R102" s="243"/>
      <c r="S102" s="243" t="s">
        <v>237</v>
      </c>
      <c r="T102" s="244" t="s">
        <v>237</v>
      </c>
      <c r="U102" s="221">
        <v>0</v>
      </c>
      <c r="V102" s="221">
        <f>ROUND(E102*U102,2)</f>
        <v>0</v>
      </c>
      <c r="W102" s="221"/>
      <c r="X102" s="221" t="s">
        <v>239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240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0" t="s">
        <v>1254</v>
      </c>
      <c r="D103" s="223"/>
      <c r="E103" s="224">
        <v>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242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8">
        <v>40</v>
      </c>
      <c r="B104" s="239" t="s">
        <v>1255</v>
      </c>
      <c r="C104" s="259" t="s">
        <v>1256</v>
      </c>
      <c r="D104" s="240" t="s">
        <v>310</v>
      </c>
      <c r="E104" s="241">
        <v>20.7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15</v>
      </c>
      <c r="M104" s="243">
        <f>G104*(1+L104/100)</f>
        <v>0</v>
      </c>
      <c r="N104" s="241">
        <v>0</v>
      </c>
      <c r="O104" s="241">
        <f>ROUND(E104*N104,2)</f>
        <v>0</v>
      </c>
      <c r="P104" s="241">
        <v>0</v>
      </c>
      <c r="Q104" s="241">
        <f>ROUND(E104*P104,2)</f>
        <v>0</v>
      </c>
      <c r="R104" s="243"/>
      <c r="S104" s="243" t="s">
        <v>237</v>
      </c>
      <c r="T104" s="244" t="s">
        <v>237</v>
      </c>
      <c r="U104" s="221">
        <v>1.17E-2</v>
      </c>
      <c r="V104" s="221">
        <f>ROUND(E104*U104,2)</f>
        <v>0.24</v>
      </c>
      <c r="W104" s="221"/>
      <c r="X104" s="221" t="s">
        <v>239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240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60" t="s">
        <v>1257</v>
      </c>
      <c r="D105" s="223"/>
      <c r="E105" s="224">
        <v>8.6999999999999993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242</v>
      </c>
      <c r="AH105" s="210">
        <v>5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60" t="s">
        <v>1243</v>
      </c>
      <c r="D106" s="223"/>
      <c r="E106" s="224">
        <v>4.8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242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60" t="s">
        <v>1247</v>
      </c>
      <c r="D107" s="223"/>
      <c r="E107" s="224">
        <v>7.2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242</v>
      </c>
      <c r="AH107" s="210">
        <v>5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8">
        <v>41</v>
      </c>
      <c r="B108" s="239" t="s">
        <v>1258</v>
      </c>
      <c r="C108" s="259" t="s">
        <v>1259</v>
      </c>
      <c r="D108" s="240" t="s">
        <v>278</v>
      </c>
      <c r="E108" s="241">
        <v>2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15</v>
      </c>
      <c r="M108" s="243">
        <f>G108*(1+L108/100)</f>
        <v>0</v>
      </c>
      <c r="N108" s="241">
        <v>3.3999999999999998E-3</v>
      </c>
      <c r="O108" s="241">
        <f>ROUND(E108*N108,2)</f>
        <v>0.01</v>
      </c>
      <c r="P108" s="241">
        <v>0</v>
      </c>
      <c r="Q108" s="241">
        <f>ROUND(E108*P108,2)</f>
        <v>0</v>
      </c>
      <c r="R108" s="243" t="s">
        <v>331</v>
      </c>
      <c r="S108" s="243" t="s">
        <v>237</v>
      </c>
      <c r="T108" s="244" t="s">
        <v>237</v>
      </c>
      <c r="U108" s="221">
        <v>0</v>
      </c>
      <c r="V108" s="221">
        <f>ROUND(E108*U108,2)</f>
        <v>0</v>
      </c>
      <c r="W108" s="221"/>
      <c r="X108" s="221" t="s">
        <v>332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333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0" t="s">
        <v>1260</v>
      </c>
      <c r="D109" s="223"/>
      <c r="E109" s="224">
        <v>2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242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x14ac:dyDescent="0.2">
      <c r="A110" s="231" t="s">
        <v>232</v>
      </c>
      <c r="B110" s="232" t="s">
        <v>199</v>
      </c>
      <c r="C110" s="258" t="s">
        <v>200</v>
      </c>
      <c r="D110" s="233"/>
      <c r="E110" s="234"/>
      <c r="F110" s="235"/>
      <c r="G110" s="235">
        <f>SUMIF(AG111:AG112,"&lt;&gt;NOR",G111:G112)</f>
        <v>0</v>
      </c>
      <c r="H110" s="235"/>
      <c r="I110" s="235">
        <f>SUM(I111:I112)</f>
        <v>0</v>
      </c>
      <c r="J110" s="235"/>
      <c r="K110" s="235">
        <f>SUM(K111:K112)</f>
        <v>0</v>
      </c>
      <c r="L110" s="235"/>
      <c r="M110" s="235">
        <f>SUM(M111:M112)</f>
        <v>0</v>
      </c>
      <c r="N110" s="234"/>
      <c r="O110" s="234">
        <f>SUM(O111:O112)</f>
        <v>0.01</v>
      </c>
      <c r="P110" s="234"/>
      <c r="Q110" s="234">
        <f>SUM(Q111:Q112)</f>
        <v>0</v>
      </c>
      <c r="R110" s="235"/>
      <c r="S110" s="235"/>
      <c r="T110" s="236"/>
      <c r="U110" s="230"/>
      <c r="V110" s="230">
        <f>SUM(V111:V112)</f>
        <v>1.43</v>
      </c>
      <c r="W110" s="230"/>
      <c r="X110" s="230"/>
      <c r="AG110" t="s">
        <v>233</v>
      </c>
    </row>
    <row r="111" spans="1:60" outlineLevel="1" x14ac:dyDescent="0.2">
      <c r="A111" s="238">
        <v>42</v>
      </c>
      <c r="B111" s="239" t="s">
        <v>1261</v>
      </c>
      <c r="C111" s="259" t="s">
        <v>1262</v>
      </c>
      <c r="D111" s="240" t="s">
        <v>278</v>
      </c>
      <c r="E111" s="241">
        <v>1</v>
      </c>
      <c r="F111" s="242"/>
      <c r="G111" s="243">
        <f>ROUND(E111*F111,2)</f>
        <v>0</v>
      </c>
      <c r="H111" s="242"/>
      <c r="I111" s="243">
        <f>ROUND(E111*H111,2)</f>
        <v>0</v>
      </c>
      <c r="J111" s="242"/>
      <c r="K111" s="243">
        <f>ROUND(E111*J111,2)</f>
        <v>0</v>
      </c>
      <c r="L111" s="243">
        <v>15</v>
      </c>
      <c r="M111" s="243">
        <f>G111*(1+L111/100)</f>
        <v>0</v>
      </c>
      <c r="N111" s="241">
        <v>7.3400000000000002E-3</v>
      </c>
      <c r="O111" s="241">
        <f>ROUND(E111*N111,2)</f>
        <v>0.01</v>
      </c>
      <c r="P111" s="241">
        <v>0</v>
      </c>
      <c r="Q111" s="241">
        <f>ROUND(E111*P111,2)</f>
        <v>0</v>
      </c>
      <c r="R111" s="243"/>
      <c r="S111" s="243" t="s">
        <v>237</v>
      </c>
      <c r="T111" s="244" t="s">
        <v>237</v>
      </c>
      <c r="U111" s="221">
        <v>1.425</v>
      </c>
      <c r="V111" s="221">
        <f>ROUND(E111*U111,2)</f>
        <v>1.43</v>
      </c>
      <c r="W111" s="221"/>
      <c r="X111" s="221" t="s">
        <v>239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60" t="s">
        <v>1263</v>
      </c>
      <c r="D112" s="223"/>
      <c r="E112" s="224">
        <v>1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242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31" t="s">
        <v>232</v>
      </c>
      <c r="B113" s="232" t="s">
        <v>201</v>
      </c>
      <c r="C113" s="258" t="s">
        <v>202</v>
      </c>
      <c r="D113" s="233"/>
      <c r="E113" s="234"/>
      <c r="F113" s="235"/>
      <c r="G113" s="235">
        <f>SUMIF(AG114:AG116,"&lt;&gt;NOR",G114:G116)</f>
        <v>0</v>
      </c>
      <c r="H113" s="235"/>
      <c r="I113" s="235">
        <f>SUM(I114:I116)</f>
        <v>0</v>
      </c>
      <c r="J113" s="235"/>
      <c r="K113" s="235">
        <f>SUM(K114:K116)</f>
        <v>0</v>
      </c>
      <c r="L113" s="235"/>
      <c r="M113" s="235">
        <f>SUM(M114:M116)</f>
        <v>0</v>
      </c>
      <c r="N113" s="234"/>
      <c r="O113" s="234">
        <f>SUM(O114:O116)</f>
        <v>0</v>
      </c>
      <c r="P113" s="234"/>
      <c r="Q113" s="234">
        <f>SUM(Q114:Q116)</f>
        <v>0</v>
      </c>
      <c r="R113" s="235"/>
      <c r="S113" s="235"/>
      <c r="T113" s="236"/>
      <c r="U113" s="230"/>
      <c r="V113" s="230">
        <f>SUM(V114:V116)</f>
        <v>0.48</v>
      </c>
      <c r="W113" s="230"/>
      <c r="X113" s="230"/>
      <c r="AG113" t="s">
        <v>233</v>
      </c>
    </row>
    <row r="114" spans="1:60" outlineLevel="1" x14ac:dyDescent="0.2">
      <c r="A114" s="238">
        <v>43</v>
      </c>
      <c r="B114" s="239" t="s">
        <v>1088</v>
      </c>
      <c r="C114" s="259" t="s">
        <v>1089</v>
      </c>
      <c r="D114" s="240" t="s">
        <v>756</v>
      </c>
      <c r="E114" s="241">
        <v>0.98311999999999999</v>
      </c>
      <c r="F114" s="242"/>
      <c r="G114" s="243">
        <f>ROUND(E114*F114,2)</f>
        <v>0</v>
      </c>
      <c r="H114" s="242"/>
      <c r="I114" s="243">
        <f>ROUND(E114*H114,2)</f>
        <v>0</v>
      </c>
      <c r="J114" s="242"/>
      <c r="K114" s="243">
        <f>ROUND(E114*J114,2)</f>
        <v>0</v>
      </c>
      <c r="L114" s="243">
        <v>15</v>
      </c>
      <c r="M114" s="243">
        <f>G114*(1+L114/100)</f>
        <v>0</v>
      </c>
      <c r="N114" s="241">
        <v>0</v>
      </c>
      <c r="O114" s="241">
        <f>ROUND(E114*N114,2)</f>
        <v>0</v>
      </c>
      <c r="P114" s="241">
        <v>0</v>
      </c>
      <c r="Q114" s="241">
        <f>ROUND(E114*P114,2)</f>
        <v>0</v>
      </c>
      <c r="R114" s="243"/>
      <c r="S114" s="243" t="s">
        <v>323</v>
      </c>
      <c r="T114" s="244" t="s">
        <v>324</v>
      </c>
      <c r="U114" s="221">
        <v>0.49</v>
      </c>
      <c r="V114" s="221">
        <f>ROUND(E114*U114,2)</f>
        <v>0.48</v>
      </c>
      <c r="W114" s="221"/>
      <c r="X114" s="221" t="s">
        <v>1090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1091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62" t="s">
        <v>1092</v>
      </c>
      <c r="D115" s="246"/>
      <c r="E115" s="246"/>
      <c r="F115" s="246"/>
      <c r="G115" s="246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351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67" t="s">
        <v>1093</v>
      </c>
      <c r="D116" s="257"/>
      <c r="E116" s="257"/>
      <c r="F116" s="257"/>
      <c r="G116" s="257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351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3"/>
      <c r="B117" s="4"/>
      <c r="C117" s="268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v>15</v>
      </c>
      <c r="AF117">
        <v>21</v>
      </c>
      <c r="AG117" t="s">
        <v>219</v>
      </c>
    </row>
    <row r="118" spans="1:60" x14ac:dyDescent="0.2">
      <c r="A118" s="213"/>
      <c r="B118" s="214" t="s">
        <v>29</v>
      </c>
      <c r="C118" s="269"/>
      <c r="D118" s="215"/>
      <c r="E118" s="216"/>
      <c r="F118" s="216"/>
      <c r="G118" s="237">
        <f>G8+G15+G19+G26+G29+G37+G67+G74+G83+G96+G101+G110+G113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f>SUMIF(L7:L116,AE117,G7:G116)</f>
        <v>0</v>
      </c>
      <c r="AF118">
        <f>SUMIF(L7:L116,AF117,G7:G116)</f>
        <v>0</v>
      </c>
      <c r="AG118" t="s">
        <v>1094</v>
      </c>
    </row>
    <row r="119" spans="1:60" x14ac:dyDescent="0.2">
      <c r="C119" s="270"/>
      <c r="D119" s="10"/>
      <c r="AG119" t="s">
        <v>1095</v>
      </c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flGwqqovG/4zr81kta0NUzi2MAbBsAjoipyL2BYvzs+pByoVKySwc2yrZLR/w6Q67XbzfbbteBPff/wp6VdOQ==" saltValue="z5HvyZEt6rVoG9YCc3MSow==" spinCount="100000" sheet="1"/>
  <mergeCells count="15">
    <mergeCell ref="C93:G93"/>
    <mergeCell ref="C115:G115"/>
    <mergeCell ref="C116:G116"/>
    <mergeCell ref="C17:G17"/>
    <mergeCell ref="C21:G21"/>
    <mergeCell ref="C31:G31"/>
    <mergeCell ref="C62:G62"/>
    <mergeCell ref="C85:G85"/>
    <mergeCell ref="C89:G8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FD61-18DF-4459-B97D-63B2E0B048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89</v>
      </c>
      <c r="C8" s="258" t="s">
        <v>90</v>
      </c>
      <c r="D8" s="233"/>
      <c r="E8" s="234"/>
      <c r="F8" s="235"/>
      <c r="G8" s="235">
        <f>SUMIF(AG9:AG23,"&lt;&gt;NOR",G9:G23)</f>
        <v>0</v>
      </c>
      <c r="H8" s="235"/>
      <c r="I8" s="235">
        <f>SUM(I9:I23)</f>
        <v>0</v>
      </c>
      <c r="J8" s="235"/>
      <c r="K8" s="235">
        <f>SUM(K9:K23)</f>
        <v>0</v>
      </c>
      <c r="L8" s="235"/>
      <c r="M8" s="235">
        <f>SUM(M9:M23)</f>
        <v>0</v>
      </c>
      <c r="N8" s="234"/>
      <c r="O8" s="234">
        <f>SUM(O9:O23)</f>
        <v>0</v>
      </c>
      <c r="P8" s="234"/>
      <c r="Q8" s="234">
        <f>SUM(Q9:Q23)</f>
        <v>0</v>
      </c>
      <c r="R8" s="235"/>
      <c r="S8" s="235"/>
      <c r="T8" s="236"/>
      <c r="U8" s="230"/>
      <c r="V8" s="230">
        <f>SUM(V9:V23)</f>
        <v>0</v>
      </c>
      <c r="W8" s="230"/>
      <c r="X8" s="230"/>
      <c r="AG8" t="s">
        <v>233</v>
      </c>
    </row>
    <row r="9" spans="1:60" ht="22.5" outlineLevel="1" x14ac:dyDescent="0.2">
      <c r="A9" s="248">
        <v>1</v>
      </c>
      <c r="B9" s="249" t="s">
        <v>1264</v>
      </c>
      <c r="C9" s="263" t="s">
        <v>1265</v>
      </c>
      <c r="D9" s="250" t="s">
        <v>322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15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323</v>
      </c>
      <c r="T9" s="254" t="s">
        <v>324</v>
      </c>
      <c r="U9" s="221">
        <v>0</v>
      </c>
      <c r="V9" s="221">
        <f>ROUND(E9*U9,2)</f>
        <v>0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1266</v>
      </c>
      <c r="C10" s="263" t="s">
        <v>1267</v>
      </c>
      <c r="D10" s="250" t="s">
        <v>322</v>
      </c>
      <c r="E10" s="251">
        <v>1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15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323</v>
      </c>
      <c r="T10" s="254" t="s">
        <v>324</v>
      </c>
      <c r="U10" s="221">
        <v>0</v>
      </c>
      <c r="V10" s="221">
        <f>ROUND(E10*U10,2)</f>
        <v>0</v>
      </c>
      <c r="W10" s="221"/>
      <c r="X10" s="221" t="s">
        <v>239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1268</v>
      </c>
      <c r="C11" s="263" t="s">
        <v>1269</v>
      </c>
      <c r="D11" s="250" t="s">
        <v>322</v>
      </c>
      <c r="E11" s="251">
        <v>4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15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323</v>
      </c>
      <c r="T11" s="254" t="s">
        <v>324</v>
      </c>
      <c r="U11" s="221">
        <v>0</v>
      </c>
      <c r="V11" s="221">
        <f>ROUND(E11*U11,2)</f>
        <v>0</v>
      </c>
      <c r="W11" s="221"/>
      <c r="X11" s="221" t="s">
        <v>239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240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4</v>
      </c>
      <c r="B12" s="249" t="s">
        <v>1270</v>
      </c>
      <c r="C12" s="263" t="s">
        <v>1271</v>
      </c>
      <c r="D12" s="250" t="s">
        <v>322</v>
      </c>
      <c r="E12" s="251">
        <v>2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15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323</v>
      </c>
      <c r="T12" s="254" t="s">
        <v>324</v>
      </c>
      <c r="U12" s="221">
        <v>0</v>
      </c>
      <c r="V12" s="221">
        <f>ROUND(E12*U12,2)</f>
        <v>0</v>
      </c>
      <c r="W12" s="221"/>
      <c r="X12" s="221" t="s">
        <v>239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8">
        <v>5</v>
      </c>
      <c r="B13" s="249" t="s">
        <v>1272</v>
      </c>
      <c r="C13" s="263" t="s">
        <v>1273</v>
      </c>
      <c r="D13" s="250" t="s">
        <v>322</v>
      </c>
      <c r="E13" s="251">
        <v>2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15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323</v>
      </c>
      <c r="T13" s="254" t="s">
        <v>324</v>
      </c>
      <c r="U13" s="221">
        <v>0</v>
      </c>
      <c r="V13" s="221">
        <f>ROUND(E13*U13,2)</f>
        <v>0</v>
      </c>
      <c r="W13" s="221"/>
      <c r="X13" s="221" t="s">
        <v>239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240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8">
        <v>6</v>
      </c>
      <c r="B14" s="249" t="s">
        <v>1274</v>
      </c>
      <c r="C14" s="263" t="s">
        <v>1275</v>
      </c>
      <c r="D14" s="250" t="s">
        <v>322</v>
      </c>
      <c r="E14" s="251">
        <v>3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15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323</v>
      </c>
      <c r="T14" s="254" t="s">
        <v>324</v>
      </c>
      <c r="U14" s="221">
        <v>0</v>
      </c>
      <c r="V14" s="221">
        <f>ROUND(E14*U14,2)</f>
        <v>0</v>
      </c>
      <c r="W14" s="221"/>
      <c r="X14" s="221" t="s">
        <v>239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8">
        <v>7</v>
      </c>
      <c r="B15" s="249" t="s">
        <v>1276</v>
      </c>
      <c r="C15" s="263" t="s">
        <v>1277</v>
      </c>
      <c r="D15" s="250" t="s">
        <v>322</v>
      </c>
      <c r="E15" s="251">
        <v>1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15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323</v>
      </c>
      <c r="T15" s="254" t="s">
        <v>324</v>
      </c>
      <c r="U15" s="221">
        <v>0</v>
      </c>
      <c r="V15" s="221">
        <f>ROUND(E15*U15,2)</f>
        <v>0</v>
      </c>
      <c r="W15" s="221"/>
      <c r="X15" s="221" t="s">
        <v>239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8">
        <v>8</v>
      </c>
      <c r="B16" s="249" t="s">
        <v>1278</v>
      </c>
      <c r="C16" s="263" t="s">
        <v>1279</v>
      </c>
      <c r="D16" s="250" t="s">
        <v>1280</v>
      </c>
      <c r="E16" s="251">
        <v>2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15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323</v>
      </c>
      <c r="T16" s="254" t="s">
        <v>324</v>
      </c>
      <c r="U16" s="221">
        <v>0</v>
      </c>
      <c r="V16" s="221">
        <f>ROUND(E16*U16,2)</f>
        <v>0</v>
      </c>
      <c r="W16" s="221"/>
      <c r="X16" s="221" t="s">
        <v>239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8">
        <v>9</v>
      </c>
      <c r="B17" s="249" t="s">
        <v>1281</v>
      </c>
      <c r="C17" s="263" t="s">
        <v>1282</v>
      </c>
      <c r="D17" s="250" t="s">
        <v>1280</v>
      </c>
      <c r="E17" s="251">
        <v>1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15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323</v>
      </c>
      <c r="T17" s="254" t="s">
        <v>324</v>
      </c>
      <c r="U17" s="221">
        <v>0</v>
      </c>
      <c r="V17" s="221">
        <f>ROUND(E17*U17,2)</f>
        <v>0</v>
      </c>
      <c r="W17" s="221"/>
      <c r="X17" s="221" t="s">
        <v>239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10</v>
      </c>
      <c r="B18" s="249" t="s">
        <v>1283</v>
      </c>
      <c r="C18" s="263" t="s">
        <v>1284</v>
      </c>
      <c r="D18" s="250" t="s">
        <v>1280</v>
      </c>
      <c r="E18" s="251">
        <v>1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15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323</v>
      </c>
      <c r="T18" s="254" t="s">
        <v>324</v>
      </c>
      <c r="U18" s="221">
        <v>0</v>
      </c>
      <c r="V18" s="221">
        <f>ROUND(E18*U18,2)</f>
        <v>0</v>
      </c>
      <c r="W18" s="221"/>
      <c r="X18" s="221" t="s">
        <v>239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11</v>
      </c>
      <c r="B19" s="249" t="s">
        <v>1285</v>
      </c>
      <c r="C19" s="263" t="s">
        <v>1286</v>
      </c>
      <c r="D19" s="250" t="s">
        <v>1280</v>
      </c>
      <c r="E19" s="251">
        <v>1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323</v>
      </c>
      <c r="T19" s="254" t="s">
        <v>324</v>
      </c>
      <c r="U19" s="221">
        <v>0</v>
      </c>
      <c r="V19" s="221">
        <f>ROUND(E19*U19,2)</f>
        <v>0</v>
      </c>
      <c r="W19" s="221"/>
      <c r="X19" s="221" t="s">
        <v>239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8">
        <v>12</v>
      </c>
      <c r="B20" s="249" t="s">
        <v>1287</v>
      </c>
      <c r="C20" s="263" t="s">
        <v>1288</v>
      </c>
      <c r="D20" s="250" t="s">
        <v>1280</v>
      </c>
      <c r="E20" s="251">
        <v>1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15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323</v>
      </c>
      <c r="T20" s="254" t="s">
        <v>324</v>
      </c>
      <c r="U20" s="221">
        <v>0</v>
      </c>
      <c r="V20" s="221">
        <f>ROUND(E20*U20,2)</f>
        <v>0</v>
      </c>
      <c r="W20" s="221"/>
      <c r="X20" s="221" t="s">
        <v>239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8">
        <v>13</v>
      </c>
      <c r="B21" s="249" t="s">
        <v>1289</v>
      </c>
      <c r="C21" s="263" t="s">
        <v>1290</v>
      </c>
      <c r="D21" s="250" t="s">
        <v>1280</v>
      </c>
      <c r="E21" s="251">
        <v>8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15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323</v>
      </c>
      <c r="T21" s="254" t="s">
        <v>324</v>
      </c>
      <c r="U21" s="221">
        <v>0</v>
      </c>
      <c r="V21" s="221">
        <f>ROUND(E21*U21,2)</f>
        <v>0</v>
      </c>
      <c r="W21" s="221"/>
      <c r="X21" s="221" t="s">
        <v>239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8">
        <v>14</v>
      </c>
      <c r="B22" s="249" t="s">
        <v>1291</v>
      </c>
      <c r="C22" s="263" t="s">
        <v>1292</v>
      </c>
      <c r="D22" s="250" t="s">
        <v>1280</v>
      </c>
      <c r="E22" s="251">
        <v>8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15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323</v>
      </c>
      <c r="T22" s="254" t="s">
        <v>324</v>
      </c>
      <c r="U22" s="221">
        <v>0</v>
      </c>
      <c r="V22" s="221">
        <f>ROUND(E22*U22,2)</f>
        <v>0</v>
      </c>
      <c r="W22" s="221"/>
      <c r="X22" s="221" t="s">
        <v>239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8">
        <v>15</v>
      </c>
      <c r="B23" s="249" t="s">
        <v>1293</v>
      </c>
      <c r="C23" s="263" t="s">
        <v>1294</v>
      </c>
      <c r="D23" s="250" t="s">
        <v>1280</v>
      </c>
      <c r="E23" s="251">
        <v>2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15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323</v>
      </c>
      <c r="T23" s="254" t="s">
        <v>324</v>
      </c>
      <c r="U23" s="221">
        <v>0</v>
      </c>
      <c r="V23" s="221">
        <f>ROUND(E23*U23,2)</f>
        <v>0</v>
      </c>
      <c r="W23" s="221"/>
      <c r="X23" s="221" t="s">
        <v>239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31" t="s">
        <v>232</v>
      </c>
      <c r="B24" s="232" t="s">
        <v>92</v>
      </c>
      <c r="C24" s="258" t="s">
        <v>93</v>
      </c>
      <c r="D24" s="233"/>
      <c r="E24" s="234"/>
      <c r="F24" s="235"/>
      <c r="G24" s="235">
        <f>SUMIF(AG25:AG26,"&lt;&gt;NOR",G25:G26)</f>
        <v>0</v>
      </c>
      <c r="H24" s="235"/>
      <c r="I24" s="235">
        <f>SUM(I25:I26)</f>
        <v>0</v>
      </c>
      <c r="J24" s="235"/>
      <c r="K24" s="235">
        <f>SUM(K25:K26)</f>
        <v>0</v>
      </c>
      <c r="L24" s="235"/>
      <c r="M24" s="235">
        <f>SUM(M25:M26)</f>
        <v>0</v>
      </c>
      <c r="N24" s="234"/>
      <c r="O24" s="234">
        <f>SUM(O25:O26)</f>
        <v>0</v>
      </c>
      <c r="P24" s="234"/>
      <c r="Q24" s="234">
        <f>SUM(Q25:Q26)</f>
        <v>0</v>
      </c>
      <c r="R24" s="235"/>
      <c r="S24" s="235"/>
      <c r="T24" s="236"/>
      <c r="U24" s="230"/>
      <c r="V24" s="230">
        <f>SUM(V25:V26)</f>
        <v>0</v>
      </c>
      <c r="W24" s="230"/>
      <c r="X24" s="230"/>
      <c r="AG24" t="s">
        <v>233</v>
      </c>
    </row>
    <row r="25" spans="1:60" ht="33.75" outlineLevel="1" x14ac:dyDescent="0.2">
      <c r="A25" s="238">
        <v>16</v>
      </c>
      <c r="B25" s="239" t="s">
        <v>1295</v>
      </c>
      <c r="C25" s="259" t="s">
        <v>1296</v>
      </c>
      <c r="D25" s="240" t="s">
        <v>322</v>
      </c>
      <c r="E25" s="241">
        <v>1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15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323</v>
      </c>
      <c r="T25" s="244" t="s">
        <v>324</v>
      </c>
      <c r="U25" s="221">
        <v>0</v>
      </c>
      <c r="V25" s="221">
        <f>ROUND(E25*U25,2)</f>
        <v>0</v>
      </c>
      <c r="W25" s="221"/>
      <c r="X25" s="221" t="s">
        <v>239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17"/>
      <c r="B26" s="218"/>
      <c r="C26" s="262" t="s">
        <v>1297</v>
      </c>
      <c r="D26" s="246"/>
      <c r="E26" s="246"/>
      <c r="F26" s="246"/>
      <c r="G26" s="246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351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47" t="str">
        <f>C26</f>
        <v>obsaženo: doprava a nastěhování do místa instalace, připojení na připravený přívod, oživení, zprovoznění, odzkoušení, proškolení obsluhy, technická dokumentace k zařízení</v>
      </c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31" t="s">
        <v>232</v>
      </c>
      <c r="B27" s="232" t="s">
        <v>193</v>
      </c>
      <c r="C27" s="258" t="s">
        <v>194</v>
      </c>
      <c r="D27" s="233"/>
      <c r="E27" s="234"/>
      <c r="F27" s="235"/>
      <c r="G27" s="235">
        <f>SUMIF(AG28:AG60,"&lt;&gt;NOR",G28:G60)</f>
        <v>0</v>
      </c>
      <c r="H27" s="235"/>
      <c r="I27" s="235">
        <f>SUM(I28:I60)</f>
        <v>0</v>
      </c>
      <c r="J27" s="235"/>
      <c r="K27" s="235">
        <f>SUM(K28:K60)</f>
        <v>0</v>
      </c>
      <c r="L27" s="235"/>
      <c r="M27" s="235">
        <f>SUM(M28:M60)</f>
        <v>0</v>
      </c>
      <c r="N27" s="234"/>
      <c r="O27" s="234">
        <f>SUM(O28:O60)</f>
        <v>0</v>
      </c>
      <c r="P27" s="234"/>
      <c r="Q27" s="234">
        <f>SUM(Q28:Q60)</f>
        <v>0</v>
      </c>
      <c r="R27" s="235"/>
      <c r="S27" s="235"/>
      <c r="T27" s="236"/>
      <c r="U27" s="230"/>
      <c r="V27" s="230">
        <f>SUM(V28:V60)</f>
        <v>4.0599999999999996</v>
      </c>
      <c r="W27" s="230"/>
      <c r="X27" s="230"/>
      <c r="AG27" t="s">
        <v>233</v>
      </c>
    </row>
    <row r="28" spans="1:60" ht="22.5" outlineLevel="1" x14ac:dyDescent="0.2">
      <c r="A28" s="248">
        <v>17</v>
      </c>
      <c r="B28" s="249" t="s">
        <v>1298</v>
      </c>
      <c r="C28" s="263" t="s">
        <v>1299</v>
      </c>
      <c r="D28" s="250" t="s">
        <v>322</v>
      </c>
      <c r="E28" s="251">
        <v>12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15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323</v>
      </c>
      <c r="T28" s="254" t="s">
        <v>324</v>
      </c>
      <c r="U28" s="221">
        <v>0</v>
      </c>
      <c r="V28" s="221">
        <f>ROUND(E28*U28,2)</f>
        <v>0</v>
      </c>
      <c r="W28" s="221"/>
      <c r="X28" s="221" t="s">
        <v>239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8">
        <v>18</v>
      </c>
      <c r="B29" s="249" t="s">
        <v>1300</v>
      </c>
      <c r="C29" s="263" t="s">
        <v>1301</v>
      </c>
      <c r="D29" s="250" t="s">
        <v>1280</v>
      </c>
      <c r="E29" s="251">
        <v>1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15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323</v>
      </c>
      <c r="T29" s="254" t="s">
        <v>324</v>
      </c>
      <c r="U29" s="221">
        <v>0</v>
      </c>
      <c r="V29" s="221">
        <f>ROUND(E29*U29,2)</f>
        <v>0</v>
      </c>
      <c r="W29" s="221"/>
      <c r="X29" s="221" t="s">
        <v>239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8">
        <v>19</v>
      </c>
      <c r="B30" s="249" t="s">
        <v>1302</v>
      </c>
      <c r="C30" s="263" t="s">
        <v>1303</v>
      </c>
      <c r="D30" s="250" t="s">
        <v>1280</v>
      </c>
      <c r="E30" s="251">
        <v>4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15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323</v>
      </c>
      <c r="T30" s="254" t="s">
        <v>324</v>
      </c>
      <c r="U30" s="221">
        <v>0</v>
      </c>
      <c r="V30" s="221">
        <f>ROUND(E30*U30,2)</f>
        <v>0</v>
      </c>
      <c r="W30" s="221"/>
      <c r="X30" s="221" t="s">
        <v>239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8">
        <v>20</v>
      </c>
      <c r="B31" s="249" t="s">
        <v>1304</v>
      </c>
      <c r="C31" s="263" t="s">
        <v>1305</v>
      </c>
      <c r="D31" s="250" t="s">
        <v>310</v>
      </c>
      <c r="E31" s="251">
        <v>30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15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323</v>
      </c>
      <c r="T31" s="254" t="s">
        <v>324</v>
      </c>
      <c r="U31" s="221">
        <v>0</v>
      </c>
      <c r="V31" s="221">
        <f>ROUND(E31*U31,2)</f>
        <v>0</v>
      </c>
      <c r="W31" s="221"/>
      <c r="X31" s="221" t="s">
        <v>239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8">
        <v>21</v>
      </c>
      <c r="B32" s="249" t="s">
        <v>1306</v>
      </c>
      <c r="C32" s="263" t="s">
        <v>1307</v>
      </c>
      <c r="D32" s="250" t="s">
        <v>310</v>
      </c>
      <c r="E32" s="251">
        <v>95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15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323</v>
      </c>
      <c r="T32" s="254" t="s">
        <v>324</v>
      </c>
      <c r="U32" s="221">
        <v>0</v>
      </c>
      <c r="V32" s="221">
        <f>ROUND(E32*U32,2)</f>
        <v>0</v>
      </c>
      <c r="W32" s="221"/>
      <c r="X32" s="221" t="s">
        <v>239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8">
        <v>22</v>
      </c>
      <c r="B33" s="249" t="s">
        <v>1308</v>
      </c>
      <c r="C33" s="263" t="s">
        <v>1309</v>
      </c>
      <c r="D33" s="250" t="s">
        <v>310</v>
      </c>
      <c r="E33" s="251">
        <v>80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15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323</v>
      </c>
      <c r="T33" s="254" t="s">
        <v>324</v>
      </c>
      <c r="U33" s="221">
        <v>0</v>
      </c>
      <c r="V33" s="221">
        <f>ROUND(E33*U33,2)</f>
        <v>0</v>
      </c>
      <c r="W33" s="221"/>
      <c r="X33" s="221" t="s">
        <v>239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8">
        <v>23</v>
      </c>
      <c r="B34" s="249" t="s">
        <v>1310</v>
      </c>
      <c r="C34" s="263" t="s">
        <v>1311</v>
      </c>
      <c r="D34" s="250" t="s">
        <v>310</v>
      </c>
      <c r="E34" s="251">
        <v>330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15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323</v>
      </c>
      <c r="T34" s="254" t="s">
        <v>324</v>
      </c>
      <c r="U34" s="221">
        <v>0</v>
      </c>
      <c r="V34" s="221">
        <f>ROUND(E34*U34,2)</f>
        <v>0</v>
      </c>
      <c r="W34" s="221"/>
      <c r="X34" s="221" t="s">
        <v>239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8">
        <v>24</v>
      </c>
      <c r="B35" s="249" t="s">
        <v>1312</v>
      </c>
      <c r="C35" s="263" t="s">
        <v>1313</v>
      </c>
      <c r="D35" s="250" t="s">
        <v>310</v>
      </c>
      <c r="E35" s="251">
        <v>10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15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323</v>
      </c>
      <c r="T35" s="254" t="s">
        <v>324</v>
      </c>
      <c r="U35" s="221">
        <v>0</v>
      </c>
      <c r="V35" s="221">
        <f>ROUND(E35*U35,2)</f>
        <v>0</v>
      </c>
      <c r="W35" s="221"/>
      <c r="X35" s="221" t="s">
        <v>239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8">
        <v>25</v>
      </c>
      <c r="B36" s="249" t="s">
        <v>1314</v>
      </c>
      <c r="C36" s="263" t="s">
        <v>1315</v>
      </c>
      <c r="D36" s="250" t="s">
        <v>322</v>
      </c>
      <c r="E36" s="251">
        <v>40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15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323</v>
      </c>
      <c r="T36" s="254" t="s">
        <v>324</v>
      </c>
      <c r="U36" s="221">
        <v>0</v>
      </c>
      <c r="V36" s="221">
        <f>ROUND(E36*U36,2)</f>
        <v>0</v>
      </c>
      <c r="W36" s="221"/>
      <c r="X36" s="221" t="s">
        <v>239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8">
        <v>26</v>
      </c>
      <c r="B37" s="249" t="s">
        <v>1316</v>
      </c>
      <c r="C37" s="263" t="s">
        <v>1317</v>
      </c>
      <c r="D37" s="250" t="s">
        <v>322</v>
      </c>
      <c r="E37" s="251">
        <v>30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15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323</v>
      </c>
      <c r="T37" s="254" t="s">
        <v>324</v>
      </c>
      <c r="U37" s="221">
        <v>0</v>
      </c>
      <c r="V37" s="221">
        <f>ROUND(E37*U37,2)</f>
        <v>0</v>
      </c>
      <c r="W37" s="221"/>
      <c r="X37" s="221" t="s">
        <v>239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8">
        <v>27</v>
      </c>
      <c r="B38" s="249" t="s">
        <v>1318</v>
      </c>
      <c r="C38" s="263" t="s">
        <v>1319</v>
      </c>
      <c r="D38" s="250" t="s">
        <v>310</v>
      </c>
      <c r="E38" s="251">
        <v>150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15</v>
      </c>
      <c r="M38" s="253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323</v>
      </c>
      <c r="T38" s="254" t="s">
        <v>324</v>
      </c>
      <c r="U38" s="221">
        <v>0</v>
      </c>
      <c r="V38" s="221">
        <f>ROUND(E38*U38,2)</f>
        <v>0</v>
      </c>
      <c r="W38" s="221"/>
      <c r="X38" s="221" t="s">
        <v>239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8">
        <v>28</v>
      </c>
      <c r="B39" s="249" t="s">
        <v>1320</v>
      </c>
      <c r="C39" s="263" t="s">
        <v>1321</v>
      </c>
      <c r="D39" s="250" t="s">
        <v>322</v>
      </c>
      <c r="E39" s="251">
        <v>8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15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323</v>
      </c>
      <c r="T39" s="254" t="s">
        <v>324</v>
      </c>
      <c r="U39" s="221">
        <v>0</v>
      </c>
      <c r="V39" s="221">
        <f>ROUND(E39*U39,2)</f>
        <v>0</v>
      </c>
      <c r="W39" s="221"/>
      <c r="X39" s="221" t="s">
        <v>239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8">
        <v>29</v>
      </c>
      <c r="B40" s="249" t="s">
        <v>1322</v>
      </c>
      <c r="C40" s="263" t="s">
        <v>1323</v>
      </c>
      <c r="D40" s="250" t="s">
        <v>322</v>
      </c>
      <c r="E40" s="251">
        <v>60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15</v>
      </c>
      <c r="M40" s="253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323</v>
      </c>
      <c r="T40" s="254" t="s">
        <v>324</v>
      </c>
      <c r="U40" s="221">
        <v>0</v>
      </c>
      <c r="V40" s="221">
        <f>ROUND(E40*U40,2)</f>
        <v>0</v>
      </c>
      <c r="W40" s="221"/>
      <c r="X40" s="221" t="s">
        <v>239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8">
        <v>30</v>
      </c>
      <c r="B41" s="249" t="s">
        <v>1324</v>
      </c>
      <c r="C41" s="263" t="s">
        <v>1325</v>
      </c>
      <c r="D41" s="250" t="s">
        <v>322</v>
      </c>
      <c r="E41" s="251">
        <v>60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15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323</v>
      </c>
      <c r="T41" s="254" t="s">
        <v>324</v>
      </c>
      <c r="U41" s="221">
        <v>0</v>
      </c>
      <c r="V41" s="221">
        <f>ROUND(E41*U41,2)</f>
        <v>0</v>
      </c>
      <c r="W41" s="221"/>
      <c r="X41" s="221" t="s">
        <v>239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8">
        <v>31</v>
      </c>
      <c r="B42" s="249" t="s">
        <v>1326</v>
      </c>
      <c r="C42" s="263" t="s">
        <v>1327</v>
      </c>
      <c r="D42" s="250" t="s">
        <v>322</v>
      </c>
      <c r="E42" s="251">
        <v>30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15</v>
      </c>
      <c r="M42" s="253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3"/>
      <c r="S42" s="253" t="s">
        <v>323</v>
      </c>
      <c r="T42" s="254" t="s">
        <v>324</v>
      </c>
      <c r="U42" s="221">
        <v>0</v>
      </c>
      <c r="V42" s="221">
        <f>ROUND(E42*U42,2)</f>
        <v>0</v>
      </c>
      <c r="W42" s="221"/>
      <c r="X42" s="221" t="s">
        <v>239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8">
        <v>32</v>
      </c>
      <c r="B43" s="249" t="s">
        <v>1328</v>
      </c>
      <c r="C43" s="263" t="s">
        <v>1329</v>
      </c>
      <c r="D43" s="250" t="s">
        <v>322</v>
      </c>
      <c r="E43" s="251">
        <v>15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15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323</v>
      </c>
      <c r="T43" s="254" t="s">
        <v>324</v>
      </c>
      <c r="U43" s="221">
        <v>0</v>
      </c>
      <c r="V43" s="221">
        <f>ROUND(E43*U43,2)</f>
        <v>0</v>
      </c>
      <c r="W43" s="221"/>
      <c r="X43" s="221" t="s">
        <v>239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8">
        <v>33</v>
      </c>
      <c r="B44" s="249" t="s">
        <v>1330</v>
      </c>
      <c r="C44" s="263" t="s">
        <v>1331</v>
      </c>
      <c r="D44" s="250" t="s">
        <v>322</v>
      </c>
      <c r="E44" s="251">
        <v>8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15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323</v>
      </c>
      <c r="T44" s="254" t="s">
        <v>324</v>
      </c>
      <c r="U44" s="221">
        <v>0</v>
      </c>
      <c r="V44" s="221">
        <f>ROUND(E44*U44,2)</f>
        <v>0</v>
      </c>
      <c r="W44" s="221"/>
      <c r="X44" s="221" t="s">
        <v>239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8">
        <v>34</v>
      </c>
      <c r="B45" s="249" t="s">
        <v>1332</v>
      </c>
      <c r="C45" s="263" t="s">
        <v>1333</v>
      </c>
      <c r="D45" s="250" t="s">
        <v>322</v>
      </c>
      <c r="E45" s="251">
        <v>2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15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323</v>
      </c>
      <c r="T45" s="254" t="s">
        <v>324</v>
      </c>
      <c r="U45" s="221">
        <v>0</v>
      </c>
      <c r="V45" s="221">
        <f>ROUND(E45*U45,2)</f>
        <v>0</v>
      </c>
      <c r="W45" s="221"/>
      <c r="X45" s="221" t="s">
        <v>239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8">
        <v>35</v>
      </c>
      <c r="B46" s="249" t="s">
        <v>1334</v>
      </c>
      <c r="C46" s="263" t="s">
        <v>1335</v>
      </c>
      <c r="D46" s="250" t="s">
        <v>322</v>
      </c>
      <c r="E46" s="251">
        <v>1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15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323</v>
      </c>
      <c r="T46" s="254" t="s">
        <v>324</v>
      </c>
      <c r="U46" s="221">
        <v>0</v>
      </c>
      <c r="V46" s="221">
        <f>ROUND(E46*U46,2)</f>
        <v>0</v>
      </c>
      <c r="W46" s="221"/>
      <c r="X46" s="221" t="s">
        <v>239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8">
        <v>36</v>
      </c>
      <c r="B47" s="249" t="s">
        <v>1336</v>
      </c>
      <c r="C47" s="263" t="s">
        <v>1337</v>
      </c>
      <c r="D47" s="250" t="s">
        <v>322</v>
      </c>
      <c r="E47" s="251">
        <v>6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15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323</v>
      </c>
      <c r="T47" s="254" t="s">
        <v>324</v>
      </c>
      <c r="U47" s="221">
        <v>0</v>
      </c>
      <c r="V47" s="221">
        <f>ROUND(E47*U47,2)</f>
        <v>0</v>
      </c>
      <c r="W47" s="221"/>
      <c r="X47" s="221" t="s">
        <v>239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8">
        <v>37</v>
      </c>
      <c r="B48" s="249" t="s">
        <v>1338</v>
      </c>
      <c r="C48" s="263" t="s">
        <v>1339</v>
      </c>
      <c r="D48" s="250" t="s">
        <v>310</v>
      </c>
      <c r="E48" s="251">
        <v>80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15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323</v>
      </c>
      <c r="T48" s="254" t="s">
        <v>324</v>
      </c>
      <c r="U48" s="221">
        <v>0</v>
      </c>
      <c r="V48" s="221">
        <f>ROUND(E48*U48,2)</f>
        <v>0</v>
      </c>
      <c r="W48" s="221"/>
      <c r="X48" s="221" t="s">
        <v>239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240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8">
        <v>38</v>
      </c>
      <c r="B49" s="249" t="s">
        <v>1340</v>
      </c>
      <c r="C49" s="263" t="s">
        <v>1341</v>
      </c>
      <c r="D49" s="250" t="s">
        <v>322</v>
      </c>
      <c r="E49" s="251">
        <v>6</v>
      </c>
      <c r="F49" s="252"/>
      <c r="G49" s="253">
        <f>ROUND(E49*F49,2)</f>
        <v>0</v>
      </c>
      <c r="H49" s="252"/>
      <c r="I49" s="253">
        <f>ROUND(E49*H49,2)</f>
        <v>0</v>
      </c>
      <c r="J49" s="252"/>
      <c r="K49" s="253">
        <f>ROUND(E49*J49,2)</f>
        <v>0</v>
      </c>
      <c r="L49" s="253">
        <v>15</v>
      </c>
      <c r="M49" s="253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3"/>
      <c r="S49" s="253" t="s">
        <v>323</v>
      </c>
      <c r="T49" s="254" t="s">
        <v>324</v>
      </c>
      <c r="U49" s="221">
        <v>0</v>
      </c>
      <c r="V49" s="221">
        <f>ROUND(E49*U49,2)</f>
        <v>0</v>
      </c>
      <c r="W49" s="221"/>
      <c r="X49" s="221" t="s">
        <v>239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8">
        <v>39</v>
      </c>
      <c r="B50" s="249" t="s">
        <v>1342</v>
      </c>
      <c r="C50" s="263" t="s">
        <v>1343</v>
      </c>
      <c r="D50" s="250" t="s">
        <v>236</v>
      </c>
      <c r="E50" s="251">
        <v>15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15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323</v>
      </c>
      <c r="T50" s="254" t="s">
        <v>324</v>
      </c>
      <c r="U50" s="221">
        <v>0</v>
      </c>
      <c r="V50" s="221">
        <f>ROUND(E50*U50,2)</f>
        <v>0</v>
      </c>
      <c r="W50" s="221"/>
      <c r="X50" s="221" t="s">
        <v>239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8">
        <v>40</v>
      </c>
      <c r="B51" s="249" t="s">
        <v>1344</v>
      </c>
      <c r="C51" s="263" t="s">
        <v>1345</v>
      </c>
      <c r="D51" s="250" t="s">
        <v>1346</v>
      </c>
      <c r="E51" s="251">
        <v>20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15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323</v>
      </c>
      <c r="T51" s="254" t="s">
        <v>324</v>
      </c>
      <c r="U51" s="221">
        <v>0</v>
      </c>
      <c r="V51" s="221">
        <f>ROUND(E51*U51,2)</f>
        <v>0</v>
      </c>
      <c r="W51" s="221"/>
      <c r="X51" s="221" t="s">
        <v>239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8">
        <v>41</v>
      </c>
      <c r="B52" s="249" t="s">
        <v>1347</v>
      </c>
      <c r="C52" s="263" t="s">
        <v>1348</v>
      </c>
      <c r="D52" s="250" t="s">
        <v>1346</v>
      </c>
      <c r="E52" s="251">
        <v>16</v>
      </c>
      <c r="F52" s="252"/>
      <c r="G52" s="253">
        <f>ROUND(E52*F52,2)</f>
        <v>0</v>
      </c>
      <c r="H52" s="252"/>
      <c r="I52" s="253">
        <f>ROUND(E52*H52,2)</f>
        <v>0</v>
      </c>
      <c r="J52" s="252"/>
      <c r="K52" s="253">
        <f>ROUND(E52*J52,2)</f>
        <v>0</v>
      </c>
      <c r="L52" s="253">
        <v>15</v>
      </c>
      <c r="M52" s="253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3"/>
      <c r="S52" s="253" t="s">
        <v>323</v>
      </c>
      <c r="T52" s="254" t="s">
        <v>324</v>
      </c>
      <c r="U52" s="221">
        <v>0</v>
      </c>
      <c r="V52" s="221">
        <f>ROUND(E52*U52,2)</f>
        <v>0</v>
      </c>
      <c r="W52" s="221"/>
      <c r="X52" s="221" t="s">
        <v>239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8">
        <v>42</v>
      </c>
      <c r="B53" s="249" t="s">
        <v>1349</v>
      </c>
      <c r="C53" s="263" t="s">
        <v>1350</v>
      </c>
      <c r="D53" s="250" t="s">
        <v>1346</v>
      </c>
      <c r="E53" s="251">
        <v>6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15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/>
      <c r="S53" s="253" t="s">
        <v>323</v>
      </c>
      <c r="T53" s="254" t="s">
        <v>324</v>
      </c>
      <c r="U53" s="221">
        <v>0</v>
      </c>
      <c r="V53" s="221">
        <f>ROUND(E53*U53,2)</f>
        <v>0</v>
      </c>
      <c r="W53" s="221"/>
      <c r="X53" s="221" t="s">
        <v>239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8">
        <v>43</v>
      </c>
      <c r="B54" s="239" t="s">
        <v>1351</v>
      </c>
      <c r="C54" s="259" t="s">
        <v>1352</v>
      </c>
      <c r="D54" s="240" t="s">
        <v>837</v>
      </c>
      <c r="E54" s="241">
        <v>1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15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/>
      <c r="S54" s="243" t="s">
        <v>323</v>
      </c>
      <c r="T54" s="244" t="s">
        <v>324</v>
      </c>
      <c r="U54" s="221">
        <v>0</v>
      </c>
      <c r="V54" s="221">
        <f>ROUND(E54*U54,2)</f>
        <v>0</v>
      </c>
      <c r="W54" s="221"/>
      <c r="X54" s="221" t="s">
        <v>239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2" t="s">
        <v>1353</v>
      </c>
      <c r="D55" s="246"/>
      <c r="E55" s="246"/>
      <c r="F55" s="246"/>
      <c r="G55" s="246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351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33.75" outlineLevel="1" x14ac:dyDescent="0.2">
      <c r="A56" s="238">
        <v>44</v>
      </c>
      <c r="B56" s="239" t="s">
        <v>1354</v>
      </c>
      <c r="C56" s="259" t="s">
        <v>1355</v>
      </c>
      <c r="D56" s="240" t="s">
        <v>278</v>
      </c>
      <c r="E56" s="241">
        <v>26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15</v>
      </c>
      <c r="M56" s="243">
        <f>G56*(1+L56/100)</f>
        <v>0</v>
      </c>
      <c r="N56" s="241">
        <v>1.1E-4</v>
      </c>
      <c r="O56" s="241">
        <f>ROUND(E56*N56,2)</f>
        <v>0</v>
      </c>
      <c r="P56" s="241">
        <v>0</v>
      </c>
      <c r="Q56" s="241">
        <f>ROUND(E56*P56,2)</f>
        <v>0</v>
      </c>
      <c r="R56" s="243"/>
      <c r="S56" s="243" t="s">
        <v>323</v>
      </c>
      <c r="T56" s="244" t="s">
        <v>324</v>
      </c>
      <c r="U56" s="221">
        <v>0.15620000000000001</v>
      </c>
      <c r="V56" s="221">
        <f>ROUND(E56*U56,2)</f>
        <v>4.0599999999999996</v>
      </c>
      <c r="W56" s="221"/>
      <c r="X56" s="221" t="s">
        <v>239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0" t="s">
        <v>1356</v>
      </c>
      <c r="D57" s="223"/>
      <c r="E57" s="224"/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242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0" t="s">
        <v>1357</v>
      </c>
      <c r="D58" s="223"/>
      <c r="E58" s="224">
        <v>10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242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0" t="s">
        <v>1358</v>
      </c>
      <c r="D59" s="223"/>
      <c r="E59" s="224">
        <v>10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242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0" t="s">
        <v>1359</v>
      </c>
      <c r="D60" s="223"/>
      <c r="E60" s="224">
        <v>6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242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3"/>
      <c r="B61" s="4"/>
      <c r="C61" s="268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219</v>
      </c>
    </row>
    <row r="62" spans="1:60" x14ac:dyDescent="0.2">
      <c r="A62" s="213"/>
      <c r="B62" s="214" t="s">
        <v>29</v>
      </c>
      <c r="C62" s="269"/>
      <c r="D62" s="215"/>
      <c r="E62" s="216"/>
      <c r="F62" s="216"/>
      <c r="G62" s="237">
        <f>G8+G24+G27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1094</v>
      </c>
    </row>
    <row r="63" spans="1:60" x14ac:dyDescent="0.2">
      <c r="C63" s="270"/>
      <c r="D63" s="10"/>
      <c r="AG63" t="s">
        <v>1095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hCktss16OIT+yqixgR3DsNLDYCrcAmDD76/uO+dosI8qzHH8LIio7d2a0gLfN2CxlgKp9Uwb88CpjRQHWvHcw==" saltValue="rkPfvxu4BxfQcWsJ1472rA==" spinCount="100000" sheet="1"/>
  <mergeCells count="6">
    <mergeCell ref="A1:G1"/>
    <mergeCell ref="C2:G2"/>
    <mergeCell ref="C3:G3"/>
    <mergeCell ref="C4:G4"/>
    <mergeCell ref="C26:G26"/>
    <mergeCell ref="C55:G5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ECDD-1B85-4606-894F-0A62B6D57F0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129</v>
      </c>
      <c r="C8" s="258" t="s">
        <v>130</v>
      </c>
      <c r="D8" s="233"/>
      <c r="E8" s="234"/>
      <c r="F8" s="235"/>
      <c r="G8" s="235">
        <f>SUMIF(AG9:AG20,"&lt;&gt;NOR",G9:G20)</f>
        <v>0</v>
      </c>
      <c r="H8" s="235"/>
      <c r="I8" s="235">
        <f>SUM(I9:I20)</f>
        <v>0</v>
      </c>
      <c r="J8" s="235"/>
      <c r="K8" s="235">
        <f>SUM(K9:K20)</f>
        <v>0</v>
      </c>
      <c r="L8" s="235"/>
      <c r="M8" s="235">
        <f>SUM(M9:M20)</f>
        <v>0</v>
      </c>
      <c r="N8" s="234"/>
      <c r="O8" s="234">
        <f>SUM(O9:O20)</f>
        <v>0</v>
      </c>
      <c r="P8" s="234"/>
      <c r="Q8" s="234">
        <f>SUM(Q9:Q20)</f>
        <v>0</v>
      </c>
      <c r="R8" s="235"/>
      <c r="S8" s="235"/>
      <c r="T8" s="236"/>
      <c r="U8" s="230"/>
      <c r="V8" s="230">
        <f>SUM(V9:V20)</f>
        <v>0</v>
      </c>
      <c r="W8" s="230"/>
      <c r="X8" s="230"/>
      <c r="AG8" t="s">
        <v>233</v>
      </c>
    </row>
    <row r="9" spans="1:60" outlineLevel="1" x14ac:dyDescent="0.2">
      <c r="A9" s="248">
        <v>1</v>
      </c>
      <c r="B9" s="249" t="s">
        <v>1360</v>
      </c>
      <c r="C9" s="263" t="s">
        <v>1361</v>
      </c>
      <c r="D9" s="250" t="s">
        <v>322</v>
      </c>
      <c r="E9" s="251">
        <v>1950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15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323</v>
      </c>
      <c r="T9" s="254" t="s">
        <v>324</v>
      </c>
      <c r="U9" s="221">
        <v>0</v>
      </c>
      <c r="V9" s="221">
        <f>ROUND(E9*U9,2)</f>
        <v>0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325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1362</v>
      </c>
      <c r="C10" s="263" t="s">
        <v>1363</v>
      </c>
      <c r="D10" s="250" t="s">
        <v>322</v>
      </c>
      <c r="E10" s="251">
        <v>1950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15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323</v>
      </c>
      <c r="T10" s="254" t="s">
        <v>324</v>
      </c>
      <c r="U10" s="221">
        <v>0</v>
      </c>
      <c r="V10" s="221">
        <f>ROUND(E10*U10,2)</f>
        <v>0</v>
      </c>
      <c r="W10" s="221"/>
      <c r="X10" s="221" t="s">
        <v>239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325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1364</v>
      </c>
      <c r="C11" s="263" t="s">
        <v>1365</v>
      </c>
      <c r="D11" s="250" t="s">
        <v>310</v>
      </c>
      <c r="E11" s="251">
        <v>60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15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323</v>
      </c>
      <c r="T11" s="254" t="s">
        <v>324</v>
      </c>
      <c r="U11" s="221">
        <v>0</v>
      </c>
      <c r="V11" s="221">
        <f>ROUND(E11*U11,2)</f>
        <v>0</v>
      </c>
      <c r="W11" s="221"/>
      <c r="X11" s="221" t="s">
        <v>239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325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4</v>
      </c>
      <c r="B12" s="249" t="s">
        <v>1366</v>
      </c>
      <c r="C12" s="263" t="s">
        <v>1367</v>
      </c>
      <c r="D12" s="250" t="s">
        <v>310</v>
      </c>
      <c r="E12" s="251">
        <v>100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15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323</v>
      </c>
      <c r="T12" s="254" t="s">
        <v>324</v>
      </c>
      <c r="U12" s="221">
        <v>0</v>
      </c>
      <c r="V12" s="221">
        <f>ROUND(E12*U12,2)</f>
        <v>0</v>
      </c>
      <c r="W12" s="221"/>
      <c r="X12" s="221" t="s">
        <v>239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325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8">
        <v>5</v>
      </c>
      <c r="B13" s="249" t="s">
        <v>1368</v>
      </c>
      <c r="C13" s="263" t="s">
        <v>1369</v>
      </c>
      <c r="D13" s="250" t="s">
        <v>310</v>
      </c>
      <c r="E13" s="251">
        <v>50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15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323</v>
      </c>
      <c r="T13" s="254" t="s">
        <v>324</v>
      </c>
      <c r="U13" s="221">
        <v>0</v>
      </c>
      <c r="V13" s="221">
        <f>ROUND(E13*U13,2)</f>
        <v>0</v>
      </c>
      <c r="W13" s="221"/>
      <c r="X13" s="221" t="s">
        <v>239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325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8">
        <v>6</v>
      </c>
      <c r="B14" s="249" t="s">
        <v>1370</v>
      </c>
      <c r="C14" s="263" t="s">
        <v>1371</v>
      </c>
      <c r="D14" s="250" t="s">
        <v>310</v>
      </c>
      <c r="E14" s="251">
        <v>20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15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323</v>
      </c>
      <c r="T14" s="254" t="s">
        <v>324</v>
      </c>
      <c r="U14" s="221">
        <v>0</v>
      </c>
      <c r="V14" s="221">
        <f>ROUND(E14*U14,2)</f>
        <v>0</v>
      </c>
      <c r="W14" s="221"/>
      <c r="X14" s="221" t="s">
        <v>239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325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8">
        <v>7</v>
      </c>
      <c r="B15" s="249" t="s">
        <v>1372</v>
      </c>
      <c r="C15" s="263" t="s">
        <v>1373</v>
      </c>
      <c r="D15" s="250" t="s">
        <v>310</v>
      </c>
      <c r="E15" s="251">
        <v>150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15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323</v>
      </c>
      <c r="T15" s="254" t="s">
        <v>324</v>
      </c>
      <c r="U15" s="221">
        <v>0</v>
      </c>
      <c r="V15" s="221">
        <f>ROUND(E15*U15,2)</f>
        <v>0</v>
      </c>
      <c r="W15" s="221"/>
      <c r="X15" s="221" t="s">
        <v>239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325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8">
        <v>8</v>
      </c>
      <c r="B16" s="249" t="s">
        <v>1374</v>
      </c>
      <c r="C16" s="263" t="s">
        <v>1375</v>
      </c>
      <c r="D16" s="250" t="s">
        <v>322</v>
      </c>
      <c r="E16" s="251">
        <v>6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15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323</v>
      </c>
      <c r="T16" s="254" t="s">
        <v>324</v>
      </c>
      <c r="U16" s="221">
        <v>0</v>
      </c>
      <c r="V16" s="221">
        <f>ROUND(E16*U16,2)</f>
        <v>0</v>
      </c>
      <c r="W16" s="221"/>
      <c r="X16" s="221" t="s">
        <v>239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325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8">
        <v>9</v>
      </c>
      <c r="B17" s="249" t="s">
        <v>1376</v>
      </c>
      <c r="C17" s="263" t="s">
        <v>1377</v>
      </c>
      <c r="D17" s="250" t="s">
        <v>322</v>
      </c>
      <c r="E17" s="251">
        <v>6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15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323</v>
      </c>
      <c r="T17" s="254" t="s">
        <v>324</v>
      </c>
      <c r="U17" s="221">
        <v>0</v>
      </c>
      <c r="V17" s="221">
        <f>ROUND(E17*U17,2)</f>
        <v>0</v>
      </c>
      <c r="W17" s="221"/>
      <c r="X17" s="221" t="s">
        <v>239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325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10</v>
      </c>
      <c r="B18" s="249" t="s">
        <v>1378</v>
      </c>
      <c r="C18" s="263" t="s">
        <v>321</v>
      </c>
      <c r="D18" s="250" t="s">
        <v>322</v>
      </c>
      <c r="E18" s="251">
        <v>6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15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323</v>
      </c>
      <c r="T18" s="254" t="s">
        <v>324</v>
      </c>
      <c r="U18" s="221">
        <v>0</v>
      </c>
      <c r="V18" s="221">
        <f>ROUND(E18*U18,2)</f>
        <v>0</v>
      </c>
      <c r="W18" s="221"/>
      <c r="X18" s="221" t="s">
        <v>239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325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11</v>
      </c>
      <c r="B19" s="249" t="s">
        <v>1379</v>
      </c>
      <c r="C19" s="263" t="s">
        <v>1380</v>
      </c>
      <c r="D19" s="250" t="s">
        <v>322</v>
      </c>
      <c r="E19" s="251">
        <v>2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323</v>
      </c>
      <c r="T19" s="254" t="s">
        <v>324</v>
      </c>
      <c r="U19" s="221">
        <v>0</v>
      </c>
      <c r="V19" s="221">
        <f>ROUND(E19*U19,2)</f>
        <v>0</v>
      </c>
      <c r="W19" s="221"/>
      <c r="X19" s="221" t="s">
        <v>239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325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8">
        <v>12</v>
      </c>
      <c r="B20" s="249" t="s">
        <v>1381</v>
      </c>
      <c r="C20" s="263" t="s">
        <v>1382</v>
      </c>
      <c r="D20" s="250" t="s">
        <v>837</v>
      </c>
      <c r="E20" s="251">
        <v>1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15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323</v>
      </c>
      <c r="T20" s="254" t="s">
        <v>324</v>
      </c>
      <c r="U20" s="221">
        <v>0</v>
      </c>
      <c r="V20" s="221">
        <f>ROUND(E20*U20,2)</f>
        <v>0</v>
      </c>
      <c r="W20" s="221"/>
      <c r="X20" s="221" t="s">
        <v>239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325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1" t="s">
        <v>232</v>
      </c>
      <c r="B21" s="232" t="s">
        <v>131</v>
      </c>
      <c r="C21" s="258" t="s">
        <v>132</v>
      </c>
      <c r="D21" s="233"/>
      <c r="E21" s="234"/>
      <c r="F21" s="235"/>
      <c r="G21" s="235">
        <f>SUMIF(AG22:AG25,"&lt;&gt;NOR",G22:G25)</f>
        <v>0</v>
      </c>
      <c r="H21" s="235"/>
      <c r="I21" s="235">
        <f>SUM(I22:I25)</f>
        <v>0</v>
      </c>
      <c r="J21" s="235"/>
      <c r="K21" s="235">
        <f>SUM(K22:K25)</f>
        <v>0</v>
      </c>
      <c r="L21" s="235"/>
      <c r="M21" s="235">
        <f>SUM(M22:M25)</f>
        <v>0</v>
      </c>
      <c r="N21" s="234"/>
      <c r="O21" s="234">
        <f>SUM(O22:O25)</f>
        <v>0</v>
      </c>
      <c r="P21" s="234"/>
      <c r="Q21" s="234">
        <f>SUM(Q22:Q25)</f>
        <v>0</v>
      </c>
      <c r="R21" s="235"/>
      <c r="S21" s="235"/>
      <c r="T21" s="236"/>
      <c r="U21" s="230"/>
      <c r="V21" s="230">
        <f>SUM(V22:V25)</f>
        <v>0</v>
      </c>
      <c r="W21" s="230"/>
      <c r="X21" s="230"/>
      <c r="AG21" t="s">
        <v>233</v>
      </c>
    </row>
    <row r="22" spans="1:60" outlineLevel="1" x14ac:dyDescent="0.2">
      <c r="A22" s="248">
        <v>13</v>
      </c>
      <c r="B22" s="249" t="s">
        <v>1383</v>
      </c>
      <c r="C22" s="263" t="s">
        <v>1384</v>
      </c>
      <c r="D22" s="250" t="s">
        <v>310</v>
      </c>
      <c r="E22" s="251">
        <v>150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15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323</v>
      </c>
      <c r="T22" s="254" t="s">
        <v>324</v>
      </c>
      <c r="U22" s="221">
        <v>0</v>
      </c>
      <c r="V22" s="221">
        <f>ROUND(E22*U22,2)</f>
        <v>0</v>
      </c>
      <c r="W22" s="221"/>
      <c r="X22" s="221" t="s">
        <v>239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325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8">
        <v>14</v>
      </c>
      <c r="B23" s="249" t="s">
        <v>1385</v>
      </c>
      <c r="C23" s="263" t="s">
        <v>1386</v>
      </c>
      <c r="D23" s="250" t="s">
        <v>310</v>
      </c>
      <c r="E23" s="251">
        <v>300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15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323</v>
      </c>
      <c r="T23" s="254" t="s">
        <v>324</v>
      </c>
      <c r="U23" s="221">
        <v>0</v>
      </c>
      <c r="V23" s="221">
        <f>ROUND(E23*U23,2)</f>
        <v>0</v>
      </c>
      <c r="W23" s="221"/>
      <c r="X23" s="221" t="s">
        <v>239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325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8">
        <v>15</v>
      </c>
      <c r="B24" s="249" t="s">
        <v>1387</v>
      </c>
      <c r="C24" s="263" t="s">
        <v>1388</v>
      </c>
      <c r="D24" s="250" t="s">
        <v>310</v>
      </c>
      <c r="E24" s="251">
        <v>250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15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323</v>
      </c>
      <c r="T24" s="254" t="s">
        <v>324</v>
      </c>
      <c r="U24" s="221">
        <v>0</v>
      </c>
      <c r="V24" s="221">
        <f>ROUND(E24*U24,2)</f>
        <v>0</v>
      </c>
      <c r="W24" s="221"/>
      <c r="X24" s="221" t="s">
        <v>239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325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8">
        <v>16</v>
      </c>
      <c r="B25" s="249" t="s">
        <v>1389</v>
      </c>
      <c r="C25" s="263" t="s">
        <v>1390</v>
      </c>
      <c r="D25" s="250" t="s">
        <v>310</v>
      </c>
      <c r="E25" s="251">
        <v>700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15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323</v>
      </c>
      <c r="T25" s="254" t="s">
        <v>324</v>
      </c>
      <c r="U25" s="221">
        <v>0</v>
      </c>
      <c r="V25" s="221">
        <f>ROUND(E25*U25,2)</f>
        <v>0</v>
      </c>
      <c r="W25" s="221"/>
      <c r="X25" s="221" t="s">
        <v>239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325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1" t="s">
        <v>232</v>
      </c>
      <c r="B26" s="232" t="s">
        <v>133</v>
      </c>
      <c r="C26" s="258" t="s">
        <v>134</v>
      </c>
      <c r="D26" s="233"/>
      <c r="E26" s="234"/>
      <c r="F26" s="235"/>
      <c r="G26" s="235">
        <f>SUMIF(AG27:AG32,"&lt;&gt;NOR",G27:G32)</f>
        <v>0</v>
      </c>
      <c r="H26" s="235"/>
      <c r="I26" s="235">
        <f>SUM(I27:I32)</f>
        <v>0</v>
      </c>
      <c r="J26" s="235"/>
      <c r="K26" s="235">
        <f>SUM(K27:K32)</f>
        <v>0</v>
      </c>
      <c r="L26" s="235"/>
      <c r="M26" s="235">
        <f>SUM(M27:M32)</f>
        <v>0</v>
      </c>
      <c r="N26" s="234"/>
      <c r="O26" s="234">
        <f>SUM(O27:O32)</f>
        <v>0</v>
      </c>
      <c r="P26" s="234"/>
      <c r="Q26" s="234">
        <f>SUM(Q27:Q32)</f>
        <v>0</v>
      </c>
      <c r="R26" s="235"/>
      <c r="S26" s="235"/>
      <c r="T26" s="236"/>
      <c r="U26" s="230"/>
      <c r="V26" s="230">
        <f>SUM(V27:V32)</f>
        <v>0</v>
      </c>
      <c r="W26" s="230"/>
      <c r="X26" s="230"/>
      <c r="AG26" t="s">
        <v>233</v>
      </c>
    </row>
    <row r="27" spans="1:60" outlineLevel="1" x14ac:dyDescent="0.2">
      <c r="A27" s="248">
        <v>17</v>
      </c>
      <c r="B27" s="249" t="s">
        <v>1391</v>
      </c>
      <c r="C27" s="263" t="s">
        <v>1392</v>
      </c>
      <c r="D27" s="250" t="s">
        <v>322</v>
      </c>
      <c r="E27" s="251">
        <v>6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15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323</v>
      </c>
      <c r="T27" s="254" t="s">
        <v>324</v>
      </c>
      <c r="U27" s="221">
        <v>0</v>
      </c>
      <c r="V27" s="221">
        <f>ROUND(E27*U27,2)</f>
        <v>0</v>
      </c>
      <c r="W27" s="221"/>
      <c r="X27" s="221" t="s">
        <v>239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325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8">
        <v>18</v>
      </c>
      <c r="B28" s="249" t="s">
        <v>1393</v>
      </c>
      <c r="C28" s="263" t="s">
        <v>1394</v>
      </c>
      <c r="D28" s="250" t="s">
        <v>322</v>
      </c>
      <c r="E28" s="251">
        <v>1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15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323</v>
      </c>
      <c r="T28" s="254" t="s">
        <v>324</v>
      </c>
      <c r="U28" s="221">
        <v>0</v>
      </c>
      <c r="V28" s="221">
        <f>ROUND(E28*U28,2)</f>
        <v>0</v>
      </c>
      <c r="W28" s="221"/>
      <c r="X28" s="221" t="s">
        <v>239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325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8">
        <v>19</v>
      </c>
      <c r="B29" s="249" t="s">
        <v>1395</v>
      </c>
      <c r="C29" s="263" t="s">
        <v>1396</v>
      </c>
      <c r="D29" s="250" t="s">
        <v>322</v>
      </c>
      <c r="E29" s="251">
        <v>5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15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323</v>
      </c>
      <c r="T29" s="254" t="s">
        <v>324</v>
      </c>
      <c r="U29" s="221">
        <v>0</v>
      </c>
      <c r="V29" s="221">
        <f>ROUND(E29*U29,2)</f>
        <v>0</v>
      </c>
      <c r="W29" s="221"/>
      <c r="X29" s="221" t="s">
        <v>239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325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8">
        <v>20</v>
      </c>
      <c r="B30" s="249" t="s">
        <v>1397</v>
      </c>
      <c r="C30" s="263" t="s">
        <v>1398</v>
      </c>
      <c r="D30" s="250" t="s">
        <v>322</v>
      </c>
      <c r="E30" s="251">
        <v>5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15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323</v>
      </c>
      <c r="T30" s="254" t="s">
        <v>324</v>
      </c>
      <c r="U30" s="221">
        <v>0</v>
      </c>
      <c r="V30" s="221">
        <f>ROUND(E30*U30,2)</f>
        <v>0</v>
      </c>
      <c r="W30" s="221"/>
      <c r="X30" s="221" t="s">
        <v>239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325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8">
        <v>21</v>
      </c>
      <c r="B31" s="249" t="s">
        <v>1399</v>
      </c>
      <c r="C31" s="263" t="s">
        <v>1400</v>
      </c>
      <c r="D31" s="250" t="s">
        <v>837</v>
      </c>
      <c r="E31" s="251">
        <v>1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15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323</v>
      </c>
      <c r="T31" s="254" t="s">
        <v>324</v>
      </c>
      <c r="U31" s="221">
        <v>0</v>
      </c>
      <c r="V31" s="221">
        <f>ROUND(E31*U31,2)</f>
        <v>0</v>
      </c>
      <c r="W31" s="221"/>
      <c r="X31" s="221" t="s">
        <v>239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325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8">
        <v>22</v>
      </c>
      <c r="B32" s="249" t="s">
        <v>1401</v>
      </c>
      <c r="C32" s="263" t="s">
        <v>1402</v>
      </c>
      <c r="D32" s="250" t="s">
        <v>1403</v>
      </c>
      <c r="E32" s="251">
        <v>150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15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323</v>
      </c>
      <c r="T32" s="254" t="s">
        <v>324</v>
      </c>
      <c r="U32" s="221">
        <v>0</v>
      </c>
      <c r="V32" s="221">
        <f>ROUND(E32*U32,2)</f>
        <v>0</v>
      </c>
      <c r="W32" s="221"/>
      <c r="X32" s="221" t="s">
        <v>239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325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1" t="s">
        <v>232</v>
      </c>
      <c r="B33" s="232" t="s">
        <v>135</v>
      </c>
      <c r="C33" s="258" t="s">
        <v>136</v>
      </c>
      <c r="D33" s="233"/>
      <c r="E33" s="234"/>
      <c r="F33" s="235"/>
      <c r="G33" s="235">
        <f>SUMIF(AG34:AG37,"&lt;&gt;NOR",G34:G37)</f>
        <v>0</v>
      </c>
      <c r="H33" s="235"/>
      <c r="I33" s="235">
        <f>SUM(I34:I37)</f>
        <v>0</v>
      </c>
      <c r="J33" s="235"/>
      <c r="K33" s="235">
        <f>SUM(K34:K37)</f>
        <v>0</v>
      </c>
      <c r="L33" s="235"/>
      <c r="M33" s="235">
        <f>SUM(M34:M37)</f>
        <v>0</v>
      </c>
      <c r="N33" s="234"/>
      <c r="O33" s="234">
        <f>SUM(O34:O37)</f>
        <v>0</v>
      </c>
      <c r="P33" s="234"/>
      <c r="Q33" s="234">
        <f>SUM(Q34:Q37)</f>
        <v>0</v>
      </c>
      <c r="R33" s="235"/>
      <c r="S33" s="235"/>
      <c r="T33" s="236"/>
      <c r="U33" s="230"/>
      <c r="V33" s="230">
        <f>SUM(V34:V37)</f>
        <v>0</v>
      </c>
      <c r="W33" s="230"/>
      <c r="X33" s="230"/>
      <c r="AG33" t="s">
        <v>233</v>
      </c>
    </row>
    <row r="34" spans="1:60" outlineLevel="1" x14ac:dyDescent="0.2">
      <c r="A34" s="248">
        <v>23</v>
      </c>
      <c r="B34" s="249" t="s">
        <v>1404</v>
      </c>
      <c r="C34" s="263" t="s">
        <v>1405</v>
      </c>
      <c r="D34" s="250" t="s">
        <v>1403</v>
      </c>
      <c r="E34" s="251">
        <v>16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15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323</v>
      </c>
      <c r="T34" s="254" t="s">
        <v>324</v>
      </c>
      <c r="U34" s="221">
        <v>0</v>
      </c>
      <c r="V34" s="221">
        <f>ROUND(E34*U34,2)</f>
        <v>0</v>
      </c>
      <c r="W34" s="221"/>
      <c r="X34" s="221" t="s">
        <v>239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325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8">
        <v>24</v>
      </c>
      <c r="B35" s="249" t="s">
        <v>1406</v>
      </c>
      <c r="C35" s="263" t="s">
        <v>1407</v>
      </c>
      <c r="D35" s="250" t="s">
        <v>1403</v>
      </c>
      <c r="E35" s="251">
        <v>8</v>
      </c>
      <c r="F35" s="252"/>
      <c r="G35" s="253">
        <f>ROUND(E35*F35,2)</f>
        <v>0</v>
      </c>
      <c r="H35" s="252"/>
      <c r="I35" s="253">
        <f>ROUND(E35*H35,2)</f>
        <v>0</v>
      </c>
      <c r="J35" s="252"/>
      <c r="K35" s="253">
        <f>ROUND(E35*J35,2)</f>
        <v>0</v>
      </c>
      <c r="L35" s="253">
        <v>15</v>
      </c>
      <c r="M35" s="253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3"/>
      <c r="S35" s="253" t="s">
        <v>323</v>
      </c>
      <c r="T35" s="254" t="s">
        <v>324</v>
      </c>
      <c r="U35" s="221">
        <v>0</v>
      </c>
      <c r="V35" s="221">
        <f>ROUND(E35*U35,2)</f>
        <v>0</v>
      </c>
      <c r="W35" s="221"/>
      <c r="X35" s="221" t="s">
        <v>239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325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8">
        <v>25</v>
      </c>
      <c r="B36" s="249" t="s">
        <v>1408</v>
      </c>
      <c r="C36" s="263" t="s">
        <v>1409</v>
      </c>
      <c r="D36" s="250" t="s">
        <v>1403</v>
      </c>
      <c r="E36" s="251">
        <v>50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15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323</v>
      </c>
      <c r="T36" s="254" t="s">
        <v>324</v>
      </c>
      <c r="U36" s="221">
        <v>0</v>
      </c>
      <c r="V36" s="221">
        <f>ROUND(E36*U36,2)</f>
        <v>0</v>
      </c>
      <c r="W36" s="221"/>
      <c r="X36" s="221" t="s">
        <v>239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325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8">
        <v>26</v>
      </c>
      <c r="B37" s="249" t="s">
        <v>1410</v>
      </c>
      <c r="C37" s="263" t="s">
        <v>1411</v>
      </c>
      <c r="D37" s="250" t="s">
        <v>1403</v>
      </c>
      <c r="E37" s="251">
        <v>30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15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323</v>
      </c>
      <c r="T37" s="254" t="s">
        <v>324</v>
      </c>
      <c r="U37" s="221">
        <v>0</v>
      </c>
      <c r="V37" s="221">
        <f>ROUND(E37*U37,2)</f>
        <v>0</v>
      </c>
      <c r="W37" s="221"/>
      <c r="X37" s="221" t="s">
        <v>239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325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1" t="s">
        <v>232</v>
      </c>
      <c r="B38" s="232" t="s">
        <v>137</v>
      </c>
      <c r="C38" s="258" t="s">
        <v>138</v>
      </c>
      <c r="D38" s="233"/>
      <c r="E38" s="234"/>
      <c r="F38" s="235"/>
      <c r="G38" s="235">
        <f>SUMIF(AG39:AG45,"&lt;&gt;NOR",G39:G45)</f>
        <v>0</v>
      </c>
      <c r="H38" s="235"/>
      <c r="I38" s="235">
        <f>SUM(I39:I45)</f>
        <v>0</v>
      </c>
      <c r="J38" s="235"/>
      <c r="K38" s="235">
        <f>SUM(K39:K45)</f>
        <v>0</v>
      </c>
      <c r="L38" s="235"/>
      <c r="M38" s="235">
        <f>SUM(M39:M45)</f>
        <v>0</v>
      </c>
      <c r="N38" s="234"/>
      <c r="O38" s="234">
        <f>SUM(O39:O45)</f>
        <v>0</v>
      </c>
      <c r="P38" s="234"/>
      <c r="Q38" s="234">
        <f>SUM(Q39:Q45)</f>
        <v>0</v>
      </c>
      <c r="R38" s="235"/>
      <c r="S38" s="235"/>
      <c r="T38" s="236"/>
      <c r="U38" s="230"/>
      <c r="V38" s="230">
        <f>SUM(V39:V45)</f>
        <v>0</v>
      </c>
      <c r="W38" s="230"/>
      <c r="X38" s="230"/>
      <c r="AG38" t="s">
        <v>233</v>
      </c>
    </row>
    <row r="39" spans="1:60" outlineLevel="1" x14ac:dyDescent="0.2">
      <c r="A39" s="248">
        <v>27</v>
      </c>
      <c r="B39" s="249" t="s">
        <v>1412</v>
      </c>
      <c r="C39" s="263" t="s">
        <v>1413</v>
      </c>
      <c r="D39" s="250" t="s">
        <v>1403</v>
      </c>
      <c r="E39" s="251">
        <v>16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15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323</v>
      </c>
      <c r="T39" s="254" t="s">
        <v>324</v>
      </c>
      <c r="U39" s="221">
        <v>0</v>
      </c>
      <c r="V39" s="221">
        <f>ROUND(E39*U39,2)</f>
        <v>0</v>
      </c>
      <c r="W39" s="221"/>
      <c r="X39" s="221" t="s">
        <v>239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325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8">
        <v>28</v>
      </c>
      <c r="B40" s="249" t="s">
        <v>1414</v>
      </c>
      <c r="C40" s="263" t="s">
        <v>1415</v>
      </c>
      <c r="D40" s="250" t="s">
        <v>1403</v>
      </c>
      <c r="E40" s="251">
        <v>16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15</v>
      </c>
      <c r="M40" s="253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323</v>
      </c>
      <c r="T40" s="254" t="s">
        <v>324</v>
      </c>
      <c r="U40" s="221">
        <v>0</v>
      </c>
      <c r="V40" s="221">
        <f>ROUND(E40*U40,2)</f>
        <v>0</v>
      </c>
      <c r="W40" s="221"/>
      <c r="X40" s="221" t="s">
        <v>239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325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8">
        <v>29</v>
      </c>
      <c r="B41" s="249" t="s">
        <v>1416</v>
      </c>
      <c r="C41" s="263" t="s">
        <v>1417</v>
      </c>
      <c r="D41" s="250" t="s">
        <v>1403</v>
      </c>
      <c r="E41" s="251">
        <v>8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15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323</v>
      </c>
      <c r="T41" s="254" t="s">
        <v>324</v>
      </c>
      <c r="U41" s="221">
        <v>0</v>
      </c>
      <c r="V41" s="221">
        <f>ROUND(E41*U41,2)</f>
        <v>0</v>
      </c>
      <c r="W41" s="221"/>
      <c r="X41" s="221" t="s">
        <v>239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325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8">
        <v>30</v>
      </c>
      <c r="B42" s="249" t="s">
        <v>1418</v>
      </c>
      <c r="C42" s="263" t="s">
        <v>1419</v>
      </c>
      <c r="D42" s="250" t="s">
        <v>1403</v>
      </c>
      <c r="E42" s="251">
        <v>50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15</v>
      </c>
      <c r="M42" s="253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3"/>
      <c r="S42" s="253" t="s">
        <v>323</v>
      </c>
      <c r="T42" s="254" t="s">
        <v>324</v>
      </c>
      <c r="U42" s="221">
        <v>0</v>
      </c>
      <c r="V42" s="221">
        <f>ROUND(E42*U42,2)</f>
        <v>0</v>
      </c>
      <c r="W42" s="221"/>
      <c r="X42" s="221" t="s">
        <v>239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325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8">
        <v>31</v>
      </c>
      <c r="B43" s="249" t="s">
        <v>1420</v>
      </c>
      <c r="C43" s="263" t="s">
        <v>1421</v>
      </c>
      <c r="D43" s="250" t="s">
        <v>1403</v>
      </c>
      <c r="E43" s="251">
        <v>16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15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323</v>
      </c>
      <c r="T43" s="254" t="s">
        <v>324</v>
      </c>
      <c r="U43" s="221">
        <v>0</v>
      </c>
      <c r="V43" s="221">
        <f>ROUND(E43*U43,2)</f>
        <v>0</v>
      </c>
      <c r="W43" s="221"/>
      <c r="X43" s="221" t="s">
        <v>239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325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8">
        <v>32</v>
      </c>
      <c r="B44" s="249" t="s">
        <v>1422</v>
      </c>
      <c r="C44" s="263" t="s">
        <v>1423</v>
      </c>
      <c r="D44" s="250" t="s">
        <v>1403</v>
      </c>
      <c r="E44" s="251">
        <v>16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15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323</v>
      </c>
      <c r="T44" s="254" t="s">
        <v>324</v>
      </c>
      <c r="U44" s="221">
        <v>0</v>
      </c>
      <c r="V44" s="221">
        <f>ROUND(E44*U44,2)</f>
        <v>0</v>
      </c>
      <c r="W44" s="221"/>
      <c r="X44" s="221" t="s">
        <v>239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325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8">
        <v>33</v>
      </c>
      <c r="B45" s="249" t="s">
        <v>1424</v>
      </c>
      <c r="C45" s="263" t="s">
        <v>1425</v>
      </c>
      <c r="D45" s="250" t="s">
        <v>1403</v>
      </c>
      <c r="E45" s="251">
        <v>8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15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323</v>
      </c>
      <c r="T45" s="254" t="s">
        <v>324</v>
      </c>
      <c r="U45" s="221">
        <v>0</v>
      </c>
      <c r="V45" s="221">
        <f>ROUND(E45*U45,2)</f>
        <v>0</v>
      </c>
      <c r="W45" s="221"/>
      <c r="X45" s="221" t="s">
        <v>239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325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31" t="s">
        <v>232</v>
      </c>
      <c r="B46" s="232" t="s">
        <v>139</v>
      </c>
      <c r="C46" s="258" t="s">
        <v>140</v>
      </c>
      <c r="D46" s="233"/>
      <c r="E46" s="234"/>
      <c r="F46" s="235"/>
      <c r="G46" s="235">
        <f>SUMIF(AG47:AG48,"&lt;&gt;NOR",G47:G48)</f>
        <v>0</v>
      </c>
      <c r="H46" s="235"/>
      <c r="I46" s="235">
        <f>SUM(I47:I48)</f>
        <v>0</v>
      </c>
      <c r="J46" s="235"/>
      <c r="K46" s="235">
        <f>SUM(K47:K48)</f>
        <v>0</v>
      </c>
      <c r="L46" s="235"/>
      <c r="M46" s="235">
        <f>SUM(M47:M48)</f>
        <v>0</v>
      </c>
      <c r="N46" s="234"/>
      <c r="O46" s="234">
        <f>SUM(O47:O48)</f>
        <v>0</v>
      </c>
      <c r="P46" s="234"/>
      <c r="Q46" s="234">
        <f>SUM(Q47:Q48)</f>
        <v>0</v>
      </c>
      <c r="R46" s="235"/>
      <c r="S46" s="235"/>
      <c r="T46" s="236"/>
      <c r="U46" s="230"/>
      <c r="V46" s="230">
        <f>SUM(V47:V48)</f>
        <v>0</v>
      </c>
      <c r="W46" s="230"/>
      <c r="X46" s="230"/>
      <c r="AG46" t="s">
        <v>233</v>
      </c>
    </row>
    <row r="47" spans="1:60" outlineLevel="1" x14ac:dyDescent="0.2">
      <c r="A47" s="248">
        <v>34</v>
      </c>
      <c r="B47" s="249" t="s">
        <v>1426</v>
      </c>
      <c r="C47" s="263" t="s">
        <v>1427</v>
      </c>
      <c r="D47" s="250" t="s">
        <v>837</v>
      </c>
      <c r="E47" s="251">
        <v>1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15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323</v>
      </c>
      <c r="T47" s="254" t="s">
        <v>324</v>
      </c>
      <c r="U47" s="221">
        <v>0</v>
      </c>
      <c r="V47" s="221">
        <f>ROUND(E47*U47,2)</f>
        <v>0</v>
      </c>
      <c r="W47" s="221"/>
      <c r="X47" s="221" t="s">
        <v>239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325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8">
        <v>35</v>
      </c>
      <c r="B48" s="239" t="s">
        <v>1428</v>
      </c>
      <c r="C48" s="259" t="s">
        <v>1429</v>
      </c>
      <c r="D48" s="240" t="s">
        <v>837</v>
      </c>
      <c r="E48" s="241">
        <v>1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15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323</v>
      </c>
      <c r="T48" s="244" t="s">
        <v>324</v>
      </c>
      <c r="U48" s="221">
        <v>0</v>
      </c>
      <c r="V48" s="221">
        <f>ROUND(E48*U48,2)</f>
        <v>0</v>
      </c>
      <c r="W48" s="221"/>
      <c r="X48" s="221" t="s">
        <v>239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325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33" x14ac:dyDescent="0.2">
      <c r="A49" s="3"/>
      <c r="B49" s="4"/>
      <c r="C49" s="268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219</v>
      </c>
    </row>
    <row r="50" spans="1:33" x14ac:dyDescent="0.2">
      <c r="A50" s="213"/>
      <c r="B50" s="214" t="s">
        <v>29</v>
      </c>
      <c r="C50" s="269"/>
      <c r="D50" s="215"/>
      <c r="E50" s="216"/>
      <c r="F50" s="216"/>
      <c r="G50" s="237">
        <f>G8+G21+G26+G33+G38+G46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1094</v>
      </c>
    </row>
    <row r="51" spans="1:33" x14ac:dyDescent="0.2">
      <c r="C51" s="270"/>
      <c r="D51" s="10"/>
      <c r="AG51" t="s">
        <v>1095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E++3tkdwxxP2N5iRho5G6S4UxJZx68Gq6VKNrLFzzKALYCtgxBixjTBwzch+MGALFve8uA6u1cd2JapPA6W/w==" saltValue="j2nurTwj2z/ir/eVqiPZt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30FA-97CB-458F-AC85-6922F494FB6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89</v>
      </c>
      <c r="C8" s="258" t="s">
        <v>91</v>
      </c>
      <c r="D8" s="233"/>
      <c r="E8" s="234"/>
      <c r="F8" s="235"/>
      <c r="G8" s="235">
        <f>SUMIF(AG9:AG12,"&lt;&gt;NOR",G9:G12)</f>
        <v>0</v>
      </c>
      <c r="H8" s="235"/>
      <c r="I8" s="235">
        <f>SUM(I9:I12)</f>
        <v>0</v>
      </c>
      <c r="J8" s="235"/>
      <c r="K8" s="235">
        <f>SUM(K9:K12)</f>
        <v>0</v>
      </c>
      <c r="L8" s="235"/>
      <c r="M8" s="235">
        <f>SUM(M9:M12)</f>
        <v>0</v>
      </c>
      <c r="N8" s="234"/>
      <c r="O8" s="234">
        <f>SUM(O9:O12)</f>
        <v>0</v>
      </c>
      <c r="P8" s="234"/>
      <c r="Q8" s="234">
        <f>SUM(Q9:Q12)</f>
        <v>0</v>
      </c>
      <c r="R8" s="235"/>
      <c r="S8" s="235"/>
      <c r="T8" s="236"/>
      <c r="U8" s="230"/>
      <c r="V8" s="230">
        <f>SUM(V9:V12)</f>
        <v>2.46</v>
      </c>
      <c r="W8" s="230"/>
      <c r="X8" s="230"/>
      <c r="AG8" t="s">
        <v>233</v>
      </c>
    </row>
    <row r="9" spans="1:60" outlineLevel="1" x14ac:dyDescent="0.2">
      <c r="A9" s="238">
        <v>1</v>
      </c>
      <c r="B9" s="239" t="s">
        <v>234</v>
      </c>
      <c r="C9" s="259" t="s">
        <v>235</v>
      </c>
      <c r="D9" s="240" t="s">
        <v>236</v>
      </c>
      <c r="E9" s="241">
        <v>1.68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237</v>
      </c>
      <c r="T9" s="244" t="s">
        <v>237</v>
      </c>
      <c r="U9" s="221">
        <v>1.4630000000000001</v>
      </c>
      <c r="V9" s="221">
        <f>ROUND(E9*U9,2)</f>
        <v>2.46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0" t="s">
        <v>1430</v>
      </c>
      <c r="D10" s="223"/>
      <c r="E10" s="224"/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242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0" t="s">
        <v>1431</v>
      </c>
      <c r="D11" s="223"/>
      <c r="E11" s="224">
        <v>0.84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242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60" t="s">
        <v>1432</v>
      </c>
      <c r="D12" s="223"/>
      <c r="E12" s="224">
        <v>0.84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242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1" t="s">
        <v>232</v>
      </c>
      <c r="B13" s="232" t="s">
        <v>95</v>
      </c>
      <c r="C13" s="258" t="s">
        <v>96</v>
      </c>
      <c r="D13" s="233"/>
      <c r="E13" s="234"/>
      <c r="F13" s="235"/>
      <c r="G13" s="235">
        <f>SUMIF(AG14:AG18,"&lt;&gt;NOR",G14:G18)</f>
        <v>0</v>
      </c>
      <c r="H13" s="235"/>
      <c r="I13" s="235">
        <f>SUM(I14:I18)</f>
        <v>0</v>
      </c>
      <c r="J13" s="235"/>
      <c r="K13" s="235">
        <f>SUM(K14:K18)</f>
        <v>0</v>
      </c>
      <c r="L13" s="235"/>
      <c r="M13" s="235">
        <f>SUM(M14:M18)</f>
        <v>0</v>
      </c>
      <c r="N13" s="234"/>
      <c r="O13" s="234">
        <f>SUM(O14:O18)</f>
        <v>0.49</v>
      </c>
      <c r="P13" s="234"/>
      <c r="Q13" s="234">
        <f>SUM(Q14:Q18)</f>
        <v>0</v>
      </c>
      <c r="R13" s="235"/>
      <c r="S13" s="235"/>
      <c r="T13" s="236"/>
      <c r="U13" s="230"/>
      <c r="V13" s="230">
        <f>SUM(V14:V18)</f>
        <v>3.71</v>
      </c>
      <c r="W13" s="230"/>
      <c r="X13" s="230"/>
      <c r="AG13" t="s">
        <v>233</v>
      </c>
    </row>
    <row r="14" spans="1:60" ht="33.75" outlineLevel="1" x14ac:dyDescent="0.2">
      <c r="A14" s="238">
        <v>2</v>
      </c>
      <c r="B14" s="239" t="s">
        <v>1433</v>
      </c>
      <c r="C14" s="259" t="s">
        <v>1434</v>
      </c>
      <c r="D14" s="240" t="s">
        <v>278</v>
      </c>
      <c r="E14" s="241">
        <v>6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15</v>
      </c>
      <c r="M14" s="243">
        <f>G14*(1+L14/100)</f>
        <v>0</v>
      </c>
      <c r="N14" s="241">
        <v>8.1199999999999994E-2</v>
      </c>
      <c r="O14" s="241">
        <f>ROUND(E14*N14,2)</f>
        <v>0.49</v>
      </c>
      <c r="P14" s="241">
        <v>0</v>
      </c>
      <c r="Q14" s="241">
        <f>ROUND(E14*P14,2)</f>
        <v>0</v>
      </c>
      <c r="R14" s="243" t="s">
        <v>361</v>
      </c>
      <c r="S14" s="243" t="s">
        <v>237</v>
      </c>
      <c r="T14" s="244" t="s">
        <v>238</v>
      </c>
      <c r="U14" s="221">
        <v>0.61799999999999999</v>
      </c>
      <c r="V14" s="221">
        <f>ROUND(E14*U14,2)</f>
        <v>3.71</v>
      </c>
      <c r="W14" s="221"/>
      <c r="X14" s="221" t="s">
        <v>239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1" t="s">
        <v>1099</v>
      </c>
      <c r="D15" s="245"/>
      <c r="E15" s="245"/>
      <c r="F15" s="245"/>
      <c r="G15" s="245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292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0" t="s">
        <v>1430</v>
      </c>
      <c r="D16" s="223"/>
      <c r="E16" s="224"/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242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0" t="s">
        <v>1435</v>
      </c>
      <c r="D17" s="223"/>
      <c r="E17" s="224">
        <v>3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242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0" t="s">
        <v>1436</v>
      </c>
      <c r="D18" s="223"/>
      <c r="E18" s="224">
        <v>3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242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1" t="s">
        <v>232</v>
      </c>
      <c r="B19" s="232" t="s">
        <v>105</v>
      </c>
      <c r="C19" s="258" t="s">
        <v>106</v>
      </c>
      <c r="D19" s="233"/>
      <c r="E19" s="234"/>
      <c r="F19" s="235"/>
      <c r="G19" s="235">
        <f>SUMIF(AG20:AG33,"&lt;&gt;NOR",G20:G33)</f>
        <v>0</v>
      </c>
      <c r="H19" s="235"/>
      <c r="I19" s="235">
        <f>SUM(I20:I33)</f>
        <v>0</v>
      </c>
      <c r="J19" s="235"/>
      <c r="K19" s="235">
        <f>SUM(K20:K33)</f>
        <v>0</v>
      </c>
      <c r="L19" s="235"/>
      <c r="M19" s="235">
        <f>SUM(M20:M33)</f>
        <v>0</v>
      </c>
      <c r="N19" s="234"/>
      <c r="O19" s="234">
        <f>SUM(O20:O33)</f>
        <v>0.19</v>
      </c>
      <c r="P19" s="234"/>
      <c r="Q19" s="234">
        <f>SUM(Q20:Q33)</f>
        <v>0</v>
      </c>
      <c r="R19" s="235"/>
      <c r="S19" s="235"/>
      <c r="T19" s="236"/>
      <c r="U19" s="230"/>
      <c r="V19" s="230">
        <f>SUM(V20:V33)</f>
        <v>5.8900000000000006</v>
      </c>
      <c r="W19" s="230"/>
      <c r="X19" s="230"/>
      <c r="AG19" t="s">
        <v>233</v>
      </c>
    </row>
    <row r="20" spans="1:60" outlineLevel="1" x14ac:dyDescent="0.2">
      <c r="A20" s="238">
        <v>3</v>
      </c>
      <c r="B20" s="239" t="s">
        <v>1109</v>
      </c>
      <c r="C20" s="259" t="s">
        <v>1110</v>
      </c>
      <c r="D20" s="240" t="s">
        <v>278</v>
      </c>
      <c r="E20" s="241">
        <v>2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15</v>
      </c>
      <c r="M20" s="243">
        <f>G20*(1+L20/100)</f>
        <v>0</v>
      </c>
      <c r="N20" s="241">
        <v>3.5619999999999999E-2</v>
      </c>
      <c r="O20" s="241">
        <f>ROUND(E20*N20,2)</f>
        <v>7.0000000000000007E-2</v>
      </c>
      <c r="P20" s="241">
        <v>0</v>
      </c>
      <c r="Q20" s="241">
        <f>ROUND(E20*P20,2)</f>
        <v>0</v>
      </c>
      <c r="R20" s="243" t="s">
        <v>361</v>
      </c>
      <c r="S20" s="243" t="s">
        <v>237</v>
      </c>
      <c r="T20" s="244" t="s">
        <v>238</v>
      </c>
      <c r="U20" s="221">
        <v>0.88292999999999999</v>
      </c>
      <c r="V20" s="221">
        <f>ROUND(E20*U20,2)</f>
        <v>1.77</v>
      </c>
      <c r="W20" s="221"/>
      <c r="X20" s="221" t="s">
        <v>239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1" t="s">
        <v>1111</v>
      </c>
      <c r="D21" s="245"/>
      <c r="E21" s="245"/>
      <c r="F21" s="245"/>
      <c r="G21" s="245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292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7" t="str">
        <f>C21</f>
        <v>jakoukoliv maltou, z pomocného pracovního lešení o výšce podlahy do 1900 mm a pro zatížení do 1,5 kPa,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0" t="s">
        <v>1430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242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0" t="s">
        <v>1437</v>
      </c>
      <c r="D23" s="223"/>
      <c r="E23" s="224">
        <v>1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242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0" t="s">
        <v>1438</v>
      </c>
      <c r="D24" s="223"/>
      <c r="E24" s="224">
        <v>1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242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8">
        <v>4</v>
      </c>
      <c r="B25" s="239" t="s">
        <v>1113</v>
      </c>
      <c r="C25" s="259" t="s">
        <v>1114</v>
      </c>
      <c r="D25" s="240" t="s">
        <v>236</v>
      </c>
      <c r="E25" s="241">
        <v>1.25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15</v>
      </c>
      <c r="M25" s="243">
        <f>G25*(1+L25/100)</f>
        <v>0</v>
      </c>
      <c r="N25" s="241">
        <v>3.8289999999999998E-2</v>
      </c>
      <c r="O25" s="241">
        <f>ROUND(E25*N25,2)</f>
        <v>0.05</v>
      </c>
      <c r="P25" s="241">
        <v>0</v>
      </c>
      <c r="Q25" s="241">
        <f>ROUND(E25*P25,2)</f>
        <v>0</v>
      </c>
      <c r="R25" s="243" t="s">
        <v>361</v>
      </c>
      <c r="S25" s="243" t="s">
        <v>237</v>
      </c>
      <c r="T25" s="244" t="s">
        <v>238</v>
      </c>
      <c r="U25" s="221">
        <v>1.8764099999999999</v>
      </c>
      <c r="V25" s="221">
        <f>ROUND(E25*U25,2)</f>
        <v>2.35</v>
      </c>
      <c r="W25" s="221"/>
      <c r="X25" s="221" t="s">
        <v>239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1" t="s">
        <v>365</v>
      </c>
      <c r="D26" s="245"/>
      <c r="E26" s="245"/>
      <c r="F26" s="245"/>
      <c r="G26" s="245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292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0" t="s">
        <v>1430</v>
      </c>
      <c r="D27" s="223"/>
      <c r="E27" s="224"/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242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0" t="s">
        <v>1439</v>
      </c>
      <c r="D28" s="223"/>
      <c r="E28" s="224">
        <v>0.625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242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0" t="s">
        <v>1440</v>
      </c>
      <c r="D29" s="223"/>
      <c r="E29" s="224">
        <v>0.625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242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8">
        <v>5</v>
      </c>
      <c r="B30" s="239" t="s">
        <v>1441</v>
      </c>
      <c r="C30" s="259" t="s">
        <v>1442</v>
      </c>
      <c r="D30" s="240" t="s">
        <v>278</v>
      </c>
      <c r="E30" s="241">
        <v>2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15</v>
      </c>
      <c r="M30" s="243">
        <f>G30*(1+L30/100)</f>
        <v>0</v>
      </c>
      <c r="N30" s="241">
        <v>3.5619999999999999E-2</v>
      </c>
      <c r="O30" s="241">
        <f>ROUND(E30*N30,2)</f>
        <v>7.0000000000000007E-2</v>
      </c>
      <c r="P30" s="241">
        <v>0</v>
      </c>
      <c r="Q30" s="241">
        <f>ROUND(E30*P30,2)</f>
        <v>0</v>
      </c>
      <c r="R30" s="243"/>
      <c r="S30" s="243" t="s">
        <v>323</v>
      </c>
      <c r="T30" s="244" t="s">
        <v>324</v>
      </c>
      <c r="U30" s="221">
        <v>0.88292999999999999</v>
      </c>
      <c r="V30" s="221">
        <f>ROUND(E30*U30,2)</f>
        <v>1.77</v>
      </c>
      <c r="W30" s="221"/>
      <c r="X30" s="221" t="s">
        <v>239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0" t="s">
        <v>1443</v>
      </c>
      <c r="D31" s="223"/>
      <c r="E31" s="224"/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242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0" t="s">
        <v>1444</v>
      </c>
      <c r="D32" s="223"/>
      <c r="E32" s="224">
        <v>1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242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1445</v>
      </c>
      <c r="D33" s="223"/>
      <c r="E33" s="224">
        <v>1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242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1" t="s">
        <v>232</v>
      </c>
      <c r="B34" s="232" t="s">
        <v>107</v>
      </c>
      <c r="C34" s="258" t="s">
        <v>108</v>
      </c>
      <c r="D34" s="233"/>
      <c r="E34" s="234"/>
      <c r="F34" s="235"/>
      <c r="G34" s="235">
        <f>SUMIF(AG35:AG41,"&lt;&gt;NOR",G35:G41)</f>
        <v>0</v>
      </c>
      <c r="H34" s="235"/>
      <c r="I34" s="235">
        <f>SUM(I35:I41)</f>
        <v>0</v>
      </c>
      <c r="J34" s="235"/>
      <c r="K34" s="235">
        <f>SUM(K35:K41)</f>
        <v>0</v>
      </c>
      <c r="L34" s="235"/>
      <c r="M34" s="235">
        <f>SUM(M35:M41)</f>
        <v>0</v>
      </c>
      <c r="N34" s="234"/>
      <c r="O34" s="234">
        <f>SUM(O35:O41)</f>
        <v>0.01</v>
      </c>
      <c r="P34" s="234"/>
      <c r="Q34" s="234">
        <f>SUM(Q35:Q41)</f>
        <v>0</v>
      </c>
      <c r="R34" s="235"/>
      <c r="S34" s="235"/>
      <c r="T34" s="236"/>
      <c r="U34" s="230"/>
      <c r="V34" s="230">
        <f>SUM(V35:V41)</f>
        <v>1.92</v>
      </c>
      <c r="W34" s="230"/>
      <c r="X34" s="230"/>
      <c r="AG34" t="s">
        <v>233</v>
      </c>
    </row>
    <row r="35" spans="1:60" outlineLevel="1" x14ac:dyDescent="0.2">
      <c r="A35" s="238">
        <v>6</v>
      </c>
      <c r="B35" s="239" t="s">
        <v>405</v>
      </c>
      <c r="C35" s="259" t="s">
        <v>406</v>
      </c>
      <c r="D35" s="240" t="s">
        <v>236</v>
      </c>
      <c r="E35" s="241">
        <v>8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15</v>
      </c>
      <c r="M35" s="243">
        <f>G35*(1+L35/100)</f>
        <v>0</v>
      </c>
      <c r="N35" s="241">
        <v>6.8000000000000005E-4</v>
      </c>
      <c r="O35" s="241">
        <f>ROUND(E35*N35,2)</f>
        <v>0.01</v>
      </c>
      <c r="P35" s="241">
        <v>0</v>
      </c>
      <c r="Q35" s="241">
        <f>ROUND(E35*P35,2)</f>
        <v>0</v>
      </c>
      <c r="R35" s="243" t="s">
        <v>290</v>
      </c>
      <c r="S35" s="243" t="s">
        <v>237</v>
      </c>
      <c r="T35" s="244" t="s">
        <v>237</v>
      </c>
      <c r="U35" s="221">
        <v>0.21</v>
      </c>
      <c r="V35" s="221">
        <f>ROUND(E35*U35,2)</f>
        <v>1.68</v>
      </c>
      <c r="W35" s="221"/>
      <c r="X35" s="221" t="s">
        <v>239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1" t="s">
        <v>407</v>
      </c>
      <c r="D36" s="245"/>
      <c r="E36" s="245"/>
      <c r="F36" s="245"/>
      <c r="G36" s="245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292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0" t="s">
        <v>1430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242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0" t="s">
        <v>1446</v>
      </c>
      <c r="D38" s="223"/>
      <c r="E38" s="224">
        <v>4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242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0" t="s">
        <v>1447</v>
      </c>
      <c r="D39" s="223"/>
      <c r="E39" s="224">
        <v>4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242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8">
        <v>7</v>
      </c>
      <c r="B40" s="239" t="s">
        <v>460</v>
      </c>
      <c r="C40" s="259" t="s">
        <v>461</v>
      </c>
      <c r="D40" s="240" t="s">
        <v>236</v>
      </c>
      <c r="E40" s="241">
        <v>8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15</v>
      </c>
      <c r="M40" s="243">
        <f>G40*(1+L40/100)</f>
        <v>0</v>
      </c>
      <c r="N40" s="241">
        <v>1.8000000000000001E-4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323</v>
      </c>
      <c r="T40" s="244" t="s">
        <v>324</v>
      </c>
      <c r="U40" s="221">
        <v>0.03</v>
      </c>
      <c r="V40" s="221">
        <f>ROUND(E40*U40,2)</f>
        <v>0.24</v>
      </c>
      <c r="W40" s="221"/>
      <c r="X40" s="221" t="s">
        <v>239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0" t="s">
        <v>1448</v>
      </c>
      <c r="D41" s="223"/>
      <c r="E41" s="224">
        <v>8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242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31" t="s">
        <v>232</v>
      </c>
      <c r="B42" s="232" t="s">
        <v>119</v>
      </c>
      <c r="C42" s="258" t="s">
        <v>120</v>
      </c>
      <c r="D42" s="233"/>
      <c r="E42" s="234"/>
      <c r="F42" s="235"/>
      <c r="G42" s="235">
        <f>SUMIF(AG43:AG51,"&lt;&gt;NOR",G43:G51)</f>
        <v>0</v>
      </c>
      <c r="H42" s="235"/>
      <c r="I42" s="235">
        <f>SUM(I43:I51)</f>
        <v>0</v>
      </c>
      <c r="J42" s="235"/>
      <c r="K42" s="235">
        <f>SUM(K43:K51)</f>
        <v>0</v>
      </c>
      <c r="L42" s="235"/>
      <c r="M42" s="235">
        <f>SUM(M43:M51)</f>
        <v>0</v>
      </c>
      <c r="N42" s="234"/>
      <c r="O42" s="234">
        <f>SUM(O43:O51)</f>
        <v>0.06</v>
      </c>
      <c r="P42" s="234"/>
      <c r="Q42" s="234">
        <f>SUM(Q43:Q51)</f>
        <v>0</v>
      </c>
      <c r="R42" s="235"/>
      <c r="S42" s="235"/>
      <c r="T42" s="236"/>
      <c r="U42" s="230"/>
      <c r="V42" s="230">
        <f>SUM(V43:V51)</f>
        <v>10.6</v>
      </c>
      <c r="W42" s="230"/>
      <c r="X42" s="230"/>
      <c r="AG42" t="s">
        <v>233</v>
      </c>
    </row>
    <row r="43" spans="1:60" outlineLevel="1" x14ac:dyDescent="0.2">
      <c r="A43" s="238">
        <v>8</v>
      </c>
      <c r="B43" s="239" t="s">
        <v>1449</v>
      </c>
      <c r="C43" s="259" t="s">
        <v>1450</v>
      </c>
      <c r="D43" s="240" t="s">
        <v>236</v>
      </c>
      <c r="E43" s="241">
        <v>10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15</v>
      </c>
      <c r="M43" s="243">
        <f>G43*(1+L43/100)</f>
        <v>0</v>
      </c>
      <c r="N43" s="241">
        <v>6.3499999999999997E-3</v>
      </c>
      <c r="O43" s="241">
        <f>ROUND(E43*N43,2)</f>
        <v>0.06</v>
      </c>
      <c r="P43" s="241">
        <v>0</v>
      </c>
      <c r="Q43" s="241">
        <f>ROUND(E43*P43,2)</f>
        <v>0</v>
      </c>
      <c r="R43" s="243" t="s">
        <v>545</v>
      </c>
      <c r="S43" s="243" t="s">
        <v>237</v>
      </c>
      <c r="T43" s="244" t="s">
        <v>237</v>
      </c>
      <c r="U43" s="221">
        <v>0.26</v>
      </c>
      <c r="V43" s="221">
        <f>ROUND(E43*U43,2)</f>
        <v>2.6</v>
      </c>
      <c r="W43" s="221"/>
      <c r="X43" s="221" t="s">
        <v>239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0" t="s">
        <v>1430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242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0" t="s">
        <v>1451</v>
      </c>
      <c r="D45" s="223"/>
      <c r="E45" s="224">
        <v>5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242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0" t="s">
        <v>1452</v>
      </c>
      <c r="D46" s="223"/>
      <c r="E46" s="224">
        <v>5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242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8">
        <v>9</v>
      </c>
      <c r="B47" s="239" t="s">
        <v>1453</v>
      </c>
      <c r="C47" s="259" t="s">
        <v>1454</v>
      </c>
      <c r="D47" s="240" t="s">
        <v>1403</v>
      </c>
      <c r="E47" s="241">
        <v>4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 t="s">
        <v>545</v>
      </c>
      <c r="S47" s="243" t="s">
        <v>237</v>
      </c>
      <c r="T47" s="244" t="s">
        <v>237</v>
      </c>
      <c r="U47" s="221">
        <v>2</v>
      </c>
      <c r="V47" s="221">
        <f>ROUND(E47*U47,2)</f>
        <v>8</v>
      </c>
      <c r="W47" s="221"/>
      <c r="X47" s="221" t="s">
        <v>239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1455</v>
      </c>
      <c r="D48" s="245"/>
      <c r="E48" s="245"/>
      <c r="F48" s="245"/>
      <c r="G48" s="245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292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0" t="s">
        <v>1430</v>
      </c>
      <c r="D49" s="223"/>
      <c r="E49" s="224"/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242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0" t="s">
        <v>1456</v>
      </c>
      <c r="D50" s="223"/>
      <c r="E50" s="224">
        <v>2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242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0" t="s">
        <v>1457</v>
      </c>
      <c r="D51" s="223"/>
      <c r="E51" s="224">
        <v>2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242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31" t="s">
        <v>232</v>
      </c>
      <c r="B52" s="232" t="s">
        <v>123</v>
      </c>
      <c r="C52" s="258" t="s">
        <v>124</v>
      </c>
      <c r="D52" s="233"/>
      <c r="E52" s="234"/>
      <c r="F52" s="235"/>
      <c r="G52" s="235">
        <f>SUMIF(AG53:AG75,"&lt;&gt;NOR",G53:G75)</f>
        <v>0</v>
      </c>
      <c r="H52" s="235"/>
      <c r="I52" s="235">
        <f>SUM(I53:I75)</f>
        <v>0</v>
      </c>
      <c r="J52" s="235"/>
      <c r="K52" s="235">
        <f>SUM(K53:K75)</f>
        <v>0</v>
      </c>
      <c r="L52" s="235"/>
      <c r="M52" s="235">
        <f>SUM(M53:M75)</f>
        <v>0</v>
      </c>
      <c r="N52" s="234"/>
      <c r="O52" s="234">
        <f>SUM(O53:O75)</f>
        <v>0</v>
      </c>
      <c r="P52" s="234"/>
      <c r="Q52" s="234">
        <f>SUM(Q53:Q75)</f>
        <v>1.01</v>
      </c>
      <c r="R52" s="235"/>
      <c r="S52" s="235"/>
      <c r="T52" s="236"/>
      <c r="U52" s="230"/>
      <c r="V52" s="230">
        <f>SUM(V53:V75)</f>
        <v>21.34</v>
      </c>
      <c r="W52" s="230"/>
      <c r="X52" s="230"/>
      <c r="AG52" t="s">
        <v>233</v>
      </c>
    </row>
    <row r="53" spans="1:60" outlineLevel="1" x14ac:dyDescent="0.2">
      <c r="A53" s="238">
        <v>10</v>
      </c>
      <c r="B53" s="239" t="s">
        <v>1458</v>
      </c>
      <c r="C53" s="259" t="s">
        <v>1459</v>
      </c>
      <c r="D53" s="240" t="s">
        <v>572</v>
      </c>
      <c r="E53" s="241">
        <v>4.4999999999999998E-2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15</v>
      </c>
      <c r="M53" s="243">
        <f>G53*(1+L53/100)</f>
        <v>0</v>
      </c>
      <c r="N53" s="241">
        <v>0</v>
      </c>
      <c r="O53" s="241">
        <f>ROUND(E53*N53,2)</f>
        <v>0</v>
      </c>
      <c r="P53" s="241">
        <v>2.85</v>
      </c>
      <c r="Q53" s="241">
        <f>ROUND(E53*P53,2)</f>
        <v>0.13</v>
      </c>
      <c r="R53" s="243" t="s">
        <v>1460</v>
      </c>
      <c r="S53" s="243" t="s">
        <v>237</v>
      </c>
      <c r="T53" s="244" t="s">
        <v>238</v>
      </c>
      <c r="U53" s="221">
        <v>17.606999999999999</v>
      </c>
      <c r="V53" s="221">
        <f>ROUND(E53*U53,2)</f>
        <v>0.79</v>
      </c>
      <c r="W53" s="221"/>
      <c r="X53" s="221" t="s">
        <v>239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1" t="s">
        <v>1461</v>
      </c>
      <c r="D54" s="245"/>
      <c r="E54" s="245"/>
      <c r="F54" s="245"/>
      <c r="G54" s="245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292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7" t="str">
        <f>C54</f>
        <v>s naložením vybouraných hmot a suti na dopravní prostředek nebo s odklizením na hromady do vzdálenosti 20 m</v>
      </c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0" t="s">
        <v>1443</v>
      </c>
      <c r="D55" s="223"/>
      <c r="E55" s="224"/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242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0" t="s">
        <v>1462</v>
      </c>
      <c r="D56" s="223"/>
      <c r="E56" s="224">
        <v>2.2499999999999999E-2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242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0" t="s">
        <v>1463</v>
      </c>
      <c r="D57" s="223"/>
      <c r="E57" s="224">
        <v>2.2499999999999999E-2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242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8">
        <v>11</v>
      </c>
      <c r="B58" s="239" t="s">
        <v>651</v>
      </c>
      <c r="C58" s="259" t="s">
        <v>652</v>
      </c>
      <c r="D58" s="240" t="s">
        <v>236</v>
      </c>
      <c r="E58" s="241">
        <v>1.08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15</v>
      </c>
      <c r="M58" s="243">
        <f>G58*(1+L58/100)</f>
        <v>0</v>
      </c>
      <c r="N58" s="241">
        <v>0</v>
      </c>
      <c r="O58" s="241">
        <f>ROUND(E58*N58,2)</f>
        <v>0</v>
      </c>
      <c r="P58" s="241">
        <v>5.5E-2</v>
      </c>
      <c r="Q58" s="241">
        <f>ROUND(E58*P58,2)</f>
        <v>0.06</v>
      </c>
      <c r="R58" s="243" t="s">
        <v>566</v>
      </c>
      <c r="S58" s="243" t="s">
        <v>237</v>
      </c>
      <c r="T58" s="244" t="s">
        <v>237</v>
      </c>
      <c r="U58" s="221">
        <v>0.42499999999999999</v>
      </c>
      <c r="V58" s="221">
        <f>ROUND(E58*U58,2)</f>
        <v>0.46</v>
      </c>
      <c r="W58" s="221"/>
      <c r="X58" s="221" t="s">
        <v>239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17"/>
      <c r="B59" s="218"/>
      <c r="C59" s="261" t="s">
        <v>653</v>
      </c>
      <c r="D59" s="245"/>
      <c r="E59" s="245"/>
      <c r="F59" s="245"/>
      <c r="G59" s="245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292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47" t="str">
        <f>C59</f>
        <v>bez odstupu, po hrubém vybourání otvorů v jakémkoliv zdivu cihelném, včetně pomocného lešení o výšce podlahy do 1900 mm a pro zatížení do 1,5 kPa  (150 kg/m2),</v>
      </c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0" t="s">
        <v>1430</v>
      </c>
      <c r="D60" s="223"/>
      <c r="E60" s="224"/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242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0" t="s">
        <v>1464</v>
      </c>
      <c r="D61" s="223"/>
      <c r="E61" s="224">
        <v>0.54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242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0" t="s">
        <v>1465</v>
      </c>
      <c r="D62" s="223"/>
      <c r="E62" s="224">
        <v>0.54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242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8">
        <v>12</v>
      </c>
      <c r="B63" s="239" t="s">
        <v>1466</v>
      </c>
      <c r="C63" s="259" t="s">
        <v>1467</v>
      </c>
      <c r="D63" s="240" t="s">
        <v>310</v>
      </c>
      <c r="E63" s="241">
        <v>4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15</v>
      </c>
      <c r="M63" s="243">
        <f>G63*(1+L63/100)</f>
        <v>0</v>
      </c>
      <c r="N63" s="241">
        <v>0</v>
      </c>
      <c r="O63" s="241">
        <f>ROUND(E63*N63,2)</f>
        <v>0</v>
      </c>
      <c r="P63" s="241">
        <v>4.6000000000000001E-4</v>
      </c>
      <c r="Q63" s="241">
        <f>ROUND(E63*P63,2)</f>
        <v>0</v>
      </c>
      <c r="R63" s="243" t="s">
        <v>566</v>
      </c>
      <c r="S63" s="243" t="s">
        <v>237</v>
      </c>
      <c r="T63" s="244" t="s">
        <v>238</v>
      </c>
      <c r="U63" s="221">
        <v>2.5</v>
      </c>
      <c r="V63" s="221">
        <f>ROUND(E63*U63,2)</f>
        <v>10</v>
      </c>
      <c r="W63" s="221"/>
      <c r="X63" s="221" t="s">
        <v>239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0" t="s">
        <v>1443</v>
      </c>
      <c r="D64" s="223"/>
      <c r="E64" s="224"/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242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0" t="s">
        <v>1468</v>
      </c>
      <c r="D65" s="223"/>
      <c r="E65" s="224">
        <v>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242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0" t="s">
        <v>1469</v>
      </c>
      <c r="D66" s="223"/>
      <c r="E66" s="224">
        <v>2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242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33.75" outlineLevel="1" x14ac:dyDescent="0.2">
      <c r="A67" s="238">
        <v>13</v>
      </c>
      <c r="B67" s="239" t="s">
        <v>1470</v>
      </c>
      <c r="C67" s="259" t="s">
        <v>1471</v>
      </c>
      <c r="D67" s="240" t="s">
        <v>278</v>
      </c>
      <c r="E67" s="241">
        <v>2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15</v>
      </c>
      <c r="M67" s="243">
        <f>G67*(1+L67/100)</f>
        <v>0</v>
      </c>
      <c r="N67" s="241">
        <v>1.33E-3</v>
      </c>
      <c r="O67" s="241">
        <f>ROUND(E67*N67,2)</f>
        <v>0</v>
      </c>
      <c r="P67" s="241">
        <v>0.20699999999999999</v>
      </c>
      <c r="Q67" s="241">
        <f>ROUND(E67*P67,2)</f>
        <v>0.41</v>
      </c>
      <c r="R67" s="243" t="s">
        <v>566</v>
      </c>
      <c r="S67" s="243" t="s">
        <v>237</v>
      </c>
      <c r="T67" s="244" t="s">
        <v>238</v>
      </c>
      <c r="U67" s="221">
        <v>1.538</v>
      </c>
      <c r="V67" s="221">
        <f>ROUND(E67*U67,2)</f>
        <v>3.08</v>
      </c>
      <c r="W67" s="221"/>
      <c r="X67" s="221" t="s">
        <v>239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1" t="s">
        <v>1472</v>
      </c>
      <c r="D68" s="245"/>
      <c r="E68" s="245"/>
      <c r="F68" s="245"/>
      <c r="G68" s="245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292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0" t="s">
        <v>1430</v>
      </c>
      <c r="D69" s="223"/>
      <c r="E69" s="224"/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242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60" t="s">
        <v>795</v>
      </c>
      <c r="D70" s="223"/>
      <c r="E70" s="224">
        <v>1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242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0" t="s">
        <v>1473</v>
      </c>
      <c r="D71" s="223"/>
      <c r="E71" s="224">
        <v>1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242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8">
        <v>14</v>
      </c>
      <c r="B72" s="239" t="s">
        <v>1474</v>
      </c>
      <c r="C72" s="259" t="s">
        <v>1475</v>
      </c>
      <c r="D72" s="240" t="s">
        <v>310</v>
      </c>
      <c r="E72" s="241">
        <v>7.5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15</v>
      </c>
      <c r="M72" s="243">
        <f>G72*(1+L72/100)</f>
        <v>0</v>
      </c>
      <c r="N72" s="241">
        <v>4.8999999999999998E-4</v>
      </c>
      <c r="O72" s="241">
        <f>ROUND(E72*N72,2)</f>
        <v>0</v>
      </c>
      <c r="P72" s="241">
        <v>5.3999999999999999E-2</v>
      </c>
      <c r="Q72" s="241">
        <f>ROUND(E72*P72,2)</f>
        <v>0.41</v>
      </c>
      <c r="R72" s="243" t="s">
        <v>566</v>
      </c>
      <c r="S72" s="243" t="s">
        <v>237</v>
      </c>
      <c r="T72" s="244" t="s">
        <v>238</v>
      </c>
      <c r="U72" s="221">
        <v>0.93400000000000005</v>
      </c>
      <c r="V72" s="221">
        <f>ROUND(E72*U72,2)</f>
        <v>7.01</v>
      </c>
      <c r="W72" s="221"/>
      <c r="X72" s="221" t="s">
        <v>239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240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0" t="s">
        <v>1430</v>
      </c>
      <c r="D73" s="223"/>
      <c r="E73" s="224"/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242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0" t="s">
        <v>1476</v>
      </c>
      <c r="D74" s="223"/>
      <c r="E74" s="224">
        <v>3.75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242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0" t="s">
        <v>1477</v>
      </c>
      <c r="D75" s="223"/>
      <c r="E75" s="224">
        <v>3.75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242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231" t="s">
        <v>232</v>
      </c>
      <c r="B76" s="232" t="s">
        <v>125</v>
      </c>
      <c r="C76" s="258" t="s">
        <v>126</v>
      </c>
      <c r="D76" s="233"/>
      <c r="E76" s="234"/>
      <c r="F76" s="235"/>
      <c r="G76" s="235">
        <f>SUMIF(AG77:AG78,"&lt;&gt;NOR",G77:G78)</f>
        <v>0</v>
      </c>
      <c r="H76" s="235"/>
      <c r="I76" s="235">
        <f>SUM(I77:I78)</f>
        <v>0</v>
      </c>
      <c r="J76" s="235"/>
      <c r="K76" s="235">
        <f>SUM(K77:K78)</f>
        <v>0</v>
      </c>
      <c r="L76" s="235"/>
      <c r="M76" s="235">
        <f>SUM(M77:M78)</f>
        <v>0</v>
      </c>
      <c r="N76" s="234"/>
      <c r="O76" s="234">
        <f>SUM(O77:O78)</f>
        <v>0</v>
      </c>
      <c r="P76" s="234"/>
      <c r="Q76" s="234">
        <f>SUM(Q77:Q78)</f>
        <v>0</v>
      </c>
      <c r="R76" s="235"/>
      <c r="S76" s="235"/>
      <c r="T76" s="236"/>
      <c r="U76" s="230"/>
      <c r="V76" s="230">
        <f>SUM(V77:V78)</f>
        <v>1.43</v>
      </c>
      <c r="W76" s="230"/>
      <c r="X76" s="230"/>
      <c r="AG76" t="s">
        <v>233</v>
      </c>
    </row>
    <row r="77" spans="1:60" ht="33.75" outlineLevel="1" x14ac:dyDescent="0.2">
      <c r="A77" s="238">
        <v>15</v>
      </c>
      <c r="B77" s="239" t="s">
        <v>754</v>
      </c>
      <c r="C77" s="259" t="s">
        <v>755</v>
      </c>
      <c r="D77" s="240" t="s">
        <v>756</v>
      </c>
      <c r="E77" s="241">
        <v>0.75426000000000004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15</v>
      </c>
      <c r="M77" s="243">
        <f>G77*(1+L77/100)</f>
        <v>0</v>
      </c>
      <c r="N77" s="241">
        <v>0</v>
      </c>
      <c r="O77" s="241">
        <f>ROUND(E77*N77,2)</f>
        <v>0</v>
      </c>
      <c r="P77" s="241">
        <v>0</v>
      </c>
      <c r="Q77" s="241">
        <f>ROUND(E77*P77,2)</f>
        <v>0</v>
      </c>
      <c r="R77" s="243" t="s">
        <v>361</v>
      </c>
      <c r="S77" s="243" t="s">
        <v>237</v>
      </c>
      <c r="T77" s="244" t="s">
        <v>238</v>
      </c>
      <c r="U77" s="221">
        <v>1.8919999999999999</v>
      </c>
      <c r="V77" s="221">
        <f>ROUND(E77*U77,2)</f>
        <v>1.43</v>
      </c>
      <c r="W77" s="221"/>
      <c r="X77" s="221" t="s">
        <v>757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758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1" t="s">
        <v>759</v>
      </c>
      <c r="D78" s="245"/>
      <c r="E78" s="245"/>
      <c r="F78" s="245"/>
      <c r="G78" s="245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292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31" t="s">
        <v>232</v>
      </c>
      <c r="B79" s="232" t="s">
        <v>141</v>
      </c>
      <c r="C79" s="258" t="s">
        <v>142</v>
      </c>
      <c r="D79" s="233"/>
      <c r="E79" s="234"/>
      <c r="F79" s="235"/>
      <c r="G79" s="235">
        <f>SUMIF(AG80:AG86,"&lt;&gt;NOR",G80:G86)</f>
        <v>0</v>
      </c>
      <c r="H79" s="235"/>
      <c r="I79" s="235">
        <f>SUM(I80:I86)</f>
        <v>0</v>
      </c>
      <c r="J79" s="235"/>
      <c r="K79" s="235">
        <f>SUM(K80:K86)</f>
        <v>0</v>
      </c>
      <c r="L79" s="235"/>
      <c r="M79" s="235">
        <f>SUM(M80:M86)</f>
        <v>0</v>
      </c>
      <c r="N79" s="234"/>
      <c r="O79" s="234">
        <f>SUM(O80:O86)</f>
        <v>0</v>
      </c>
      <c r="P79" s="234"/>
      <c r="Q79" s="234">
        <f>SUM(Q80:Q86)</f>
        <v>0</v>
      </c>
      <c r="R79" s="235"/>
      <c r="S79" s="235"/>
      <c r="T79" s="236"/>
      <c r="U79" s="230"/>
      <c r="V79" s="230">
        <f>SUM(V80:V86)</f>
        <v>0</v>
      </c>
      <c r="W79" s="230"/>
      <c r="X79" s="230"/>
      <c r="AG79" t="s">
        <v>233</v>
      </c>
    </row>
    <row r="80" spans="1:60" outlineLevel="1" x14ac:dyDescent="0.2">
      <c r="A80" s="248">
        <v>16</v>
      </c>
      <c r="B80" s="249" t="s">
        <v>1478</v>
      </c>
      <c r="C80" s="263" t="s">
        <v>1479</v>
      </c>
      <c r="D80" s="250" t="s">
        <v>837</v>
      </c>
      <c r="E80" s="251">
        <v>1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15</v>
      </c>
      <c r="M80" s="253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3"/>
      <c r="S80" s="253" t="s">
        <v>323</v>
      </c>
      <c r="T80" s="254" t="s">
        <v>324</v>
      </c>
      <c r="U80" s="221">
        <v>0</v>
      </c>
      <c r="V80" s="221">
        <f>ROUND(E80*U80,2)</f>
        <v>0</v>
      </c>
      <c r="W80" s="221"/>
      <c r="X80" s="221" t="s">
        <v>239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240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8">
        <v>17</v>
      </c>
      <c r="B81" s="249" t="s">
        <v>1480</v>
      </c>
      <c r="C81" s="263" t="s">
        <v>1481</v>
      </c>
      <c r="D81" s="250" t="s">
        <v>837</v>
      </c>
      <c r="E81" s="251">
        <v>1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15</v>
      </c>
      <c r="M81" s="253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3"/>
      <c r="S81" s="253" t="s">
        <v>323</v>
      </c>
      <c r="T81" s="254" t="s">
        <v>324</v>
      </c>
      <c r="U81" s="221">
        <v>0</v>
      </c>
      <c r="V81" s="221">
        <f>ROUND(E81*U81,2)</f>
        <v>0</v>
      </c>
      <c r="W81" s="221"/>
      <c r="X81" s="221" t="s">
        <v>239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240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8">
        <v>18</v>
      </c>
      <c r="B82" s="249" t="s">
        <v>1482</v>
      </c>
      <c r="C82" s="263" t="s">
        <v>1483</v>
      </c>
      <c r="D82" s="250" t="s">
        <v>837</v>
      </c>
      <c r="E82" s="251">
        <v>1</v>
      </c>
      <c r="F82" s="252"/>
      <c r="G82" s="253">
        <f>ROUND(E82*F82,2)</f>
        <v>0</v>
      </c>
      <c r="H82" s="252"/>
      <c r="I82" s="253">
        <f>ROUND(E82*H82,2)</f>
        <v>0</v>
      </c>
      <c r="J82" s="252"/>
      <c r="K82" s="253">
        <f>ROUND(E82*J82,2)</f>
        <v>0</v>
      </c>
      <c r="L82" s="253">
        <v>15</v>
      </c>
      <c r="M82" s="253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3"/>
      <c r="S82" s="253" t="s">
        <v>323</v>
      </c>
      <c r="T82" s="254" t="s">
        <v>324</v>
      </c>
      <c r="U82" s="221">
        <v>0</v>
      </c>
      <c r="V82" s="221">
        <f>ROUND(E82*U82,2)</f>
        <v>0</v>
      </c>
      <c r="W82" s="221"/>
      <c r="X82" s="221" t="s">
        <v>239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8">
        <v>19</v>
      </c>
      <c r="B83" s="249" t="s">
        <v>1484</v>
      </c>
      <c r="C83" s="263" t="s">
        <v>1485</v>
      </c>
      <c r="D83" s="250" t="s">
        <v>837</v>
      </c>
      <c r="E83" s="251">
        <v>1</v>
      </c>
      <c r="F83" s="252"/>
      <c r="G83" s="253">
        <f>ROUND(E83*F83,2)</f>
        <v>0</v>
      </c>
      <c r="H83" s="252"/>
      <c r="I83" s="253">
        <f>ROUND(E83*H83,2)</f>
        <v>0</v>
      </c>
      <c r="J83" s="252"/>
      <c r="K83" s="253">
        <f>ROUND(E83*J83,2)</f>
        <v>0</v>
      </c>
      <c r="L83" s="253">
        <v>15</v>
      </c>
      <c r="M83" s="253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3"/>
      <c r="S83" s="253" t="s">
        <v>323</v>
      </c>
      <c r="T83" s="254" t="s">
        <v>324</v>
      </c>
      <c r="U83" s="221">
        <v>0</v>
      </c>
      <c r="V83" s="221">
        <f>ROUND(E83*U83,2)</f>
        <v>0</v>
      </c>
      <c r="W83" s="221"/>
      <c r="X83" s="221" t="s">
        <v>239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8">
        <v>20</v>
      </c>
      <c r="B84" s="249" t="s">
        <v>1486</v>
      </c>
      <c r="C84" s="263" t="s">
        <v>1487</v>
      </c>
      <c r="D84" s="250" t="s">
        <v>837</v>
      </c>
      <c r="E84" s="251">
        <v>1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15</v>
      </c>
      <c r="M84" s="253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3"/>
      <c r="S84" s="253" t="s">
        <v>323</v>
      </c>
      <c r="T84" s="254" t="s">
        <v>324</v>
      </c>
      <c r="U84" s="221">
        <v>0</v>
      </c>
      <c r="V84" s="221">
        <f>ROUND(E84*U84,2)</f>
        <v>0</v>
      </c>
      <c r="W84" s="221"/>
      <c r="X84" s="221" t="s">
        <v>239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8">
        <v>21</v>
      </c>
      <c r="B85" s="249" t="s">
        <v>1488</v>
      </c>
      <c r="C85" s="263" t="s">
        <v>1489</v>
      </c>
      <c r="D85" s="250" t="s">
        <v>837</v>
      </c>
      <c r="E85" s="251">
        <v>1</v>
      </c>
      <c r="F85" s="252"/>
      <c r="G85" s="253">
        <f>ROUND(E85*F85,2)</f>
        <v>0</v>
      </c>
      <c r="H85" s="252"/>
      <c r="I85" s="253">
        <f>ROUND(E85*H85,2)</f>
        <v>0</v>
      </c>
      <c r="J85" s="252"/>
      <c r="K85" s="253">
        <f>ROUND(E85*J85,2)</f>
        <v>0</v>
      </c>
      <c r="L85" s="253">
        <v>15</v>
      </c>
      <c r="M85" s="253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3"/>
      <c r="S85" s="253" t="s">
        <v>323</v>
      </c>
      <c r="T85" s="254" t="s">
        <v>324</v>
      </c>
      <c r="U85" s="221">
        <v>0</v>
      </c>
      <c r="V85" s="221">
        <f>ROUND(E85*U85,2)</f>
        <v>0</v>
      </c>
      <c r="W85" s="221"/>
      <c r="X85" s="221" t="s">
        <v>239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240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8">
        <v>22</v>
      </c>
      <c r="B86" s="249" t="s">
        <v>1490</v>
      </c>
      <c r="C86" s="263" t="s">
        <v>1491</v>
      </c>
      <c r="D86" s="250" t="s">
        <v>837</v>
      </c>
      <c r="E86" s="251">
        <v>1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15</v>
      </c>
      <c r="M86" s="253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3"/>
      <c r="S86" s="253" t="s">
        <v>323</v>
      </c>
      <c r="T86" s="254" t="s">
        <v>324</v>
      </c>
      <c r="U86" s="221">
        <v>0</v>
      </c>
      <c r="V86" s="221">
        <f>ROUND(E86*U86,2)</f>
        <v>0</v>
      </c>
      <c r="W86" s="221"/>
      <c r="X86" s="221" t="s">
        <v>239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31" t="s">
        <v>232</v>
      </c>
      <c r="B87" s="232" t="s">
        <v>143</v>
      </c>
      <c r="C87" s="258" t="s">
        <v>144</v>
      </c>
      <c r="D87" s="233"/>
      <c r="E87" s="234"/>
      <c r="F87" s="235"/>
      <c r="G87" s="235">
        <f>SUMIF(AG88:AG95,"&lt;&gt;NOR",G88:G95)</f>
        <v>0</v>
      </c>
      <c r="H87" s="235"/>
      <c r="I87" s="235">
        <f>SUM(I88:I95)</f>
        <v>0</v>
      </c>
      <c r="J87" s="235"/>
      <c r="K87" s="235">
        <f>SUM(K88:K95)</f>
        <v>0</v>
      </c>
      <c r="L87" s="235"/>
      <c r="M87" s="235">
        <f>SUM(M88:M95)</f>
        <v>0</v>
      </c>
      <c r="N87" s="234"/>
      <c r="O87" s="234">
        <f>SUM(O88:O95)</f>
        <v>0</v>
      </c>
      <c r="P87" s="234"/>
      <c r="Q87" s="234">
        <f>SUM(Q88:Q95)</f>
        <v>0</v>
      </c>
      <c r="R87" s="235"/>
      <c r="S87" s="235"/>
      <c r="T87" s="236"/>
      <c r="U87" s="230"/>
      <c r="V87" s="230">
        <f>SUM(V88:V95)</f>
        <v>0</v>
      </c>
      <c r="W87" s="230"/>
      <c r="X87" s="230"/>
      <c r="AG87" t="s">
        <v>233</v>
      </c>
    </row>
    <row r="88" spans="1:60" outlineLevel="1" x14ac:dyDescent="0.2">
      <c r="A88" s="248">
        <v>23</v>
      </c>
      <c r="B88" s="249" t="s">
        <v>1492</v>
      </c>
      <c r="C88" s="263" t="s">
        <v>1493</v>
      </c>
      <c r="D88" s="250" t="s">
        <v>322</v>
      </c>
      <c r="E88" s="251">
        <v>2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15</v>
      </c>
      <c r="M88" s="253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3"/>
      <c r="S88" s="253" t="s">
        <v>323</v>
      </c>
      <c r="T88" s="254" t="s">
        <v>324</v>
      </c>
      <c r="U88" s="221">
        <v>0</v>
      </c>
      <c r="V88" s="221">
        <f>ROUND(E88*U88,2)</f>
        <v>0</v>
      </c>
      <c r="W88" s="221"/>
      <c r="X88" s="221" t="s">
        <v>239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8">
        <v>24</v>
      </c>
      <c r="B89" s="249" t="s">
        <v>1494</v>
      </c>
      <c r="C89" s="263" t="s">
        <v>1495</v>
      </c>
      <c r="D89" s="250" t="s">
        <v>322</v>
      </c>
      <c r="E89" s="251">
        <v>1</v>
      </c>
      <c r="F89" s="252"/>
      <c r="G89" s="253">
        <f>ROUND(E89*F89,2)</f>
        <v>0</v>
      </c>
      <c r="H89" s="252"/>
      <c r="I89" s="253">
        <f>ROUND(E89*H89,2)</f>
        <v>0</v>
      </c>
      <c r="J89" s="252"/>
      <c r="K89" s="253">
        <f>ROUND(E89*J89,2)</f>
        <v>0</v>
      </c>
      <c r="L89" s="253">
        <v>15</v>
      </c>
      <c r="M89" s="253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3"/>
      <c r="S89" s="253" t="s">
        <v>323</v>
      </c>
      <c r="T89" s="254" t="s">
        <v>324</v>
      </c>
      <c r="U89" s="221">
        <v>0</v>
      </c>
      <c r="V89" s="221">
        <f>ROUND(E89*U89,2)</f>
        <v>0</v>
      </c>
      <c r="W89" s="221"/>
      <c r="X89" s="221" t="s">
        <v>239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240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8">
        <v>25</v>
      </c>
      <c r="B90" s="249" t="s">
        <v>1496</v>
      </c>
      <c r="C90" s="263" t="s">
        <v>1497</v>
      </c>
      <c r="D90" s="250" t="s">
        <v>322</v>
      </c>
      <c r="E90" s="251">
        <v>1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15</v>
      </c>
      <c r="M90" s="253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3"/>
      <c r="S90" s="253" t="s">
        <v>323</v>
      </c>
      <c r="T90" s="254" t="s">
        <v>324</v>
      </c>
      <c r="U90" s="221">
        <v>0</v>
      </c>
      <c r="V90" s="221">
        <f>ROUND(E90*U90,2)</f>
        <v>0</v>
      </c>
      <c r="W90" s="221"/>
      <c r="X90" s="221" t="s">
        <v>239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8">
        <v>26</v>
      </c>
      <c r="B91" s="249" t="s">
        <v>1498</v>
      </c>
      <c r="C91" s="263" t="s">
        <v>1499</v>
      </c>
      <c r="D91" s="250" t="s">
        <v>322</v>
      </c>
      <c r="E91" s="251">
        <v>2</v>
      </c>
      <c r="F91" s="252"/>
      <c r="G91" s="253">
        <f>ROUND(E91*F91,2)</f>
        <v>0</v>
      </c>
      <c r="H91" s="252"/>
      <c r="I91" s="253">
        <f>ROUND(E91*H91,2)</f>
        <v>0</v>
      </c>
      <c r="J91" s="252"/>
      <c r="K91" s="253">
        <f>ROUND(E91*J91,2)</f>
        <v>0</v>
      </c>
      <c r="L91" s="253">
        <v>15</v>
      </c>
      <c r="M91" s="253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3"/>
      <c r="S91" s="253" t="s">
        <v>323</v>
      </c>
      <c r="T91" s="254" t="s">
        <v>324</v>
      </c>
      <c r="U91" s="221">
        <v>0</v>
      </c>
      <c r="V91" s="221">
        <f>ROUND(E91*U91,2)</f>
        <v>0</v>
      </c>
      <c r="W91" s="221"/>
      <c r="X91" s="221" t="s">
        <v>239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240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8">
        <v>27</v>
      </c>
      <c r="B92" s="249" t="s">
        <v>1500</v>
      </c>
      <c r="C92" s="263" t="s">
        <v>1501</v>
      </c>
      <c r="D92" s="250" t="s">
        <v>1502</v>
      </c>
      <c r="E92" s="251">
        <v>18.2</v>
      </c>
      <c r="F92" s="252"/>
      <c r="G92" s="253">
        <f>ROUND(E92*F92,2)</f>
        <v>0</v>
      </c>
      <c r="H92" s="252"/>
      <c r="I92" s="253">
        <f>ROUND(E92*H92,2)</f>
        <v>0</v>
      </c>
      <c r="J92" s="252"/>
      <c r="K92" s="253">
        <f>ROUND(E92*J92,2)</f>
        <v>0</v>
      </c>
      <c r="L92" s="253">
        <v>15</v>
      </c>
      <c r="M92" s="253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3"/>
      <c r="S92" s="253" t="s">
        <v>323</v>
      </c>
      <c r="T92" s="254" t="s">
        <v>324</v>
      </c>
      <c r="U92" s="221">
        <v>0</v>
      </c>
      <c r="V92" s="221">
        <f>ROUND(E92*U92,2)</f>
        <v>0</v>
      </c>
      <c r="W92" s="221"/>
      <c r="X92" s="221" t="s">
        <v>239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48">
        <v>28</v>
      </c>
      <c r="B93" s="249" t="s">
        <v>1503</v>
      </c>
      <c r="C93" s="263" t="s">
        <v>1504</v>
      </c>
      <c r="D93" s="250" t="s">
        <v>236</v>
      </c>
      <c r="E93" s="251">
        <v>2.5506000000000002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15</v>
      </c>
      <c r="M93" s="253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3"/>
      <c r="S93" s="253" t="s">
        <v>323</v>
      </c>
      <c r="T93" s="254" t="s">
        <v>324</v>
      </c>
      <c r="U93" s="221">
        <v>0</v>
      </c>
      <c r="V93" s="221">
        <f>ROUND(E93*U93,2)</f>
        <v>0</v>
      </c>
      <c r="W93" s="221"/>
      <c r="X93" s="221" t="s">
        <v>239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240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8">
        <v>29</v>
      </c>
      <c r="B94" s="249" t="s">
        <v>1505</v>
      </c>
      <c r="C94" s="263" t="s">
        <v>1506</v>
      </c>
      <c r="D94" s="250" t="s">
        <v>322</v>
      </c>
      <c r="E94" s="251">
        <v>1</v>
      </c>
      <c r="F94" s="252"/>
      <c r="G94" s="253">
        <f>ROUND(E94*F94,2)</f>
        <v>0</v>
      </c>
      <c r="H94" s="252"/>
      <c r="I94" s="253">
        <f>ROUND(E94*H94,2)</f>
        <v>0</v>
      </c>
      <c r="J94" s="252"/>
      <c r="K94" s="253">
        <f>ROUND(E94*J94,2)</f>
        <v>0</v>
      </c>
      <c r="L94" s="253">
        <v>15</v>
      </c>
      <c r="M94" s="253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3"/>
      <c r="S94" s="253" t="s">
        <v>323</v>
      </c>
      <c r="T94" s="254" t="s">
        <v>324</v>
      </c>
      <c r="U94" s="221">
        <v>0</v>
      </c>
      <c r="V94" s="221">
        <f>ROUND(E94*U94,2)</f>
        <v>0</v>
      </c>
      <c r="W94" s="221"/>
      <c r="X94" s="221" t="s">
        <v>239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8">
        <v>30</v>
      </c>
      <c r="B95" s="249" t="s">
        <v>1507</v>
      </c>
      <c r="C95" s="263" t="s">
        <v>1508</v>
      </c>
      <c r="D95" s="250" t="s">
        <v>322</v>
      </c>
      <c r="E95" s="251">
        <v>2</v>
      </c>
      <c r="F95" s="252"/>
      <c r="G95" s="253">
        <f>ROUND(E95*F95,2)</f>
        <v>0</v>
      </c>
      <c r="H95" s="252"/>
      <c r="I95" s="253">
        <f>ROUND(E95*H95,2)</f>
        <v>0</v>
      </c>
      <c r="J95" s="252"/>
      <c r="K95" s="253">
        <f>ROUND(E95*J95,2)</f>
        <v>0</v>
      </c>
      <c r="L95" s="253">
        <v>15</v>
      </c>
      <c r="M95" s="253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3"/>
      <c r="S95" s="253" t="s">
        <v>323</v>
      </c>
      <c r="T95" s="254" t="s">
        <v>324</v>
      </c>
      <c r="U95" s="221">
        <v>0</v>
      </c>
      <c r="V95" s="221">
        <f>ROUND(E95*U95,2)</f>
        <v>0</v>
      </c>
      <c r="W95" s="221"/>
      <c r="X95" s="221" t="s">
        <v>239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240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31" t="s">
        <v>232</v>
      </c>
      <c r="B96" s="232" t="s">
        <v>145</v>
      </c>
      <c r="C96" s="258" t="s">
        <v>146</v>
      </c>
      <c r="D96" s="233"/>
      <c r="E96" s="234"/>
      <c r="F96" s="235"/>
      <c r="G96" s="235">
        <f>SUMIF(AG97:AG104,"&lt;&gt;NOR",G97:G104)</f>
        <v>0</v>
      </c>
      <c r="H96" s="235"/>
      <c r="I96" s="235">
        <f>SUM(I97:I104)</f>
        <v>0</v>
      </c>
      <c r="J96" s="235"/>
      <c r="K96" s="235">
        <f>SUM(K97:K104)</f>
        <v>0</v>
      </c>
      <c r="L96" s="235"/>
      <c r="M96" s="235">
        <f>SUM(M97:M104)</f>
        <v>0</v>
      </c>
      <c r="N96" s="234"/>
      <c r="O96" s="234">
        <f>SUM(O97:O104)</f>
        <v>0</v>
      </c>
      <c r="P96" s="234"/>
      <c r="Q96" s="234">
        <f>SUM(Q97:Q104)</f>
        <v>0</v>
      </c>
      <c r="R96" s="235"/>
      <c r="S96" s="235"/>
      <c r="T96" s="236"/>
      <c r="U96" s="230"/>
      <c r="V96" s="230">
        <f>SUM(V97:V104)</f>
        <v>0</v>
      </c>
      <c r="W96" s="230"/>
      <c r="X96" s="230"/>
      <c r="AG96" t="s">
        <v>233</v>
      </c>
    </row>
    <row r="97" spans="1:60" outlineLevel="1" x14ac:dyDescent="0.2">
      <c r="A97" s="248">
        <v>31</v>
      </c>
      <c r="B97" s="249" t="s">
        <v>1509</v>
      </c>
      <c r="C97" s="263" t="s">
        <v>1493</v>
      </c>
      <c r="D97" s="250" t="s">
        <v>322</v>
      </c>
      <c r="E97" s="251">
        <v>2</v>
      </c>
      <c r="F97" s="252"/>
      <c r="G97" s="253">
        <f>ROUND(E97*F97,2)</f>
        <v>0</v>
      </c>
      <c r="H97" s="252"/>
      <c r="I97" s="253">
        <f>ROUND(E97*H97,2)</f>
        <v>0</v>
      </c>
      <c r="J97" s="252"/>
      <c r="K97" s="253">
        <f>ROUND(E97*J97,2)</f>
        <v>0</v>
      </c>
      <c r="L97" s="253">
        <v>15</v>
      </c>
      <c r="M97" s="253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3"/>
      <c r="S97" s="253" t="s">
        <v>323</v>
      </c>
      <c r="T97" s="254" t="s">
        <v>324</v>
      </c>
      <c r="U97" s="221">
        <v>0</v>
      </c>
      <c r="V97" s="221">
        <f>ROUND(E97*U97,2)</f>
        <v>0</v>
      </c>
      <c r="W97" s="221"/>
      <c r="X97" s="221" t="s">
        <v>239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240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8">
        <v>32</v>
      </c>
      <c r="B98" s="249" t="s">
        <v>1510</v>
      </c>
      <c r="C98" s="263" t="s">
        <v>1495</v>
      </c>
      <c r="D98" s="250" t="s">
        <v>322</v>
      </c>
      <c r="E98" s="251">
        <v>1</v>
      </c>
      <c r="F98" s="252"/>
      <c r="G98" s="253">
        <f>ROUND(E98*F98,2)</f>
        <v>0</v>
      </c>
      <c r="H98" s="252"/>
      <c r="I98" s="253">
        <f>ROUND(E98*H98,2)</f>
        <v>0</v>
      </c>
      <c r="J98" s="252"/>
      <c r="K98" s="253">
        <f>ROUND(E98*J98,2)</f>
        <v>0</v>
      </c>
      <c r="L98" s="253">
        <v>15</v>
      </c>
      <c r="M98" s="253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3"/>
      <c r="S98" s="253" t="s">
        <v>323</v>
      </c>
      <c r="T98" s="254" t="s">
        <v>324</v>
      </c>
      <c r="U98" s="221">
        <v>0</v>
      </c>
      <c r="V98" s="221">
        <f>ROUND(E98*U98,2)</f>
        <v>0</v>
      </c>
      <c r="W98" s="221"/>
      <c r="X98" s="221" t="s">
        <v>239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240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8">
        <v>33</v>
      </c>
      <c r="B99" s="249" t="s">
        <v>1511</v>
      </c>
      <c r="C99" s="263" t="s">
        <v>1497</v>
      </c>
      <c r="D99" s="250" t="s">
        <v>322</v>
      </c>
      <c r="E99" s="251">
        <v>1</v>
      </c>
      <c r="F99" s="252"/>
      <c r="G99" s="253">
        <f>ROUND(E99*F99,2)</f>
        <v>0</v>
      </c>
      <c r="H99" s="252"/>
      <c r="I99" s="253">
        <f>ROUND(E99*H99,2)</f>
        <v>0</v>
      </c>
      <c r="J99" s="252"/>
      <c r="K99" s="253">
        <f>ROUND(E99*J99,2)</f>
        <v>0</v>
      </c>
      <c r="L99" s="253">
        <v>15</v>
      </c>
      <c r="M99" s="253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3"/>
      <c r="S99" s="253" t="s">
        <v>323</v>
      </c>
      <c r="T99" s="254" t="s">
        <v>324</v>
      </c>
      <c r="U99" s="221">
        <v>0</v>
      </c>
      <c r="V99" s="221">
        <f>ROUND(E99*U99,2)</f>
        <v>0</v>
      </c>
      <c r="W99" s="221"/>
      <c r="X99" s="221" t="s">
        <v>239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240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8">
        <v>34</v>
      </c>
      <c r="B100" s="249" t="s">
        <v>1512</v>
      </c>
      <c r="C100" s="263" t="s">
        <v>1499</v>
      </c>
      <c r="D100" s="250" t="s">
        <v>322</v>
      </c>
      <c r="E100" s="251">
        <v>2</v>
      </c>
      <c r="F100" s="252"/>
      <c r="G100" s="253">
        <f>ROUND(E100*F100,2)</f>
        <v>0</v>
      </c>
      <c r="H100" s="252"/>
      <c r="I100" s="253">
        <f>ROUND(E100*H100,2)</f>
        <v>0</v>
      </c>
      <c r="J100" s="252"/>
      <c r="K100" s="253">
        <f>ROUND(E100*J100,2)</f>
        <v>0</v>
      </c>
      <c r="L100" s="253">
        <v>15</v>
      </c>
      <c r="M100" s="253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3"/>
      <c r="S100" s="253" t="s">
        <v>323</v>
      </c>
      <c r="T100" s="254" t="s">
        <v>324</v>
      </c>
      <c r="U100" s="221">
        <v>0</v>
      </c>
      <c r="V100" s="221">
        <f>ROUND(E100*U100,2)</f>
        <v>0</v>
      </c>
      <c r="W100" s="221"/>
      <c r="X100" s="221" t="s">
        <v>239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8">
        <v>35</v>
      </c>
      <c r="B101" s="249" t="s">
        <v>1513</v>
      </c>
      <c r="C101" s="263" t="s">
        <v>1501</v>
      </c>
      <c r="D101" s="250" t="s">
        <v>1502</v>
      </c>
      <c r="E101" s="251">
        <v>18.2</v>
      </c>
      <c r="F101" s="252"/>
      <c r="G101" s="253">
        <f>ROUND(E101*F101,2)</f>
        <v>0</v>
      </c>
      <c r="H101" s="252"/>
      <c r="I101" s="253">
        <f>ROUND(E101*H101,2)</f>
        <v>0</v>
      </c>
      <c r="J101" s="252"/>
      <c r="K101" s="253">
        <f>ROUND(E101*J101,2)</f>
        <v>0</v>
      </c>
      <c r="L101" s="253">
        <v>15</v>
      </c>
      <c r="M101" s="253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3"/>
      <c r="S101" s="253" t="s">
        <v>323</v>
      </c>
      <c r="T101" s="254" t="s">
        <v>324</v>
      </c>
      <c r="U101" s="221">
        <v>0</v>
      </c>
      <c r="V101" s="221">
        <f>ROUND(E101*U101,2)</f>
        <v>0</v>
      </c>
      <c r="W101" s="221"/>
      <c r="X101" s="221" t="s">
        <v>239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8">
        <v>36</v>
      </c>
      <c r="B102" s="249" t="s">
        <v>1514</v>
      </c>
      <c r="C102" s="263" t="s">
        <v>1504</v>
      </c>
      <c r="D102" s="250" t="s">
        <v>236</v>
      </c>
      <c r="E102" s="251">
        <v>2.5506000000000002</v>
      </c>
      <c r="F102" s="252"/>
      <c r="G102" s="253">
        <f>ROUND(E102*F102,2)</f>
        <v>0</v>
      </c>
      <c r="H102" s="252"/>
      <c r="I102" s="253">
        <f>ROUND(E102*H102,2)</f>
        <v>0</v>
      </c>
      <c r="J102" s="252"/>
      <c r="K102" s="253">
        <f>ROUND(E102*J102,2)</f>
        <v>0</v>
      </c>
      <c r="L102" s="253">
        <v>15</v>
      </c>
      <c r="M102" s="253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3"/>
      <c r="S102" s="253" t="s">
        <v>323</v>
      </c>
      <c r="T102" s="254" t="s">
        <v>324</v>
      </c>
      <c r="U102" s="221">
        <v>0</v>
      </c>
      <c r="V102" s="221">
        <f>ROUND(E102*U102,2)</f>
        <v>0</v>
      </c>
      <c r="W102" s="221"/>
      <c r="X102" s="221" t="s">
        <v>239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240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8">
        <v>37</v>
      </c>
      <c r="B103" s="249" t="s">
        <v>1515</v>
      </c>
      <c r="C103" s="263" t="s">
        <v>1506</v>
      </c>
      <c r="D103" s="250" t="s">
        <v>322</v>
      </c>
      <c r="E103" s="251">
        <v>1</v>
      </c>
      <c r="F103" s="252"/>
      <c r="G103" s="253">
        <f>ROUND(E103*F103,2)</f>
        <v>0</v>
      </c>
      <c r="H103" s="252"/>
      <c r="I103" s="253">
        <f>ROUND(E103*H103,2)</f>
        <v>0</v>
      </c>
      <c r="J103" s="252"/>
      <c r="K103" s="253">
        <f>ROUND(E103*J103,2)</f>
        <v>0</v>
      </c>
      <c r="L103" s="253">
        <v>15</v>
      </c>
      <c r="M103" s="253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3"/>
      <c r="S103" s="253" t="s">
        <v>323</v>
      </c>
      <c r="T103" s="254" t="s">
        <v>324</v>
      </c>
      <c r="U103" s="221">
        <v>0</v>
      </c>
      <c r="V103" s="221">
        <f>ROUND(E103*U103,2)</f>
        <v>0</v>
      </c>
      <c r="W103" s="221"/>
      <c r="X103" s="221" t="s">
        <v>239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240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8">
        <v>38</v>
      </c>
      <c r="B104" s="249" t="s">
        <v>1516</v>
      </c>
      <c r="C104" s="263" t="s">
        <v>1508</v>
      </c>
      <c r="D104" s="250" t="s">
        <v>322</v>
      </c>
      <c r="E104" s="251">
        <v>2</v>
      </c>
      <c r="F104" s="252"/>
      <c r="G104" s="253">
        <f>ROUND(E104*F104,2)</f>
        <v>0</v>
      </c>
      <c r="H104" s="252"/>
      <c r="I104" s="253">
        <f>ROUND(E104*H104,2)</f>
        <v>0</v>
      </c>
      <c r="J104" s="252"/>
      <c r="K104" s="253">
        <f>ROUND(E104*J104,2)</f>
        <v>0</v>
      </c>
      <c r="L104" s="253">
        <v>15</v>
      </c>
      <c r="M104" s="253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3"/>
      <c r="S104" s="253" t="s">
        <v>323</v>
      </c>
      <c r="T104" s="254" t="s">
        <v>324</v>
      </c>
      <c r="U104" s="221">
        <v>0</v>
      </c>
      <c r="V104" s="221">
        <f>ROUND(E104*U104,2)</f>
        <v>0</v>
      </c>
      <c r="W104" s="221"/>
      <c r="X104" s="221" t="s">
        <v>239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240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31" t="s">
        <v>232</v>
      </c>
      <c r="B105" s="232" t="s">
        <v>147</v>
      </c>
      <c r="C105" s="258" t="s">
        <v>148</v>
      </c>
      <c r="D105" s="233"/>
      <c r="E105" s="234"/>
      <c r="F105" s="235"/>
      <c r="G105" s="235">
        <f>SUMIF(AG106:AG117,"&lt;&gt;NOR",G106:G117)</f>
        <v>0</v>
      </c>
      <c r="H105" s="235"/>
      <c r="I105" s="235">
        <f>SUM(I106:I117)</f>
        <v>0</v>
      </c>
      <c r="J105" s="235"/>
      <c r="K105" s="235">
        <f>SUM(K106:K117)</f>
        <v>0</v>
      </c>
      <c r="L105" s="235"/>
      <c r="M105" s="235">
        <f>SUM(M106:M117)</f>
        <v>0</v>
      </c>
      <c r="N105" s="234"/>
      <c r="O105" s="234">
        <f>SUM(O106:O117)</f>
        <v>0</v>
      </c>
      <c r="P105" s="234"/>
      <c r="Q105" s="234">
        <f>SUM(Q106:Q117)</f>
        <v>0</v>
      </c>
      <c r="R105" s="235"/>
      <c r="S105" s="235"/>
      <c r="T105" s="236"/>
      <c r="U105" s="230"/>
      <c r="V105" s="230">
        <f>SUM(V106:V117)</f>
        <v>0</v>
      </c>
      <c r="W105" s="230"/>
      <c r="X105" s="230"/>
      <c r="AG105" t="s">
        <v>233</v>
      </c>
    </row>
    <row r="106" spans="1:60" outlineLevel="1" x14ac:dyDescent="0.2">
      <c r="A106" s="248">
        <v>39</v>
      </c>
      <c r="B106" s="249" t="s">
        <v>1517</v>
      </c>
      <c r="C106" s="263" t="s">
        <v>1518</v>
      </c>
      <c r="D106" s="250" t="s">
        <v>322</v>
      </c>
      <c r="E106" s="251">
        <v>2</v>
      </c>
      <c r="F106" s="252"/>
      <c r="G106" s="253">
        <f>ROUND(E106*F106,2)</f>
        <v>0</v>
      </c>
      <c r="H106" s="252"/>
      <c r="I106" s="253">
        <f>ROUND(E106*H106,2)</f>
        <v>0</v>
      </c>
      <c r="J106" s="252"/>
      <c r="K106" s="253">
        <f>ROUND(E106*J106,2)</f>
        <v>0</v>
      </c>
      <c r="L106" s="253">
        <v>15</v>
      </c>
      <c r="M106" s="253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3"/>
      <c r="S106" s="253" t="s">
        <v>323</v>
      </c>
      <c r="T106" s="254" t="s">
        <v>324</v>
      </c>
      <c r="U106" s="221">
        <v>0</v>
      </c>
      <c r="V106" s="221">
        <f>ROUND(E106*U106,2)</f>
        <v>0</v>
      </c>
      <c r="W106" s="221"/>
      <c r="X106" s="221" t="s">
        <v>239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240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8">
        <v>40</v>
      </c>
      <c r="B107" s="249" t="s">
        <v>1519</v>
      </c>
      <c r="C107" s="263" t="s">
        <v>1495</v>
      </c>
      <c r="D107" s="250" t="s">
        <v>322</v>
      </c>
      <c r="E107" s="251">
        <v>1</v>
      </c>
      <c r="F107" s="252"/>
      <c r="G107" s="253">
        <f>ROUND(E107*F107,2)</f>
        <v>0</v>
      </c>
      <c r="H107" s="252"/>
      <c r="I107" s="253">
        <f>ROUND(E107*H107,2)</f>
        <v>0</v>
      </c>
      <c r="J107" s="252"/>
      <c r="K107" s="253">
        <f>ROUND(E107*J107,2)</f>
        <v>0</v>
      </c>
      <c r="L107" s="253">
        <v>15</v>
      </c>
      <c r="M107" s="253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3"/>
      <c r="S107" s="253" t="s">
        <v>323</v>
      </c>
      <c r="T107" s="254" t="s">
        <v>324</v>
      </c>
      <c r="U107" s="221">
        <v>0</v>
      </c>
      <c r="V107" s="221">
        <f>ROUND(E107*U107,2)</f>
        <v>0</v>
      </c>
      <c r="W107" s="221"/>
      <c r="X107" s="221" t="s">
        <v>239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8">
        <v>41</v>
      </c>
      <c r="B108" s="249" t="s">
        <v>1520</v>
      </c>
      <c r="C108" s="263" t="s">
        <v>1521</v>
      </c>
      <c r="D108" s="250" t="s">
        <v>322</v>
      </c>
      <c r="E108" s="251">
        <v>1</v>
      </c>
      <c r="F108" s="252"/>
      <c r="G108" s="253">
        <f>ROUND(E108*F108,2)</f>
        <v>0</v>
      </c>
      <c r="H108" s="252"/>
      <c r="I108" s="253">
        <f>ROUND(E108*H108,2)</f>
        <v>0</v>
      </c>
      <c r="J108" s="252"/>
      <c r="K108" s="253">
        <f>ROUND(E108*J108,2)</f>
        <v>0</v>
      </c>
      <c r="L108" s="253">
        <v>15</v>
      </c>
      <c r="M108" s="253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3"/>
      <c r="S108" s="253" t="s">
        <v>323</v>
      </c>
      <c r="T108" s="254" t="s">
        <v>324</v>
      </c>
      <c r="U108" s="221">
        <v>0</v>
      </c>
      <c r="V108" s="221">
        <f>ROUND(E108*U108,2)</f>
        <v>0</v>
      </c>
      <c r="W108" s="221"/>
      <c r="X108" s="221" t="s">
        <v>239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240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8">
        <v>42</v>
      </c>
      <c r="B109" s="249" t="s">
        <v>1522</v>
      </c>
      <c r="C109" s="263" t="s">
        <v>1499</v>
      </c>
      <c r="D109" s="250" t="s">
        <v>322</v>
      </c>
      <c r="E109" s="251">
        <v>1</v>
      </c>
      <c r="F109" s="252"/>
      <c r="G109" s="253">
        <f>ROUND(E109*F109,2)</f>
        <v>0</v>
      </c>
      <c r="H109" s="252"/>
      <c r="I109" s="253">
        <f>ROUND(E109*H109,2)</f>
        <v>0</v>
      </c>
      <c r="J109" s="252"/>
      <c r="K109" s="253">
        <f>ROUND(E109*J109,2)</f>
        <v>0</v>
      </c>
      <c r="L109" s="253">
        <v>15</v>
      </c>
      <c r="M109" s="253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3"/>
      <c r="S109" s="253" t="s">
        <v>323</v>
      </c>
      <c r="T109" s="254" t="s">
        <v>324</v>
      </c>
      <c r="U109" s="221">
        <v>0</v>
      </c>
      <c r="V109" s="221">
        <f>ROUND(E109*U109,2)</f>
        <v>0</v>
      </c>
      <c r="W109" s="221"/>
      <c r="X109" s="221" t="s">
        <v>239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240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8">
        <v>43</v>
      </c>
      <c r="B110" s="249" t="s">
        <v>1523</v>
      </c>
      <c r="C110" s="263" t="s">
        <v>1524</v>
      </c>
      <c r="D110" s="250" t="s">
        <v>322</v>
      </c>
      <c r="E110" s="251">
        <v>1</v>
      </c>
      <c r="F110" s="252"/>
      <c r="G110" s="253">
        <f>ROUND(E110*F110,2)</f>
        <v>0</v>
      </c>
      <c r="H110" s="252"/>
      <c r="I110" s="253">
        <f>ROUND(E110*H110,2)</f>
        <v>0</v>
      </c>
      <c r="J110" s="252"/>
      <c r="K110" s="253">
        <f>ROUND(E110*J110,2)</f>
        <v>0</v>
      </c>
      <c r="L110" s="253">
        <v>15</v>
      </c>
      <c r="M110" s="253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3"/>
      <c r="S110" s="253" t="s">
        <v>323</v>
      </c>
      <c r="T110" s="254" t="s">
        <v>324</v>
      </c>
      <c r="U110" s="221">
        <v>0</v>
      </c>
      <c r="V110" s="221">
        <f>ROUND(E110*U110,2)</f>
        <v>0</v>
      </c>
      <c r="W110" s="221"/>
      <c r="X110" s="221" t="s">
        <v>239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8">
        <v>44</v>
      </c>
      <c r="B111" s="249" t="s">
        <v>1525</v>
      </c>
      <c r="C111" s="263" t="s">
        <v>1501</v>
      </c>
      <c r="D111" s="250" t="s">
        <v>1502</v>
      </c>
      <c r="E111" s="251">
        <v>7.67</v>
      </c>
      <c r="F111" s="252"/>
      <c r="G111" s="253">
        <f>ROUND(E111*F111,2)</f>
        <v>0</v>
      </c>
      <c r="H111" s="252"/>
      <c r="I111" s="253">
        <f>ROUND(E111*H111,2)</f>
        <v>0</v>
      </c>
      <c r="J111" s="252"/>
      <c r="K111" s="253">
        <f>ROUND(E111*J111,2)</f>
        <v>0</v>
      </c>
      <c r="L111" s="253">
        <v>15</v>
      </c>
      <c r="M111" s="253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3"/>
      <c r="S111" s="253" t="s">
        <v>323</v>
      </c>
      <c r="T111" s="254" t="s">
        <v>324</v>
      </c>
      <c r="U111" s="221">
        <v>0</v>
      </c>
      <c r="V111" s="221">
        <f>ROUND(E111*U111,2)</f>
        <v>0</v>
      </c>
      <c r="W111" s="221"/>
      <c r="X111" s="221" t="s">
        <v>239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8">
        <v>45</v>
      </c>
      <c r="B112" s="249" t="s">
        <v>1526</v>
      </c>
      <c r="C112" s="263" t="s">
        <v>1527</v>
      </c>
      <c r="D112" s="250" t="s">
        <v>1502</v>
      </c>
      <c r="E112" s="251">
        <v>1.69</v>
      </c>
      <c r="F112" s="252"/>
      <c r="G112" s="253">
        <f>ROUND(E112*F112,2)</f>
        <v>0</v>
      </c>
      <c r="H112" s="252"/>
      <c r="I112" s="253">
        <f>ROUND(E112*H112,2)</f>
        <v>0</v>
      </c>
      <c r="J112" s="252"/>
      <c r="K112" s="253">
        <f>ROUND(E112*J112,2)</f>
        <v>0</v>
      </c>
      <c r="L112" s="253">
        <v>15</v>
      </c>
      <c r="M112" s="253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3"/>
      <c r="S112" s="253" t="s">
        <v>323</v>
      </c>
      <c r="T112" s="254" t="s">
        <v>324</v>
      </c>
      <c r="U112" s="221">
        <v>0</v>
      </c>
      <c r="V112" s="221">
        <f>ROUND(E112*U112,2)</f>
        <v>0</v>
      </c>
      <c r="W112" s="221"/>
      <c r="X112" s="221" t="s">
        <v>239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240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48">
        <v>46</v>
      </c>
      <c r="B113" s="249" t="s">
        <v>1528</v>
      </c>
      <c r="C113" s="263" t="s">
        <v>1504</v>
      </c>
      <c r="D113" s="250" t="s">
        <v>236</v>
      </c>
      <c r="E113" s="251">
        <v>0.85019999999999996</v>
      </c>
      <c r="F113" s="252"/>
      <c r="G113" s="253">
        <f>ROUND(E113*F113,2)</f>
        <v>0</v>
      </c>
      <c r="H113" s="252"/>
      <c r="I113" s="253">
        <f>ROUND(E113*H113,2)</f>
        <v>0</v>
      </c>
      <c r="J113" s="252"/>
      <c r="K113" s="253">
        <f>ROUND(E113*J113,2)</f>
        <v>0</v>
      </c>
      <c r="L113" s="253">
        <v>15</v>
      </c>
      <c r="M113" s="253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3"/>
      <c r="S113" s="253" t="s">
        <v>323</v>
      </c>
      <c r="T113" s="254" t="s">
        <v>324</v>
      </c>
      <c r="U113" s="221">
        <v>0</v>
      </c>
      <c r="V113" s="221">
        <f>ROUND(E113*U113,2)</f>
        <v>0</v>
      </c>
      <c r="W113" s="221"/>
      <c r="X113" s="221" t="s">
        <v>239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48">
        <v>47</v>
      </c>
      <c r="B114" s="249" t="s">
        <v>1529</v>
      </c>
      <c r="C114" s="263" t="s">
        <v>1530</v>
      </c>
      <c r="D114" s="250" t="s">
        <v>236</v>
      </c>
      <c r="E114" s="251">
        <v>4.8672000000000004</v>
      </c>
      <c r="F114" s="252"/>
      <c r="G114" s="253">
        <f>ROUND(E114*F114,2)</f>
        <v>0</v>
      </c>
      <c r="H114" s="252"/>
      <c r="I114" s="253">
        <f>ROUND(E114*H114,2)</f>
        <v>0</v>
      </c>
      <c r="J114" s="252"/>
      <c r="K114" s="253">
        <f>ROUND(E114*J114,2)</f>
        <v>0</v>
      </c>
      <c r="L114" s="253">
        <v>15</v>
      </c>
      <c r="M114" s="253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3"/>
      <c r="S114" s="253" t="s">
        <v>323</v>
      </c>
      <c r="T114" s="254" t="s">
        <v>324</v>
      </c>
      <c r="U114" s="221">
        <v>0</v>
      </c>
      <c r="V114" s="221">
        <f>ROUND(E114*U114,2)</f>
        <v>0</v>
      </c>
      <c r="W114" s="221"/>
      <c r="X114" s="221" t="s">
        <v>239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240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8">
        <v>48</v>
      </c>
      <c r="B115" s="249" t="s">
        <v>1531</v>
      </c>
      <c r="C115" s="263" t="s">
        <v>1532</v>
      </c>
      <c r="D115" s="250" t="s">
        <v>322</v>
      </c>
      <c r="E115" s="251">
        <v>1</v>
      </c>
      <c r="F115" s="252"/>
      <c r="G115" s="253">
        <f>ROUND(E115*F115,2)</f>
        <v>0</v>
      </c>
      <c r="H115" s="252"/>
      <c r="I115" s="253">
        <f>ROUND(E115*H115,2)</f>
        <v>0</v>
      </c>
      <c r="J115" s="252"/>
      <c r="K115" s="253">
        <f>ROUND(E115*J115,2)</f>
        <v>0</v>
      </c>
      <c r="L115" s="253">
        <v>15</v>
      </c>
      <c r="M115" s="253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3"/>
      <c r="S115" s="253" t="s">
        <v>323</v>
      </c>
      <c r="T115" s="254" t="s">
        <v>324</v>
      </c>
      <c r="U115" s="221">
        <v>0</v>
      </c>
      <c r="V115" s="221">
        <f>ROUND(E115*U115,2)</f>
        <v>0</v>
      </c>
      <c r="W115" s="221"/>
      <c r="X115" s="221" t="s">
        <v>239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240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8">
        <v>49</v>
      </c>
      <c r="B116" s="249" t="s">
        <v>1533</v>
      </c>
      <c r="C116" s="263" t="s">
        <v>1508</v>
      </c>
      <c r="D116" s="250" t="s">
        <v>322</v>
      </c>
      <c r="E116" s="251">
        <v>1</v>
      </c>
      <c r="F116" s="252"/>
      <c r="G116" s="253">
        <f>ROUND(E116*F116,2)</f>
        <v>0</v>
      </c>
      <c r="H116" s="252"/>
      <c r="I116" s="253">
        <f>ROUND(E116*H116,2)</f>
        <v>0</v>
      </c>
      <c r="J116" s="252"/>
      <c r="K116" s="253">
        <f>ROUND(E116*J116,2)</f>
        <v>0</v>
      </c>
      <c r="L116" s="253">
        <v>15</v>
      </c>
      <c r="M116" s="253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3"/>
      <c r="S116" s="253" t="s">
        <v>323</v>
      </c>
      <c r="T116" s="254" t="s">
        <v>324</v>
      </c>
      <c r="U116" s="221">
        <v>0</v>
      </c>
      <c r="V116" s="221">
        <f>ROUND(E116*U116,2)</f>
        <v>0</v>
      </c>
      <c r="W116" s="221"/>
      <c r="X116" s="221" t="s">
        <v>239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240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8">
        <v>50</v>
      </c>
      <c r="B117" s="249" t="s">
        <v>1534</v>
      </c>
      <c r="C117" s="263" t="s">
        <v>1535</v>
      </c>
      <c r="D117" s="250" t="s">
        <v>322</v>
      </c>
      <c r="E117" s="251">
        <v>1</v>
      </c>
      <c r="F117" s="252"/>
      <c r="G117" s="253">
        <f>ROUND(E117*F117,2)</f>
        <v>0</v>
      </c>
      <c r="H117" s="252"/>
      <c r="I117" s="253">
        <f>ROUND(E117*H117,2)</f>
        <v>0</v>
      </c>
      <c r="J117" s="252"/>
      <c r="K117" s="253">
        <f>ROUND(E117*J117,2)</f>
        <v>0</v>
      </c>
      <c r="L117" s="253">
        <v>15</v>
      </c>
      <c r="M117" s="253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3"/>
      <c r="S117" s="253" t="s">
        <v>323</v>
      </c>
      <c r="T117" s="254" t="s">
        <v>324</v>
      </c>
      <c r="U117" s="221">
        <v>0</v>
      </c>
      <c r="V117" s="221">
        <f>ROUND(E117*U117,2)</f>
        <v>0</v>
      </c>
      <c r="W117" s="221"/>
      <c r="X117" s="221" t="s">
        <v>239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240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231" t="s">
        <v>232</v>
      </c>
      <c r="B118" s="232" t="s">
        <v>149</v>
      </c>
      <c r="C118" s="258" t="s">
        <v>150</v>
      </c>
      <c r="D118" s="233"/>
      <c r="E118" s="234"/>
      <c r="F118" s="235"/>
      <c r="G118" s="235">
        <f>SUMIF(AG119:AG130,"&lt;&gt;NOR",G119:G130)</f>
        <v>0</v>
      </c>
      <c r="H118" s="235"/>
      <c r="I118" s="235">
        <f>SUM(I119:I130)</f>
        <v>0</v>
      </c>
      <c r="J118" s="235"/>
      <c r="K118" s="235">
        <f>SUM(K119:K130)</f>
        <v>0</v>
      </c>
      <c r="L118" s="235"/>
      <c r="M118" s="235">
        <f>SUM(M119:M130)</f>
        <v>0</v>
      </c>
      <c r="N118" s="234"/>
      <c r="O118" s="234">
        <f>SUM(O119:O130)</f>
        <v>0</v>
      </c>
      <c r="P118" s="234"/>
      <c r="Q118" s="234">
        <f>SUM(Q119:Q130)</f>
        <v>0</v>
      </c>
      <c r="R118" s="235"/>
      <c r="S118" s="235"/>
      <c r="T118" s="236"/>
      <c r="U118" s="230"/>
      <c r="V118" s="230">
        <f>SUM(V119:V130)</f>
        <v>0</v>
      </c>
      <c r="W118" s="230"/>
      <c r="X118" s="230"/>
      <c r="AG118" t="s">
        <v>233</v>
      </c>
    </row>
    <row r="119" spans="1:60" outlineLevel="1" x14ac:dyDescent="0.2">
      <c r="A119" s="248">
        <v>51</v>
      </c>
      <c r="B119" s="249" t="s">
        <v>1536</v>
      </c>
      <c r="C119" s="263" t="s">
        <v>1518</v>
      </c>
      <c r="D119" s="250" t="s">
        <v>322</v>
      </c>
      <c r="E119" s="251">
        <v>2</v>
      </c>
      <c r="F119" s="252"/>
      <c r="G119" s="253">
        <f>ROUND(E119*F119,2)</f>
        <v>0</v>
      </c>
      <c r="H119" s="252"/>
      <c r="I119" s="253">
        <f>ROUND(E119*H119,2)</f>
        <v>0</v>
      </c>
      <c r="J119" s="252"/>
      <c r="K119" s="253">
        <f>ROUND(E119*J119,2)</f>
        <v>0</v>
      </c>
      <c r="L119" s="253">
        <v>15</v>
      </c>
      <c r="M119" s="253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3"/>
      <c r="S119" s="253" t="s">
        <v>323</v>
      </c>
      <c r="T119" s="254" t="s">
        <v>324</v>
      </c>
      <c r="U119" s="221">
        <v>0</v>
      </c>
      <c r="V119" s="221">
        <f>ROUND(E119*U119,2)</f>
        <v>0</v>
      </c>
      <c r="W119" s="221"/>
      <c r="X119" s="221" t="s">
        <v>239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240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8">
        <v>52</v>
      </c>
      <c r="B120" s="249" t="s">
        <v>1537</v>
      </c>
      <c r="C120" s="263" t="s">
        <v>1495</v>
      </c>
      <c r="D120" s="250" t="s">
        <v>322</v>
      </c>
      <c r="E120" s="251">
        <v>1</v>
      </c>
      <c r="F120" s="252"/>
      <c r="G120" s="253">
        <f>ROUND(E120*F120,2)</f>
        <v>0</v>
      </c>
      <c r="H120" s="252"/>
      <c r="I120" s="253">
        <f>ROUND(E120*H120,2)</f>
        <v>0</v>
      </c>
      <c r="J120" s="252"/>
      <c r="K120" s="253">
        <f>ROUND(E120*J120,2)</f>
        <v>0</v>
      </c>
      <c r="L120" s="253">
        <v>15</v>
      </c>
      <c r="M120" s="253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1">
        <f>ROUND(E120*P120,2)</f>
        <v>0</v>
      </c>
      <c r="R120" s="253"/>
      <c r="S120" s="253" t="s">
        <v>323</v>
      </c>
      <c r="T120" s="254" t="s">
        <v>324</v>
      </c>
      <c r="U120" s="221">
        <v>0</v>
      </c>
      <c r="V120" s="221">
        <f>ROUND(E120*U120,2)</f>
        <v>0</v>
      </c>
      <c r="W120" s="221"/>
      <c r="X120" s="221" t="s">
        <v>239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240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8">
        <v>53</v>
      </c>
      <c r="B121" s="249" t="s">
        <v>1538</v>
      </c>
      <c r="C121" s="263" t="s">
        <v>1521</v>
      </c>
      <c r="D121" s="250" t="s">
        <v>322</v>
      </c>
      <c r="E121" s="251">
        <v>1</v>
      </c>
      <c r="F121" s="252"/>
      <c r="G121" s="253">
        <f>ROUND(E121*F121,2)</f>
        <v>0</v>
      </c>
      <c r="H121" s="252"/>
      <c r="I121" s="253">
        <f>ROUND(E121*H121,2)</f>
        <v>0</v>
      </c>
      <c r="J121" s="252"/>
      <c r="K121" s="253">
        <f>ROUND(E121*J121,2)</f>
        <v>0</v>
      </c>
      <c r="L121" s="253">
        <v>15</v>
      </c>
      <c r="M121" s="253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3"/>
      <c r="S121" s="253" t="s">
        <v>323</v>
      </c>
      <c r="T121" s="254" t="s">
        <v>324</v>
      </c>
      <c r="U121" s="221">
        <v>0</v>
      </c>
      <c r="V121" s="221">
        <f>ROUND(E121*U121,2)</f>
        <v>0</v>
      </c>
      <c r="W121" s="221"/>
      <c r="X121" s="221" t="s">
        <v>239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240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8">
        <v>54</v>
      </c>
      <c r="B122" s="249" t="s">
        <v>1539</v>
      </c>
      <c r="C122" s="263" t="s">
        <v>1499</v>
      </c>
      <c r="D122" s="250" t="s">
        <v>322</v>
      </c>
      <c r="E122" s="251">
        <v>1</v>
      </c>
      <c r="F122" s="252"/>
      <c r="G122" s="253">
        <f>ROUND(E122*F122,2)</f>
        <v>0</v>
      </c>
      <c r="H122" s="252"/>
      <c r="I122" s="253">
        <f>ROUND(E122*H122,2)</f>
        <v>0</v>
      </c>
      <c r="J122" s="252"/>
      <c r="K122" s="253">
        <f>ROUND(E122*J122,2)</f>
        <v>0</v>
      </c>
      <c r="L122" s="253">
        <v>15</v>
      </c>
      <c r="M122" s="253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1">
        <f>ROUND(E122*P122,2)</f>
        <v>0</v>
      </c>
      <c r="R122" s="253"/>
      <c r="S122" s="253" t="s">
        <v>323</v>
      </c>
      <c r="T122" s="254" t="s">
        <v>324</v>
      </c>
      <c r="U122" s="221">
        <v>0</v>
      </c>
      <c r="V122" s="221">
        <f>ROUND(E122*U122,2)</f>
        <v>0</v>
      </c>
      <c r="W122" s="221"/>
      <c r="X122" s="221" t="s">
        <v>239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240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8">
        <v>55</v>
      </c>
      <c r="B123" s="249" t="s">
        <v>1540</v>
      </c>
      <c r="C123" s="263" t="s">
        <v>1524</v>
      </c>
      <c r="D123" s="250" t="s">
        <v>322</v>
      </c>
      <c r="E123" s="251">
        <v>1</v>
      </c>
      <c r="F123" s="252"/>
      <c r="G123" s="253">
        <f>ROUND(E123*F123,2)</f>
        <v>0</v>
      </c>
      <c r="H123" s="252"/>
      <c r="I123" s="253">
        <f>ROUND(E123*H123,2)</f>
        <v>0</v>
      </c>
      <c r="J123" s="252"/>
      <c r="K123" s="253">
        <f>ROUND(E123*J123,2)</f>
        <v>0</v>
      </c>
      <c r="L123" s="253">
        <v>15</v>
      </c>
      <c r="M123" s="253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3"/>
      <c r="S123" s="253" t="s">
        <v>323</v>
      </c>
      <c r="T123" s="254" t="s">
        <v>324</v>
      </c>
      <c r="U123" s="221">
        <v>0</v>
      </c>
      <c r="V123" s="221">
        <f>ROUND(E123*U123,2)</f>
        <v>0</v>
      </c>
      <c r="W123" s="221"/>
      <c r="X123" s="221" t="s">
        <v>239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240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8">
        <v>56</v>
      </c>
      <c r="B124" s="249" t="s">
        <v>1541</v>
      </c>
      <c r="C124" s="263" t="s">
        <v>1501</v>
      </c>
      <c r="D124" s="250" t="s">
        <v>1502</v>
      </c>
      <c r="E124" s="251">
        <v>7.67</v>
      </c>
      <c r="F124" s="252"/>
      <c r="G124" s="253">
        <f>ROUND(E124*F124,2)</f>
        <v>0</v>
      </c>
      <c r="H124" s="252"/>
      <c r="I124" s="253">
        <f>ROUND(E124*H124,2)</f>
        <v>0</v>
      </c>
      <c r="J124" s="252"/>
      <c r="K124" s="253">
        <f>ROUND(E124*J124,2)</f>
        <v>0</v>
      </c>
      <c r="L124" s="253">
        <v>15</v>
      </c>
      <c r="M124" s="253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3"/>
      <c r="S124" s="253" t="s">
        <v>323</v>
      </c>
      <c r="T124" s="254" t="s">
        <v>324</v>
      </c>
      <c r="U124" s="221">
        <v>0</v>
      </c>
      <c r="V124" s="221">
        <f>ROUND(E124*U124,2)</f>
        <v>0</v>
      </c>
      <c r="W124" s="221"/>
      <c r="X124" s="221" t="s">
        <v>239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240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8">
        <v>57</v>
      </c>
      <c r="B125" s="249" t="s">
        <v>1542</v>
      </c>
      <c r="C125" s="263" t="s">
        <v>1527</v>
      </c>
      <c r="D125" s="250" t="s">
        <v>1502</v>
      </c>
      <c r="E125" s="251">
        <v>1.69</v>
      </c>
      <c r="F125" s="252"/>
      <c r="G125" s="253">
        <f>ROUND(E125*F125,2)</f>
        <v>0</v>
      </c>
      <c r="H125" s="252"/>
      <c r="I125" s="253">
        <f>ROUND(E125*H125,2)</f>
        <v>0</v>
      </c>
      <c r="J125" s="252"/>
      <c r="K125" s="253">
        <f>ROUND(E125*J125,2)</f>
        <v>0</v>
      </c>
      <c r="L125" s="253">
        <v>15</v>
      </c>
      <c r="M125" s="253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3"/>
      <c r="S125" s="253" t="s">
        <v>323</v>
      </c>
      <c r="T125" s="254" t="s">
        <v>324</v>
      </c>
      <c r="U125" s="221">
        <v>0</v>
      </c>
      <c r="V125" s="221">
        <f>ROUND(E125*U125,2)</f>
        <v>0</v>
      </c>
      <c r="W125" s="221"/>
      <c r="X125" s="221" t="s">
        <v>239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240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8">
        <v>58</v>
      </c>
      <c r="B126" s="249" t="s">
        <v>1543</v>
      </c>
      <c r="C126" s="263" t="s">
        <v>1504</v>
      </c>
      <c r="D126" s="250" t="s">
        <v>236</v>
      </c>
      <c r="E126" s="251">
        <v>0.85019999999999996</v>
      </c>
      <c r="F126" s="252"/>
      <c r="G126" s="253">
        <f>ROUND(E126*F126,2)</f>
        <v>0</v>
      </c>
      <c r="H126" s="252"/>
      <c r="I126" s="253">
        <f>ROUND(E126*H126,2)</f>
        <v>0</v>
      </c>
      <c r="J126" s="252"/>
      <c r="K126" s="253">
        <f>ROUND(E126*J126,2)</f>
        <v>0</v>
      </c>
      <c r="L126" s="253">
        <v>15</v>
      </c>
      <c r="M126" s="253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3"/>
      <c r="S126" s="253" t="s">
        <v>323</v>
      </c>
      <c r="T126" s="254" t="s">
        <v>324</v>
      </c>
      <c r="U126" s="221">
        <v>0</v>
      </c>
      <c r="V126" s="221">
        <f>ROUND(E126*U126,2)</f>
        <v>0</v>
      </c>
      <c r="W126" s="221"/>
      <c r="X126" s="221" t="s">
        <v>239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240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48">
        <v>59</v>
      </c>
      <c r="B127" s="249" t="s">
        <v>1544</v>
      </c>
      <c r="C127" s="263" t="s">
        <v>1545</v>
      </c>
      <c r="D127" s="250" t="s">
        <v>236</v>
      </c>
      <c r="E127" s="251">
        <v>4.8672000000000004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15</v>
      </c>
      <c r="M127" s="253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3"/>
      <c r="S127" s="253" t="s">
        <v>323</v>
      </c>
      <c r="T127" s="254" t="s">
        <v>324</v>
      </c>
      <c r="U127" s="221">
        <v>0</v>
      </c>
      <c r="V127" s="221">
        <f>ROUND(E127*U127,2)</f>
        <v>0</v>
      </c>
      <c r="W127" s="221"/>
      <c r="X127" s="221" t="s">
        <v>239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240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8">
        <v>60</v>
      </c>
      <c r="B128" s="249" t="s">
        <v>1546</v>
      </c>
      <c r="C128" s="263" t="s">
        <v>1532</v>
      </c>
      <c r="D128" s="250" t="s">
        <v>322</v>
      </c>
      <c r="E128" s="251">
        <v>1</v>
      </c>
      <c r="F128" s="252"/>
      <c r="G128" s="253">
        <f>ROUND(E128*F128,2)</f>
        <v>0</v>
      </c>
      <c r="H128" s="252"/>
      <c r="I128" s="253">
        <f>ROUND(E128*H128,2)</f>
        <v>0</v>
      </c>
      <c r="J128" s="252"/>
      <c r="K128" s="253">
        <f>ROUND(E128*J128,2)</f>
        <v>0</v>
      </c>
      <c r="L128" s="253">
        <v>15</v>
      </c>
      <c r="M128" s="253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3"/>
      <c r="S128" s="253" t="s">
        <v>323</v>
      </c>
      <c r="T128" s="254" t="s">
        <v>324</v>
      </c>
      <c r="U128" s="221">
        <v>0</v>
      </c>
      <c r="V128" s="221">
        <f>ROUND(E128*U128,2)</f>
        <v>0</v>
      </c>
      <c r="W128" s="221"/>
      <c r="X128" s="221" t="s">
        <v>239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240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8">
        <v>61</v>
      </c>
      <c r="B129" s="249" t="s">
        <v>1547</v>
      </c>
      <c r="C129" s="263" t="s">
        <v>1508</v>
      </c>
      <c r="D129" s="250" t="s">
        <v>322</v>
      </c>
      <c r="E129" s="251">
        <v>1</v>
      </c>
      <c r="F129" s="252"/>
      <c r="G129" s="253">
        <f>ROUND(E129*F129,2)</f>
        <v>0</v>
      </c>
      <c r="H129" s="252"/>
      <c r="I129" s="253">
        <f>ROUND(E129*H129,2)</f>
        <v>0</v>
      </c>
      <c r="J129" s="252"/>
      <c r="K129" s="253">
        <f>ROUND(E129*J129,2)</f>
        <v>0</v>
      </c>
      <c r="L129" s="253">
        <v>15</v>
      </c>
      <c r="M129" s="253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1">
        <f>ROUND(E129*P129,2)</f>
        <v>0</v>
      </c>
      <c r="R129" s="253"/>
      <c r="S129" s="253" t="s">
        <v>323</v>
      </c>
      <c r="T129" s="254" t="s">
        <v>324</v>
      </c>
      <c r="U129" s="221">
        <v>0</v>
      </c>
      <c r="V129" s="221">
        <f>ROUND(E129*U129,2)</f>
        <v>0</v>
      </c>
      <c r="W129" s="221"/>
      <c r="X129" s="221" t="s">
        <v>239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240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8">
        <v>62</v>
      </c>
      <c r="B130" s="249" t="s">
        <v>1548</v>
      </c>
      <c r="C130" s="263" t="s">
        <v>1535</v>
      </c>
      <c r="D130" s="250" t="s">
        <v>322</v>
      </c>
      <c r="E130" s="251">
        <v>1</v>
      </c>
      <c r="F130" s="252"/>
      <c r="G130" s="253">
        <f>ROUND(E130*F130,2)</f>
        <v>0</v>
      </c>
      <c r="H130" s="252"/>
      <c r="I130" s="253">
        <f>ROUND(E130*H130,2)</f>
        <v>0</v>
      </c>
      <c r="J130" s="252"/>
      <c r="K130" s="253">
        <f>ROUND(E130*J130,2)</f>
        <v>0</v>
      </c>
      <c r="L130" s="253">
        <v>15</v>
      </c>
      <c r="M130" s="253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3"/>
      <c r="S130" s="253" t="s">
        <v>323</v>
      </c>
      <c r="T130" s="254" t="s">
        <v>324</v>
      </c>
      <c r="U130" s="221">
        <v>0</v>
      </c>
      <c r="V130" s="221">
        <f>ROUND(E130*U130,2)</f>
        <v>0</v>
      </c>
      <c r="W130" s="221"/>
      <c r="X130" s="221" t="s">
        <v>239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31" t="s">
        <v>232</v>
      </c>
      <c r="B131" s="232" t="s">
        <v>153</v>
      </c>
      <c r="C131" s="258" t="s">
        <v>154</v>
      </c>
      <c r="D131" s="233"/>
      <c r="E131" s="234"/>
      <c r="F131" s="235"/>
      <c r="G131" s="235">
        <f>SUMIF(AG132:AG135,"&lt;&gt;NOR",G132:G135)</f>
        <v>0</v>
      </c>
      <c r="H131" s="235"/>
      <c r="I131" s="235">
        <f>SUM(I132:I135)</f>
        <v>0</v>
      </c>
      <c r="J131" s="235"/>
      <c r="K131" s="235">
        <f>SUM(K132:K135)</f>
        <v>0</v>
      </c>
      <c r="L131" s="235"/>
      <c r="M131" s="235">
        <f>SUM(M132:M135)</f>
        <v>0</v>
      </c>
      <c r="N131" s="234"/>
      <c r="O131" s="234">
        <f>SUM(O132:O135)</f>
        <v>0</v>
      </c>
      <c r="P131" s="234"/>
      <c r="Q131" s="234">
        <f>SUM(Q132:Q135)</f>
        <v>0</v>
      </c>
      <c r="R131" s="235"/>
      <c r="S131" s="235"/>
      <c r="T131" s="236"/>
      <c r="U131" s="230"/>
      <c r="V131" s="230">
        <f>SUM(V132:V135)</f>
        <v>0.02</v>
      </c>
      <c r="W131" s="230"/>
      <c r="X131" s="230"/>
      <c r="AG131" t="s">
        <v>233</v>
      </c>
    </row>
    <row r="132" spans="1:60" outlineLevel="1" x14ac:dyDescent="0.2">
      <c r="A132" s="238">
        <v>63</v>
      </c>
      <c r="B132" s="239" t="s">
        <v>1549</v>
      </c>
      <c r="C132" s="259" t="s">
        <v>1550</v>
      </c>
      <c r="D132" s="240" t="s">
        <v>236</v>
      </c>
      <c r="E132" s="241">
        <v>0.5</v>
      </c>
      <c r="F132" s="242"/>
      <c r="G132" s="243">
        <f>ROUND(E132*F132,2)</f>
        <v>0</v>
      </c>
      <c r="H132" s="242"/>
      <c r="I132" s="243">
        <f>ROUND(E132*H132,2)</f>
        <v>0</v>
      </c>
      <c r="J132" s="242"/>
      <c r="K132" s="243">
        <f>ROUND(E132*J132,2)</f>
        <v>0</v>
      </c>
      <c r="L132" s="243">
        <v>15</v>
      </c>
      <c r="M132" s="243">
        <f>G132*(1+L132/100)</f>
        <v>0</v>
      </c>
      <c r="N132" s="241">
        <v>0</v>
      </c>
      <c r="O132" s="241">
        <f>ROUND(E132*N132,2)</f>
        <v>0</v>
      </c>
      <c r="P132" s="241">
        <v>1.4300000000000001E-3</v>
      </c>
      <c r="Q132" s="241">
        <f>ROUND(E132*P132,2)</f>
        <v>0</v>
      </c>
      <c r="R132" s="243" t="s">
        <v>1551</v>
      </c>
      <c r="S132" s="243" t="s">
        <v>237</v>
      </c>
      <c r="T132" s="244" t="s">
        <v>238</v>
      </c>
      <c r="U132" s="221">
        <v>3.5000000000000003E-2</v>
      </c>
      <c r="V132" s="221">
        <f>ROUND(E132*U132,2)</f>
        <v>0.02</v>
      </c>
      <c r="W132" s="221"/>
      <c r="X132" s="221" t="s">
        <v>239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60" t="s">
        <v>1443</v>
      </c>
      <c r="D133" s="223"/>
      <c r="E133" s="224"/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242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60" t="s">
        <v>1552</v>
      </c>
      <c r="D134" s="223"/>
      <c r="E134" s="224">
        <v>0.25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242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60" t="s">
        <v>1553</v>
      </c>
      <c r="D135" s="223"/>
      <c r="E135" s="224">
        <v>0.25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242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231" t="s">
        <v>232</v>
      </c>
      <c r="B136" s="232" t="s">
        <v>157</v>
      </c>
      <c r="C136" s="258" t="s">
        <v>158</v>
      </c>
      <c r="D136" s="233"/>
      <c r="E136" s="234"/>
      <c r="F136" s="235"/>
      <c r="G136" s="235">
        <f>SUMIF(AG137:AG140,"&lt;&gt;NOR",G137:G140)</f>
        <v>0</v>
      </c>
      <c r="H136" s="235"/>
      <c r="I136" s="235">
        <f>SUM(I137:I140)</f>
        <v>0</v>
      </c>
      <c r="J136" s="235"/>
      <c r="K136" s="235">
        <f>SUM(K137:K140)</f>
        <v>0</v>
      </c>
      <c r="L136" s="235"/>
      <c r="M136" s="235">
        <f>SUM(M137:M140)</f>
        <v>0</v>
      </c>
      <c r="N136" s="234"/>
      <c r="O136" s="234">
        <f>SUM(O137:O140)</f>
        <v>0</v>
      </c>
      <c r="P136" s="234"/>
      <c r="Q136" s="234">
        <f>SUM(Q137:Q140)</f>
        <v>0</v>
      </c>
      <c r="R136" s="235"/>
      <c r="S136" s="235"/>
      <c r="T136" s="236"/>
      <c r="U136" s="230"/>
      <c r="V136" s="230">
        <f>SUM(V137:V140)</f>
        <v>0.03</v>
      </c>
      <c r="W136" s="230"/>
      <c r="X136" s="230"/>
      <c r="AG136" t="s">
        <v>233</v>
      </c>
    </row>
    <row r="137" spans="1:60" ht="33.75" outlineLevel="1" x14ac:dyDescent="0.2">
      <c r="A137" s="238">
        <v>64</v>
      </c>
      <c r="B137" s="239" t="s">
        <v>1554</v>
      </c>
      <c r="C137" s="259" t="s">
        <v>1555</v>
      </c>
      <c r="D137" s="240" t="s">
        <v>236</v>
      </c>
      <c r="E137" s="241">
        <v>0.5</v>
      </c>
      <c r="F137" s="242"/>
      <c r="G137" s="243">
        <f>ROUND(E137*F137,2)</f>
        <v>0</v>
      </c>
      <c r="H137" s="242"/>
      <c r="I137" s="243">
        <f>ROUND(E137*H137,2)</f>
        <v>0</v>
      </c>
      <c r="J137" s="242"/>
      <c r="K137" s="243">
        <f>ROUND(E137*J137,2)</f>
        <v>0</v>
      </c>
      <c r="L137" s="243">
        <v>15</v>
      </c>
      <c r="M137" s="243">
        <f>G137*(1+L137/100)</f>
        <v>0</v>
      </c>
      <c r="N137" s="241">
        <v>0</v>
      </c>
      <c r="O137" s="241">
        <f>ROUND(E137*N137,2)</f>
        <v>0</v>
      </c>
      <c r="P137" s="241">
        <v>8.0000000000000002E-3</v>
      </c>
      <c r="Q137" s="241">
        <f>ROUND(E137*P137,2)</f>
        <v>0</v>
      </c>
      <c r="R137" s="243" t="s">
        <v>762</v>
      </c>
      <c r="S137" s="243" t="s">
        <v>237</v>
      </c>
      <c r="T137" s="244" t="s">
        <v>238</v>
      </c>
      <c r="U137" s="221">
        <v>0.05</v>
      </c>
      <c r="V137" s="221">
        <f>ROUND(E137*U137,2)</f>
        <v>0.03</v>
      </c>
      <c r="W137" s="221"/>
      <c r="X137" s="221" t="s">
        <v>239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240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60" t="s">
        <v>1443</v>
      </c>
      <c r="D138" s="223"/>
      <c r="E138" s="224"/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242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60" t="s">
        <v>1556</v>
      </c>
      <c r="D139" s="223"/>
      <c r="E139" s="224">
        <v>0.25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242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60" t="s">
        <v>1557</v>
      </c>
      <c r="D140" s="223"/>
      <c r="E140" s="224">
        <v>0.25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242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x14ac:dyDescent="0.2">
      <c r="A141" s="231" t="s">
        <v>232</v>
      </c>
      <c r="B141" s="232" t="s">
        <v>167</v>
      </c>
      <c r="C141" s="258" t="s">
        <v>168</v>
      </c>
      <c r="D141" s="233"/>
      <c r="E141" s="234"/>
      <c r="F141" s="235"/>
      <c r="G141" s="235">
        <f>SUMIF(AG142:AG143,"&lt;&gt;NOR",G142:G143)</f>
        <v>0</v>
      </c>
      <c r="H141" s="235"/>
      <c r="I141" s="235">
        <f>SUM(I142:I143)</f>
        <v>0</v>
      </c>
      <c r="J141" s="235"/>
      <c r="K141" s="235">
        <f>SUM(K142:K143)</f>
        <v>0</v>
      </c>
      <c r="L141" s="235"/>
      <c r="M141" s="235">
        <f>SUM(M142:M143)</f>
        <v>0</v>
      </c>
      <c r="N141" s="234"/>
      <c r="O141" s="234">
        <f>SUM(O142:O143)</f>
        <v>0</v>
      </c>
      <c r="P141" s="234"/>
      <c r="Q141" s="234">
        <f>SUM(Q142:Q143)</f>
        <v>0</v>
      </c>
      <c r="R141" s="235"/>
      <c r="S141" s="235"/>
      <c r="T141" s="236"/>
      <c r="U141" s="230"/>
      <c r="V141" s="230">
        <f>SUM(V142:V143)</f>
        <v>0</v>
      </c>
      <c r="W141" s="230"/>
      <c r="X141" s="230"/>
      <c r="AG141" t="s">
        <v>233</v>
      </c>
    </row>
    <row r="142" spans="1:60" outlineLevel="1" x14ac:dyDescent="0.2">
      <c r="A142" s="238">
        <v>65</v>
      </c>
      <c r="B142" s="239" t="s">
        <v>1558</v>
      </c>
      <c r="C142" s="259" t="s">
        <v>1559</v>
      </c>
      <c r="D142" s="240" t="s">
        <v>1133</v>
      </c>
      <c r="E142" s="241">
        <v>2</v>
      </c>
      <c r="F142" s="242"/>
      <c r="G142" s="243">
        <f>ROUND(E142*F142,2)</f>
        <v>0</v>
      </c>
      <c r="H142" s="242"/>
      <c r="I142" s="243">
        <f>ROUND(E142*H142,2)</f>
        <v>0</v>
      </c>
      <c r="J142" s="242"/>
      <c r="K142" s="243">
        <f>ROUND(E142*J142,2)</f>
        <v>0</v>
      </c>
      <c r="L142" s="243">
        <v>15</v>
      </c>
      <c r="M142" s="243">
        <f>G142*(1+L142/100)</f>
        <v>0</v>
      </c>
      <c r="N142" s="241">
        <v>0</v>
      </c>
      <c r="O142" s="241">
        <f>ROUND(E142*N142,2)</f>
        <v>0</v>
      </c>
      <c r="P142" s="241">
        <v>0</v>
      </c>
      <c r="Q142" s="241">
        <f>ROUND(E142*P142,2)</f>
        <v>0</v>
      </c>
      <c r="R142" s="243"/>
      <c r="S142" s="243" t="s">
        <v>323</v>
      </c>
      <c r="T142" s="244" t="s">
        <v>324</v>
      </c>
      <c r="U142" s="221">
        <v>0</v>
      </c>
      <c r="V142" s="221">
        <f>ROUND(E142*U142,2)</f>
        <v>0</v>
      </c>
      <c r="W142" s="221"/>
      <c r="X142" s="221" t="s">
        <v>239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17"/>
      <c r="B143" s="218"/>
      <c r="C143" s="262" t="s">
        <v>1560</v>
      </c>
      <c r="D143" s="246"/>
      <c r="E143" s="246"/>
      <c r="F143" s="246"/>
      <c r="G143" s="246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351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47" t="str">
        <f>C143</f>
        <v>Potrubí vzduchotechnické jednotky umístěné ve 2.NP bude doplněno o hlásiče kouře, které při zaznamenání spalin v potrubí vypnou VZT jednotku</v>
      </c>
      <c r="BB143" s="210"/>
      <c r="BC143" s="210"/>
      <c r="BD143" s="210"/>
      <c r="BE143" s="210"/>
      <c r="BF143" s="210"/>
      <c r="BG143" s="210"/>
      <c r="BH143" s="210"/>
    </row>
    <row r="144" spans="1:60" x14ac:dyDescent="0.2">
      <c r="A144" s="231" t="s">
        <v>232</v>
      </c>
      <c r="B144" s="232" t="s">
        <v>173</v>
      </c>
      <c r="C144" s="258" t="s">
        <v>174</v>
      </c>
      <c r="D144" s="233"/>
      <c r="E144" s="234"/>
      <c r="F144" s="235"/>
      <c r="G144" s="235">
        <f>SUMIF(AG145:AG154,"&lt;&gt;NOR",G145:G154)</f>
        <v>0</v>
      </c>
      <c r="H144" s="235"/>
      <c r="I144" s="235">
        <f>SUM(I145:I154)</f>
        <v>0</v>
      </c>
      <c r="J144" s="235"/>
      <c r="K144" s="235">
        <f>SUM(K145:K154)</f>
        <v>0</v>
      </c>
      <c r="L144" s="235"/>
      <c r="M144" s="235">
        <f>SUM(M145:M154)</f>
        <v>0</v>
      </c>
      <c r="N144" s="234"/>
      <c r="O144" s="234">
        <f>SUM(O145:O154)</f>
        <v>0.04</v>
      </c>
      <c r="P144" s="234"/>
      <c r="Q144" s="234">
        <f>SUM(Q145:Q154)</f>
        <v>0.01</v>
      </c>
      <c r="R144" s="235"/>
      <c r="S144" s="235"/>
      <c r="T144" s="236"/>
      <c r="U144" s="230"/>
      <c r="V144" s="230">
        <f>SUM(V145:V154)</f>
        <v>1.4500000000000002</v>
      </c>
      <c r="W144" s="230"/>
      <c r="X144" s="230"/>
      <c r="AG144" t="s">
        <v>233</v>
      </c>
    </row>
    <row r="145" spans="1:60" ht="22.5" outlineLevel="1" x14ac:dyDescent="0.2">
      <c r="A145" s="238">
        <v>66</v>
      </c>
      <c r="B145" s="239" t="s">
        <v>1561</v>
      </c>
      <c r="C145" s="259" t="s">
        <v>1562</v>
      </c>
      <c r="D145" s="240" t="s">
        <v>236</v>
      </c>
      <c r="E145" s="241">
        <v>3</v>
      </c>
      <c r="F145" s="242"/>
      <c r="G145" s="243">
        <f>ROUND(E145*F145,2)</f>
        <v>0</v>
      </c>
      <c r="H145" s="242"/>
      <c r="I145" s="243">
        <f>ROUND(E145*H145,2)</f>
        <v>0</v>
      </c>
      <c r="J145" s="242"/>
      <c r="K145" s="243">
        <f>ROUND(E145*J145,2)</f>
        <v>0</v>
      </c>
      <c r="L145" s="243">
        <v>15</v>
      </c>
      <c r="M145" s="243">
        <f>G145*(1+L145/100)</f>
        <v>0</v>
      </c>
      <c r="N145" s="241">
        <v>1.3310000000000001E-2</v>
      </c>
      <c r="O145" s="241">
        <f>ROUND(E145*N145,2)</f>
        <v>0.04</v>
      </c>
      <c r="P145" s="241">
        <v>0</v>
      </c>
      <c r="Q145" s="241">
        <f>ROUND(E145*P145,2)</f>
        <v>0</v>
      </c>
      <c r="R145" s="243" t="s">
        <v>1563</v>
      </c>
      <c r="S145" s="243" t="s">
        <v>237</v>
      </c>
      <c r="T145" s="244" t="s">
        <v>238</v>
      </c>
      <c r="U145" s="221">
        <v>0.27</v>
      </c>
      <c r="V145" s="221">
        <f>ROUND(E145*U145,2)</f>
        <v>0.81</v>
      </c>
      <c r="W145" s="221"/>
      <c r="X145" s="221" t="s">
        <v>239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240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60" t="s">
        <v>1443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242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60" t="s">
        <v>1564</v>
      </c>
      <c r="D147" s="223"/>
      <c r="E147" s="224">
        <v>1.5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242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60" t="s">
        <v>1565</v>
      </c>
      <c r="D148" s="223"/>
      <c r="E148" s="224">
        <v>1.5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242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38">
        <v>67</v>
      </c>
      <c r="B149" s="239" t="s">
        <v>1566</v>
      </c>
      <c r="C149" s="259" t="s">
        <v>1567</v>
      </c>
      <c r="D149" s="240" t="s">
        <v>236</v>
      </c>
      <c r="E149" s="241">
        <v>0.5</v>
      </c>
      <c r="F149" s="242"/>
      <c r="G149" s="243">
        <f>ROUND(E149*F149,2)</f>
        <v>0</v>
      </c>
      <c r="H149" s="242"/>
      <c r="I149" s="243">
        <f>ROUND(E149*H149,2)</f>
        <v>0</v>
      </c>
      <c r="J149" s="242"/>
      <c r="K149" s="243">
        <f>ROUND(E149*J149,2)</f>
        <v>0</v>
      </c>
      <c r="L149" s="243">
        <v>15</v>
      </c>
      <c r="M149" s="243">
        <f>G149*(1+L149/100)</f>
        <v>0</v>
      </c>
      <c r="N149" s="241">
        <v>1.6000000000000001E-4</v>
      </c>
      <c r="O149" s="241">
        <f>ROUND(E149*N149,2)</f>
        <v>0</v>
      </c>
      <c r="P149" s="241">
        <v>1.32E-2</v>
      </c>
      <c r="Q149" s="241">
        <f>ROUND(E149*P149,2)</f>
        <v>0.01</v>
      </c>
      <c r="R149" s="243" t="s">
        <v>1563</v>
      </c>
      <c r="S149" s="243" t="s">
        <v>237</v>
      </c>
      <c r="T149" s="244" t="s">
        <v>238</v>
      </c>
      <c r="U149" s="221">
        <v>1.2858000000000001</v>
      </c>
      <c r="V149" s="221">
        <f>ROUND(E149*U149,2)</f>
        <v>0.64</v>
      </c>
      <c r="W149" s="221"/>
      <c r="X149" s="221" t="s">
        <v>239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240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60" t="s">
        <v>1443</v>
      </c>
      <c r="D150" s="223"/>
      <c r="E150" s="224"/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242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60" t="s">
        <v>1556</v>
      </c>
      <c r="D151" s="223"/>
      <c r="E151" s="224">
        <v>0.25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242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60" t="s">
        <v>1557</v>
      </c>
      <c r="D152" s="223"/>
      <c r="E152" s="224">
        <v>0.25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242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>
        <v>68</v>
      </c>
      <c r="B153" s="218" t="s">
        <v>1568</v>
      </c>
      <c r="C153" s="264" t="s">
        <v>1569</v>
      </c>
      <c r="D153" s="219" t="s">
        <v>0</v>
      </c>
      <c r="E153" s="255"/>
      <c r="F153" s="222"/>
      <c r="G153" s="221">
        <f>ROUND(E153*F153,2)</f>
        <v>0</v>
      </c>
      <c r="H153" s="222"/>
      <c r="I153" s="221">
        <f>ROUND(E153*H153,2)</f>
        <v>0</v>
      </c>
      <c r="J153" s="222"/>
      <c r="K153" s="221">
        <f>ROUND(E153*J153,2)</f>
        <v>0</v>
      </c>
      <c r="L153" s="221">
        <v>15</v>
      </c>
      <c r="M153" s="221">
        <f>G153*(1+L153/100)</f>
        <v>0</v>
      </c>
      <c r="N153" s="220">
        <v>0</v>
      </c>
      <c r="O153" s="220">
        <f>ROUND(E153*N153,2)</f>
        <v>0</v>
      </c>
      <c r="P153" s="220">
        <v>0</v>
      </c>
      <c r="Q153" s="220">
        <f>ROUND(E153*P153,2)</f>
        <v>0</v>
      </c>
      <c r="R153" s="221" t="s">
        <v>1563</v>
      </c>
      <c r="S153" s="221" t="s">
        <v>237</v>
      </c>
      <c r="T153" s="221" t="s">
        <v>238</v>
      </c>
      <c r="U153" s="221">
        <v>0</v>
      </c>
      <c r="V153" s="221">
        <f>ROUND(E153*U153,2)</f>
        <v>0</v>
      </c>
      <c r="W153" s="221"/>
      <c r="X153" s="221" t="s">
        <v>757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758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65" t="s">
        <v>812</v>
      </c>
      <c r="D154" s="256"/>
      <c r="E154" s="256"/>
      <c r="F154" s="256"/>
      <c r="G154" s="256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292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231" t="s">
        <v>232</v>
      </c>
      <c r="B155" s="232" t="s">
        <v>177</v>
      </c>
      <c r="C155" s="258" t="s">
        <v>178</v>
      </c>
      <c r="D155" s="233"/>
      <c r="E155" s="234"/>
      <c r="F155" s="235"/>
      <c r="G155" s="235">
        <f>SUMIF(AG156:AG165,"&lt;&gt;NOR",G156:G165)</f>
        <v>0</v>
      </c>
      <c r="H155" s="235"/>
      <c r="I155" s="235">
        <f>SUM(I156:I165)</f>
        <v>0</v>
      </c>
      <c r="J155" s="235"/>
      <c r="K155" s="235">
        <f>SUM(K156:K165)</f>
        <v>0</v>
      </c>
      <c r="L155" s="235"/>
      <c r="M155" s="235">
        <f>SUM(M156:M165)</f>
        <v>0</v>
      </c>
      <c r="N155" s="234"/>
      <c r="O155" s="234">
        <f>SUM(O156:O165)</f>
        <v>0.03</v>
      </c>
      <c r="P155" s="234"/>
      <c r="Q155" s="234">
        <f>SUM(Q156:Q165)</f>
        <v>0</v>
      </c>
      <c r="R155" s="235"/>
      <c r="S155" s="235"/>
      <c r="T155" s="236"/>
      <c r="U155" s="230"/>
      <c r="V155" s="230">
        <f>SUM(V156:V165)</f>
        <v>8.43</v>
      </c>
      <c r="W155" s="230"/>
      <c r="X155" s="230"/>
      <c r="AG155" t="s">
        <v>233</v>
      </c>
    </row>
    <row r="156" spans="1:60" ht="22.5" outlineLevel="1" x14ac:dyDescent="0.2">
      <c r="A156" s="238">
        <v>69</v>
      </c>
      <c r="B156" s="239" t="s">
        <v>1570</v>
      </c>
      <c r="C156" s="259" t="s">
        <v>1571</v>
      </c>
      <c r="D156" s="240" t="s">
        <v>278</v>
      </c>
      <c r="E156" s="241">
        <v>2</v>
      </c>
      <c r="F156" s="242"/>
      <c r="G156" s="243">
        <f>ROUND(E156*F156,2)</f>
        <v>0</v>
      </c>
      <c r="H156" s="242"/>
      <c r="I156" s="243">
        <f>ROUND(E156*H156,2)</f>
        <v>0</v>
      </c>
      <c r="J156" s="242"/>
      <c r="K156" s="243">
        <f>ROUND(E156*J156,2)</f>
        <v>0</v>
      </c>
      <c r="L156" s="243">
        <v>15</v>
      </c>
      <c r="M156" s="243">
        <f>G156*(1+L156/100)</f>
        <v>0</v>
      </c>
      <c r="N156" s="241">
        <v>0</v>
      </c>
      <c r="O156" s="241">
        <f>ROUND(E156*N156,2)</f>
        <v>0</v>
      </c>
      <c r="P156" s="241">
        <v>0</v>
      </c>
      <c r="Q156" s="241">
        <f>ROUND(E156*P156,2)</f>
        <v>0</v>
      </c>
      <c r="R156" s="243"/>
      <c r="S156" s="243" t="s">
        <v>323</v>
      </c>
      <c r="T156" s="244" t="s">
        <v>324</v>
      </c>
      <c r="U156" s="221">
        <v>0.79417000000000004</v>
      </c>
      <c r="V156" s="221">
        <f>ROUND(E156*U156,2)</f>
        <v>1.59</v>
      </c>
      <c r="W156" s="221"/>
      <c r="X156" s="221" t="s">
        <v>239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240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60" t="s">
        <v>1443</v>
      </c>
      <c r="D157" s="223"/>
      <c r="E157" s="224"/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242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60" t="s">
        <v>1572</v>
      </c>
      <c r="D158" s="223"/>
      <c r="E158" s="224">
        <v>1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242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60" t="s">
        <v>1573</v>
      </c>
      <c r="D159" s="223"/>
      <c r="E159" s="224">
        <v>1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242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38">
        <v>70</v>
      </c>
      <c r="B160" s="239" t="s">
        <v>1574</v>
      </c>
      <c r="C160" s="259" t="s">
        <v>1575</v>
      </c>
      <c r="D160" s="240" t="s">
        <v>236</v>
      </c>
      <c r="E160" s="241">
        <v>3</v>
      </c>
      <c r="F160" s="242"/>
      <c r="G160" s="243">
        <f>ROUND(E160*F160,2)</f>
        <v>0</v>
      </c>
      <c r="H160" s="242"/>
      <c r="I160" s="243">
        <f>ROUND(E160*H160,2)</f>
        <v>0</v>
      </c>
      <c r="J160" s="242"/>
      <c r="K160" s="243">
        <f>ROUND(E160*J160,2)</f>
        <v>0</v>
      </c>
      <c r="L160" s="243">
        <v>15</v>
      </c>
      <c r="M160" s="243">
        <f>G160*(1+L160/100)</f>
        <v>0</v>
      </c>
      <c r="N160" s="241">
        <v>8.3499999999999998E-3</v>
      </c>
      <c r="O160" s="241">
        <f>ROUND(E160*N160,2)</f>
        <v>0.03</v>
      </c>
      <c r="P160" s="241">
        <v>0</v>
      </c>
      <c r="Q160" s="241">
        <f>ROUND(E160*P160,2)</f>
        <v>0</v>
      </c>
      <c r="R160" s="243"/>
      <c r="S160" s="243" t="s">
        <v>323</v>
      </c>
      <c r="T160" s="244" t="s">
        <v>238</v>
      </c>
      <c r="U160" s="221">
        <v>2.2796500000000002</v>
      </c>
      <c r="V160" s="221">
        <f>ROUND(E160*U160,2)</f>
        <v>6.84</v>
      </c>
      <c r="W160" s="221"/>
      <c r="X160" s="221" t="s">
        <v>239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60" t="s">
        <v>1443</v>
      </c>
      <c r="D161" s="223"/>
      <c r="E161" s="224"/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242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60" t="s">
        <v>1576</v>
      </c>
      <c r="D162" s="223"/>
      <c r="E162" s="224">
        <v>1.5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242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60" t="s">
        <v>1577</v>
      </c>
      <c r="D163" s="223"/>
      <c r="E163" s="224">
        <v>1.5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242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>
        <v>71</v>
      </c>
      <c r="B164" s="218" t="s">
        <v>810</v>
      </c>
      <c r="C164" s="264" t="s">
        <v>811</v>
      </c>
      <c r="D164" s="219" t="s">
        <v>0</v>
      </c>
      <c r="E164" s="255"/>
      <c r="F164" s="222"/>
      <c r="G164" s="221">
        <f>ROUND(E164*F164,2)</f>
        <v>0</v>
      </c>
      <c r="H164" s="222"/>
      <c r="I164" s="221">
        <f>ROUND(E164*H164,2)</f>
        <v>0</v>
      </c>
      <c r="J164" s="222"/>
      <c r="K164" s="221">
        <f>ROUND(E164*J164,2)</f>
        <v>0</v>
      </c>
      <c r="L164" s="221">
        <v>15</v>
      </c>
      <c r="M164" s="221">
        <f>G164*(1+L164/100)</f>
        <v>0</v>
      </c>
      <c r="N164" s="220">
        <v>0</v>
      </c>
      <c r="O164" s="220">
        <f>ROUND(E164*N164,2)</f>
        <v>0</v>
      </c>
      <c r="P164" s="220">
        <v>0</v>
      </c>
      <c r="Q164" s="220">
        <f>ROUND(E164*P164,2)</f>
        <v>0</v>
      </c>
      <c r="R164" s="221" t="s">
        <v>788</v>
      </c>
      <c r="S164" s="221" t="s">
        <v>237</v>
      </c>
      <c r="T164" s="221" t="s">
        <v>238</v>
      </c>
      <c r="U164" s="221">
        <v>0</v>
      </c>
      <c r="V164" s="221">
        <f>ROUND(E164*U164,2)</f>
        <v>0</v>
      </c>
      <c r="W164" s="221"/>
      <c r="X164" s="221" t="s">
        <v>757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758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65" t="s">
        <v>812</v>
      </c>
      <c r="D165" s="256"/>
      <c r="E165" s="256"/>
      <c r="F165" s="256"/>
      <c r="G165" s="256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292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">
      <c r="A166" s="231" t="s">
        <v>232</v>
      </c>
      <c r="B166" s="232" t="s">
        <v>189</v>
      </c>
      <c r="C166" s="258" t="s">
        <v>190</v>
      </c>
      <c r="D166" s="233"/>
      <c r="E166" s="234"/>
      <c r="F166" s="235"/>
      <c r="G166" s="235">
        <f>SUMIF(AG167:AG175,"&lt;&gt;NOR",G167:G175)</f>
        <v>0</v>
      </c>
      <c r="H166" s="235"/>
      <c r="I166" s="235">
        <f>SUM(I167:I175)</f>
        <v>0</v>
      </c>
      <c r="J166" s="235"/>
      <c r="K166" s="235">
        <f>SUM(K167:K175)</f>
        <v>0</v>
      </c>
      <c r="L166" s="235"/>
      <c r="M166" s="235">
        <f>SUM(M167:M175)</f>
        <v>0</v>
      </c>
      <c r="N166" s="234"/>
      <c r="O166" s="234">
        <f>SUM(O167:O175)</f>
        <v>0.01</v>
      </c>
      <c r="P166" s="234"/>
      <c r="Q166" s="234">
        <f>SUM(Q167:Q175)</f>
        <v>0</v>
      </c>
      <c r="R166" s="235"/>
      <c r="S166" s="235"/>
      <c r="T166" s="236"/>
      <c r="U166" s="230"/>
      <c r="V166" s="230">
        <f>SUM(V167:V175)</f>
        <v>5.38</v>
      </c>
      <c r="W166" s="230"/>
      <c r="X166" s="230"/>
      <c r="AG166" t="s">
        <v>233</v>
      </c>
    </row>
    <row r="167" spans="1:60" outlineLevel="1" x14ac:dyDescent="0.2">
      <c r="A167" s="238">
        <v>72</v>
      </c>
      <c r="B167" s="239" t="s">
        <v>1066</v>
      </c>
      <c r="C167" s="259" t="s">
        <v>1067</v>
      </c>
      <c r="D167" s="240" t="s">
        <v>236</v>
      </c>
      <c r="E167" s="241">
        <v>40</v>
      </c>
      <c r="F167" s="242"/>
      <c r="G167" s="243">
        <f>ROUND(E167*F167,2)</f>
        <v>0</v>
      </c>
      <c r="H167" s="242"/>
      <c r="I167" s="243">
        <f>ROUND(E167*H167,2)</f>
        <v>0</v>
      </c>
      <c r="J167" s="242"/>
      <c r="K167" s="243">
        <f>ROUND(E167*J167,2)</f>
        <v>0</v>
      </c>
      <c r="L167" s="243">
        <v>15</v>
      </c>
      <c r="M167" s="243">
        <f>G167*(1+L167/100)</f>
        <v>0</v>
      </c>
      <c r="N167" s="241">
        <v>6.9999999999999994E-5</v>
      </c>
      <c r="O167" s="241">
        <f>ROUND(E167*N167,2)</f>
        <v>0</v>
      </c>
      <c r="P167" s="241">
        <v>0</v>
      </c>
      <c r="Q167" s="241">
        <f>ROUND(E167*P167,2)</f>
        <v>0</v>
      </c>
      <c r="R167" s="243" t="s">
        <v>1068</v>
      </c>
      <c r="S167" s="243" t="s">
        <v>237</v>
      </c>
      <c r="T167" s="244" t="s">
        <v>237</v>
      </c>
      <c r="U167" s="221">
        <v>3.2480000000000002E-2</v>
      </c>
      <c r="V167" s="221">
        <f>ROUND(E167*U167,2)</f>
        <v>1.3</v>
      </c>
      <c r="W167" s="221"/>
      <c r="X167" s="221" t="s">
        <v>239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240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60" t="s">
        <v>1578</v>
      </c>
      <c r="D168" s="223"/>
      <c r="E168" s="224">
        <v>40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242</v>
      </c>
      <c r="AH168" s="210">
        <v>5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33.75" outlineLevel="1" x14ac:dyDescent="0.2">
      <c r="A169" s="238">
        <v>73</v>
      </c>
      <c r="B169" s="239" t="s">
        <v>1249</v>
      </c>
      <c r="C169" s="259" t="s">
        <v>1250</v>
      </c>
      <c r="D169" s="240" t="s">
        <v>236</v>
      </c>
      <c r="E169" s="241">
        <v>40</v>
      </c>
      <c r="F169" s="242"/>
      <c r="G169" s="243">
        <f>ROUND(E169*F169,2)</f>
        <v>0</v>
      </c>
      <c r="H169" s="242"/>
      <c r="I169" s="243">
        <f>ROUND(E169*H169,2)</f>
        <v>0</v>
      </c>
      <c r="J169" s="242"/>
      <c r="K169" s="243">
        <f>ROUND(E169*J169,2)</f>
        <v>0</v>
      </c>
      <c r="L169" s="243">
        <v>15</v>
      </c>
      <c r="M169" s="243">
        <f>G169*(1+L169/100)</f>
        <v>0</v>
      </c>
      <c r="N169" s="241">
        <v>1.4999999999999999E-4</v>
      </c>
      <c r="O169" s="241">
        <f>ROUND(E169*N169,2)</f>
        <v>0.01</v>
      </c>
      <c r="P169" s="241">
        <v>0</v>
      </c>
      <c r="Q169" s="241">
        <f>ROUND(E169*P169,2)</f>
        <v>0</v>
      </c>
      <c r="R169" s="243" t="s">
        <v>1068</v>
      </c>
      <c r="S169" s="243" t="s">
        <v>237</v>
      </c>
      <c r="T169" s="244" t="s">
        <v>237</v>
      </c>
      <c r="U169" s="221">
        <v>0.10191</v>
      </c>
      <c r="V169" s="221">
        <f>ROUND(E169*U169,2)</f>
        <v>4.08</v>
      </c>
      <c r="W169" s="221"/>
      <c r="X169" s="221" t="s">
        <v>239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240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60" t="s">
        <v>1579</v>
      </c>
      <c r="D170" s="223"/>
      <c r="E170" s="224"/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242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60" t="s">
        <v>1580</v>
      </c>
      <c r="D171" s="223"/>
      <c r="E171" s="224">
        <v>10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242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60" t="s">
        <v>1581</v>
      </c>
      <c r="D172" s="223"/>
      <c r="E172" s="224">
        <v>10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242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60" t="s">
        <v>1443</v>
      </c>
      <c r="D173" s="223"/>
      <c r="E173" s="224"/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242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60" t="s">
        <v>1582</v>
      </c>
      <c r="D174" s="223"/>
      <c r="E174" s="224">
        <v>10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242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60" t="s">
        <v>1583</v>
      </c>
      <c r="D175" s="223"/>
      <c r="E175" s="224">
        <v>10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242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231" t="s">
        <v>232</v>
      </c>
      <c r="B176" s="232" t="s">
        <v>201</v>
      </c>
      <c r="C176" s="258" t="s">
        <v>202</v>
      </c>
      <c r="D176" s="233"/>
      <c r="E176" s="234"/>
      <c r="F176" s="235"/>
      <c r="G176" s="235">
        <f>SUMIF(AG177:AG181,"&lt;&gt;NOR",G177:G181)</f>
        <v>0</v>
      </c>
      <c r="H176" s="235"/>
      <c r="I176" s="235">
        <f>SUM(I177:I181)</f>
        <v>0</v>
      </c>
      <c r="J176" s="235"/>
      <c r="K176" s="235">
        <f>SUM(K177:K181)</f>
        <v>0</v>
      </c>
      <c r="L176" s="235"/>
      <c r="M176" s="235">
        <f>SUM(M177:M181)</f>
        <v>0</v>
      </c>
      <c r="N176" s="234"/>
      <c r="O176" s="234">
        <f>SUM(O177:O181)</f>
        <v>0</v>
      </c>
      <c r="P176" s="234"/>
      <c r="Q176" s="234">
        <f>SUM(Q177:Q181)</f>
        <v>0</v>
      </c>
      <c r="R176" s="235"/>
      <c r="S176" s="235"/>
      <c r="T176" s="236"/>
      <c r="U176" s="230"/>
      <c r="V176" s="230">
        <f>SUM(V177:V181)</f>
        <v>2.8400000000000003</v>
      </c>
      <c r="W176" s="230"/>
      <c r="X176" s="230"/>
      <c r="AG176" t="s">
        <v>233</v>
      </c>
    </row>
    <row r="177" spans="1:60" ht="22.5" outlineLevel="1" x14ac:dyDescent="0.2">
      <c r="A177" s="248">
        <v>74</v>
      </c>
      <c r="B177" s="249" t="s">
        <v>1584</v>
      </c>
      <c r="C177" s="263" t="s">
        <v>1585</v>
      </c>
      <c r="D177" s="250" t="s">
        <v>756</v>
      </c>
      <c r="E177" s="251">
        <v>1.0198</v>
      </c>
      <c r="F177" s="252"/>
      <c r="G177" s="253">
        <f>ROUND(E177*F177,2)</f>
        <v>0</v>
      </c>
      <c r="H177" s="252"/>
      <c r="I177" s="253">
        <f>ROUND(E177*H177,2)</f>
        <v>0</v>
      </c>
      <c r="J177" s="252"/>
      <c r="K177" s="253">
        <f>ROUND(E177*J177,2)</f>
        <v>0</v>
      </c>
      <c r="L177" s="253">
        <v>15</v>
      </c>
      <c r="M177" s="253">
        <f>G177*(1+L177/100)</f>
        <v>0</v>
      </c>
      <c r="N177" s="251">
        <v>0</v>
      </c>
      <c r="O177" s="251">
        <f>ROUND(E177*N177,2)</f>
        <v>0</v>
      </c>
      <c r="P177" s="251">
        <v>0</v>
      </c>
      <c r="Q177" s="251">
        <f>ROUND(E177*P177,2)</f>
        <v>0</v>
      </c>
      <c r="R177" s="253" t="s">
        <v>566</v>
      </c>
      <c r="S177" s="253" t="s">
        <v>237</v>
      </c>
      <c r="T177" s="254" t="s">
        <v>238</v>
      </c>
      <c r="U177" s="221">
        <v>0.93300000000000005</v>
      </c>
      <c r="V177" s="221">
        <f>ROUND(E177*U177,2)</f>
        <v>0.95</v>
      </c>
      <c r="W177" s="221"/>
      <c r="X177" s="221" t="s">
        <v>1090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1091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8">
        <v>75</v>
      </c>
      <c r="B178" s="249" t="s">
        <v>1586</v>
      </c>
      <c r="C178" s="263" t="s">
        <v>1587</v>
      </c>
      <c r="D178" s="250" t="s">
        <v>756</v>
      </c>
      <c r="E178" s="251">
        <v>1.0198</v>
      </c>
      <c r="F178" s="252"/>
      <c r="G178" s="253">
        <f>ROUND(E178*F178,2)</f>
        <v>0</v>
      </c>
      <c r="H178" s="252"/>
      <c r="I178" s="253">
        <f>ROUND(E178*H178,2)</f>
        <v>0</v>
      </c>
      <c r="J178" s="252"/>
      <c r="K178" s="253">
        <f>ROUND(E178*J178,2)</f>
        <v>0</v>
      </c>
      <c r="L178" s="253">
        <v>15</v>
      </c>
      <c r="M178" s="253">
        <f>G178*(1+L178/100)</f>
        <v>0</v>
      </c>
      <c r="N178" s="251">
        <v>0</v>
      </c>
      <c r="O178" s="251">
        <f>ROUND(E178*N178,2)</f>
        <v>0</v>
      </c>
      <c r="P178" s="251">
        <v>0</v>
      </c>
      <c r="Q178" s="251">
        <f>ROUND(E178*P178,2)</f>
        <v>0</v>
      </c>
      <c r="R178" s="253" t="s">
        <v>566</v>
      </c>
      <c r="S178" s="253" t="s">
        <v>237</v>
      </c>
      <c r="T178" s="254" t="s">
        <v>238</v>
      </c>
      <c r="U178" s="221">
        <v>0.49</v>
      </c>
      <c r="V178" s="221">
        <f>ROUND(E178*U178,2)</f>
        <v>0.5</v>
      </c>
      <c r="W178" s="221"/>
      <c r="X178" s="221" t="s">
        <v>1090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1091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8">
        <v>76</v>
      </c>
      <c r="B179" s="249" t="s">
        <v>1588</v>
      </c>
      <c r="C179" s="263" t="s">
        <v>1589</v>
      </c>
      <c r="D179" s="250" t="s">
        <v>756</v>
      </c>
      <c r="E179" s="251">
        <v>9.1782400000000006</v>
      </c>
      <c r="F179" s="252"/>
      <c r="G179" s="253">
        <f>ROUND(E179*F179,2)</f>
        <v>0</v>
      </c>
      <c r="H179" s="252"/>
      <c r="I179" s="253">
        <f>ROUND(E179*H179,2)</f>
        <v>0</v>
      </c>
      <c r="J179" s="252"/>
      <c r="K179" s="253">
        <f>ROUND(E179*J179,2)</f>
        <v>0</v>
      </c>
      <c r="L179" s="253">
        <v>15</v>
      </c>
      <c r="M179" s="253">
        <f>G179*(1+L179/100)</f>
        <v>0</v>
      </c>
      <c r="N179" s="251">
        <v>0</v>
      </c>
      <c r="O179" s="251">
        <f>ROUND(E179*N179,2)</f>
        <v>0</v>
      </c>
      <c r="P179" s="251">
        <v>0</v>
      </c>
      <c r="Q179" s="251">
        <f>ROUND(E179*P179,2)</f>
        <v>0</v>
      </c>
      <c r="R179" s="253" t="s">
        <v>566</v>
      </c>
      <c r="S179" s="253" t="s">
        <v>237</v>
      </c>
      <c r="T179" s="254" t="s">
        <v>238</v>
      </c>
      <c r="U179" s="221">
        <v>0</v>
      </c>
      <c r="V179" s="221">
        <f>ROUND(E179*U179,2)</f>
        <v>0</v>
      </c>
      <c r="W179" s="221"/>
      <c r="X179" s="221" t="s">
        <v>1090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1091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8">
        <v>77</v>
      </c>
      <c r="B180" s="249" t="s">
        <v>1590</v>
      </c>
      <c r="C180" s="263" t="s">
        <v>1591</v>
      </c>
      <c r="D180" s="250" t="s">
        <v>756</v>
      </c>
      <c r="E180" s="251">
        <v>1.0198</v>
      </c>
      <c r="F180" s="252"/>
      <c r="G180" s="253">
        <f>ROUND(E180*F180,2)</f>
        <v>0</v>
      </c>
      <c r="H180" s="252"/>
      <c r="I180" s="253">
        <f>ROUND(E180*H180,2)</f>
        <v>0</v>
      </c>
      <c r="J180" s="252"/>
      <c r="K180" s="253">
        <f>ROUND(E180*J180,2)</f>
        <v>0</v>
      </c>
      <c r="L180" s="253">
        <v>15</v>
      </c>
      <c r="M180" s="253">
        <f>G180*(1+L180/100)</f>
        <v>0</v>
      </c>
      <c r="N180" s="251">
        <v>0</v>
      </c>
      <c r="O180" s="251">
        <f>ROUND(E180*N180,2)</f>
        <v>0</v>
      </c>
      <c r="P180" s="251">
        <v>0</v>
      </c>
      <c r="Q180" s="251">
        <f>ROUND(E180*P180,2)</f>
        <v>0</v>
      </c>
      <c r="R180" s="253" t="s">
        <v>566</v>
      </c>
      <c r="S180" s="253" t="s">
        <v>237</v>
      </c>
      <c r="T180" s="254" t="s">
        <v>238</v>
      </c>
      <c r="U180" s="221">
        <v>0.94199999999999995</v>
      </c>
      <c r="V180" s="221">
        <f>ROUND(E180*U180,2)</f>
        <v>0.96</v>
      </c>
      <c r="W180" s="221"/>
      <c r="X180" s="221" t="s">
        <v>1090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1091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1" x14ac:dyDescent="0.2">
      <c r="A181" s="238">
        <v>78</v>
      </c>
      <c r="B181" s="239" t="s">
        <v>1592</v>
      </c>
      <c r="C181" s="259" t="s">
        <v>1593</v>
      </c>
      <c r="D181" s="240" t="s">
        <v>756</v>
      </c>
      <c r="E181" s="241">
        <v>4.0792200000000003</v>
      </c>
      <c r="F181" s="242"/>
      <c r="G181" s="243">
        <f>ROUND(E181*F181,2)</f>
        <v>0</v>
      </c>
      <c r="H181" s="242"/>
      <c r="I181" s="243">
        <f>ROUND(E181*H181,2)</f>
        <v>0</v>
      </c>
      <c r="J181" s="242"/>
      <c r="K181" s="243">
        <f>ROUND(E181*J181,2)</f>
        <v>0</v>
      </c>
      <c r="L181" s="243">
        <v>15</v>
      </c>
      <c r="M181" s="243">
        <f>G181*(1+L181/100)</f>
        <v>0</v>
      </c>
      <c r="N181" s="241">
        <v>0</v>
      </c>
      <c r="O181" s="241">
        <f>ROUND(E181*N181,2)</f>
        <v>0</v>
      </c>
      <c r="P181" s="241">
        <v>0</v>
      </c>
      <c r="Q181" s="241">
        <f>ROUND(E181*P181,2)</f>
        <v>0</v>
      </c>
      <c r="R181" s="243" t="s">
        <v>566</v>
      </c>
      <c r="S181" s="243" t="s">
        <v>237</v>
      </c>
      <c r="T181" s="244" t="s">
        <v>238</v>
      </c>
      <c r="U181" s="221">
        <v>0.105</v>
      </c>
      <c r="V181" s="221">
        <f>ROUND(E181*U181,2)</f>
        <v>0.43</v>
      </c>
      <c r="W181" s="221"/>
      <c r="X181" s="221" t="s">
        <v>1090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1091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x14ac:dyDescent="0.2">
      <c r="A182" s="3"/>
      <c r="B182" s="4"/>
      <c r="C182" s="268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E182">
        <v>15</v>
      </c>
      <c r="AF182">
        <v>21</v>
      </c>
      <c r="AG182" t="s">
        <v>219</v>
      </c>
    </row>
    <row r="183" spans="1:60" x14ac:dyDescent="0.2">
      <c r="A183" s="213"/>
      <c r="B183" s="214" t="s">
        <v>29</v>
      </c>
      <c r="C183" s="269"/>
      <c r="D183" s="215"/>
      <c r="E183" s="216"/>
      <c r="F183" s="216"/>
      <c r="G183" s="237">
        <f>G8+G13+G19+G34+G42+G52+G76+G79+G87+G96+G105+G118+G131+G136+G141+G144+G155+G166+G176</f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AE183">
        <f>SUMIF(L7:L181,AE182,G7:G181)</f>
        <v>0</v>
      </c>
      <c r="AF183">
        <f>SUMIF(L7:L181,AF182,G7:G181)</f>
        <v>0</v>
      </c>
      <c r="AG183" t="s">
        <v>1094</v>
      </c>
    </row>
    <row r="184" spans="1:60" x14ac:dyDescent="0.2">
      <c r="C184" s="270"/>
      <c r="D184" s="10"/>
      <c r="AG184" t="s">
        <v>1095</v>
      </c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2MzXuZvpbff7+k0DdJwi0FwOAyo9pH9ELsyjm8S1zTaVXAFD+Ussb3QiTJFdXWKt8Ar05yHgExBglH6jkIbsQ==" saltValue="xaM5PoqeGoObeiM5qv9AAA==" spinCount="100000" sheet="1"/>
  <mergeCells count="16">
    <mergeCell ref="C78:G78"/>
    <mergeCell ref="C143:G143"/>
    <mergeCell ref="C154:G154"/>
    <mergeCell ref="C165:G165"/>
    <mergeCell ref="C26:G26"/>
    <mergeCell ref="C36:G36"/>
    <mergeCell ref="C48:G48"/>
    <mergeCell ref="C54:G54"/>
    <mergeCell ref="C59:G59"/>
    <mergeCell ref="C68:G68"/>
    <mergeCell ref="A1:G1"/>
    <mergeCell ref="C2:G2"/>
    <mergeCell ref="C3:G3"/>
    <mergeCell ref="C4:G4"/>
    <mergeCell ref="C15:G15"/>
    <mergeCell ref="C21:G2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5C1A-FBDE-4973-B280-8627012219A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62</v>
      </c>
      <c r="C4" s="202" t="s">
        <v>63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95</v>
      </c>
      <c r="C8" s="258" t="s">
        <v>96</v>
      </c>
      <c r="D8" s="233"/>
      <c r="E8" s="234"/>
      <c r="F8" s="235"/>
      <c r="G8" s="235">
        <f>SUMIF(AG9:AG14,"&lt;&gt;NOR",G9:G14)</f>
        <v>0</v>
      </c>
      <c r="H8" s="235"/>
      <c r="I8" s="235">
        <f>SUM(I9:I14)</f>
        <v>0</v>
      </c>
      <c r="J8" s="235"/>
      <c r="K8" s="235">
        <f>SUM(K9:K14)</f>
        <v>0</v>
      </c>
      <c r="L8" s="235"/>
      <c r="M8" s="235">
        <f>SUM(M9:M14)</f>
        <v>0</v>
      </c>
      <c r="N8" s="234"/>
      <c r="O8" s="234">
        <f>SUM(O9:O14)</f>
        <v>0.02</v>
      </c>
      <c r="P8" s="234"/>
      <c r="Q8" s="234">
        <f>SUM(Q9:Q14)</f>
        <v>0</v>
      </c>
      <c r="R8" s="235"/>
      <c r="S8" s="235"/>
      <c r="T8" s="236"/>
      <c r="U8" s="230"/>
      <c r="V8" s="230">
        <f>SUM(V9:V14)</f>
        <v>5.96</v>
      </c>
      <c r="W8" s="230"/>
      <c r="X8" s="230"/>
      <c r="AG8" t="s">
        <v>233</v>
      </c>
    </row>
    <row r="9" spans="1:60" ht="22.5" outlineLevel="1" x14ac:dyDescent="0.2">
      <c r="A9" s="238">
        <v>1</v>
      </c>
      <c r="B9" s="239" t="s">
        <v>1594</v>
      </c>
      <c r="C9" s="259" t="s">
        <v>1595</v>
      </c>
      <c r="D9" s="240" t="s">
        <v>278</v>
      </c>
      <c r="E9" s="241">
        <v>4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5.47E-3</v>
      </c>
      <c r="O9" s="241">
        <f>ROUND(E9*N9,2)</f>
        <v>0.02</v>
      </c>
      <c r="P9" s="241">
        <v>0</v>
      </c>
      <c r="Q9" s="241">
        <f>ROUND(E9*P9,2)</f>
        <v>0</v>
      </c>
      <c r="R9" s="243" t="s">
        <v>290</v>
      </c>
      <c r="S9" s="243" t="s">
        <v>237</v>
      </c>
      <c r="T9" s="244" t="s">
        <v>238</v>
      </c>
      <c r="U9" s="221">
        <v>1.49</v>
      </c>
      <c r="V9" s="221">
        <f>ROUND(E9*U9,2)</f>
        <v>5.96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0" t="s">
        <v>1596</v>
      </c>
      <c r="D10" s="223"/>
      <c r="E10" s="224"/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242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0" t="s">
        <v>1597</v>
      </c>
      <c r="D11" s="223"/>
      <c r="E11" s="224">
        <v>1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242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60" t="s">
        <v>1598</v>
      </c>
      <c r="D12" s="223"/>
      <c r="E12" s="224">
        <v>1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242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0" t="s">
        <v>1599</v>
      </c>
      <c r="D13" s="223"/>
      <c r="E13" s="224">
        <v>1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242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0" t="s">
        <v>1600</v>
      </c>
      <c r="D14" s="223"/>
      <c r="E14" s="224">
        <v>1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242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1" t="s">
        <v>232</v>
      </c>
      <c r="B15" s="232" t="s">
        <v>151</v>
      </c>
      <c r="C15" s="258" t="s">
        <v>152</v>
      </c>
      <c r="D15" s="233"/>
      <c r="E15" s="234"/>
      <c r="F15" s="235"/>
      <c r="G15" s="235">
        <f>SUMIF(AG16:AG52,"&lt;&gt;NOR",G16:G52)</f>
        <v>0</v>
      </c>
      <c r="H15" s="235"/>
      <c r="I15" s="235">
        <f>SUM(I16:I52)</f>
        <v>0</v>
      </c>
      <c r="J15" s="235"/>
      <c r="K15" s="235">
        <f>SUM(K16:K52)</f>
        <v>0</v>
      </c>
      <c r="L15" s="235"/>
      <c r="M15" s="235">
        <f>SUM(M16:M52)</f>
        <v>0</v>
      </c>
      <c r="N15" s="234"/>
      <c r="O15" s="234">
        <f>SUM(O16:O52)</f>
        <v>0</v>
      </c>
      <c r="P15" s="234"/>
      <c r="Q15" s="234">
        <f>SUM(Q16:Q52)</f>
        <v>0</v>
      </c>
      <c r="R15" s="235"/>
      <c r="S15" s="235"/>
      <c r="T15" s="236"/>
      <c r="U15" s="230"/>
      <c r="V15" s="230">
        <f>SUM(V16:V52)</f>
        <v>0</v>
      </c>
      <c r="W15" s="230"/>
      <c r="X15" s="230"/>
      <c r="AG15" t="s">
        <v>233</v>
      </c>
    </row>
    <row r="16" spans="1:60" ht="22.5" outlineLevel="1" x14ac:dyDescent="0.2">
      <c r="A16" s="238">
        <v>2</v>
      </c>
      <c r="B16" s="239" t="s">
        <v>1601</v>
      </c>
      <c r="C16" s="259" t="s">
        <v>1602</v>
      </c>
      <c r="D16" s="240" t="s">
        <v>322</v>
      </c>
      <c r="E16" s="241">
        <v>4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15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323</v>
      </c>
      <c r="T16" s="244" t="s">
        <v>324</v>
      </c>
      <c r="U16" s="221">
        <v>0</v>
      </c>
      <c r="V16" s="221">
        <f>ROUND(E16*U16,2)</f>
        <v>0</v>
      </c>
      <c r="W16" s="221"/>
      <c r="X16" s="221" t="s">
        <v>239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2" t="s">
        <v>1603</v>
      </c>
      <c r="D17" s="246"/>
      <c r="E17" s="246"/>
      <c r="F17" s="246"/>
      <c r="G17" s="246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351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0" t="s">
        <v>1596</v>
      </c>
      <c r="D18" s="223"/>
      <c r="E18" s="224"/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242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0" t="s">
        <v>1597</v>
      </c>
      <c r="D19" s="223"/>
      <c r="E19" s="224">
        <v>1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242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0" t="s">
        <v>1598</v>
      </c>
      <c r="D20" s="223"/>
      <c r="E20" s="224">
        <v>1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242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0" t="s">
        <v>1599</v>
      </c>
      <c r="D21" s="223"/>
      <c r="E21" s="224">
        <v>1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242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0" t="s">
        <v>1600</v>
      </c>
      <c r="D22" s="223"/>
      <c r="E22" s="224">
        <v>1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242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8">
        <v>3</v>
      </c>
      <c r="B23" s="239" t="s">
        <v>1604</v>
      </c>
      <c r="C23" s="259" t="s">
        <v>1605</v>
      </c>
      <c r="D23" s="240" t="s">
        <v>322</v>
      </c>
      <c r="E23" s="241">
        <v>4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15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323</v>
      </c>
      <c r="T23" s="244" t="s">
        <v>324</v>
      </c>
      <c r="U23" s="221">
        <v>0</v>
      </c>
      <c r="V23" s="221">
        <f>ROUND(E23*U23,2)</f>
        <v>0</v>
      </c>
      <c r="W23" s="221"/>
      <c r="X23" s="221" t="s">
        <v>239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0" t="s">
        <v>1596</v>
      </c>
      <c r="D24" s="223"/>
      <c r="E24" s="224"/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242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0" t="s">
        <v>1597</v>
      </c>
      <c r="D25" s="223"/>
      <c r="E25" s="224">
        <v>1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242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0" t="s">
        <v>1598</v>
      </c>
      <c r="D26" s="223"/>
      <c r="E26" s="224">
        <v>1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242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0" t="s">
        <v>1599</v>
      </c>
      <c r="D27" s="223"/>
      <c r="E27" s="224">
        <v>1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242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0" t="s">
        <v>1600</v>
      </c>
      <c r="D28" s="223"/>
      <c r="E28" s="224">
        <v>1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242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8">
        <v>4</v>
      </c>
      <c r="B29" s="239" t="s">
        <v>1606</v>
      </c>
      <c r="C29" s="259" t="s">
        <v>1607</v>
      </c>
      <c r="D29" s="240" t="s">
        <v>322</v>
      </c>
      <c r="E29" s="241">
        <v>4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15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323</v>
      </c>
      <c r="T29" s="244" t="s">
        <v>324</v>
      </c>
      <c r="U29" s="221">
        <v>0</v>
      </c>
      <c r="V29" s="221">
        <f>ROUND(E29*U29,2)</f>
        <v>0</v>
      </c>
      <c r="W29" s="221"/>
      <c r="X29" s="221" t="s">
        <v>239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0" t="s">
        <v>1596</v>
      </c>
      <c r="D30" s="223"/>
      <c r="E30" s="224"/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242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0" t="s">
        <v>1597</v>
      </c>
      <c r="D31" s="223"/>
      <c r="E31" s="224">
        <v>1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242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0" t="s">
        <v>1598</v>
      </c>
      <c r="D32" s="223"/>
      <c r="E32" s="224">
        <v>1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242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1599</v>
      </c>
      <c r="D33" s="223"/>
      <c r="E33" s="224">
        <v>1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242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0" t="s">
        <v>1600</v>
      </c>
      <c r="D34" s="223"/>
      <c r="E34" s="224">
        <v>1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242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5</v>
      </c>
      <c r="B35" s="239" t="s">
        <v>1608</v>
      </c>
      <c r="C35" s="259" t="s">
        <v>1609</v>
      </c>
      <c r="D35" s="240" t="s">
        <v>322</v>
      </c>
      <c r="E35" s="241">
        <v>4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15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323</v>
      </c>
      <c r="T35" s="244" t="s">
        <v>324</v>
      </c>
      <c r="U35" s="221">
        <v>0</v>
      </c>
      <c r="V35" s="221">
        <f>ROUND(E35*U35,2)</f>
        <v>0</v>
      </c>
      <c r="W35" s="221"/>
      <c r="X35" s="221" t="s">
        <v>239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0" t="s">
        <v>1596</v>
      </c>
      <c r="D36" s="223"/>
      <c r="E36" s="224"/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242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0" t="s">
        <v>1597</v>
      </c>
      <c r="D37" s="223"/>
      <c r="E37" s="224">
        <v>1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242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0" t="s">
        <v>1598</v>
      </c>
      <c r="D38" s="223"/>
      <c r="E38" s="224">
        <v>1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242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0" t="s">
        <v>1599</v>
      </c>
      <c r="D39" s="223"/>
      <c r="E39" s="224">
        <v>1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242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0" t="s">
        <v>1600</v>
      </c>
      <c r="D40" s="223"/>
      <c r="E40" s="224">
        <v>1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242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8">
        <v>6</v>
      </c>
      <c r="B41" s="239" t="s">
        <v>1610</v>
      </c>
      <c r="C41" s="259" t="s">
        <v>1611</v>
      </c>
      <c r="D41" s="240" t="s">
        <v>1612</v>
      </c>
      <c r="E41" s="241">
        <v>1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15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323</v>
      </c>
      <c r="T41" s="244" t="s">
        <v>324</v>
      </c>
      <c r="U41" s="221">
        <v>0</v>
      </c>
      <c r="V41" s="221">
        <f>ROUND(E41*U41,2)</f>
        <v>0</v>
      </c>
      <c r="W41" s="221"/>
      <c r="X41" s="221" t="s">
        <v>239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0" t="s">
        <v>1613</v>
      </c>
      <c r="D42" s="223"/>
      <c r="E42" s="224">
        <v>1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242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0" t="s">
        <v>1614</v>
      </c>
      <c r="D43" s="223"/>
      <c r="E43" s="224"/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242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0" t="s">
        <v>1615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242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0" t="s">
        <v>1616</v>
      </c>
      <c r="D45" s="223"/>
      <c r="E45" s="224"/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242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0" t="s">
        <v>1617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242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8">
        <v>7</v>
      </c>
      <c r="B47" s="239" t="s">
        <v>1618</v>
      </c>
      <c r="C47" s="259" t="s">
        <v>1619</v>
      </c>
      <c r="D47" s="240" t="s">
        <v>1502</v>
      </c>
      <c r="E47" s="241">
        <v>34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323</v>
      </c>
      <c r="T47" s="244" t="s">
        <v>324</v>
      </c>
      <c r="U47" s="221">
        <v>0</v>
      </c>
      <c r="V47" s="221">
        <f>ROUND(E47*U47,2)</f>
        <v>0</v>
      </c>
      <c r="W47" s="221"/>
      <c r="X47" s="221" t="s">
        <v>239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0" t="s">
        <v>1596</v>
      </c>
      <c r="D48" s="223"/>
      <c r="E48" s="224"/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242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0" t="s">
        <v>1620</v>
      </c>
      <c r="D49" s="223"/>
      <c r="E49" s="224">
        <v>8.5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242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0" t="s">
        <v>1621</v>
      </c>
      <c r="D50" s="223"/>
      <c r="E50" s="224">
        <v>8.5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242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0" t="s">
        <v>1622</v>
      </c>
      <c r="D51" s="223"/>
      <c r="E51" s="224">
        <v>8.5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242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0" t="s">
        <v>1623</v>
      </c>
      <c r="D52" s="223"/>
      <c r="E52" s="224">
        <v>8.5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242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31" t="s">
        <v>232</v>
      </c>
      <c r="B53" s="232" t="s">
        <v>157</v>
      </c>
      <c r="C53" s="258" t="s">
        <v>158</v>
      </c>
      <c r="D53" s="233"/>
      <c r="E53" s="234"/>
      <c r="F53" s="235"/>
      <c r="G53" s="235">
        <f>SUMIF(AG54:AG58,"&lt;&gt;NOR",G54:G58)</f>
        <v>0</v>
      </c>
      <c r="H53" s="235"/>
      <c r="I53" s="235">
        <f>SUM(I54:I58)</f>
        <v>0</v>
      </c>
      <c r="J53" s="235"/>
      <c r="K53" s="235">
        <f>SUM(K54:K58)</f>
        <v>0</v>
      </c>
      <c r="L53" s="235"/>
      <c r="M53" s="235">
        <f>SUM(M54:M58)</f>
        <v>0</v>
      </c>
      <c r="N53" s="234"/>
      <c r="O53" s="234">
        <f>SUM(O54:O58)</f>
        <v>0.19</v>
      </c>
      <c r="P53" s="234"/>
      <c r="Q53" s="234">
        <f>SUM(Q54:Q58)</f>
        <v>0</v>
      </c>
      <c r="R53" s="235"/>
      <c r="S53" s="235"/>
      <c r="T53" s="236"/>
      <c r="U53" s="230"/>
      <c r="V53" s="230">
        <f>SUM(V54:V58)</f>
        <v>14.8</v>
      </c>
      <c r="W53" s="230"/>
      <c r="X53" s="230"/>
      <c r="AG53" t="s">
        <v>233</v>
      </c>
    </row>
    <row r="54" spans="1:60" outlineLevel="1" x14ac:dyDescent="0.2">
      <c r="A54" s="238">
        <v>8</v>
      </c>
      <c r="B54" s="239" t="s">
        <v>760</v>
      </c>
      <c r="C54" s="259" t="s">
        <v>761</v>
      </c>
      <c r="D54" s="240" t="s">
        <v>236</v>
      </c>
      <c r="E54" s="241">
        <v>15.9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15</v>
      </c>
      <c r="M54" s="243">
        <f>G54*(1+L54/100)</f>
        <v>0</v>
      </c>
      <c r="N54" s="241">
        <v>1.209E-2</v>
      </c>
      <c r="O54" s="241">
        <f>ROUND(E54*N54,2)</f>
        <v>0.19</v>
      </c>
      <c r="P54" s="241">
        <v>0</v>
      </c>
      <c r="Q54" s="241">
        <f>ROUND(E54*P54,2)</f>
        <v>0</v>
      </c>
      <c r="R54" s="243" t="s">
        <v>762</v>
      </c>
      <c r="S54" s="243" t="s">
        <v>237</v>
      </c>
      <c r="T54" s="244" t="s">
        <v>324</v>
      </c>
      <c r="U54" s="221">
        <v>0.93100000000000005</v>
      </c>
      <c r="V54" s="221">
        <f>ROUND(E54*U54,2)</f>
        <v>14.8</v>
      </c>
      <c r="W54" s="221"/>
      <c r="X54" s="221" t="s">
        <v>239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1" t="s">
        <v>763</v>
      </c>
      <c r="D55" s="245"/>
      <c r="E55" s="245"/>
      <c r="F55" s="245"/>
      <c r="G55" s="245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292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0" t="s">
        <v>1596</v>
      </c>
      <c r="D56" s="223"/>
      <c r="E56" s="224"/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242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0" t="s">
        <v>1624</v>
      </c>
      <c r="D57" s="223"/>
      <c r="E57" s="224">
        <v>14.4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242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0" t="s">
        <v>1625</v>
      </c>
      <c r="D58" s="223"/>
      <c r="E58" s="224">
        <v>1.5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242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31" t="s">
        <v>232</v>
      </c>
      <c r="B59" s="232" t="s">
        <v>167</v>
      </c>
      <c r="C59" s="258" t="s">
        <v>168</v>
      </c>
      <c r="D59" s="233"/>
      <c r="E59" s="234"/>
      <c r="F59" s="235"/>
      <c r="G59" s="235">
        <f>SUMIF(AG60:AG71,"&lt;&gt;NOR",G60:G71)</f>
        <v>0</v>
      </c>
      <c r="H59" s="235"/>
      <c r="I59" s="235">
        <f>SUM(I60:I71)</f>
        <v>0</v>
      </c>
      <c r="J59" s="235"/>
      <c r="K59" s="235">
        <f>SUM(K60:K71)</f>
        <v>0</v>
      </c>
      <c r="L59" s="235"/>
      <c r="M59" s="235">
        <f>SUM(M60:M71)</f>
        <v>0</v>
      </c>
      <c r="N59" s="234"/>
      <c r="O59" s="234">
        <f>SUM(O60:O71)</f>
        <v>0</v>
      </c>
      <c r="P59" s="234"/>
      <c r="Q59" s="234">
        <f>SUM(Q60:Q71)</f>
        <v>0</v>
      </c>
      <c r="R59" s="235"/>
      <c r="S59" s="235"/>
      <c r="T59" s="236"/>
      <c r="U59" s="230"/>
      <c r="V59" s="230">
        <f>SUM(V60:V71)</f>
        <v>4.4000000000000004</v>
      </c>
      <c r="W59" s="230"/>
      <c r="X59" s="230"/>
      <c r="AG59" t="s">
        <v>233</v>
      </c>
    </row>
    <row r="60" spans="1:60" ht="22.5" outlineLevel="1" x14ac:dyDescent="0.2">
      <c r="A60" s="238">
        <v>9</v>
      </c>
      <c r="B60" s="239" t="s">
        <v>1626</v>
      </c>
      <c r="C60" s="259" t="s">
        <v>1627</v>
      </c>
      <c r="D60" s="240" t="s">
        <v>278</v>
      </c>
      <c r="E60" s="241">
        <v>8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15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 t="s">
        <v>776</v>
      </c>
      <c r="S60" s="243" t="s">
        <v>237</v>
      </c>
      <c r="T60" s="244" t="s">
        <v>238</v>
      </c>
      <c r="U60" s="221">
        <v>0.55000000000000004</v>
      </c>
      <c r="V60" s="221">
        <f>ROUND(E60*U60,2)</f>
        <v>4.4000000000000004</v>
      </c>
      <c r="W60" s="221"/>
      <c r="X60" s="221" t="s">
        <v>239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240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0" t="s">
        <v>1596</v>
      </c>
      <c r="D61" s="223"/>
      <c r="E61" s="224"/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242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0" t="s">
        <v>1628</v>
      </c>
      <c r="D62" s="223"/>
      <c r="E62" s="224">
        <v>2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242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60" t="s">
        <v>1629</v>
      </c>
      <c r="D63" s="223"/>
      <c r="E63" s="224">
        <v>2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242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0" t="s">
        <v>1630</v>
      </c>
      <c r="D64" s="223"/>
      <c r="E64" s="224">
        <v>2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242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0" t="s">
        <v>1631</v>
      </c>
      <c r="D65" s="223"/>
      <c r="E65" s="224">
        <v>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242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8">
        <v>10</v>
      </c>
      <c r="B66" s="239" t="s">
        <v>1632</v>
      </c>
      <c r="C66" s="259" t="s">
        <v>1633</v>
      </c>
      <c r="D66" s="240" t="s">
        <v>278</v>
      </c>
      <c r="E66" s="241">
        <v>8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15</v>
      </c>
      <c r="M66" s="243">
        <f>G66*(1+L66/100)</f>
        <v>0</v>
      </c>
      <c r="N66" s="241">
        <v>5.9999999999999995E-4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323</v>
      </c>
      <c r="T66" s="244" t="s">
        <v>324</v>
      </c>
      <c r="U66" s="221">
        <v>0</v>
      </c>
      <c r="V66" s="221">
        <f>ROUND(E66*U66,2)</f>
        <v>0</v>
      </c>
      <c r="W66" s="221"/>
      <c r="X66" s="221" t="s">
        <v>332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333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0" t="s">
        <v>1596</v>
      </c>
      <c r="D67" s="223"/>
      <c r="E67" s="224"/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242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0" t="s">
        <v>1628</v>
      </c>
      <c r="D68" s="223"/>
      <c r="E68" s="224">
        <v>2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242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0" t="s">
        <v>1629</v>
      </c>
      <c r="D69" s="223"/>
      <c r="E69" s="224">
        <v>2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242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60" t="s">
        <v>1630</v>
      </c>
      <c r="D70" s="223"/>
      <c r="E70" s="224">
        <v>2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242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0" t="s">
        <v>1631</v>
      </c>
      <c r="D71" s="223"/>
      <c r="E71" s="224">
        <v>2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242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231" t="s">
        <v>232</v>
      </c>
      <c r="B72" s="232" t="s">
        <v>199</v>
      </c>
      <c r="C72" s="258" t="s">
        <v>200</v>
      </c>
      <c r="D72" s="233"/>
      <c r="E72" s="234"/>
      <c r="F72" s="235"/>
      <c r="G72" s="235">
        <f>SUMIF(AG73:AG84,"&lt;&gt;NOR",G73:G84)</f>
        <v>0</v>
      </c>
      <c r="H72" s="235"/>
      <c r="I72" s="235">
        <f>SUM(I73:I84)</f>
        <v>0</v>
      </c>
      <c r="J72" s="235"/>
      <c r="K72" s="235">
        <f>SUM(K73:K84)</f>
        <v>0</v>
      </c>
      <c r="L72" s="235"/>
      <c r="M72" s="235">
        <f>SUM(M73:M84)</f>
        <v>0</v>
      </c>
      <c r="N72" s="234"/>
      <c r="O72" s="234">
        <f>SUM(O73:O84)</f>
        <v>0.06</v>
      </c>
      <c r="P72" s="234"/>
      <c r="Q72" s="234">
        <f>SUM(Q73:Q84)</f>
        <v>0</v>
      </c>
      <c r="R72" s="235"/>
      <c r="S72" s="235"/>
      <c r="T72" s="236"/>
      <c r="U72" s="230"/>
      <c r="V72" s="230">
        <f>SUM(V73:V84)</f>
        <v>10.15</v>
      </c>
      <c r="W72" s="230"/>
      <c r="X72" s="230"/>
      <c r="AG72" t="s">
        <v>233</v>
      </c>
    </row>
    <row r="73" spans="1:60" outlineLevel="1" x14ac:dyDescent="0.2">
      <c r="A73" s="238">
        <v>11</v>
      </c>
      <c r="B73" s="239" t="s">
        <v>1634</v>
      </c>
      <c r="C73" s="259" t="s">
        <v>1635</v>
      </c>
      <c r="D73" s="240" t="s">
        <v>278</v>
      </c>
      <c r="E73" s="241">
        <v>8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15</v>
      </c>
      <c r="M73" s="243">
        <f>G73*(1+L73/100)</f>
        <v>0</v>
      </c>
      <c r="N73" s="241">
        <v>3.9500000000000004E-3</v>
      </c>
      <c r="O73" s="241">
        <f>ROUND(E73*N73,2)</f>
        <v>0.03</v>
      </c>
      <c r="P73" s="241">
        <v>0</v>
      </c>
      <c r="Q73" s="241">
        <f>ROUND(E73*P73,2)</f>
        <v>0</v>
      </c>
      <c r="R73" s="243"/>
      <c r="S73" s="243" t="s">
        <v>237</v>
      </c>
      <c r="T73" s="244" t="s">
        <v>1098</v>
      </c>
      <c r="U73" s="221">
        <v>0.55600000000000005</v>
      </c>
      <c r="V73" s="221">
        <f>ROUND(E73*U73,2)</f>
        <v>4.45</v>
      </c>
      <c r="W73" s="221"/>
      <c r="X73" s="221" t="s">
        <v>239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240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0" t="s">
        <v>1596</v>
      </c>
      <c r="D74" s="223"/>
      <c r="E74" s="224"/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242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0" t="s">
        <v>1628</v>
      </c>
      <c r="D75" s="223"/>
      <c r="E75" s="224">
        <v>2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242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0" t="s">
        <v>1629</v>
      </c>
      <c r="D76" s="223"/>
      <c r="E76" s="224">
        <v>2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242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0" t="s">
        <v>1630</v>
      </c>
      <c r="D77" s="223"/>
      <c r="E77" s="224">
        <v>2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242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0" t="s">
        <v>1631</v>
      </c>
      <c r="D78" s="223"/>
      <c r="E78" s="224">
        <v>2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242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8">
        <v>12</v>
      </c>
      <c r="B79" s="239" t="s">
        <v>1261</v>
      </c>
      <c r="C79" s="259" t="s">
        <v>1262</v>
      </c>
      <c r="D79" s="240" t="s">
        <v>278</v>
      </c>
      <c r="E79" s="241">
        <v>4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15</v>
      </c>
      <c r="M79" s="243">
        <f>G79*(1+L79/100)</f>
        <v>0</v>
      </c>
      <c r="N79" s="241">
        <v>7.3400000000000002E-3</v>
      </c>
      <c r="O79" s="241">
        <f>ROUND(E79*N79,2)</f>
        <v>0.03</v>
      </c>
      <c r="P79" s="241">
        <v>0</v>
      </c>
      <c r="Q79" s="241">
        <f>ROUND(E79*P79,2)</f>
        <v>0</v>
      </c>
      <c r="R79" s="243"/>
      <c r="S79" s="243" t="s">
        <v>237</v>
      </c>
      <c r="T79" s="244" t="s">
        <v>1098</v>
      </c>
      <c r="U79" s="221">
        <v>1.425</v>
      </c>
      <c r="V79" s="221">
        <f>ROUND(E79*U79,2)</f>
        <v>5.7</v>
      </c>
      <c r="W79" s="221"/>
      <c r="X79" s="221" t="s">
        <v>239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60" t="s">
        <v>1596</v>
      </c>
      <c r="D80" s="223"/>
      <c r="E80" s="224"/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242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60" t="s">
        <v>1597</v>
      </c>
      <c r="D81" s="223"/>
      <c r="E81" s="224">
        <v>1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242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60" t="s">
        <v>1598</v>
      </c>
      <c r="D82" s="223"/>
      <c r="E82" s="224">
        <v>1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242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60" t="s">
        <v>1599</v>
      </c>
      <c r="D83" s="223"/>
      <c r="E83" s="224">
        <v>1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242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0" t="s">
        <v>1600</v>
      </c>
      <c r="D84" s="223"/>
      <c r="E84" s="224">
        <v>1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242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31" t="s">
        <v>232</v>
      </c>
      <c r="B85" s="232" t="s">
        <v>205</v>
      </c>
      <c r="C85" s="258" t="s">
        <v>28</v>
      </c>
      <c r="D85" s="233"/>
      <c r="E85" s="234"/>
      <c r="F85" s="235"/>
      <c r="G85" s="235">
        <f>SUMIF(AG86:AG89,"&lt;&gt;NOR",G86:G89)</f>
        <v>0</v>
      </c>
      <c r="H85" s="235"/>
      <c r="I85" s="235">
        <f>SUM(I86:I89)</f>
        <v>0</v>
      </c>
      <c r="J85" s="235"/>
      <c r="K85" s="235">
        <f>SUM(K86:K89)</f>
        <v>0</v>
      </c>
      <c r="L85" s="235"/>
      <c r="M85" s="235">
        <f>SUM(M86:M89)</f>
        <v>0</v>
      </c>
      <c r="N85" s="234"/>
      <c r="O85" s="234">
        <f>SUM(O86:O89)</f>
        <v>0</v>
      </c>
      <c r="P85" s="234"/>
      <c r="Q85" s="234">
        <f>SUM(Q86:Q89)</f>
        <v>0</v>
      </c>
      <c r="R85" s="235"/>
      <c r="S85" s="235"/>
      <c r="T85" s="236"/>
      <c r="U85" s="230"/>
      <c r="V85" s="230">
        <f>SUM(V86:V89)</f>
        <v>0</v>
      </c>
      <c r="W85" s="230"/>
      <c r="X85" s="230"/>
      <c r="AG85" t="s">
        <v>233</v>
      </c>
    </row>
    <row r="86" spans="1:60" outlineLevel="1" x14ac:dyDescent="0.2">
      <c r="A86" s="248">
        <v>13</v>
      </c>
      <c r="B86" s="249" t="s">
        <v>1636</v>
      </c>
      <c r="C86" s="263" t="s">
        <v>1637</v>
      </c>
      <c r="D86" s="250" t="s">
        <v>837</v>
      </c>
      <c r="E86" s="251">
        <v>1</v>
      </c>
      <c r="F86" s="252"/>
      <c r="G86" s="253">
        <f>ROUND(E86*F86,2)</f>
        <v>0</v>
      </c>
      <c r="H86" s="252"/>
      <c r="I86" s="253">
        <f>ROUND(E86*H86,2)</f>
        <v>0</v>
      </c>
      <c r="J86" s="252"/>
      <c r="K86" s="253">
        <f>ROUND(E86*J86,2)</f>
        <v>0</v>
      </c>
      <c r="L86" s="253">
        <v>15</v>
      </c>
      <c r="M86" s="253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3"/>
      <c r="S86" s="253" t="s">
        <v>323</v>
      </c>
      <c r="T86" s="254" t="s">
        <v>324</v>
      </c>
      <c r="U86" s="221">
        <v>0</v>
      </c>
      <c r="V86" s="221">
        <f>ROUND(E86*U86,2)</f>
        <v>0</v>
      </c>
      <c r="W86" s="221"/>
      <c r="X86" s="221" t="s">
        <v>1638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1639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8">
        <v>14</v>
      </c>
      <c r="B87" s="249" t="s">
        <v>1640</v>
      </c>
      <c r="C87" s="263" t="s">
        <v>1641</v>
      </c>
      <c r="D87" s="250" t="s">
        <v>837</v>
      </c>
      <c r="E87" s="251">
        <v>1</v>
      </c>
      <c r="F87" s="252"/>
      <c r="G87" s="253">
        <f>ROUND(E87*F87,2)</f>
        <v>0</v>
      </c>
      <c r="H87" s="252"/>
      <c r="I87" s="253">
        <f>ROUND(E87*H87,2)</f>
        <v>0</v>
      </c>
      <c r="J87" s="252"/>
      <c r="K87" s="253">
        <f>ROUND(E87*J87,2)</f>
        <v>0</v>
      </c>
      <c r="L87" s="253">
        <v>15</v>
      </c>
      <c r="M87" s="253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3"/>
      <c r="S87" s="253" t="s">
        <v>323</v>
      </c>
      <c r="T87" s="254" t="s">
        <v>324</v>
      </c>
      <c r="U87" s="221">
        <v>0</v>
      </c>
      <c r="V87" s="221">
        <f>ROUND(E87*U87,2)</f>
        <v>0</v>
      </c>
      <c r="W87" s="221"/>
      <c r="X87" s="221" t="s">
        <v>1638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1639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8">
        <v>15</v>
      </c>
      <c r="B88" s="249" t="s">
        <v>1642</v>
      </c>
      <c r="C88" s="263" t="s">
        <v>1643</v>
      </c>
      <c r="D88" s="250" t="s">
        <v>837</v>
      </c>
      <c r="E88" s="251">
        <v>1</v>
      </c>
      <c r="F88" s="252"/>
      <c r="G88" s="253">
        <f>ROUND(E88*F88,2)</f>
        <v>0</v>
      </c>
      <c r="H88" s="252"/>
      <c r="I88" s="253">
        <f>ROUND(E88*H88,2)</f>
        <v>0</v>
      </c>
      <c r="J88" s="252"/>
      <c r="K88" s="253">
        <f>ROUND(E88*J88,2)</f>
        <v>0</v>
      </c>
      <c r="L88" s="253">
        <v>15</v>
      </c>
      <c r="M88" s="253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3"/>
      <c r="S88" s="253" t="s">
        <v>323</v>
      </c>
      <c r="T88" s="254" t="s">
        <v>324</v>
      </c>
      <c r="U88" s="221">
        <v>0</v>
      </c>
      <c r="V88" s="221">
        <f>ROUND(E88*U88,2)</f>
        <v>0</v>
      </c>
      <c r="W88" s="221"/>
      <c r="X88" s="221" t="s">
        <v>1638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1639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8">
        <v>16</v>
      </c>
      <c r="B89" s="239" t="s">
        <v>1644</v>
      </c>
      <c r="C89" s="259" t="s">
        <v>1645</v>
      </c>
      <c r="D89" s="240" t="s">
        <v>837</v>
      </c>
      <c r="E89" s="241">
        <v>1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15</v>
      </c>
      <c r="M89" s="243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3"/>
      <c r="S89" s="243" t="s">
        <v>323</v>
      </c>
      <c r="T89" s="244" t="s">
        <v>324</v>
      </c>
      <c r="U89" s="221">
        <v>0</v>
      </c>
      <c r="V89" s="221">
        <f>ROUND(E89*U89,2)</f>
        <v>0</v>
      </c>
      <c r="W89" s="221"/>
      <c r="X89" s="221" t="s">
        <v>1638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1639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3"/>
      <c r="B90" s="4"/>
      <c r="C90" s="268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  <c r="AG90" t="s">
        <v>219</v>
      </c>
    </row>
    <row r="91" spans="1:60" x14ac:dyDescent="0.2">
      <c r="A91" s="213"/>
      <c r="B91" s="214" t="s">
        <v>29</v>
      </c>
      <c r="C91" s="269"/>
      <c r="D91" s="215"/>
      <c r="E91" s="216"/>
      <c r="F91" s="216"/>
      <c r="G91" s="237">
        <f>G8+G15+G53+G59+G72+G85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1094</v>
      </c>
    </row>
    <row r="92" spans="1:60" x14ac:dyDescent="0.2">
      <c r="C92" s="270"/>
      <c r="D92" s="10"/>
      <c r="AG92" t="s">
        <v>1095</v>
      </c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fJrgxNa7Lqo+gE6cUsyTD2iuzFKGE6NuUSqqroJFIoutV7nukuqUDqKzTsoyufjXg6fU8PdXzBlbpO4emx/Ag==" saltValue="lB9CknTlFnj3Y53bYn8eZA==" spinCount="100000" sheet="1"/>
  <mergeCells count="6">
    <mergeCell ref="A1:G1"/>
    <mergeCell ref="C2:G2"/>
    <mergeCell ref="C3:G3"/>
    <mergeCell ref="C4:G4"/>
    <mergeCell ref="C17:G17"/>
    <mergeCell ref="C55:G5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1D14-8711-45B0-8977-E16C6BA837C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66</v>
      </c>
      <c r="C4" s="202" t="s">
        <v>67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89</v>
      </c>
      <c r="C8" s="258" t="s">
        <v>91</v>
      </c>
      <c r="D8" s="233"/>
      <c r="E8" s="234"/>
      <c r="F8" s="235"/>
      <c r="G8" s="235">
        <f>SUMIF(AG9:AG45,"&lt;&gt;NOR",G9:G45)</f>
        <v>0</v>
      </c>
      <c r="H8" s="235"/>
      <c r="I8" s="235">
        <f>SUM(I9:I45)</f>
        <v>0</v>
      </c>
      <c r="J8" s="235"/>
      <c r="K8" s="235">
        <f>SUM(K9:K45)</f>
        <v>0</v>
      </c>
      <c r="L8" s="235"/>
      <c r="M8" s="235">
        <f>SUM(M9:M45)</f>
        <v>0</v>
      </c>
      <c r="N8" s="234"/>
      <c r="O8" s="234">
        <f>SUM(O9:O45)</f>
        <v>8.35</v>
      </c>
      <c r="P8" s="234"/>
      <c r="Q8" s="234">
        <f>SUM(Q9:Q45)</f>
        <v>0</v>
      </c>
      <c r="R8" s="235"/>
      <c r="S8" s="235"/>
      <c r="T8" s="236"/>
      <c r="U8" s="230"/>
      <c r="V8" s="230">
        <f>SUM(V9:V45)</f>
        <v>38.790000000000006</v>
      </c>
      <c r="W8" s="230"/>
      <c r="X8" s="230"/>
      <c r="AG8" t="s">
        <v>233</v>
      </c>
    </row>
    <row r="9" spans="1:60" ht="22.5" outlineLevel="1" x14ac:dyDescent="0.2">
      <c r="A9" s="238">
        <v>1</v>
      </c>
      <c r="B9" s="239" t="s">
        <v>1646</v>
      </c>
      <c r="C9" s="259" t="s">
        <v>1647</v>
      </c>
      <c r="D9" s="240" t="s">
        <v>236</v>
      </c>
      <c r="E9" s="241">
        <v>20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1648</v>
      </c>
      <c r="S9" s="243" t="s">
        <v>237</v>
      </c>
      <c r="T9" s="244" t="s">
        <v>1649</v>
      </c>
      <c r="U9" s="221">
        <v>8.9999999999999993E-3</v>
      </c>
      <c r="V9" s="221">
        <f>ROUND(E9*U9,2)</f>
        <v>0.18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1" t="s">
        <v>1650</v>
      </c>
      <c r="D10" s="245"/>
      <c r="E10" s="245"/>
      <c r="F10" s="245"/>
      <c r="G10" s="245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292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8">
        <v>2</v>
      </c>
      <c r="B11" s="239" t="s">
        <v>1651</v>
      </c>
      <c r="C11" s="259" t="s">
        <v>1652</v>
      </c>
      <c r="D11" s="240" t="s">
        <v>572</v>
      </c>
      <c r="E11" s="241">
        <v>8.1839999999999993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15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 t="s">
        <v>1653</v>
      </c>
      <c r="S11" s="243" t="s">
        <v>237</v>
      </c>
      <c r="T11" s="244" t="s">
        <v>238</v>
      </c>
      <c r="U11" s="221">
        <v>3.2000000000000001E-2</v>
      </c>
      <c r="V11" s="221">
        <f>ROUND(E11*U11,2)</f>
        <v>0.26</v>
      </c>
      <c r="W11" s="221"/>
      <c r="X11" s="221" t="s">
        <v>239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240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61" t="s">
        <v>1654</v>
      </c>
      <c r="D12" s="245"/>
      <c r="E12" s="245"/>
      <c r="F12" s="245"/>
      <c r="G12" s="245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292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7" t="str">
        <f>C12</f>
        <v>nebo lesní půdy, s vodorovným přemístěním na hromady v místě upotřebení nebo na dočasné či trvalé skládky se složením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0" t="s">
        <v>1655</v>
      </c>
      <c r="D13" s="223"/>
      <c r="E13" s="224">
        <v>8.1839999999999993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242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8">
        <v>3</v>
      </c>
      <c r="B14" s="239" t="s">
        <v>1656</v>
      </c>
      <c r="C14" s="259" t="s">
        <v>1657</v>
      </c>
      <c r="D14" s="240" t="s">
        <v>572</v>
      </c>
      <c r="E14" s="241">
        <v>42.63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15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 t="s">
        <v>1653</v>
      </c>
      <c r="S14" s="243" t="s">
        <v>237</v>
      </c>
      <c r="T14" s="244" t="s">
        <v>238</v>
      </c>
      <c r="U14" s="221">
        <v>0.26666000000000001</v>
      </c>
      <c r="V14" s="221">
        <f>ROUND(E14*U14,2)</f>
        <v>11.37</v>
      </c>
      <c r="W14" s="221"/>
      <c r="X14" s="221" t="s">
        <v>239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1" x14ac:dyDescent="0.2">
      <c r="A15" s="217"/>
      <c r="B15" s="218"/>
      <c r="C15" s="261" t="s">
        <v>1658</v>
      </c>
      <c r="D15" s="245"/>
      <c r="E15" s="245"/>
      <c r="F15" s="245"/>
      <c r="G15" s="245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292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7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0" t="s">
        <v>1659</v>
      </c>
      <c r="D16" s="223"/>
      <c r="E16" s="224">
        <v>42.63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242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8">
        <v>4</v>
      </c>
      <c r="B17" s="239" t="s">
        <v>1660</v>
      </c>
      <c r="C17" s="259" t="s">
        <v>1661</v>
      </c>
      <c r="D17" s="240" t="s">
        <v>572</v>
      </c>
      <c r="E17" s="241">
        <v>11.5344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15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 t="s">
        <v>1653</v>
      </c>
      <c r="S17" s="243" t="s">
        <v>237</v>
      </c>
      <c r="T17" s="244" t="s">
        <v>1649</v>
      </c>
      <c r="U17" s="221">
        <v>1.0999999999999999E-2</v>
      </c>
      <c r="V17" s="221">
        <f>ROUND(E17*U17,2)</f>
        <v>0.13</v>
      </c>
      <c r="W17" s="221"/>
      <c r="X17" s="221" t="s">
        <v>239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1" t="s">
        <v>1662</v>
      </c>
      <c r="D18" s="245"/>
      <c r="E18" s="245"/>
      <c r="F18" s="245"/>
      <c r="G18" s="245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292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0" t="s">
        <v>1663</v>
      </c>
      <c r="D19" s="223"/>
      <c r="E19" s="224">
        <v>42.63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242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0" t="s">
        <v>1664</v>
      </c>
      <c r="D20" s="223"/>
      <c r="E20" s="224">
        <v>-31.095600000000001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242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8">
        <v>5</v>
      </c>
      <c r="B21" s="239" t="s">
        <v>1665</v>
      </c>
      <c r="C21" s="259" t="s">
        <v>1666</v>
      </c>
      <c r="D21" s="240" t="s">
        <v>572</v>
      </c>
      <c r="E21" s="241">
        <v>11.5344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15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 t="s">
        <v>1653</v>
      </c>
      <c r="S21" s="243" t="s">
        <v>237</v>
      </c>
      <c r="T21" s="244" t="s">
        <v>1649</v>
      </c>
      <c r="U21" s="221">
        <v>0.86799999999999999</v>
      </c>
      <c r="V21" s="221">
        <f>ROUND(E21*U21,2)</f>
        <v>10.01</v>
      </c>
      <c r="W21" s="221"/>
      <c r="X21" s="221" t="s">
        <v>239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1" t="s">
        <v>1667</v>
      </c>
      <c r="D22" s="245"/>
      <c r="E22" s="245"/>
      <c r="F22" s="245"/>
      <c r="G22" s="245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292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0" t="s">
        <v>1668</v>
      </c>
      <c r="D23" s="223"/>
      <c r="E23" s="224">
        <v>11.5344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242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8">
        <v>6</v>
      </c>
      <c r="B24" s="239" t="s">
        <v>1669</v>
      </c>
      <c r="C24" s="259" t="s">
        <v>1670</v>
      </c>
      <c r="D24" s="240" t="s">
        <v>572</v>
      </c>
      <c r="E24" s="241">
        <v>11.5344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15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 t="s">
        <v>1653</v>
      </c>
      <c r="S24" s="243" t="s">
        <v>237</v>
      </c>
      <c r="T24" s="244" t="s">
        <v>1649</v>
      </c>
      <c r="U24" s="221">
        <v>0.79100000000000004</v>
      </c>
      <c r="V24" s="221">
        <f>ROUND(E24*U24,2)</f>
        <v>9.1199999999999992</v>
      </c>
      <c r="W24" s="221"/>
      <c r="X24" s="221" t="s">
        <v>239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1" t="s">
        <v>1667</v>
      </c>
      <c r="D25" s="245"/>
      <c r="E25" s="245"/>
      <c r="F25" s="245"/>
      <c r="G25" s="245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292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0" t="s">
        <v>1668</v>
      </c>
      <c r="D26" s="223"/>
      <c r="E26" s="224">
        <v>11.5344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242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8">
        <v>7</v>
      </c>
      <c r="B27" s="239" t="s">
        <v>1671</v>
      </c>
      <c r="C27" s="259" t="s">
        <v>1672</v>
      </c>
      <c r="D27" s="240" t="s">
        <v>572</v>
      </c>
      <c r="E27" s="241">
        <v>31.095600000000001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15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 t="s">
        <v>1653</v>
      </c>
      <c r="S27" s="243" t="s">
        <v>237</v>
      </c>
      <c r="T27" s="244" t="s">
        <v>238</v>
      </c>
      <c r="U27" s="221">
        <v>0.20200000000000001</v>
      </c>
      <c r="V27" s="221">
        <f>ROUND(E27*U27,2)</f>
        <v>6.28</v>
      </c>
      <c r="W27" s="221"/>
      <c r="X27" s="221" t="s">
        <v>239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1673</v>
      </c>
      <c r="D28" s="245"/>
      <c r="E28" s="245"/>
      <c r="F28" s="245"/>
      <c r="G28" s="245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292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0" t="s">
        <v>1674</v>
      </c>
      <c r="D29" s="223"/>
      <c r="E29" s="224"/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242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0" t="s">
        <v>1663</v>
      </c>
      <c r="D30" s="223"/>
      <c r="E30" s="224">
        <v>42.63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242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0" t="s">
        <v>1675</v>
      </c>
      <c r="D31" s="223"/>
      <c r="E31" s="224"/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242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0" t="s">
        <v>1676</v>
      </c>
      <c r="D32" s="223"/>
      <c r="E32" s="224">
        <v>-8.2943999999999996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242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1677</v>
      </c>
      <c r="D33" s="223"/>
      <c r="E33" s="224"/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242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0" t="s">
        <v>1678</v>
      </c>
      <c r="D34" s="223"/>
      <c r="E34" s="224">
        <v>-2.5920000000000001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242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0" t="s">
        <v>1679</v>
      </c>
      <c r="D35" s="223"/>
      <c r="E35" s="224"/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242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0" t="s">
        <v>1680</v>
      </c>
      <c r="D36" s="223"/>
      <c r="E36" s="224">
        <v>-0.64800000000000002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242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0" t="s">
        <v>1681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242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8">
        <v>8</v>
      </c>
      <c r="B38" s="239" t="s">
        <v>1682</v>
      </c>
      <c r="C38" s="259" t="s">
        <v>1683</v>
      </c>
      <c r="D38" s="240" t="s">
        <v>236</v>
      </c>
      <c r="E38" s="241">
        <v>20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15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 t="s">
        <v>1648</v>
      </c>
      <c r="S38" s="243" t="s">
        <v>237</v>
      </c>
      <c r="T38" s="244" t="s">
        <v>1649</v>
      </c>
      <c r="U38" s="221">
        <v>0.06</v>
      </c>
      <c r="V38" s="221">
        <f>ROUND(E38*U38,2)</f>
        <v>1.2</v>
      </c>
      <c r="W38" s="221"/>
      <c r="X38" s="221" t="s">
        <v>239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1" t="s">
        <v>1684</v>
      </c>
      <c r="D39" s="245"/>
      <c r="E39" s="245"/>
      <c r="F39" s="245"/>
      <c r="G39" s="245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292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8">
        <v>9</v>
      </c>
      <c r="B40" s="239" t="s">
        <v>1685</v>
      </c>
      <c r="C40" s="259" t="s">
        <v>1686</v>
      </c>
      <c r="D40" s="240" t="s">
        <v>236</v>
      </c>
      <c r="E40" s="241">
        <v>20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15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 t="s">
        <v>1653</v>
      </c>
      <c r="S40" s="243" t="s">
        <v>237</v>
      </c>
      <c r="T40" s="244" t="s">
        <v>1649</v>
      </c>
      <c r="U40" s="221">
        <v>1.2E-2</v>
      </c>
      <c r="V40" s="221">
        <f>ROUND(E40*U40,2)</f>
        <v>0.24</v>
      </c>
      <c r="W40" s="221"/>
      <c r="X40" s="221" t="s">
        <v>239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17"/>
      <c r="B41" s="218"/>
      <c r="C41" s="261" t="s">
        <v>1687</v>
      </c>
      <c r="D41" s="245"/>
      <c r="E41" s="245"/>
      <c r="F41" s="245"/>
      <c r="G41" s="245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292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7" t="str">
        <f>C41</f>
        <v>s případným nutným přemístěním hromad nebo dočasných skládek na místo potřeby ze vzdálenosti do 30 m, v rovině nebo ve svahu do 1 : 5,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7" t="s">
        <v>1688</v>
      </c>
      <c r="D42" s="257"/>
      <c r="E42" s="257"/>
      <c r="F42" s="257"/>
      <c r="G42" s="257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351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8">
        <v>10</v>
      </c>
      <c r="B43" s="239" t="s">
        <v>1689</v>
      </c>
      <c r="C43" s="259" t="s">
        <v>1690</v>
      </c>
      <c r="D43" s="240" t="s">
        <v>756</v>
      </c>
      <c r="E43" s="241">
        <v>19.031759999999998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15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 t="s">
        <v>1653</v>
      </c>
      <c r="S43" s="243" t="s">
        <v>237</v>
      </c>
      <c r="T43" s="244" t="s">
        <v>1649</v>
      </c>
      <c r="U43" s="221">
        <v>0</v>
      </c>
      <c r="V43" s="221">
        <f>ROUND(E43*U43,2)</f>
        <v>0</v>
      </c>
      <c r="W43" s="221"/>
      <c r="X43" s="221" t="s">
        <v>239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0" t="s">
        <v>1691</v>
      </c>
      <c r="D44" s="223"/>
      <c r="E44" s="224">
        <v>19.031759999999998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242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8">
        <v>11</v>
      </c>
      <c r="B45" s="249" t="s">
        <v>1692</v>
      </c>
      <c r="C45" s="263" t="s">
        <v>1693</v>
      </c>
      <c r="D45" s="250" t="s">
        <v>572</v>
      </c>
      <c r="E45" s="251">
        <v>5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15</v>
      </c>
      <c r="M45" s="253">
        <f>G45*(1+L45/100)</f>
        <v>0</v>
      </c>
      <c r="N45" s="251">
        <v>1.67</v>
      </c>
      <c r="O45" s="251">
        <f>ROUND(E45*N45,2)</f>
        <v>8.35</v>
      </c>
      <c r="P45" s="251">
        <v>0</v>
      </c>
      <c r="Q45" s="251">
        <f>ROUND(E45*P45,2)</f>
        <v>0</v>
      </c>
      <c r="R45" s="253" t="s">
        <v>331</v>
      </c>
      <c r="S45" s="253" t="s">
        <v>237</v>
      </c>
      <c r="T45" s="254" t="s">
        <v>1649</v>
      </c>
      <c r="U45" s="221">
        <v>0</v>
      </c>
      <c r="V45" s="221">
        <f>ROUND(E45*U45,2)</f>
        <v>0</v>
      </c>
      <c r="W45" s="221"/>
      <c r="X45" s="221" t="s">
        <v>332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333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31" t="s">
        <v>232</v>
      </c>
      <c r="B46" s="232" t="s">
        <v>92</v>
      </c>
      <c r="C46" s="258" t="s">
        <v>94</v>
      </c>
      <c r="D46" s="233"/>
      <c r="E46" s="234"/>
      <c r="F46" s="235"/>
      <c r="G46" s="235">
        <f>SUMIF(AG47:AG81,"&lt;&gt;NOR",G47:G81)</f>
        <v>0</v>
      </c>
      <c r="H46" s="235"/>
      <c r="I46" s="235">
        <f>SUM(I47:I81)</f>
        <v>0</v>
      </c>
      <c r="J46" s="235"/>
      <c r="K46" s="235">
        <f>SUM(K47:K81)</f>
        <v>0</v>
      </c>
      <c r="L46" s="235"/>
      <c r="M46" s="235">
        <f>SUM(M47:M81)</f>
        <v>0</v>
      </c>
      <c r="N46" s="234"/>
      <c r="O46" s="234">
        <f>SUM(O47:O81)</f>
        <v>32.18</v>
      </c>
      <c r="P46" s="234"/>
      <c r="Q46" s="234">
        <f>SUM(Q47:Q81)</f>
        <v>0</v>
      </c>
      <c r="R46" s="235"/>
      <c r="S46" s="235"/>
      <c r="T46" s="236"/>
      <c r="U46" s="230"/>
      <c r="V46" s="230">
        <f>SUM(V47:V81)</f>
        <v>221.58</v>
      </c>
      <c r="W46" s="230"/>
      <c r="X46" s="230"/>
      <c r="AG46" t="s">
        <v>233</v>
      </c>
    </row>
    <row r="47" spans="1:60" outlineLevel="1" x14ac:dyDescent="0.2">
      <c r="A47" s="238">
        <v>12</v>
      </c>
      <c r="B47" s="239" t="s">
        <v>1694</v>
      </c>
      <c r="C47" s="259" t="s">
        <v>1695</v>
      </c>
      <c r="D47" s="240" t="s">
        <v>572</v>
      </c>
      <c r="E47" s="241">
        <v>2.5920000000000001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2.5249999999999999</v>
      </c>
      <c r="O47" s="241">
        <f>ROUND(E47*N47,2)</f>
        <v>6.54</v>
      </c>
      <c r="P47" s="241">
        <v>0</v>
      </c>
      <c r="Q47" s="241">
        <f>ROUND(E47*P47,2)</f>
        <v>0</v>
      </c>
      <c r="R47" s="243" t="s">
        <v>290</v>
      </c>
      <c r="S47" s="243" t="s">
        <v>237</v>
      </c>
      <c r="T47" s="244" t="s">
        <v>238</v>
      </c>
      <c r="U47" s="221">
        <v>0.48</v>
      </c>
      <c r="V47" s="221">
        <f>ROUND(E47*U47,2)</f>
        <v>1.24</v>
      </c>
      <c r="W47" s="221"/>
      <c r="X47" s="221" t="s">
        <v>239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1696</v>
      </c>
      <c r="D48" s="245"/>
      <c r="E48" s="245"/>
      <c r="F48" s="245"/>
      <c r="G48" s="245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292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0" t="s">
        <v>1697</v>
      </c>
      <c r="D49" s="223"/>
      <c r="E49" s="224">
        <v>2.5920000000000001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242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8">
        <v>13</v>
      </c>
      <c r="B50" s="239" t="s">
        <v>1698</v>
      </c>
      <c r="C50" s="259" t="s">
        <v>1699</v>
      </c>
      <c r="D50" s="240" t="s">
        <v>236</v>
      </c>
      <c r="E50" s="241">
        <v>4.2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15</v>
      </c>
      <c r="M50" s="243">
        <f>G50*(1+L50/100)</f>
        <v>0</v>
      </c>
      <c r="N50" s="241">
        <v>3.9199999999999999E-2</v>
      </c>
      <c r="O50" s="241">
        <f>ROUND(E50*N50,2)</f>
        <v>0.16</v>
      </c>
      <c r="P50" s="241">
        <v>0</v>
      </c>
      <c r="Q50" s="241">
        <f>ROUND(E50*P50,2)</f>
        <v>0</v>
      </c>
      <c r="R50" s="243" t="s">
        <v>290</v>
      </c>
      <c r="S50" s="243" t="s">
        <v>237</v>
      </c>
      <c r="T50" s="244" t="s">
        <v>238</v>
      </c>
      <c r="U50" s="221">
        <v>1.6</v>
      </c>
      <c r="V50" s="221">
        <f>ROUND(E50*U50,2)</f>
        <v>6.72</v>
      </c>
      <c r="W50" s="221"/>
      <c r="X50" s="221" t="s">
        <v>239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17"/>
      <c r="B51" s="218"/>
      <c r="C51" s="261" t="s">
        <v>1700</v>
      </c>
      <c r="D51" s="245"/>
      <c r="E51" s="245"/>
      <c r="F51" s="245"/>
      <c r="G51" s="245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292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47" t="str">
        <f>C51</f>
        <v>svislé nebo šikmé (odkloněné) , půdorysně přímé nebo zalomené, stěn základových desek ve volných nebo zapažených jámách, rýhách, šachtách, včetně případných vzpěr,</v>
      </c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0" t="s">
        <v>1701</v>
      </c>
      <c r="D52" s="223"/>
      <c r="E52" s="224">
        <v>4.2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242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8">
        <v>14</v>
      </c>
      <c r="B53" s="239" t="s">
        <v>1702</v>
      </c>
      <c r="C53" s="259" t="s">
        <v>1703</v>
      </c>
      <c r="D53" s="240" t="s">
        <v>236</v>
      </c>
      <c r="E53" s="241">
        <v>4.2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15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 t="s">
        <v>290</v>
      </c>
      <c r="S53" s="243" t="s">
        <v>237</v>
      </c>
      <c r="T53" s="244" t="s">
        <v>238</v>
      </c>
      <c r="U53" s="221">
        <v>0.32</v>
      </c>
      <c r="V53" s="221">
        <f>ROUND(E53*U53,2)</f>
        <v>1.34</v>
      </c>
      <c r="W53" s="221"/>
      <c r="X53" s="221" t="s">
        <v>239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17"/>
      <c r="B54" s="218"/>
      <c r="C54" s="261" t="s">
        <v>1700</v>
      </c>
      <c r="D54" s="245"/>
      <c r="E54" s="245"/>
      <c r="F54" s="245"/>
      <c r="G54" s="245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292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47" t="str">
        <f>C54</f>
        <v>svislé nebo šikmé (odkloněné) , půdorysně přímé nebo zalomené, stěn základových desek ve volných nebo zapažených jámách, rýhách, šachtách, včetně případných vzpěr,</v>
      </c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0" t="s">
        <v>1704</v>
      </c>
      <c r="D55" s="223"/>
      <c r="E55" s="224">
        <v>4.2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242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8">
        <v>15</v>
      </c>
      <c r="B56" s="239" t="s">
        <v>1705</v>
      </c>
      <c r="C56" s="259" t="s">
        <v>1706</v>
      </c>
      <c r="D56" s="240" t="s">
        <v>756</v>
      </c>
      <c r="E56" s="241">
        <v>0.22031999999999999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15</v>
      </c>
      <c r="M56" s="243">
        <f>G56*(1+L56/100)</f>
        <v>0</v>
      </c>
      <c r="N56" s="241">
        <v>1.04548</v>
      </c>
      <c r="O56" s="241">
        <f>ROUND(E56*N56,2)</f>
        <v>0.23</v>
      </c>
      <c r="P56" s="241">
        <v>0</v>
      </c>
      <c r="Q56" s="241">
        <f>ROUND(E56*P56,2)</f>
        <v>0</v>
      </c>
      <c r="R56" s="243" t="s">
        <v>290</v>
      </c>
      <c r="S56" s="243" t="s">
        <v>237</v>
      </c>
      <c r="T56" s="244" t="s">
        <v>238</v>
      </c>
      <c r="U56" s="221">
        <v>15.231</v>
      </c>
      <c r="V56" s="221">
        <f>ROUND(E56*U56,2)</f>
        <v>3.36</v>
      </c>
      <c r="W56" s="221"/>
      <c r="X56" s="221" t="s">
        <v>239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1" t="s">
        <v>1707</v>
      </c>
      <c r="D57" s="245"/>
      <c r="E57" s="245"/>
      <c r="F57" s="245"/>
      <c r="G57" s="245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292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0" t="s">
        <v>1708</v>
      </c>
      <c r="D58" s="223"/>
      <c r="E58" s="224">
        <v>0.22031999999999999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242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0" t="s">
        <v>1709</v>
      </c>
      <c r="D59" s="223"/>
      <c r="E59" s="224"/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242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8">
        <v>16</v>
      </c>
      <c r="B60" s="239" t="s">
        <v>1710</v>
      </c>
      <c r="C60" s="259" t="s">
        <v>1711</v>
      </c>
      <c r="D60" s="240" t="s">
        <v>572</v>
      </c>
      <c r="E60" s="241">
        <v>8.2943999999999996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15</v>
      </c>
      <c r="M60" s="243">
        <f>G60*(1+L60/100)</f>
        <v>0</v>
      </c>
      <c r="N60" s="241">
        <v>2.5249999999999999</v>
      </c>
      <c r="O60" s="241">
        <f>ROUND(E60*N60,2)</f>
        <v>20.94</v>
      </c>
      <c r="P60" s="241">
        <v>0</v>
      </c>
      <c r="Q60" s="241">
        <f>ROUND(E60*P60,2)</f>
        <v>0</v>
      </c>
      <c r="R60" s="243" t="s">
        <v>290</v>
      </c>
      <c r="S60" s="243" t="s">
        <v>237</v>
      </c>
      <c r="T60" s="244" t="s">
        <v>238</v>
      </c>
      <c r="U60" s="221">
        <v>0.48</v>
      </c>
      <c r="V60" s="221">
        <f>ROUND(E60*U60,2)</f>
        <v>3.98</v>
      </c>
      <c r="W60" s="221"/>
      <c r="X60" s="221" t="s">
        <v>239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240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1" t="s">
        <v>1712</v>
      </c>
      <c r="D61" s="245"/>
      <c r="E61" s="245"/>
      <c r="F61" s="245"/>
      <c r="G61" s="245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292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0" t="s">
        <v>1713</v>
      </c>
      <c r="D62" s="223"/>
      <c r="E62" s="224">
        <v>8.2943999999999996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242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8">
        <v>17</v>
      </c>
      <c r="B63" s="239" t="s">
        <v>1714</v>
      </c>
      <c r="C63" s="259" t="s">
        <v>1715</v>
      </c>
      <c r="D63" s="240" t="s">
        <v>236</v>
      </c>
      <c r="E63" s="241">
        <v>20.16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15</v>
      </c>
      <c r="M63" s="243">
        <f>G63*(1+L63/100)</f>
        <v>0</v>
      </c>
      <c r="N63" s="241">
        <v>3.916E-2</v>
      </c>
      <c r="O63" s="241">
        <f>ROUND(E63*N63,2)</f>
        <v>0.79</v>
      </c>
      <c r="P63" s="241">
        <v>0</v>
      </c>
      <c r="Q63" s="241">
        <f>ROUND(E63*P63,2)</f>
        <v>0</v>
      </c>
      <c r="R63" s="243" t="s">
        <v>290</v>
      </c>
      <c r="S63" s="243" t="s">
        <v>237</v>
      </c>
      <c r="T63" s="244" t="s">
        <v>238</v>
      </c>
      <c r="U63" s="221">
        <v>1.05</v>
      </c>
      <c r="V63" s="221">
        <f>ROUND(E63*U63,2)</f>
        <v>21.17</v>
      </c>
      <c r="W63" s="221"/>
      <c r="X63" s="221" t="s">
        <v>239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17"/>
      <c r="B64" s="218"/>
      <c r="C64" s="261" t="s">
        <v>1716</v>
      </c>
      <c r="D64" s="245"/>
      <c r="E64" s="245"/>
      <c r="F64" s="245"/>
      <c r="G64" s="245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292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47" t="str">
        <f>C64</f>
        <v>svislé nebo šikmé (odkloněné), půdorysně přímé nebo zalomené, stěn základových pasů ve volných nebo zapažených jámách, rýhách, šachtách, včetně případných vzpěr,</v>
      </c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0" t="s">
        <v>1717</v>
      </c>
      <c r="D65" s="223"/>
      <c r="E65" s="224">
        <v>8.4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242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0" t="s">
        <v>1718</v>
      </c>
      <c r="D66" s="223"/>
      <c r="E66" s="224">
        <v>11.76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242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8">
        <v>18</v>
      </c>
      <c r="B67" s="239" t="s">
        <v>1719</v>
      </c>
      <c r="C67" s="259" t="s">
        <v>1720</v>
      </c>
      <c r="D67" s="240" t="s">
        <v>236</v>
      </c>
      <c r="E67" s="241">
        <v>20.16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15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 t="s">
        <v>290</v>
      </c>
      <c r="S67" s="243" t="s">
        <v>237</v>
      </c>
      <c r="T67" s="244" t="s">
        <v>238</v>
      </c>
      <c r="U67" s="221">
        <v>0.32</v>
      </c>
      <c r="V67" s="221">
        <f>ROUND(E67*U67,2)</f>
        <v>6.45</v>
      </c>
      <c r="W67" s="221"/>
      <c r="X67" s="221" t="s">
        <v>239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17"/>
      <c r="B68" s="218"/>
      <c r="C68" s="261" t="s">
        <v>1716</v>
      </c>
      <c r="D68" s="245"/>
      <c r="E68" s="245"/>
      <c r="F68" s="245"/>
      <c r="G68" s="245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292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47" t="str">
        <f>C68</f>
        <v>svislé nebo šikmé (odkloněné), půdorysně přímé nebo zalomené, stěn základových pasů ve volných nebo zapažených jámách, rýhách, šachtách, včetně případných vzpěr,</v>
      </c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0" t="s">
        <v>1721</v>
      </c>
      <c r="D69" s="223"/>
      <c r="E69" s="224">
        <v>20.16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242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8">
        <v>19</v>
      </c>
      <c r="B70" s="239" t="s">
        <v>1722</v>
      </c>
      <c r="C70" s="259" t="s">
        <v>1723</v>
      </c>
      <c r="D70" s="240" t="s">
        <v>756</v>
      </c>
      <c r="E70" s="241">
        <v>0.315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15</v>
      </c>
      <c r="M70" s="243">
        <f>G70*(1+L70/100)</f>
        <v>0</v>
      </c>
      <c r="N70" s="241">
        <v>1.0211600000000001</v>
      </c>
      <c r="O70" s="241">
        <f>ROUND(E70*N70,2)</f>
        <v>0.32</v>
      </c>
      <c r="P70" s="241">
        <v>0</v>
      </c>
      <c r="Q70" s="241">
        <f>ROUND(E70*P70,2)</f>
        <v>0</v>
      </c>
      <c r="R70" s="243" t="s">
        <v>290</v>
      </c>
      <c r="S70" s="243" t="s">
        <v>237</v>
      </c>
      <c r="T70" s="244" t="s">
        <v>238</v>
      </c>
      <c r="U70" s="221">
        <v>23.530999999999999</v>
      </c>
      <c r="V70" s="221">
        <f>ROUND(E70*U70,2)</f>
        <v>7.41</v>
      </c>
      <c r="W70" s="221"/>
      <c r="X70" s="221" t="s">
        <v>239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240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0" t="s">
        <v>1724</v>
      </c>
      <c r="D71" s="223"/>
      <c r="E71" s="224">
        <v>0.315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242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8">
        <v>20</v>
      </c>
      <c r="B72" s="249" t="s">
        <v>1725</v>
      </c>
      <c r="C72" s="263" t="s">
        <v>1726</v>
      </c>
      <c r="D72" s="250" t="s">
        <v>278</v>
      </c>
      <c r="E72" s="251">
        <v>6</v>
      </c>
      <c r="F72" s="252"/>
      <c r="G72" s="253">
        <f>ROUND(E72*F72,2)</f>
        <v>0</v>
      </c>
      <c r="H72" s="252"/>
      <c r="I72" s="253">
        <f>ROUND(E72*H72,2)</f>
        <v>0</v>
      </c>
      <c r="J72" s="252"/>
      <c r="K72" s="253">
        <f>ROUND(E72*J72,2)</f>
        <v>0</v>
      </c>
      <c r="L72" s="253">
        <v>15</v>
      </c>
      <c r="M72" s="253">
        <f>G72*(1+L72/100)</f>
        <v>0</v>
      </c>
      <c r="N72" s="251">
        <v>2.683E-2</v>
      </c>
      <c r="O72" s="251">
        <f>ROUND(E72*N72,2)</f>
        <v>0.16</v>
      </c>
      <c r="P72" s="251">
        <v>0</v>
      </c>
      <c r="Q72" s="251">
        <f>ROUND(E72*P72,2)</f>
        <v>0</v>
      </c>
      <c r="R72" s="253"/>
      <c r="S72" s="253" t="s">
        <v>323</v>
      </c>
      <c r="T72" s="254" t="s">
        <v>324</v>
      </c>
      <c r="U72" s="221">
        <v>4.5999999999999996</v>
      </c>
      <c r="V72" s="221">
        <f>ROUND(E72*U72,2)</f>
        <v>27.6</v>
      </c>
      <c r="W72" s="221"/>
      <c r="X72" s="221" t="s">
        <v>239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240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8">
        <v>21</v>
      </c>
      <c r="B73" s="249" t="s">
        <v>1727</v>
      </c>
      <c r="C73" s="263" t="s">
        <v>1728</v>
      </c>
      <c r="D73" s="250" t="s">
        <v>837</v>
      </c>
      <c r="E73" s="251">
        <v>1</v>
      </c>
      <c r="F73" s="252"/>
      <c r="G73" s="253">
        <f>ROUND(E73*F73,2)</f>
        <v>0</v>
      </c>
      <c r="H73" s="252"/>
      <c r="I73" s="253">
        <f>ROUND(E73*H73,2)</f>
        <v>0</v>
      </c>
      <c r="J73" s="252"/>
      <c r="K73" s="253">
        <f>ROUND(E73*J73,2)</f>
        <v>0</v>
      </c>
      <c r="L73" s="253">
        <v>15</v>
      </c>
      <c r="M73" s="253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3"/>
      <c r="S73" s="253" t="s">
        <v>323</v>
      </c>
      <c r="T73" s="254" t="s">
        <v>324</v>
      </c>
      <c r="U73" s="221">
        <v>0</v>
      </c>
      <c r="V73" s="221">
        <f>ROUND(E73*U73,2)</f>
        <v>0</v>
      </c>
      <c r="W73" s="221"/>
      <c r="X73" s="221" t="s">
        <v>239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240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8">
        <v>22</v>
      </c>
      <c r="B74" s="239" t="s">
        <v>1729</v>
      </c>
      <c r="C74" s="259" t="s">
        <v>1730</v>
      </c>
      <c r="D74" s="240" t="s">
        <v>310</v>
      </c>
      <c r="E74" s="241">
        <v>36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15</v>
      </c>
      <c r="M74" s="243">
        <f>G74*(1+L74/100)</f>
        <v>0</v>
      </c>
      <c r="N74" s="241">
        <v>8.4419999999999995E-2</v>
      </c>
      <c r="O74" s="241">
        <f>ROUND(E74*N74,2)</f>
        <v>3.04</v>
      </c>
      <c r="P74" s="241">
        <v>0</v>
      </c>
      <c r="Q74" s="241">
        <f>ROUND(E74*P74,2)</f>
        <v>0</v>
      </c>
      <c r="R74" s="243"/>
      <c r="S74" s="243" t="s">
        <v>323</v>
      </c>
      <c r="T74" s="244" t="s">
        <v>324</v>
      </c>
      <c r="U74" s="221">
        <v>3.9530500000000002</v>
      </c>
      <c r="V74" s="221">
        <f>ROUND(E74*U74,2)</f>
        <v>142.31</v>
      </c>
      <c r="W74" s="221"/>
      <c r="X74" s="221" t="s">
        <v>1731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1732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2" t="s">
        <v>1733</v>
      </c>
      <c r="D75" s="246"/>
      <c r="E75" s="246"/>
      <c r="F75" s="246"/>
      <c r="G75" s="246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351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7" t="s">
        <v>1734</v>
      </c>
      <c r="D76" s="257"/>
      <c r="E76" s="257"/>
      <c r="F76" s="257"/>
      <c r="G76" s="257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351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71" t="s">
        <v>472</v>
      </c>
      <c r="D77" s="225"/>
      <c r="E77" s="226"/>
      <c r="F77" s="227"/>
      <c r="G77" s="227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351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7" t="s">
        <v>1735</v>
      </c>
      <c r="D78" s="257"/>
      <c r="E78" s="257"/>
      <c r="F78" s="257"/>
      <c r="G78" s="257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351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67" t="s">
        <v>1736</v>
      </c>
      <c r="D79" s="257"/>
      <c r="E79" s="257"/>
      <c r="F79" s="257"/>
      <c r="G79" s="257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351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67" t="s">
        <v>1737</v>
      </c>
      <c r="D80" s="257"/>
      <c r="E80" s="257"/>
      <c r="F80" s="257"/>
      <c r="G80" s="257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351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60" t="s">
        <v>1738</v>
      </c>
      <c r="D81" s="223"/>
      <c r="E81" s="224">
        <v>36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242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31" t="s">
        <v>232</v>
      </c>
      <c r="B82" s="232" t="s">
        <v>99</v>
      </c>
      <c r="C82" s="258" t="s">
        <v>100</v>
      </c>
      <c r="D82" s="233"/>
      <c r="E82" s="234"/>
      <c r="F82" s="235"/>
      <c r="G82" s="235">
        <f>SUMIF(AG83:AG84,"&lt;&gt;NOR",G83:G84)</f>
        <v>0</v>
      </c>
      <c r="H82" s="235"/>
      <c r="I82" s="235">
        <f>SUM(I83:I84)</f>
        <v>0</v>
      </c>
      <c r="J82" s="235"/>
      <c r="K82" s="235">
        <f>SUM(K83:K84)</f>
        <v>0</v>
      </c>
      <c r="L82" s="235"/>
      <c r="M82" s="235">
        <f>SUM(M83:M84)</f>
        <v>0</v>
      </c>
      <c r="N82" s="234"/>
      <c r="O82" s="234">
        <f>SUM(O83:O84)</f>
        <v>2.5</v>
      </c>
      <c r="P82" s="234"/>
      <c r="Q82" s="234">
        <f>SUM(Q83:Q84)</f>
        <v>0</v>
      </c>
      <c r="R82" s="235"/>
      <c r="S82" s="235"/>
      <c r="T82" s="236"/>
      <c r="U82" s="230"/>
      <c r="V82" s="230">
        <f>SUM(V83:V84)</f>
        <v>14.23</v>
      </c>
      <c r="W82" s="230"/>
      <c r="X82" s="230"/>
      <c r="AG82" t="s">
        <v>233</v>
      </c>
    </row>
    <row r="83" spans="1:60" outlineLevel="1" x14ac:dyDescent="0.2">
      <c r="A83" s="238">
        <v>23</v>
      </c>
      <c r="B83" s="239" t="s">
        <v>1739</v>
      </c>
      <c r="C83" s="259" t="s">
        <v>1740</v>
      </c>
      <c r="D83" s="240" t="s">
        <v>236</v>
      </c>
      <c r="E83" s="241">
        <v>12.96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15</v>
      </c>
      <c r="M83" s="243">
        <f>G83*(1+L83/100)</f>
        <v>0</v>
      </c>
      <c r="N83" s="241">
        <v>0.19275999999999999</v>
      </c>
      <c r="O83" s="241">
        <f>ROUND(E83*N83,2)</f>
        <v>2.5</v>
      </c>
      <c r="P83" s="241">
        <v>0</v>
      </c>
      <c r="Q83" s="241">
        <f>ROUND(E83*P83,2)</f>
        <v>0</v>
      </c>
      <c r="R83" s="243" t="s">
        <v>1741</v>
      </c>
      <c r="S83" s="243" t="s">
        <v>237</v>
      </c>
      <c r="T83" s="244" t="s">
        <v>238</v>
      </c>
      <c r="U83" s="221">
        <v>1.0980000000000001</v>
      </c>
      <c r="V83" s="221">
        <f>ROUND(E83*U83,2)</f>
        <v>14.23</v>
      </c>
      <c r="W83" s="221"/>
      <c r="X83" s="221" t="s">
        <v>239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0" t="s">
        <v>1742</v>
      </c>
      <c r="D84" s="223"/>
      <c r="E84" s="224">
        <v>12.96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242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31" t="s">
        <v>232</v>
      </c>
      <c r="B85" s="232" t="s">
        <v>109</v>
      </c>
      <c r="C85" s="258" t="s">
        <v>110</v>
      </c>
      <c r="D85" s="233"/>
      <c r="E85" s="234"/>
      <c r="F85" s="235"/>
      <c r="G85" s="235">
        <f>SUMIF(AG86:AG93,"&lt;&gt;NOR",G86:G93)</f>
        <v>0</v>
      </c>
      <c r="H85" s="235"/>
      <c r="I85" s="235">
        <f>SUM(I86:I93)</f>
        <v>0</v>
      </c>
      <c r="J85" s="235"/>
      <c r="K85" s="235">
        <f>SUM(K86:K93)</f>
        <v>0</v>
      </c>
      <c r="L85" s="235"/>
      <c r="M85" s="235">
        <f>SUM(M86:M93)</f>
        <v>0</v>
      </c>
      <c r="N85" s="234"/>
      <c r="O85" s="234">
        <f>SUM(O86:O93)</f>
        <v>9.27</v>
      </c>
      <c r="P85" s="234"/>
      <c r="Q85" s="234">
        <f>SUM(Q86:Q93)</f>
        <v>0</v>
      </c>
      <c r="R85" s="235"/>
      <c r="S85" s="235"/>
      <c r="T85" s="236"/>
      <c r="U85" s="230"/>
      <c r="V85" s="230">
        <f>SUM(V86:V93)</f>
        <v>11.98</v>
      </c>
      <c r="W85" s="230"/>
      <c r="X85" s="230"/>
      <c r="AG85" t="s">
        <v>233</v>
      </c>
    </row>
    <row r="86" spans="1:60" ht="22.5" outlineLevel="1" x14ac:dyDescent="0.2">
      <c r="A86" s="238">
        <v>24</v>
      </c>
      <c r="B86" s="239" t="s">
        <v>1743</v>
      </c>
      <c r="C86" s="259" t="s">
        <v>1744</v>
      </c>
      <c r="D86" s="240" t="s">
        <v>572</v>
      </c>
      <c r="E86" s="241">
        <v>2.1059999999999999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15</v>
      </c>
      <c r="M86" s="243">
        <f>G86*(1+L86/100)</f>
        <v>0</v>
      </c>
      <c r="N86" s="241">
        <v>1.6</v>
      </c>
      <c r="O86" s="241">
        <f>ROUND(E86*N86,2)</f>
        <v>3.37</v>
      </c>
      <c r="P86" s="241">
        <v>0</v>
      </c>
      <c r="Q86" s="241">
        <f>ROUND(E86*P86,2)</f>
        <v>0</v>
      </c>
      <c r="R86" s="243" t="s">
        <v>290</v>
      </c>
      <c r="S86" s="243" t="s">
        <v>237</v>
      </c>
      <c r="T86" s="244" t="s">
        <v>238</v>
      </c>
      <c r="U86" s="221">
        <v>1.8360000000000001</v>
      </c>
      <c r="V86" s="221">
        <f>ROUND(E86*U86,2)</f>
        <v>3.87</v>
      </c>
      <c r="W86" s="221"/>
      <c r="X86" s="221" t="s">
        <v>239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1" t="s">
        <v>1745</v>
      </c>
      <c r="D87" s="245"/>
      <c r="E87" s="245"/>
      <c r="F87" s="245"/>
      <c r="G87" s="245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292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47" t="str">
        <f>C87</f>
        <v>pod mazaniny a dlažby, popř. na plochých střechách, vodorovný nebo ve spádu, s udusáním a urovnáním povrchu,</v>
      </c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0" t="s">
        <v>1746</v>
      </c>
      <c r="D88" s="223"/>
      <c r="E88" s="224">
        <v>2.1059999999999999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242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8">
        <v>25</v>
      </c>
      <c r="B89" s="239" t="s">
        <v>1747</v>
      </c>
      <c r="C89" s="259" t="s">
        <v>1748</v>
      </c>
      <c r="D89" s="240" t="s">
        <v>236</v>
      </c>
      <c r="E89" s="241">
        <v>21.06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15</v>
      </c>
      <c r="M89" s="243">
        <f>G89*(1+L89/100)</f>
        <v>0</v>
      </c>
      <c r="N89" s="241">
        <v>0.28000000000000003</v>
      </c>
      <c r="O89" s="241">
        <f>ROUND(E89*N89,2)</f>
        <v>5.9</v>
      </c>
      <c r="P89" s="241">
        <v>0</v>
      </c>
      <c r="Q89" s="241">
        <f>ROUND(E89*P89,2)</f>
        <v>0</v>
      </c>
      <c r="R89" s="243" t="s">
        <v>290</v>
      </c>
      <c r="S89" s="243" t="s">
        <v>237</v>
      </c>
      <c r="T89" s="244" t="s">
        <v>238</v>
      </c>
      <c r="U89" s="221">
        <v>0.255</v>
      </c>
      <c r="V89" s="221">
        <f>ROUND(E89*U89,2)</f>
        <v>5.37</v>
      </c>
      <c r="W89" s="221"/>
      <c r="X89" s="221" t="s">
        <v>239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240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1" t="s">
        <v>1749</v>
      </c>
      <c r="D90" s="245"/>
      <c r="E90" s="245"/>
      <c r="F90" s="245"/>
      <c r="G90" s="245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292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60" t="s">
        <v>1750</v>
      </c>
      <c r="D91" s="223"/>
      <c r="E91" s="224">
        <v>21.06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242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8">
        <v>26</v>
      </c>
      <c r="B92" s="239" t="s">
        <v>1751</v>
      </c>
      <c r="C92" s="259" t="s">
        <v>1752</v>
      </c>
      <c r="D92" s="240" t="s">
        <v>236</v>
      </c>
      <c r="E92" s="241">
        <v>21.06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15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 t="s">
        <v>290</v>
      </c>
      <c r="S92" s="243" t="s">
        <v>237</v>
      </c>
      <c r="T92" s="244" t="s">
        <v>238</v>
      </c>
      <c r="U92" s="221">
        <v>0.13</v>
      </c>
      <c r="V92" s="221">
        <f>ROUND(E92*U92,2)</f>
        <v>2.74</v>
      </c>
      <c r="W92" s="221"/>
      <c r="X92" s="221" t="s">
        <v>239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0" t="s">
        <v>1753</v>
      </c>
      <c r="D93" s="223"/>
      <c r="E93" s="224">
        <v>21.06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242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31" t="s">
        <v>232</v>
      </c>
      <c r="B94" s="232" t="s">
        <v>117</v>
      </c>
      <c r="C94" s="258" t="s">
        <v>118</v>
      </c>
      <c r="D94" s="233"/>
      <c r="E94" s="234"/>
      <c r="F94" s="235"/>
      <c r="G94" s="235">
        <f>SUMIF(AG95:AG97,"&lt;&gt;NOR",G95:G97)</f>
        <v>0</v>
      </c>
      <c r="H94" s="235"/>
      <c r="I94" s="235">
        <f>SUM(I95:I97)</f>
        <v>0</v>
      </c>
      <c r="J94" s="235"/>
      <c r="K94" s="235">
        <f>SUM(K95:K97)</f>
        <v>0</v>
      </c>
      <c r="L94" s="235"/>
      <c r="M94" s="235">
        <f>SUM(M95:M97)</f>
        <v>0</v>
      </c>
      <c r="N94" s="234"/>
      <c r="O94" s="234">
        <f>SUM(O95:O97)</f>
        <v>2.3199999999999998</v>
      </c>
      <c r="P94" s="234"/>
      <c r="Q94" s="234">
        <f>SUM(Q95:Q97)</f>
        <v>0</v>
      </c>
      <c r="R94" s="235"/>
      <c r="S94" s="235"/>
      <c r="T94" s="236"/>
      <c r="U94" s="230"/>
      <c r="V94" s="230">
        <f>SUM(V95:V97)</f>
        <v>2.6</v>
      </c>
      <c r="W94" s="230"/>
      <c r="X94" s="230"/>
      <c r="AG94" t="s">
        <v>233</v>
      </c>
    </row>
    <row r="95" spans="1:60" ht="22.5" outlineLevel="1" x14ac:dyDescent="0.2">
      <c r="A95" s="238">
        <v>27</v>
      </c>
      <c r="B95" s="239" t="s">
        <v>1754</v>
      </c>
      <c r="C95" s="259" t="s">
        <v>1755</v>
      </c>
      <c r="D95" s="240" t="s">
        <v>310</v>
      </c>
      <c r="E95" s="241">
        <v>18.600000000000001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15</v>
      </c>
      <c r="M95" s="243">
        <f>G95*(1+L95/100)</f>
        <v>0</v>
      </c>
      <c r="N95" s="241">
        <v>0.12472</v>
      </c>
      <c r="O95" s="241">
        <f>ROUND(E95*N95,2)</f>
        <v>2.3199999999999998</v>
      </c>
      <c r="P95" s="241">
        <v>0</v>
      </c>
      <c r="Q95" s="241">
        <f>ROUND(E95*P95,2)</f>
        <v>0</v>
      </c>
      <c r="R95" s="243" t="s">
        <v>1756</v>
      </c>
      <c r="S95" s="243" t="s">
        <v>237</v>
      </c>
      <c r="T95" s="244" t="s">
        <v>238</v>
      </c>
      <c r="U95" s="221">
        <v>0.14000000000000001</v>
      </c>
      <c r="V95" s="221">
        <f>ROUND(E95*U95,2)</f>
        <v>2.6</v>
      </c>
      <c r="W95" s="221"/>
      <c r="X95" s="221" t="s">
        <v>239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240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61" t="s">
        <v>1757</v>
      </c>
      <c r="D96" s="245"/>
      <c r="E96" s="245"/>
      <c r="F96" s="245"/>
      <c r="G96" s="245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292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60" t="s">
        <v>1758</v>
      </c>
      <c r="D97" s="223"/>
      <c r="E97" s="224">
        <v>18.600000000000001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242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31" t="s">
        <v>232</v>
      </c>
      <c r="B98" s="232" t="s">
        <v>121</v>
      </c>
      <c r="C98" s="258" t="s">
        <v>122</v>
      </c>
      <c r="D98" s="233"/>
      <c r="E98" s="234"/>
      <c r="F98" s="235"/>
      <c r="G98" s="235">
        <f>SUMIF(AG99:AG102,"&lt;&gt;NOR",G99:G102)</f>
        <v>0</v>
      </c>
      <c r="H98" s="235"/>
      <c r="I98" s="235">
        <f>SUM(I99:I102)</f>
        <v>0</v>
      </c>
      <c r="J98" s="235"/>
      <c r="K98" s="235">
        <f>SUM(K99:K102)</f>
        <v>0</v>
      </c>
      <c r="L98" s="235"/>
      <c r="M98" s="235">
        <f>SUM(M99:M102)</f>
        <v>0</v>
      </c>
      <c r="N98" s="234"/>
      <c r="O98" s="234">
        <f>SUM(O99:O102)</f>
        <v>0</v>
      </c>
      <c r="P98" s="234"/>
      <c r="Q98" s="234">
        <f>SUM(Q99:Q102)</f>
        <v>0</v>
      </c>
      <c r="R98" s="235"/>
      <c r="S98" s="235"/>
      <c r="T98" s="236"/>
      <c r="U98" s="230"/>
      <c r="V98" s="230">
        <f>SUM(V99:V102)</f>
        <v>3.5</v>
      </c>
      <c r="W98" s="230"/>
      <c r="X98" s="230"/>
      <c r="AG98" t="s">
        <v>233</v>
      </c>
    </row>
    <row r="99" spans="1:60" ht="22.5" outlineLevel="1" x14ac:dyDescent="0.2">
      <c r="A99" s="238">
        <v>28</v>
      </c>
      <c r="B99" s="239" t="s">
        <v>1759</v>
      </c>
      <c r="C99" s="259" t="s">
        <v>1760</v>
      </c>
      <c r="D99" s="240" t="s">
        <v>278</v>
      </c>
      <c r="E99" s="241">
        <v>4</v>
      </c>
      <c r="F99" s="242"/>
      <c r="G99" s="243">
        <f>ROUND(E99*F99,2)</f>
        <v>0</v>
      </c>
      <c r="H99" s="242"/>
      <c r="I99" s="243">
        <f>ROUND(E99*H99,2)</f>
        <v>0</v>
      </c>
      <c r="J99" s="242"/>
      <c r="K99" s="243">
        <f>ROUND(E99*J99,2)</f>
        <v>0</v>
      </c>
      <c r="L99" s="243">
        <v>15</v>
      </c>
      <c r="M99" s="243">
        <f>G99*(1+L99/100)</f>
        <v>0</v>
      </c>
      <c r="N99" s="241">
        <v>2.0000000000000002E-5</v>
      </c>
      <c r="O99" s="241">
        <f>ROUND(E99*N99,2)</f>
        <v>0</v>
      </c>
      <c r="P99" s="241">
        <v>0</v>
      </c>
      <c r="Q99" s="241">
        <f>ROUND(E99*P99,2)</f>
        <v>0</v>
      </c>
      <c r="R99" s="243" t="s">
        <v>361</v>
      </c>
      <c r="S99" s="243" t="s">
        <v>237</v>
      </c>
      <c r="T99" s="244" t="s">
        <v>238</v>
      </c>
      <c r="U99" s="221">
        <v>0.125</v>
      </c>
      <c r="V99" s="221">
        <f>ROUND(E99*U99,2)</f>
        <v>0.5</v>
      </c>
      <c r="W99" s="221"/>
      <c r="X99" s="221" t="s">
        <v>239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240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60" t="s">
        <v>1761</v>
      </c>
      <c r="D100" s="223"/>
      <c r="E100" s="224">
        <v>4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242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8">
        <v>29</v>
      </c>
      <c r="B101" s="239" t="s">
        <v>1762</v>
      </c>
      <c r="C101" s="259" t="s">
        <v>1763</v>
      </c>
      <c r="D101" s="240" t="s">
        <v>278</v>
      </c>
      <c r="E101" s="241">
        <v>24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15</v>
      </c>
      <c r="M101" s="243">
        <f>G101*(1+L101/100)</f>
        <v>0</v>
      </c>
      <c r="N101" s="241">
        <v>3.0000000000000001E-5</v>
      </c>
      <c r="O101" s="241">
        <f>ROUND(E101*N101,2)</f>
        <v>0</v>
      </c>
      <c r="P101" s="241">
        <v>0</v>
      </c>
      <c r="Q101" s="241">
        <f>ROUND(E101*P101,2)</f>
        <v>0</v>
      </c>
      <c r="R101" s="243" t="s">
        <v>361</v>
      </c>
      <c r="S101" s="243" t="s">
        <v>237</v>
      </c>
      <c r="T101" s="244" t="s">
        <v>238</v>
      </c>
      <c r="U101" s="221">
        <v>0.125</v>
      </c>
      <c r="V101" s="221">
        <f>ROUND(E101*U101,2)</f>
        <v>3</v>
      </c>
      <c r="W101" s="221"/>
      <c r="X101" s="221" t="s">
        <v>239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60" t="s">
        <v>1764</v>
      </c>
      <c r="D102" s="223"/>
      <c r="E102" s="224">
        <v>24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242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31" t="s">
        <v>232</v>
      </c>
      <c r="B103" s="232" t="s">
        <v>125</v>
      </c>
      <c r="C103" s="258" t="s">
        <v>126</v>
      </c>
      <c r="D103" s="233"/>
      <c r="E103" s="234"/>
      <c r="F103" s="235"/>
      <c r="G103" s="235">
        <f>SUMIF(AG104:AG105,"&lt;&gt;NOR",G104:G105)</f>
        <v>0</v>
      </c>
      <c r="H103" s="235"/>
      <c r="I103" s="235">
        <f>SUM(I104:I105)</f>
        <v>0</v>
      </c>
      <c r="J103" s="235"/>
      <c r="K103" s="235">
        <f>SUM(K104:K105)</f>
        <v>0</v>
      </c>
      <c r="L103" s="235"/>
      <c r="M103" s="235">
        <f>SUM(M104:M105)</f>
        <v>0</v>
      </c>
      <c r="N103" s="234"/>
      <c r="O103" s="234">
        <f>SUM(O104:O105)</f>
        <v>0</v>
      </c>
      <c r="P103" s="234"/>
      <c r="Q103" s="234">
        <f>SUM(Q104:Q105)</f>
        <v>0</v>
      </c>
      <c r="R103" s="235"/>
      <c r="S103" s="235"/>
      <c r="T103" s="236"/>
      <c r="U103" s="230"/>
      <c r="V103" s="230">
        <f>SUM(V104:V105)</f>
        <v>97.61</v>
      </c>
      <c r="W103" s="230"/>
      <c r="X103" s="230"/>
      <c r="AG103" t="s">
        <v>233</v>
      </c>
    </row>
    <row r="104" spans="1:60" ht="33.75" outlineLevel="1" x14ac:dyDescent="0.2">
      <c r="A104" s="238">
        <v>30</v>
      </c>
      <c r="B104" s="239" t="s">
        <v>754</v>
      </c>
      <c r="C104" s="259" t="s">
        <v>755</v>
      </c>
      <c r="D104" s="240" t="s">
        <v>756</v>
      </c>
      <c r="E104" s="241">
        <v>51.590409999999999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15</v>
      </c>
      <c r="M104" s="243">
        <f>G104*(1+L104/100)</f>
        <v>0</v>
      </c>
      <c r="N104" s="241">
        <v>0</v>
      </c>
      <c r="O104" s="241">
        <f>ROUND(E104*N104,2)</f>
        <v>0</v>
      </c>
      <c r="P104" s="241">
        <v>0</v>
      </c>
      <c r="Q104" s="241">
        <f>ROUND(E104*P104,2)</f>
        <v>0</v>
      </c>
      <c r="R104" s="243" t="s">
        <v>361</v>
      </c>
      <c r="S104" s="243" t="s">
        <v>237</v>
      </c>
      <c r="T104" s="244" t="s">
        <v>238</v>
      </c>
      <c r="U104" s="221">
        <v>1.8919999999999999</v>
      </c>
      <c r="V104" s="221">
        <f>ROUND(E104*U104,2)</f>
        <v>97.61</v>
      </c>
      <c r="W104" s="221"/>
      <c r="X104" s="221" t="s">
        <v>757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758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61" t="s">
        <v>759</v>
      </c>
      <c r="D105" s="245"/>
      <c r="E105" s="245"/>
      <c r="F105" s="245"/>
      <c r="G105" s="245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292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31" t="s">
        <v>232</v>
      </c>
      <c r="B106" s="232" t="s">
        <v>177</v>
      </c>
      <c r="C106" s="258" t="s">
        <v>178</v>
      </c>
      <c r="D106" s="233"/>
      <c r="E106" s="234"/>
      <c r="F106" s="235"/>
      <c r="G106" s="235">
        <f>SUMIF(AG107:AG118,"&lt;&gt;NOR",G107:G118)</f>
        <v>0</v>
      </c>
      <c r="H106" s="235"/>
      <c r="I106" s="235">
        <f>SUM(I107:I118)</f>
        <v>0</v>
      </c>
      <c r="J106" s="235"/>
      <c r="K106" s="235">
        <f>SUM(K107:K118)</f>
        <v>0</v>
      </c>
      <c r="L106" s="235"/>
      <c r="M106" s="235">
        <f>SUM(M107:M118)</f>
        <v>0</v>
      </c>
      <c r="N106" s="234"/>
      <c r="O106" s="234">
        <f>SUM(O107:O118)</f>
        <v>0.72</v>
      </c>
      <c r="P106" s="234"/>
      <c r="Q106" s="234">
        <f>SUM(Q107:Q118)</f>
        <v>0</v>
      </c>
      <c r="R106" s="235"/>
      <c r="S106" s="235"/>
      <c r="T106" s="236"/>
      <c r="U106" s="230"/>
      <c r="V106" s="230">
        <f>SUM(V107:V118)</f>
        <v>47.63</v>
      </c>
      <c r="W106" s="230"/>
      <c r="X106" s="230"/>
      <c r="AG106" t="s">
        <v>233</v>
      </c>
    </row>
    <row r="107" spans="1:60" ht="33.75" outlineLevel="1" x14ac:dyDescent="0.2">
      <c r="A107" s="238">
        <v>31</v>
      </c>
      <c r="B107" s="239" t="s">
        <v>1765</v>
      </c>
      <c r="C107" s="259" t="s">
        <v>1766</v>
      </c>
      <c r="D107" s="240" t="s">
        <v>236</v>
      </c>
      <c r="E107" s="241">
        <v>24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15</v>
      </c>
      <c r="M107" s="243">
        <f>G107*(1+L107/100)</f>
        <v>0</v>
      </c>
      <c r="N107" s="241">
        <v>1.8870000000000001E-2</v>
      </c>
      <c r="O107" s="241">
        <f>ROUND(E107*N107,2)</f>
        <v>0.45</v>
      </c>
      <c r="P107" s="241">
        <v>0</v>
      </c>
      <c r="Q107" s="241">
        <f>ROUND(E107*P107,2)</f>
        <v>0</v>
      </c>
      <c r="R107" s="243" t="s">
        <v>788</v>
      </c>
      <c r="S107" s="243" t="s">
        <v>237</v>
      </c>
      <c r="T107" s="244" t="s">
        <v>238</v>
      </c>
      <c r="U107" s="221">
        <v>1.4632499999999999</v>
      </c>
      <c r="V107" s="221">
        <f>ROUND(E107*U107,2)</f>
        <v>35.119999999999997</v>
      </c>
      <c r="W107" s="221"/>
      <c r="X107" s="221" t="s">
        <v>239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60" t="s">
        <v>1767</v>
      </c>
      <c r="D108" s="223"/>
      <c r="E108" s="224">
        <v>24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242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38">
        <v>32</v>
      </c>
      <c r="B109" s="239" t="s">
        <v>1768</v>
      </c>
      <c r="C109" s="259" t="s">
        <v>1769</v>
      </c>
      <c r="D109" s="240" t="s">
        <v>310</v>
      </c>
      <c r="E109" s="241">
        <v>1.6</v>
      </c>
      <c r="F109" s="242"/>
      <c r="G109" s="243">
        <f>ROUND(E109*F109,2)</f>
        <v>0</v>
      </c>
      <c r="H109" s="242"/>
      <c r="I109" s="243">
        <f>ROUND(E109*H109,2)</f>
        <v>0</v>
      </c>
      <c r="J109" s="242"/>
      <c r="K109" s="243">
        <f>ROUND(E109*J109,2)</f>
        <v>0</v>
      </c>
      <c r="L109" s="243">
        <v>15</v>
      </c>
      <c r="M109" s="243">
        <f>G109*(1+L109/100)</f>
        <v>0</v>
      </c>
      <c r="N109" s="241">
        <v>3.7599999999999999E-3</v>
      </c>
      <c r="O109" s="241">
        <f>ROUND(E109*N109,2)</f>
        <v>0.01</v>
      </c>
      <c r="P109" s="241">
        <v>0</v>
      </c>
      <c r="Q109" s="241">
        <f>ROUND(E109*P109,2)</f>
        <v>0</v>
      </c>
      <c r="R109" s="243" t="s">
        <v>788</v>
      </c>
      <c r="S109" s="243" t="s">
        <v>237</v>
      </c>
      <c r="T109" s="244" t="s">
        <v>238</v>
      </c>
      <c r="U109" s="221">
        <v>0.64549999999999996</v>
      </c>
      <c r="V109" s="221">
        <f>ROUND(E109*U109,2)</f>
        <v>1.03</v>
      </c>
      <c r="W109" s="221"/>
      <c r="X109" s="221" t="s">
        <v>239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240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60" t="s">
        <v>1770</v>
      </c>
      <c r="D110" s="223"/>
      <c r="E110" s="224">
        <v>1.6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242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8">
        <v>33</v>
      </c>
      <c r="B111" s="239" t="s">
        <v>1771</v>
      </c>
      <c r="C111" s="259" t="s">
        <v>1772</v>
      </c>
      <c r="D111" s="240" t="s">
        <v>310</v>
      </c>
      <c r="E111" s="241">
        <v>15.8</v>
      </c>
      <c r="F111" s="242"/>
      <c r="G111" s="243">
        <f>ROUND(E111*F111,2)</f>
        <v>0</v>
      </c>
      <c r="H111" s="242"/>
      <c r="I111" s="243">
        <f>ROUND(E111*H111,2)</f>
        <v>0</v>
      </c>
      <c r="J111" s="242"/>
      <c r="K111" s="243">
        <f>ROUND(E111*J111,2)</f>
        <v>0</v>
      </c>
      <c r="L111" s="243">
        <v>15</v>
      </c>
      <c r="M111" s="243">
        <f>G111*(1+L111/100)</f>
        <v>0</v>
      </c>
      <c r="N111" s="241">
        <v>2.9299999999999999E-3</v>
      </c>
      <c r="O111" s="241">
        <f>ROUND(E111*N111,2)</f>
        <v>0.05</v>
      </c>
      <c r="P111" s="241">
        <v>0</v>
      </c>
      <c r="Q111" s="241">
        <f>ROUND(E111*P111,2)</f>
        <v>0</v>
      </c>
      <c r="R111" s="243" t="s">
        <v>788</v>
      </c>
      <c r="S111" s="243" t="s">
        <v>237</v>
      </c>
      <c r="T111" s="244" t="s">
        <v>238</v>
      </c>
      <c r="U111" s="221">
        <v>0.5645</v>
      </c>
      <c r="V111" s="221">
        <f>ROUND(E111*U111,2)</f>
        <v>8.92</v>
      </c>
      <c r="W111" s="221"/>
      <c r="X111" s="221" t="s">
        <v>239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60" t="s">
        <v>1773</v>
      </c>
      <c r="D112" s="223"/>
      <c r="E112" s="224">
        <v>15.8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242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8">
        <v>34</v>
      </c>
      <c r="B113" s="239" t="s">
        <v>1774</v>
      </c>
      <c r="C113" s="259" t="s">
        <v>1775</v>
      </c>
      <c r="D113" s="240" t="s">
        <v>310</v>
      </c>
      <c r="E113" s="241">
        <v>4</v>
      </c>
      <c r="F113" s="242"/>
      <c r="G113" s="243">
        <f>ROUND(E113*F113,2)</f>
        <v>0</v>
      </c>
      <c r="H113" s="242"/>
      <c r="I113" s="243">
        <f>ROUND(E113*H113,2)</f>
        <v>0</v>
      </c>
      <c r="J113" s="242"/>
      <c r="K113" s="243">
        <f>ROUND(E113*J113,2)</f>
        <v>0</v>
      </c>
      <c r="L113" s="243">
        <v>15</v>
      </c>
      <c r="M113" s="243">
        <f>G113*(1+L113/100)</f>
        <v>0</v>
      </c>
      <c r="N113" s="241">
        <v>3.7000000000000002E-3</v>
      </c>
      <c r="O113" s="241">
        <f>ROUND(E113*N113,2)</f>
        <v>0.01</v>
      </c>
      <c r="P113" s="241">
        <v>0</v>
      </c>
      <c r="Q113" s="241">
        <f>ROUND(E113*P113,2)</f>
        <v>0</v>
      </c>
      <c r="R113" s="243"/>
      <c r="S113" s="243" t="s">
        <v>323</v>
      </c>
      <c r="T113" s="244" t="s">
        <v>238</v>
      </c>
      <c r="U113" s="221">
        <v>0.64090000000000003</v>
      </c>
      <c r="V113" s="221">
        <f>ROUND(E113*U113,2)</f>
        <v>2.56</v>
      </c>
      <c r="W113" s="221"/>
      <c r="X113" s="221" t="s">
        <v>239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60" t="s">
        <v>1776</v>
      </c>
      <c r="D114" s="223"/>
      <c r="E114" s="224">
        <v>4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242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38">
        <v>35</v>
      </c>
      <c r="B115" s="239" t="s">
        <v>1777</v>
      </c>
      <c r="C115" s="259" t="s">
        <v>1778</v>
      </c>
      <c r="D115" s="240" t="s">
        <v>236</v>
      </c>
      <c r="E115" s="241">
        <v>27.6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15</v>
      </c>
      <c r="M115" s="243">
        <f>G115*(1+L115/100)</f>
        <v>0</v>
      </c>
      <c r="N115" s="241">
        <v>7.2500000000000004E-3</v>
      </c>
      <c r="O115" s="241">
        <f>ROUND(E115*N115,2)</f>
        <v>0.2</v>
      </c>
      <c r="P115" s="241">
        <v>0</v>
      </c>
      <c r="Q115" s="241">
        <f>ROUND(E115*P115,2)</f>
        <v>0</v>
      </c>
      <c r="R115" s="243" t="s">
        <v>331</v>
      </c>
      <c r="S115" s="243" t="s">
        <v>237</v>
      </c>
      <c r="T115" s="244" t="s">
        <v>238</v>
      </c>
      <c r="U115" s="221">
        <v>0</v>
      </c>
      <c r="V115" s="221">
        <f>ROUND(E115*U115,2)</f>
        <v>0</v>
      </c>
      <c r="W115" s="221"/>
      <c r="X115" s="221" t="s">
        <v>332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333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60" t="s">
        <v>1779</v>
      </c>
      <c r="D116" s="223"/>
      <c r="E116" s="224">
        <v>27.6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242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>
        <v>36</v>
      </c>
      <c r="B117" s="218" t="s">
        <v>810</v>
      </c>
      <c r="C117" s="264" t="s">
        <v>811</v>
      </c>
      <c r="D117" s="219" t="s">
        <v>0</v>
      </c>
      <c r="E117" s="255"/>
      <c r="F117" s="222"/>
      <c r="G117" s="221">
        <f>ROUND(E117*F117,2)</f>
        <v>0</v>
      </c>
      <c r="H117" s="222"/>
      <c r="I117" s="221">
        <f>ROUND(E117*H117,2)</f>
        <v>0</v>
      </c>
      <c r="J117" s="222"/>
      <c r="K117" s="221">
        <f>ROUND(E117*J117,2)</f>
        <v>0</v>
      </c>
      <c r="L117" s="221">
        <v>15</v>
      </c>
      <c r="M117" s="221">
        <f>G117*(1+L117/100)</f>
        <v>0</v>
      </c>
      <c r="N117" s="220">
        <v>0</v>
      </c>
      <c r="O117" s="220">
        <f>ROUND(E117*N117,2)</f>
        <v>0</v>
      </c>
      <c r="P117" s="220">
        <v>0</v>
      </c>
      <c r="Q117" s="220">
        <f>ROUND(E117*P117,2)</f>
        <v>0</v>
      </c>
      <c r="R117" s="221" t="s">
        <v>788</v>
      </c>
      <c r="S117" s="221" t="s">
        <v>237</v>
      </c>
      <c r="T117" s="221" t="s">
        <v>238</v>
      </c>
      <c r="U117" s="221">
        <v>0</v>
      </c>
      <c r="V117" s="221">
        <f>ROUND(E117*U117,2)</f>
        <v>0</v>
      </c>
      <c r="W117" s="221"/>
      <c r="X117" s="221" t="s">
        <v>757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758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65" t="s">
        <v>812</v>
      </c>
      <c r="D118" s="256"/>
      <c r="E118" s="256"/>
      <c r="F118" s="256"/>
      <c r="G118" s="256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292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">
      <c r="A119" s="231" t="s">
        <v>232</v>
      </c>
      <c r="B119" s="232" t="s">
        <v>181</v>
      </c>
      <c r="C119" s="258" t="s">
        <v>182</v>
      </c>
      <c r="D119" s="233"/>
      <c r="E119" s="234"/>
      <c r="F119" s="235"/>
      <c r="G119" s="235">
        <f>SUMIF(AG120:AG130,"&lt;&gt;NOR",G120:G130)</f>
        <v>0</v>
      </c>
      <c r="H119" s="235"/>
      <c r="I119" s="235">
        <f>SUM(I120:I130)</f>
        <v>0</v>
      </c>
      <c r="J119" s="235"/>
      <c r="K119" s="235">
        <f>SUM(K120:K130)</f>
        <v>0</v>
      </c>
      <c r="L119" s="235"/>
      <c r="M119" s="235">
        <f>SUM(M120:M130)</f>
        <v>0</v>
      </c>
      <c r="N119" s="234"/>
      <c r="O119" s="234">
        <f>SUM(O120:O130)</f>
        <v>7.0000000000000007E-2</v>
      </c>
      <c r="P119" s="234"/>
      <c r="Q119" s="234">
        <f>SUM(Q120:Q130)</f>
        <v>0</v>
      </c>
      <c r="R119" s="235"/>
      <c r="S119" s="235"/>
      <c r="T119" s="236"/>
      <c r="U119" s="230"/>
      <c r="V119" s="230">
        <f>SUM(V120:V130)</f>
        <v>13.6</v>
      </c>
      <c r="W119" s="230"/>
      <c r="X119" s="230"/>
      <c r="AG119" t="s">
        <v>233</v>
      </c>
    </row>
    <row r="120" spans="1:60" ht="22.5" outlineLevel="1" x14ac:dyDescent="0.2">
      <c r="A120" s="238">
        <v>37</v>
      </c>
      <c r="B120" s="239" t="s">
        <v>1780</v>
      </c>
      <c r="C120" s="259" t="s">
        <v>1781</v>
      </c>
      <c r="D120" s="240" t="s">
        <v>1782</v>
      </c>
      <c r="E120" s="241">
        <v>1236.1389999999999</v>
      </c>
      <c r="F120" s="242"/>
      <c r="G120" s="243">
        <f>ROUND(E120*F120,2)</f>
        <v>0</v>
      </c>
      <c r="H120" s="242"/>
      <c r="I120" s="243">
        <f>ROUND(E120*H120,2)</f>
        <v>0</v>
      </c>
      <c r="J120" s="242"/>
      <c r="K120" s="243">
        <f>ROUND(E120*J120,2)</f>
        <v>0</v>
      </c>
      <c r="L120" s="243">
        <v>15</v>
      </c>
      <c r="M120" s="243">
        <f>G120*(1+L120/100)</f>
        <v>0</v>
      </c>
      <c r="N120" s="241">
        <v>6.0000000000000002E-5</v>
      </c>
      <c r="O120" s="241">
        <f>ROUND(E120*N120,2)</f>
        <v>7.0000000000000007E-2</v>
      </c>
      <c r="P120" s="241">
        <v>0</v>
      </c>
      <c r="Q120" s="241">
        <f>ROUND(E120*P120,2)</f>
        <v>0</v>
      </c>
      <c r="R120" s="243"/>
      <c r="S120" s="243" t="s">
        <v>323</v>
      </c>
      <c r="T120" s="244" t="s">
        <v>324</v>
      </c>
      <c r="U120" s="221">
        <v>1.0999999999999999E-2</v>
      </c>
      <c r="V120" s="221">
        <f>ROUND(E120*U120,2)</f>
        <v>13.6</v>
      </c>
      <c r="W120" s="221"/>
      <c r="X120" s="221" t="s">
        <v>239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240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60" t="s">
        <v>1783</v>
      </c>
      <c r="D121" s="223"/>
      <c r="E121" s="224"/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242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60" t="s">
        <v>1784</v>
      </c>
      <c r="D122" s="223"/>
      <c r="E122" s="224">
        <v>745.25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242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60" t="s">
        <v>1785</v>
      </c>
      <c r="D123" s="223"/>
      <c r="E123" s="224">
        <v>490.88900000000001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242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8">
        <v>38</v>
      </c>
      <c r="B124" s="239" t="s">
        <v>1786</v>
      </c>
      <c r="C124" s="259" t="s">
        <v>1787</v>
      </c>
      <c r="D124" s="240" t="s">
        <v>1782</v>
      </c>
      <c r="E124" s="241">
        <v>7650</v>
      </c>
      <c r="F124" s="242"/>
      <c r="G124" s="243">
        <f>ROUND(E124*F124,2)</f>
        <v>0</v>
      </c>
      <c r="H124" s="242"/>
      <c r="I124" s="243">
        <f>ROUND(E124*H124,2)</f>
        <v>0</v>
      </c>
      <c r="J124" s="242"/>
      <c r="K124" s="243">
        <f>ROUND(E124*J124,2)</f>
        <v>0</v>
      </c>
      <c r="L124" s="243">
        <v>15</v>
      </c>
      <c r="M124" s="243">
        <f>G124*(1+L124/100)</f>
        <v>0</v>
      </c>
      <c r="N124" s="241">
        <v>0</v>
      </c>
      <c r="O124" s="241">
        <f>ROUND(E124*N124,2)</f>
        <v>0</v>
      </c>
      <c r="P124" s="241">
        <v>0</v>
      </c>
      <c r="Q124" s="241">
        <f>ROUND(E124*P124,2)</f>
        <v>0</v>
      </c>
      <c r="R124" s="243"/>
      <c r="S124" s="243" t="s">
        <v>323</v>
      </c>
      <c r="T124" s="244" t="s">
        <v>324</v>
      </c>
      <c r="U124" s="221">
        <v>0</v>
      </c>
      <c r="V124" s="221">
        <f>ROUND(E124*U124,2)</f>
        <v>0</v>
      </c>
      <c r="W124" s="221"/>
      <c r="X124" s="221" t="s">
        <v>239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240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60" t="s">
        <v>1788</v>
      </c>
      <c r="D125" s="223"/>
      <c r="E125" s="224">
        <v>7650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242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8">
        <v>39</v>
      </c>
      <c r="B126" s="249" t="s">
        <v>1789</v>
      </c>
      <c r="C126" s="263" t="s">
        <v>1790</v>
      </c>
      <c r="D126" s="250" t="s">
        <v>278</v>
      </c>
      <c r="E126" s="251">
        <v>44</v>
      </c>
      <c r="F126" s="252"/>
      <c r="G126" s="253">
        <f>ROUND(E126*F126,2)</f>
        <v>0</v>
      </c>
      <c r="H126" s="252"/>
      <c r="I126" s="253">
        <f>ROUND(E126*H126,2)</f>
        <v>0</v>
      </c>
      <c r="J126" s="252"/>
      <c r="K126" s="253">
        <f>ROUND(E126*J126,2)</f>
        <v>0</v>
      </c>
      <c r="L126" s="253">
        <v>15</v>
      </c>
      <c r="M126" s="253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3"/>
      <c r="S126" s="253" t="s">
        <v>323</v>
      </c>
      <c r="T126" s="254" t="s">
        <v>324</v>
      </c>
      <c r="U126" s="221">
        <v>0</v>
      </c>
      <c r="V126" s="221">
        <f>ROUND(E126*U126,2)</f>
        <v>0</v>
      </c>
      <c r="W126" s="221"/>
      <c r="X126" s="221" t="s">
        <v>332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333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8">
        <v>40</v>
      </c>
      <c r="B127" s="239" t="s">
        <v>1791</v>
      </c>
      <c r="C127" s="259" t="s">
        <v>1792</v>
      </c>
      <c r="D127" s="240" t="s">
        <v>236</v>
      </c>
      <c r="E127" s="241">
        <v>31.625</v>
      </c>
      <c r="F127" s="242"/>
      <c r="G127" s="243">
        <f>ROUND(E127*F127,2)</f>
        <v>0</v>
      </c>
      <c r="H127" s="242"/>
      <c r="I127" s="243">
        <f>ROUND(E127*H127,2)</f>
        <v>0</v>
      </c>
      <c r="J127" s="242"/>
      <c r="K127" s="243">
        <f>ROUND(E127*J127,2)</f>
        <v>0</v>
      </c>
      <c r="L127" s="243">
        <v>15</v>
      </c>
      <c r="M127" s="243">
        <f>G127*(1+L127/100)</f>
        <v>0</v>
      </c>
      <c r="N127" s="241">
        <v>0</v>
      </c>
      <c r="O127" s="241">
        <f>ROUND(E127*N127,2)</f>
        <v>0</v>
      </c>
      <c r="P127" s="241">
        <v>0</v>
      </c>
      <c r="Q127" s="241">
        <f>ROUND(E127*P127,2)</f>
        <v>0</v>
      </c>
      <c r="R127" s="243"/>
      <c r="S127" s="243" t="s">
        <v>323</v>
      </c>
      <c r="T127" s="244" t="s">
        <v>324</v>
      </c>
      <c r="U127" s="221">
        <v>0</v>
      </c>
      <c r="V127" s="221">
        <f>ROUND(E127*U127,2)</f>
        <v>0</v>
      </c>
      <c r="W127" s="221"/>
      <c r="X127" s="221" t="s">
        <v>332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333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60" t="s">
        <v>1793</v>
      </c>
      <c r="D128" s="223"/>
      <c r="E128" s="224">
        <v>31.625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242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>
        <v>41</v>
      </c>
      <c r="B129" s="218" t="s">
        <v>1794</v>
      </c>
      <c r="C129" s="264" t="s">
        <v>1795</v>
      </c>
      <c r="D129" s="219" t="s">
        <v>0</v>
      </c>
      <c r="E129" s="255"/>
      <c r="F129" s="222"/>
      <c r="G129" s="221">
        <f>ROUND(E129*F129,2)</f>
        <v>0</v>
      </c>
      <c r="H129" s="222"/>
      <c r="I129" s="221">
        <f>ROUND(E129*H129,2)</f>
        <v>0</v>
      </c>
      <c r="J129" s="222"/>
      <c r="K129" s="221">
        <f>ROUND(E129*J129,2)</f>
        <v>0</v>
      </c>
      <c r="L129" s="221">
        <v>15</v>
      </c>
      <c r="M129" s="221">
        <f>G129*(1+L129/100)</f>
        <v>0</v>
      </c>
      <c r="N129" s="220">
        <v>0</v>
      </c>
      <c r="O129" s="220">
        <f>ROUND(E129*N129,2)</f>
        <v>0</v>
      </c>
      <c r="P129" s="220">
        <v>0</v>
      </c>
      <c r="Q129" s="220">
        <f>ROUND(E129*P129,2)</f>
        <v>0</v>
      </c>
      <c r="R129" s="221" t="s">
        <v>1796</v>
      </c>
      <c r="S129" s="221" t="s">
        <v>237</v>
      </c>
      <c r="T129" s="221" t="s">
        <v>238</v>
      </c>
      <c r="U129" s="221">
        <v>0</v>
      </c>
      <c r="V129" s="221">
        <f>ROUND(E129*U129,2)</f>
        <v>0</v>
      </c>
      <c r="W129" s="221"/>
      <c r="X129" s="221" t="s">
        <v>757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758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65" t="s">
        <v>812</v>
      </c>
      <c r="D130" s="256"/>
      <c r="E130" s="256"/>
      <c r="F130" s="256"/>
      <c r="G130" s="256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292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3"/>
      <c r="B131" s="4"/>
      <c r="C131" s="268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v>15</v>
      </c>
      <c r="AF131">
        <v>21</v>
      </c>
      <c r="AG131" t="s">
        <v>219</v>
      </c>
    </row>
    <row r="132" spans="1:60" x14ac:dyDescent="0.2">
      <c r="A132" s="213"/>
      <c r="B132" s="214" t="s">
        <v>29</v>
      </c>
      <c r="C132" s="269"/>
      <c r="D132" s="215"/>
      <c r="E132" s="216"/>
      <c r="F132" s="216"/>
      <c r="G132" s="237">
        <f>G8+G46+G82+G85+G94+G98+G103+G106+G119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f>SUMIF(L7:L130,AE131,G7:G130)</f>
        <v>0</v>
      </c>
      <c r="AF132">
        <f>SUMIF(L7:L130,AF131,G7:G130)</f>
        <v>0</v>
      </c>
      <c r="AG132" t="s">
        <v>1094</v>
      </c>
    </row>
    <row r="133" spans="1:60" x14ac:dyDescent="0.2">
      <c r="C133" s="270"/>
      <c r="D133" s="10"/>
      <c r="AG133" t="s">
        <v>1095</v>
      </c>
    </row>
    <row r="134" spans="1:60" x14ac:dyDescent="0.2">
      <c r="D134" s="10"/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qMcfpIMnx7BCdZlW3Z7d9gwGyboaULp+q8/bfPLdaHsM6766lEbVUA+CRQCk9XPSiZUikQDRMRpCgOycQXvcw==" saltValue="D2AOTFJvFw8Mmcj++IaH6w==" spinCount="100000" sheet="1"/>
  <mergeCells count="32">
    <mergeCell ref="C118:G118"/>
    <mergeCell ref="C130:G130"/>
    <mergeCell ref="C79:G79"/>
    <mergeCell ref="C80:G80"/>
    <mergeCell ref="C87:G87"/>
    <mergeCell ref="C90:G90"/>
    <mergeCell ref="C96:G96"/>
    <mergeCell ref="C105:G105"/>
    <mergeCell ref="C61:G61"/>
    <mergeCell ref="C64:G64"/>
    <mergeCell ref="C68:G68"/>
    <mergeCell ref="C75:G75"/>
    <mergeCell ref="C76:G76"/>
    <mergeCell ref="C78:G78"/>
    <mergeCell ref="C41:G41"/>
    <mergeCell ref="C42:G42"/>
    <mergeCell ref="C48:G48"/>
    <mergeCell ref="C51:G51"/>
    <mergeCell ref="C54:G54"/>
    <mergeCell ref="C57:G57"/>
    <mergeCell ref="C15:G15"/>
    <mergeCell ref="C18:G18"/>
    <mergeCell ref="C22:G22"/>
    <mergeCell ref="C25:G25"/>
    <mergeCell ref="C28:G28"/>
    <mergeCell ref="C39:G3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DD19-441F-47C8-871A-575B98C9BB3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68</v>
      </c>
      <c r="C4" s="202" t="s">
        <v>69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89</v>
      </c>
      <c r="C8" s="258" t="s">
        <v>91</v>
      </c>
      <c r="D8" s="233"/>
      <c r="E8" s="234"/>
      <c r="F8" s="235"/>
      <c r="G8" s="235">
        <f>SUMIF(AG9:AG57,"&lt;&gt;NOR",G9:G57)</f>
        <v>0</v>
      </c>
      <c r="H8" s="235"/>
      <c r="I8" s="235">
        <f>SUM(I9:I57)</f>
        <v>0</v>
      </c>
      <c r="J8" s="235"/>
      <c r="K8" s="235">
        <f>SUM(K9:K57)</f>
        <v>0</v>
      </c>
      <c r="L8" s="235"/>
      <c r="M8" s="235">
        <f>SUM(M9:M57)</f>
        <v>0</v>
      </c>
      <c r="N8" s="234"/>
      <c r="O8" s="234">
        <f>SUM(O9:O57)</f>
        <v>8.43</v>
      </c>
      <c r="P8" s="234"/>
      <c r="Q8" s="234">
        <f>SUM(Q9:Q57)</f>
        <v>0</v>
      </c>
      <c r="R8" s="235"/>
      <c r="S8" s="235"/>
      <c r="T8" s="236"/>
      <c r="U8" s="230"/>
      <c r="V8" s="230">
        <f>SUM(V9:V57)</f>
        <v>53.210000000000008</v>
      </c>
      <c r="W8" s="230"/>
      <c r="X8" s="230"/>
      <c r="AG8" t="s">
        <v>233</v>
      </c>
    </row>
    <row r="9" spans="1:60" ht="22.5" outlineLevel="1" x14ac:dyDescent="0.2">
      <c r="A9" s="238">
        <v>1</v>
      </c>
      <c r="B9" s="239" t="s">
        <v>1646</v>
      </c>
      <c r="C9" s="259" t="s">
        <v>1647</v>
      </c>
      <c r="D9" s="240" t="s">
        <v>236</v>
      </c>
      <c r="E9" s="241">
        <v>20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1648</v>
      </c>
      <c r="S9" s="243" t="s">
        <v>237</v>
      </c>
      <c r="T9" s="244" t="s">
        <v>1649</v>
      </c>
      <c r="U9" s="221">
        <v>8.9999999999999993E-3</v>
      </c>
      <c r="V9" s="221">
        <f>ROUND(E9*U9,2)</f>
        <v>0.18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1" t="s">
        <v>1650</v>
      </c>
      <c r="D10" s="245"/>
      <c r="E10" s="245"/>
      <c r="F10" s="245"/>
      <c r="G10" s="245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292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8">
        <v>2</v>
      </c>
      <c r="B11" s="249" t="s">
        <v>1797</v>
      </c>
      <c r="C11" s="263" t="s">
        <v>1798</v>
      </c>
      <c r="D11" s="250" t="s">
        <v>278</v>
      </c>
      <c r="E11" s="251">
        <v>3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15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 t="s">
        <v>1648</v>
      </c>
      <c r="S11" s="253" t="s">
        <v>237</v>
      </c>
      <c r="T11" s="254" t="s">
        <v>556</v>
      </c>
      <c r="U11" s="221">
        <v>0.13133</v>
      </c>
      <c r="V11" s="221">
        <f>ROUND(E11*U11,2)</f>
        <v>0.39</v>
      </c>
      <c r="W11" s="221"/>
      <c r="X11" s="221" t="s">
        <v>239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240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8">
        <v>3</v>
      </c>
      <c r="B12" s="239" t="s">
        <v>1799</v>
      </c>
      <c r="C12" s="259" t="s">
        <v>1800</v>
      </c>
      <c r="D12" s="240" t="s">
        <v>278</v>
      </c>
      <c r="E12" s="241">
        <v>3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15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 t="s">
        <v>1653</v>
      </c>
      <c r="S12" s="243" t="s">
        <v>237</v>
      </c>
      <c r="T12" s="244" t="s">
        <v>556</v>
      </c>
      <c r="U12" s="221">
        <v>0.49</v>
      </c>
      <c r="V12" s="221">
        <f>ROUND(E12*U12,2)</f>
        <v>1.47</v>
      </c>
      <c r="W12" s="221"/>
      <c r="X12" s="221" t="s">
        <v>239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17"/>
      <c r="B13" s="218"/>
      <c r="C13" s="261" t="s">
        <v>1801</v>
      </c>
      <c r="D13" s="245"/>
      <c r="E13" s="245"/>
      <c r="F13" s="245"/>
      <c r="G13" s="245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292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7" t="str">
        <f>C13</f>
        <v>s odřezáním kmene a odvětvením, včetně případného odklizení kmene a větví na oddělené hromady na vzdálenost do 50 m nebo s naložením na dopravní prostředek,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8">
        <v>4</v>
      </c>
      <c r="B14" s="239" t="s">
        <v>1651</v>
      </c>
      <c r="C14" s="259" t="s">
        <v>1652</v>
      </c>
      <c r="D14" s="240" t="s">
        <v>572</v>
      </c>
      <c r="E14" s="241">
        <v>8.1839999999999993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15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 t="s">
        <v>1653</v>
      </c>
      <c r="S14" s="243" t="s">
        <v>237</v>
      </c>
      <c r="T14" s="244" t="s">
        <v>238</v>
      </c>
      <c r="U14" s="221">
        <v>3.2000000000000001E-2</v>
      </c>
      <c r="V14" s="221">
        <f>ROUND(E14*U14,2)</f>
        <v>0.26</v>
      </c>
      <c r="W14" s="221"/>
      <c r="X14" s="221" t="s">
        <v>239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1" t="s">
        <v>1654</v>
      </c>
      <c r="D15" s="245"/>
      <c r="E15" s="245"/>
      <c r="F15" s="245"/>
      <c r="G15" s="245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292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7" t="str">
        <f>C15</f>
        <v>nebo lesní půdy, s vodorovným přemístěním na hromady v místě upotřebení nebo na dočasné či trvalé skládky se složením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0" t="s">
        <v>1655</v>
      </c>
      <c r="D16" s="223"/>
      <c r="E16" s="224">
        <v>8.1839999999999993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242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8">
        <v>5</v>
      </c>
      <c r="B17" s="239" t="s">
        <v>1656</v>
      </c>
      <c r="C17" s="259" t="s">
        <v>1657</v>
      </c>
      <c r="D17" s="240" t="s">
        <v>572</v>
      </c>
      <c r="E17" s="241">
        <v>42.63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15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 t="s">
        <v>1653</v>
      </c>
      <c r="S17" s="243" t="s">
        <v>237</v>
      </c>
      <c r="T17" s="244" t="s">
        <v>238</v>
      </c>
      <c r="U17" s="221">
        <v>0.26666000000000001</v>
      </c>
      <c r="V17" s="221">
        <f>ROUND(E17*U17,2)</f>
        <v>11.37</v>
      </c>
      <c r="W17" s="221"/>
      <c r="X17" s="221" t="s">
        <v>239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3.75" outlineLevel="1" x14ac:dyDescent="0.2">
      <c r="A18" s="217"/>
      <c r="B18" s="218"/>
      <c r="C18" s="261" t="s">
        <v>1658</v>
      </c>
      <c r="D18" s="245"/>
      <c r="E18" s="245"/>
      <c r="F18" s="245"/>
      <c r="G18" s="245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292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7" t="str">
        <f>C18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0" t="s">
        <v>1659</v>
      </c>
      <c r="D19" s="223"/>
      <c r="E19" s="224">
        <v>42.63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242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8">
        <v>6</v>
      </c>
      <c r="B20" s="239" t="s">
        <v>1660</v>
      </c>
      <c r="C20" s="259" t="s">
        <v>1661</v>
      </c>
      <c r="D20" s="240" t="s">
        <v>572</v>
      </c>
      <c r="E20" s="241">
        <v>11.5344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15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 t="s">
        <v>1653</v>
      </c>
      <c r="S20" s="243" t="s">
        <v>237</v>
      </c>
      <c r="T20" s="244" t="s">
        <v>1649</v>
      </c>
      <c r="U20" s="221">
        <v>1.0999999999999999E-2</v>
      </c>
      <c r="V20" s="221">
        <f>ROUND(E20*U20,2)</f>
        <v>0.13</v>
      </c>
      <c r="W20" s="221"/>
      <c r="X20" s="221" t="s">
        <v>239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1" t="s">
        <v>1662</v>
      </c>
      <c r="D21" s="245"/>
      <c r="E21" s="245"/>
      <c r="F21" s="245"/>
      <c r="G21" s="245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292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0" t="s">
        <v>1802</v>
      </c>
      <c r="D22" s="223"/>
      <c r="E22" s="224">
        <v>42.63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242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0" t="s">
        <v>1803</v>
      </c>
      <c r="D23" s="223"/>
      <c r="E23" s="224">
        <v>-31.095600000000001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242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8">
        <v>7</v>
      </c>
      <c r="B24" s="239" t="s">
        <v>1665</v>
      </c>
      <c r="C24" s="259" t="s">
        <v>1666</v>
      </c>
      <c r="D24" s="240" t="s">
        <v>572</v>
      </c>
      <c r="E24" s="241">
        <v>11.5344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15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 t="s">
        <v>1653</v>
      </c>
      <c r="S24" s="243" t="s">
        <v>237</v>
      </c>
      <c r="T24" s="244" t="s">
        <v>1649</v>
      </c>
      <c r="U24" s="221">
        <v>0.86799999999999999</v>
      </c>
      <c r="V24" s="221">
        <f>ROUND(E24*U24,2)</f>
        <v>10.01</v>
      </c>
      <c r="W24" s="221"/>
      <c r="X24" s="221" t="s">
        <v>239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1" t="s">
        <v>1667</v>
      </c>
      <c r="D25" s="245"/>
      <c r="E25" s="245"/>
      <c r="F25" s="245"/>
      <c r="G25" s="245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292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0" t="s">
        <v>1804</v>
      </c>
      <c r="D26" s="223"/>
      <c r="E26" s="224">
        <v>11.5344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242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8">
        <v>8</v>
      </c>
      <c r="B27" s="239" t="s">
        <v>1669</v>
      </c>
      <c r="C27" s="259" t="s">
        <v>1670</v>
      </c>
      <c r="D27" s="240" t="s">
        <v>572</v>
      </c>
      <c r="E27" s="241">
        <v>11.5344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15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 t="s">
        <v>1653</v>
      </c>
      <c r="S27" s="243" t="s">
        <v>237</v>
      </c>
      <c r="T27" s="244" t="s">
        <v>1649</v>
      </c>
      <c r="U27" s="221">
        <v>0.79100000000000004</v>
      </c>
      <c r="V27" s="221">
        <f>ROUND(E27*U27,2)</f>
        <v>9.1199999999999992</v>
      </c>
      <c r="W27" s="221"/>
      <c r="X27" s="221" t="s">
        <v>239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1667</v>
      </c>
      <c r="D28" s="245"/>
      <c r="E28" s="245"/>
      <c r="F28" s="245"/>
      <c r="G28" s="245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292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0" t="s">
        <v>1804</v>
      </c>
      <c r="D29" s="223"/>
      <c r="E29" s="224">
        <v>11.5344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242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8">
        <v>9</v>
      </c>
      <c r="B30" s="239" t="s">
        <v>1671</v>
      </c>
      <c r="C30" s="259" t="s">
        <v>1672</v>
      </c>
      <c r="D30" s="240" t="s">
        <v>572</v>
      </c>
      <c r="E30" s="241">
        <v>31.095600000000001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15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 t="s">
        <v>1653</v>
      </c>
      <c r="S30" s="243" t="s">
        <v>237</v>
      </c>
      <c r="T30" s="244" t="s">
        <v>238</v>
      </c>
      <c r="U30" s="221">
        <v>0.20200000000000001</v>
      </c>
      <c r="V30" s="221">
        <f>ROUND(E30*U30,2)</f>
        <v>6.28</v>
      </c>
      <c r="W30" s="221"/>
      <c r="X30" s="221" t="s">
        <v>239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1" t="s">
        <v>1673</v>
      </c>
      <c r="D31" s="245"/>
      <c r="E31" s="245"/>
      <c r="F31" s="245"/>
      <c r="G31" s="245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292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0" t="s">
        <v>1674</v>
      </c>
      <c r="D32" s="223"/>
      <c r="E32" s="224"/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242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1802</v>
      </c>
      <c r="D33" s="223"/>
      <c r="E33" s="224">
        <v>42.63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242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0" t="s">
        <v>1675</v>
      </c>
      <c r="D34" s="223"/>
      <c r="E34" s="224"/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242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0" t="s">
        <v>1805</v>
      </c>
      <c r="D35" s="223"/>
      <c r="E35" s="224">
        <v>-8.2943999999999996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242</v>
      </c>
      <c r="AH35" s="210">
        <v>5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0" t="s">
        <v>1677</v>
      </c>
      <c r="D36" s="223"/>
      <c r="E36" s="224"/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242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0" t="s">
        <v>1806</v>
      </c>
      <c r="D37" s="223"/>
      <c r="E37" s="224">
        <v>-2.5920000000000001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242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0" t="s">
        <v>1679</v>
      </c>
      <c r="D38" s="223"/>
      <c r="E38" s="224"/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242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0" t="s">
        <v>1807</v>
      </c>
      <c r="D39" s="223"/>
      <c r="E39" s="224">
        <v>-0.64800000000000002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242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0" t="s">
        <v>1681</v>
      </c>
      <c r="D40" s="223"/>
      <c r="E40" s="224"/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242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8">
        <v>10</v>
      </c>
      <c r="B41" s="239" t="s">
        <v>1682</v>
      </c>
      <c r="C41" s="259" t="s">
        <v>1683</v>
      </c>
      <c r="D41" s="240" t="s">
        <v>236</v>
      </c>
      <c r="E41" s="241">
        <v>20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15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 t="s">
        <v>1648</v>
      </c>
      <c r="S41" s="243" t="s">
        <v>237</v>
      </c>
      <c r="T41" s="244" t="s">
        <v>1649</v>
      </c>
      <c r="U41" s="221">
        <v>0.06</v>
      </c>
      <c r="V41" s="221">
        <f>ROUND(E41*U41,2)</f>
        <v>1.2</v>
      </c>
      <c r="W41" s="221"/>
      <c r="X41" s="221" t="s">
        <v>239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1" t="s">
        <v>1684</v>
      </c>
      <c r="D42" s="245"/>
      <c r="E42" s="245"/>
      <c r="F42" s="245"/>
      <c r="G42" s="245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292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8">
        <v>11</v>
      </c>
      <c r="B43" s="239" t="s">
        <v>1685</v>
      </c>
      <c r="C43" s="259" t="s">
        <v>1686</v>
      </c>
      <c r="D43" s="240" t="s">
        <v>236</v>
      </c>
      <c r="E43" s="241">
        <v>20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15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 t="s">
        <v>1653</v>
      </c>
      <c r="S43" s="243" t="s">
        <v>237</v>
      </c>
      <c r="T43" s="244" t="s">
        <v>1649</v>
      </c>
      <c r="U43" s="221">
        <v>1.2E-2</v>
      </c>
      <c r="V43" s="221">
        <f>ROUND(E43*U43,2)</f>
        <v>0.24</v>
      </c>
      <c r="W43" s="221"/>
      <c r="X43" s="221" t="s">
        <v>239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17"/>
      <c r="B44" s="218"/>
      <c r="C44" s="261" t="s">
        <v>1687</v>
      </c>
      <c r="D44" s="245"/>
      <c r="E44" s="245"/>
      <c r="F44" s="245"/>
      <c r="G44" s="245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292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7" t="str">
        <f>C44</f>
        <v>s případným nutným přemístěním hromad nebo dočasných skládek na místo potřeby ze vzdálenosti do 30 m, v rovině nebo ve svahu do 1 : 5,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7" t="s">
        <v>1688</v>
      </c>
      <c r="D45" s="257"/>
      <c r="E45" s="257"/>
      <c r="F45" s="257"/>
      <c r="G45" s="257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351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12</v>
      </c>
      <c r="B46" s="239" t="s">
        <v>1808</v>
      </c>
      <c r="C46" s="259" t="s">
        <v>1809</v>
      </c>
      <c r="D46" s="240" t="s">
        <v>236</v>
      </c>
      <c r="E46" s="241">
        <v>9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15</v>
      </c>
      <c r="M46" s="243">
        <f>G46*(1+L46/100)</f>
        <v>0</v>
      </c>
      <c r="N46" s="241">
        <v>9.4000000000000004E-3</v>
      </c>
      <c r="O46" s="241">
        <f>ROUND(E46*N46,2)</f>
        <v>0.08</v>
      </c>
      <c r="P46" s="241">
        <v>0</v>
      </c>
      <c r="Q46" s="241">
        <f>ROUND(E46*P46,2)</f>
        <v>0</v>
      </c>
      <c r="R46" s="243" t="s">
        <v>1648</v>
      </c>
      <c r="S46" s="243" t="s">
        <v>237</v>
      </c>
      <c r="T46" s="244" t="s">
        <v>238</v>
      </c>
      <c r="U46" s="221">
        <v>0.86399999999999999</v>
      </c>
      <c r="V46" s="221">
        <f>ROUND(E46*U46,2)</f>
        <v>7.78</v>
      </c>
      <c r="W46" s="221"/>
      <c r="X46" s="221" t="s">
        <v>239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1" t="s">
        <v>1810</v>
      </c>
      <c r="D47" s="245"/>
      <c r="E47" s="245"/>
      <c r="F47" s="245"/>
      <c r="G47" s="245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292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0" t="s">
        <v>1811</v>
      </c>
      <c r="D48" s="223"/>
      <c r="E48" s="224">
        <v>9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242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8">
        <v>13</v>
      </c>
      <c r="B49" s="239" t="s">
        <v>1812</v>
      </c>
      <c r="C49" s="259" t="s">
        <v>1813</v>
      </c>
      <c r="D49" s="240" t="s">
        <v>236</v>
      </c>
      <c r="E49" s="241">
        <v>9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15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 t="s">
        <v>1648</v>
      </c>
      <c r="S49" s="243" t="s">
        <v>237</v>
      </c>
      <c r="T49" s="244" t="s">
        <v>238</v>
      </c>
      <c r="U49" s="221">
        <v>0.371</v>
      </c>
      <c r="V49" s="221">
        <f>ROUND(E49*U49,2)</f>
        <v>3.34</v>
      </c>
      <c r="W49" s="221"/>
      <c r="X49" s="221" t="s">
        <v>239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1" t="s">
        <v>1810</v>
      </c>
      <c r="D50" s="245"/>
      <c r="E50" s="245"/>
      <c r="F50" s="245"/>
      <c r="G50" s="245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292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0" t="s">
        <v>1814</v>
      </c>
      <c r="D51" s="223"/>
      <c r="E51" s="224">
        <v>9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242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8">
        <v>14</v>
      </c>
      <c r="B52" s="239" t="s">
        <v>1815</v>
      </c>
      <c r="C52" s="259" t="s">
        <v>1816</v>
      </c>
      <c r="D52" s="240" t="s">
        <v>278</v>
      </c>
      <c r="E52" s="241">
        <v>12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15</v>
      </c>
      <c r="M52" s="243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3"/>
      <c r="S52" s="243" t="s">
        <v>237</v>
      </c>
      <c r="T52" s="244" t="s">
        <v>238</v>
      </c>
      <c r="U52" s="221">
        <v>0.12</v>
      </c>
      <c r="V52" s="221">
        <f>ROUND(E52*U52,2)</f>
        <v>1.44</v>
      </c>
      <c r="W52" s="221"/>
      <c r="X52" s="221" t="s">
        <v>239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0" t="s">
        <v>1817</v>
      </c>
      <c r="D53" s="223"/>
      <c r="E53" s="224">
        <v>12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242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8">
        <v>15</v>
      </c>
      <c r="B54" s="239" t="s">
        <v>1689</v>
      </c>
      <c r="C54" s="259" t="s">
        <v>1690</v>
      </c>
      <c r="D54" s="240" t="s">
        <v>756</v>
      </c>
      <c r="E54" s="241">
        <v>19.031759999999998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15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 t="s">
        <v>1653</v>
      </c>
      <c r="S54" s="243" t="s">
        <v>237</v>
      </c>
      <c r="T54" s="244" t="s">
        <v>1649</v>
      </c>
      <c r="U54" s="221">
        <v>0</v>
      </c>
      <c r="V54" s="221">
        <f>ROUND(E54*U54,2)</f>
        <v>0</v>
      </c>
      <c r="W54" s="221"/>
      <c r="X54" s="221" t="s">
        <v>239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0" t="s">
        <v>1818</v>
      </c>
      <c r="D55" s="223"/>
      <c r="E55" s="224">
        <v>19.031759999999998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242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8">
        <v>16</v>
      </c>
      <c r="B56" s="249" t="s">
        <v>1819</v>
      </c>
      <c r="C56" s="263" t="s">
        <v>1820</v>
      </c>
      <c r="D56" s="250" t="s">
        <v>278</v>
      </c>
      <c r="E56" s="251">
        <v>3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15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/>
      <c r="S56" s="253" t="s">
        <v>323</v>
      </c>
      <c r="T56" s="254" t="s">
        <v>324</v>
      </c>
      <c r="U56" s="221">
        <v>0</v>
      </c>
      <c r="V56" s="221">
        <f>ROUND(E56*U56,2)</f>
        <v>0</v>
      </c>
      <c r="W56" s="221"/>
      <c r="X56" s="221" t="s">
        <v>239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8">
        <v>17</v>
      </c>
      <c r="B57" s="249" t="s">
        <v>1692</v>
      </c>
      <c r="C57" s="263" t="s">
        <v>1693</v>
      </c>
      <c r="D57" s="250" t="s">
        <v>572</v>
      </c>
      <c r="E57" s="251">
        <v>5</v>
      </c>
      <c r="F57" s="252"/>
      <c r="G57" s="253">
        <f>ROUND(E57*F57,2)</f>
        <v>0</v>
      </c>
      <c r="H57" s="252"/>
      <c r="I57" s="253">
        <f>ROUND(E57*H57,2)</f>
        <v>0</v>
      </c>
      <c r="J57" s="252"/>
      <c r="K57" s="253">
        <f>ROUND(E57*J57,2)</f>
        <v>0</v>
      </c>
      <c r="L57" s="253">
        <v>15</v>
      </c>
      <c r="M57" s="253">
        <f>G57*(1+L57/100)</f>
        <v>0</v>
      </c>
      <c r="N57" s="251">
        <v>1.67</v>
      </c>
      <c r="O57" s="251">
        <f>ROUND(E57*N57,2)</f>
        <v>8.35</v>
      </c>
      <c r="P57" s="251">
        <v>0</v>
      </c>
      <c r="Q57" s="251">
        <f>ROUND(E57*P57,2)</f>
        <v>0</v>
      </c>
      <c r="R57" s="253" t="s">
        <v>331</v>
      </c>
      <c r="S57" s="253" t="s">
        <v>237</v>
      </c>
      <c r="T57" s="254" t="s">
        <v>1649</v>
      </c>
      <c r="U57" s="221">
        <v>0</v>
      </c>
      <c r="V57" s="221">
        <f>ROUND(E57*U57,2)</f>
        <v>0</v>
      </c>
      <c r="W57" s="221"/>
      <c r="X57" s="221" t="s">
        <v>332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333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31" t="s">
        <v>232</v>
      </c>
      <c r="B58" s="232" t="s">
        <v>92</v>
      </c>
      <c r="C58" s="258" t="s">
        <v>94</v>
      </c>
      <c r="D58" s="233"/>
      <c r="E58" s="234"/>
      <c r="F58" s="235"/>
      <c r="G58" s="235">
        <f>SUMIF(AG59:AG93,"&lt;&gt;NOR",G59:G93)</f>
        <v>0</v>
      </c>
      <c r="H58" s="235"/>
      <c r="I58" s="235">
        <f>SUM(I59:I93)</f>
        <v>0</v>
      </c>
      <c r="J58" s="235"/>
      <c r="K58" s="235">
        <f>SUM(K59:K93)</f>
        <v>0</v>
      </c>
      <c r="L58" s="235"/>
      <c r="M58" s="235">
        <f>SUM(M59:M93)</f>
        <v>0</v>
      </c>
      <c r="N58" s="234"/>
      <c r="O58" s="234">
        <f>SUM(O59:O93)</f>
        <v>32.18</v>
      </c>
      <c r="P58" s="234"/>
      <c r="Q58" s="234">
        <f>SUM(Q59:Q93)</f>
        <v>0</v>
      </c>
      <c r="R58" s="235"/>
      <c r="S58" s="235"/>
      <c r="T58" s="236"/>
      <c r="U58" s="230"/>
      <c r="V58" s="230">
        <f>SUM(V59:V93)</f>
        <v>221.58</v>
      </c>
      <c r="W58" s="230"/>
      <c r="X58" s="230"/>
      <c r="AG58" t="s">
        <v>233</v>
      </c>
    </row>
    <row r="59" spans="1:60" outlineLevel="1" x14ac:dyDescent="0.2">
      <c r="A59" s="238">
        <v>18</v>
      </c>
      <c r="B59" s="239" t="s">
        <v>1694</v>
      </c>
      <c r="C59" s="259" t="s">
        <v>1695</v>
      </c>
      <c r="D59" s="240" t="s">
        <v>572</v>
      </c>
      <c r="E59" s="241">
        <v>2.5920000000000001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15</v>
      </c>
      <c r="M59" s="243">
        <f>G59*(1+L59/100)</f>
        <v>0</v>
      </c>
      <c r="N59" s="241">
        <v>2.5249999999999999</v>
      </c>
      <c r="O59" s="241">
        <f>ROUND(E59*N59,2)</f>
        <v>6.54</v>
      </c>
      <c r="P59" s="241">
        <v>0</v>
      </c>
      <c r="Q59" s="241">
        <f>ROUND(E59*P59,2)</f>
        <v>0</v>
      </c>
      <c r="R59" s="243" t="s">
        <v>290</v>
      </c>
      <c r="S59" s="243" t="s">
        <v>237</v>
      </c>
      <c r="T59" s="244" t="s">
        <v>238</v>
      </c>
      <c r="U59" s="221">
        <v>0.48</v>
      </c>
      <c r="V59" s="221">
        <f>ROUND(E59*U59,2)</f>
        <v>1.24</v>
      </c>
      <c r="W59" s="221"/>
      <c r="X59" s="221" t="s">
        <v>239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1" t="s">
        <v>1696</v>
      </c>
      <c r="D60" s="245"/>
      <c r="E60" s="245"/>
      <c r="F60" s="245"/>
      <c r="G60" s="245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292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0" t="s">
        <v>1697</v>
      </c>
      <c r="D61" s="223"/>
      <c r="E61" s="224">
        <v>2.5920000000000001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242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8">
        <v>19</v>
      </c>
      <c r="B62" s="239" t="s">
        <v>1698</v>
      </c>
      <c r="C62" s="259" t="s">
        <v>1699</v>
      </c>
      <c r="D62" s="240" t="s">
        <v>236</v>
      </c>
      <c r="E62" s="241">
        <v>4.2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15</v>
      </c>
      <c r="M62" s="243">
        <f>G62*(1+L62/100)</f>
        <v>0</v>
      </c>
      <c r="N62" s="241">
        <v>3.9199999999999999E-2</v>
      </c>
      <c r="O62" s="241">
        <f>ROUND(E62*N62,2)</f>
        <v>0.16</v>
      </c>
      <c r="P62" s="241">
        <v>0</v>
      </c>
      <c r="Q62" s="241">
        <f>ROUND(E62*P62,2)</f>
        <v>0</v>
      </c>
      <c r="R62" s="243" t="s">
        <v>290</v>
      </c>
      <c r="S62" s="243" t="s">
        <v>237</v>
      </c>
      <c r="T62" s="244" t="s">
        <v>238</v>
      </c>
      <c r="U62" s="221">
        <v>1.6</v>
      </c>
      <c r="V62" s="221">
        <f>ROUND(E62*U62,2)</f>
        <v>6.72</v>
      </c>
      <c r="W62" s="221"/>
      <c r="X62" s="221" t="s">
        <v>239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17"/>
      <c r="B63" s="218"/>
      <c r="C63" s="261" t="s">
        <v>1700</v>
      </c>
      <c r="D63" s="245"/>
      <c r="E63" s="245"/>
      <c r="F63" s="245"/>
      <c r="G63" s="245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292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47" t="str">
        <f>C63</f>
        <v>svislé nebo šikmé (odkloněné) , půdorysně přímé nebo zalomené, stěn základových desek ve volných nebo zapažených jámách, rýhách, šachtách, včetně případných vzpěr,</v>
      </c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0" t="s">
        <v>1701</v>
      </c>
      <c r="D64" s="223"/>
      <c r="E64" s="224">
        <v>4.2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242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8">
        <v>20</v>
      </c>
      <c r="B65" s="239" t="s">
        <v>1702</v>
      </c>
      <c r="C65" s="259" t="s">
        <v>1703</v>
      </c>
      <c r="D65" s="240" t="s">
        <v>236</v>
      </c>
      <c r="E65" s="241">
        <v>4.2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15</v>
      </c>
      <c r="M65" s="243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3" t="s">
        <v>290</v>
      </c>
      <c r="S65" s="243" t="s">
        <v>237</v>
      </c>
      <c r="T65" s="244" t="s">
        <v>238</v>
      </c>
      <c r="U65" s="221">
        <v>0.32</v>
      </c>
      <c r="V65" s="221">
        <f>ROUND(E65*U65,2)</f>
        <v>1.34</v>
      </c>
      <c r="W65" s="221"/>
      <c r="X65" s="221" t="s">
        <v>239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240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17"/>
      <c r="B66" s="218"/>
      <c r="C66" s="261" t="s">
        <v>1700</v>
      </c>
      <c r="D66" s="245"/>
      <c r="E66" s="245"/>
      <c r="F66" s="245"/>
      <c r="G66" s="245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292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47" t="str">
        <f>C66</f>
        <v>svislé nebo šikmé (odkloněné) , půdorysně přímé nebo zalomené, stěn základových desek ve volných nebo zapažených jámách, rýhách, šachtách, včetně případných vzpěr,</v>
      </c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0" t="s">
        <v>1821</v>
      </c>
      <c r="D67" s="223"/>
      <c r="E67" s="224">
        <v>4.2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242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38">
        <v>21</v>
      </c>
      <c r="B68" s="239" t="s">
        <v>1705</v>
      </c>
      <c r="C68" s="259" t="s">
        <v>1706</v>
      </c>
      <c r="D68" s="240" t="s">
        <v>756</v>
      </c>
      <c r="E68" s="241">
        <v>0.22031999999999999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15</v>
      </c>
      <c r="M68" s="243">
        <f>G68*(1+L68/100)</f>
        <v>0</v>
      </c>
      <c r="N68" s="241">
        <v>1.04548</v>
      </c>
      <c r="O68" s="241">
        <f>ROUND(E68*N68,2)</f>
        <v>0.23</v>
      </c>
      <c r="P68" s="241">
        <v>0</v>
      </c>
      <c r="Q68" s="241">
        <f>ROUND(E68*P68,2)</f>
        <v>0</v>
      </c>
      <c r="R68" s="243" t="s">
        <v>290</v>
      </c>
      <c r="S68" s="243" t="s">
        <v>237</v>
      </c>
      <c r="T68" s="244" t="s">
        <v>238</v>
      </c>
      <c r="U68" s="221">
        <v>15.231</v>
      </c>
      <c r="V68" s="221">
        <f>ROUND(E68*U68,2)</f>
        <v>3.36</v>
      </c>
      <c r="W68" s="221"/>
      <c r="X68" s="221" t="s">
        <v>239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240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1" t="s">
        <v>1707</v>
      </c>
      <c r="D69" s="245"/>
      <c r="E69" s="245"/>
      <c r="F69" s="245"/>
      <c r="G69" s="245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292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60" t="s">
        <v>1708</v>
      </c>
      <c r="D70" s="223"/>
      <c r="E70" s="224">
        <v>0.22031999999999999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242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0" t="s">
        <v>1709</v>
      </c>
      <c r="D71" s="223"/>
      <c r="E71" s="224"/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242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8">
        <v>22</v>
      </c>
      <c r="B72" s="239" t="s">
        <v>1710</v>
      </c>
      <c r="C72" s="259" t="s">
        <v>1711</v>
      </c>
      <c r="D72" s="240" t="s">
        <v>572</v>
      </c>
      <c r="E72" s="241">
        <v>8.2943999999999996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15</v>
      </c>
      <c r="M72" s="243">
        <f>G72*(1+L72/100)</f>
        <v>0</v>
      </c>
      <c r="N72" s="241">
        <v>2.5249999999999999</v>
      </c>
      <c r="O72" s="241">
        <f>ROUND(E72*N72,2)</f>
        <v>20.94</v>
      </c>
      <c r="P72" s="241">
        <v>0</v>
      </c>
      <c r="Q72" s="241">
        <f>ROUND(E72*P72,2)</f>
        <v>0</v>
      </c>
      <c r="R72" s="243" t="s">
        <v>290</v>
      </c>
      <c r="S72" s="243" t="s">
        <v>237</v>
      </c>
      <c r="T72" s="244" t="s">
        <v>238</v>
      </c>
      <c r="U72" s="221">
        <v>0.48</v>
      </c>
      <c r="V72" s="221">
        <f>ROUND(E72*U72,2)</f>
        <v>3.98</v>
      </c>
      <c r="W72" s="221"/>
      <c r="X72" s="221" t="s">
        <v>239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240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1" t="s">
        <v>1712</v>
      </c>
      <c r="D73" s="245"/>
      <c r="E73" s="245"/>
      <c r="F73" s="245"/>
      <c r="G73" s="245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292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0" t="s">
        <v>1713</v>
      </c>
      <c r="D74" s="223"/>
      <c r="E74" s="224">
        <v>8.2943999999999996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242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8">
        <v>23</v>
      </c>
      <c r="B75" s="239" t="s">
        <v>1714</v>
      </c>
      <c r="C75" s="259" t="s">
        <v>1715</v>
      </c>
      <c r="D75" s="240" t="s">
        <v>236</v>
      </c>
      <c r="E75" s="241">
        <v>20.16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15</v>
      </c>
      <c r="M75" s="243">
        <f>G75*(1+L75/100)</f>
        <v>0</v>
      </c>
      <c r="N75" s="241">
        <v>3.916E-2</v>
      </c>
      <c r="O75" s="241">
        <f>ROUND(E75*N75,2)</f>
        <v>0.79</v>
      </c>
      <c r="P75" s="241">
        <v>0</v>
      </c>
      <c r="Q75" s="241">
        <f>ROUND(E75*P75,2)</f>
        <v>0</v>
      </c>
      <c r="R75" s="243" t="s">
        <v>290</v>
      </c>
      <c r="S75" s="243" t="s">
        <v>237</v>
      </c>
      <c r="T75" s="244" t="s">
        <v>238</v>
      </c>
      <c r="U75" s="221">
        <v>1.05</v>
      </c>
      <c r="V75" s="221">
        <f>ROUND(E75*U75,2)</f>
        <v>21.17</v>
      </c>
      <c r="W75" s="221"/>
      <c r="X75" s="221" t="s">
        <v>239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240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17"/>
      <c r="B76" s="218"/>
      <c r="C76" s="261" t="s">
        <v>1716</v>
      </c>
      <c r="D76" s="245"/>
      <c r="E76" s="245"/>
      <c r="F76" s="245"/>
      <c r="G76" s="245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292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47" t="str">
        <f>C76</f>
        <v>svislé nebo šikmé (odkloněné), půdorysně přímé nebo zalomené, stěn základových pasů ve volných nebo zapažených jámách, rýhách, šachtách, včetně případných vzpěr,</v>
      </c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0" t="s">
        <v>1717</v>
      </c>
      <c r="D77" s="223"/>
      <c r="E77" s="224">
        <v>8.4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242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0" t="s">
        <v>1718</v>
      </c>
      <c r="D78" s="223"/>
      <c r="E78" s="224">
        <v>11.76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242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8">
        <v>24</v>
      </c>
      <c r="B79" s="239" t="s">
        <v>1719</v>
      </c>
      <c r="C79" s="259" t="s">
        <v>1720</v>
      </c>
      <c r="D79" s="240" t="s">
        <v>236</v>
      </c>
      <c r="E79" s="241">
        <v>20.16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15</v>
      </c>
      <c r="M79" s="243">
        <f>G79*(1+L79/100)</f>
        <v>0</v>
      </c>
      <c r="N79" s="241">
        <v>0</v>
      </c>
      <c r="O79" s="241">
        <f>ROUND(E79*N79,2)</f>
        <v>0</v>
      </c>
      <c r="P79" s="241">
        <v>0</v>
      </c>
      <c r="Q79" s="241">
        <f>ROUND(E79*P79,2)</f>
        <v>0</v>
      </c>
      <c r="R79" s="243" t="s">
        <v>290</v>
      </c>
      <c r="S79" s="243" t="s">
        <v>237</v>
      </c>
      <c r="T79" s="244" t="s">
        <v>238</v>
      </c>
      <c r="U79" s="221">
        <v>0.32</v>
      </c>
      <c r="V79" s="221">
        <f>ROUND(E79*U79,2)</f>
        <v>6.45</v>
      </c>
      <c r="W79" s="221"/>
      <c r="X79" s="221" t="s">
        <v>239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17"/>
      <c r="B80" s="218"/>
      <c r="C80" s="261" t="s">
        <v>1716</v>
      </c>
      <c r="D80" s="245"/>
      <c r="E80" s="245"/>
      <c r="F80" s="245"/>
      <c r="G80" s="245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292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47" t="str">
        <f>C80</f>
        <v>svislé nebo šikmé (odkloněné), půdorysně přímé nebo zalomené, stěn základových pasů ve volných nebo zapažených jámách, rýhách, šachtách, včetně případných vzpěr,</v>
      </c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60" t="s">
        <v>1822</v>
      </c>
      <c r="D81" s="223"/>
      <c r="E81" s="224">
        <v>20.16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242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8">
        <v>25</v>
      </c>
      <c r="B82" s="239" t="s">
        <v>1722</v>
      </c>
      <c r="C82" s="259" t="s">
        <v>1723</v>
      </c>
      <c r="D82" s="240" t="s">
        <v>756</v>
      </c>
      <c r="E82" s="241">
        <v>0.315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15</v>
      </c>
      <c r="M82" s="243">
        <f>G82*(1+L82/100)</f>
        <v>0</v>
      </c>
      <c r="N82" s="241">
        <v>1.0211600000000001</v>
      </c>
      <c r="O82" s="241">
        <f>ROUND(E82*N82,2)</f>
        <v>0.32</v>
      </c>
      <c r="P82" s="241">
        <v>0</v>
      </c>
      <c r="Q82" s="241">
        <f>ROUND(E82*P82,2)</f>
        <v>0</v>
      </c>
      <c r="R82" s="243" t="s">
        <v>290</v>
      </c>
      <c r="S82" s="243" t="s">
        <v>237</v>
      </c>
      <c r="T82" s="244" t="s">
        <v>238</v>
      </c>
      <c r="U82" s="221">
        <v>23.530999999999999</v>
      </c>
      <c r="V82" s="221">
        <f>ROUND(E82*U82,2)</f>
        <v>7.41</v>
      </c>
      <c r="W82" s="221"/>
      <c r="X82" s="221" t="s">
        <v>239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60" t="s">
        <v>1724</v>
      </c>
      <c r="D83" s="223"/>
      <c r="E83" s="224">
        <v>0.315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242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8">
        <v>26</v>
      </c>
      <c r="B84" s="249" t="s">
        <v>1725</v>
      </c>
      <c r="C84" s="263" t="s">
        <v>1726</v>
      </c>
      <c r="D84" s="250" t="s">
        <v>278</v>
      </c>
      <c r="E84" s="251">
        <v>6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15</v>
      </c>
      <c r="M84" s="253">
        <f>G84*(1+L84/100)</f>
        <v>0</v>
      </c>
      <c r="N84" s="251">
        <v>2.683E-2</v>
      </c>
      <c r="O84" s="251">
        <f>ROUND(E84*N84,2)</f>
        <v>0.16</v>
      </c>
      <c r="P84" s="251">
        <v>0</v>
      </c>
      <c r="Q84" s="251">
        <f>ROUND(E84*P84,2)</f>
        <v>0</v>
      </c>
      <c r="R84" s="253"/>
      <c r="S84" s="253" t="s">
        <v>323</v>
      </c>
      <c r="T84" s="254" t="s">
        <v>324</v>
      </c>
      <c r="U84" s="221">
        <v>4.5999999999999996</v>
      </c>
      <c r="V84" s="221">
        <f>ROUND(E84*U84,2)</f>
        <v>27.6</v>
      </c>
      <c r="W84" s="221"/>
      <c r="X84" s="221" t="s">
        <v>239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8">
        <v>27</v>
      </c>
      <c r="B85" s="249" t="s">
        <v>1727</v>
      </c>
      <c r="C85" s="263" t="s">
        <v>1728</v>
      </c>
      <c r="D85" s="250" t="s">
        <v>837</v>
      </c>
      <c r="E85" s="251">
        <v>1</v>
      </c>
      <c r="F85" s="252"/>
      <c r="G85" s="253">
        <f>ROUND(E85*F85,2)</f>
        <v>0</v>
      </c>
      <c r="H85" s="252"/>
      <c r="I85" s="253">
        <f>ROUND(E85*H85,2)</f>
        <v>0</v>
      </c>
      <c r="J85" s="252"/>
      <c r="K85" s="253">
        <f>ROUND(E85*J85,2)</f>
        <v>0</v>
      </c>
      <c r="L85" s="253">
        <v>15</v>
      </c>
      <c r="M85" s="253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3"/>
      <c r="S85" s="253" t="s">
        <v>323</v>
      </c>
      <c r="T85" s="254" t="s">
        <v>324</v>
      </c>
      <c r="U85" s="221">
        <v>0</v>
      </c>
      <c r="V85" s="221">
        <f>ROUND(E85*U85,2)</f>
        <v>0</v>
      </c>
      <c r="W85" s="221"/>
      <c r="X85" s="221" t="s">
        <v>239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240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8">
        <v>28</v>
      </c>
      <c r="B86" s="239" t="s">
        <v>1729</v>
      </c>
      <c r="C86" s="259" t="s">
        <v>1730</v>
      </c>
      <c r="D86" s="240" t="s">
        <v>310</v>
      </c>
      <c r="E86" s="241">
        <v>36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15</v>
      </c>
      <c r="M86" s="243">
        <f>G86*(1+L86/100)</f>
        <v>0</v>
      </c>
      <c r="N86" s="241">
        <v>8.4419999999999995E-2</v>
      </c>
      <c r="O86" s="241">
        <f>ROUND(E86*N86,2)</f>
        <v>3.04</v>
      </c>
      <c r="P86" s="241">
        <v>0</v>
      </c>
      <c r="Q86" s="241">
        <f>ROUND(E86*P86,2)</f>
        <v>0</v>
      </c>
      <c r="R86" s="243"/>
      <c r="S86" s="243" t="s">
        <v>323</v>
      </c>
      <c r="T86" s="244" t="s">
        <v>324</v>
      </c>
      <c r="U86" s="221">
        <v>3.9530500000000002</v>
      </c>
      <c r="V86" s="221">
        <f>ROUND(E86*U86,2)</f>
        <v>142.31</v>
      </c>
      <c r="W86" s="221"/>
      <c r="X86" s="221" t="s">
        <v>1731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1732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2" t="s">
        <v>1733</v>
      </c>
      <c r="D87" s="246"/>
      <c r="E87" s="246"/>
      <c r="F87" s="246"/>
      <c r="G87" s="246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351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7" t="s">
        <v>1734</v>
      </c>
      <c r="D88" s="257"/>
      <c r="E88" s="257"/>
      <c r="F88" s="257"/>
      <c r="G88" s="257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351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71" t="s">
        <v>472</v>
      </c>
      <c r="D89" s="225"/>
      <c r="E89" s="226"/>
      <c r="F89" s="227"/>
      <c r="G89" s="227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351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7" t="s">
        <v>1735</v>
      </c>
      <c r="D90" s="257"/>
      <c r="E90" s="257"/>
      <c r="F90" s="257"/>
      <c r="G90" s="257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351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67" t="s">
        <v>1736</v>
      </c>
      <c r="D91" s="257"/>
      <c r="E91" s="257"/>
      <c r="F91" s="257"/>
      <c r="G91" s="257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351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67" t="s">
        <v>1737</v>
      </c>
      <c r="D92" s="257"/>
      <c r="E92" s="257"/>
      <c r="F92" s="257"/>
      <c r="G92" s="257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351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0" t="s">
        <v>1738</v>
      </c>
      <c r="D93" s="223"/>
      <c r="E93" s="224">
        <v>36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242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31" t="s">
        <v>232</v>
      </c>
      <c r="B94" s="232" t="s">
        <v>99</v>
      </c>
      <c r="C94" s="258" t="s">
        <v>100</v>
      </c>
      <c r="D94" s="233"/>
      <c r="E94" s="234"/>
      <c r="F94" s="235"/>
      <c r="G94" s="235">
        <f>SUMIF(AG95:AG96,"&lt;&gt;NOR",G95:G96)</f>
        <v>0</v>
      </c>
      <c r="H94" s="235"/>
      <c r="I94" s="235">
        <f>SUM(I95:I96)</f>
        <v>0</v>
      </c>
      <c r="J94" s="235"/>
      <c r="K94" s="235">
        <f>SUM(K95:K96)</f>
        <v>0</v>
      </c>
      <c r="L94" s="235"/>
      <c r="M94" s="235">
        <f>SUM(M95:M96)</f>
        <v>0</v>
      </c>
      <c r="N94" s="234"/>
      <c r="O94" s="234">
        <f>SUM(O95:O96)</f>
        <v>2.5</v>
      </c>
      <c r="P94" s="234"/>
      <c r="Q94" s="234">
        <f>SUM(Q95:Q96)</f>
        <v>0</v>
      </c>
      <c r="R94" s="235"/>
      <c r="S94" s="235"/>
      <c r="T94" s="236"/>
      <c r="U94" s="230"/>
      <c r="V94" s="230">
        <f>SUM(V95:V96)</f>
        <v>14.23</v>
      </c>
      <c r="W94" s="230"/>
      <c r="X94" s="230"/>
      <c r="AG94" t="s">
        <v>233</v>
      </c>
    </row>
    <row r="95" spans="1:60" outlineLevel="1" x14ac:dyDescent="0.2">
      <c r="A95" s="238">
        <v>29</v>
      </c>
      <c r="B95" s="239" t="s">
        <v>1739</v>
      </c>
      <c r="C95" s="259" t="s">
        <v>1740</v>
      </c>
      <c r="D95" s="240" t="s">
        <v>236</v>
      </c>
      <c r="E95" s="241">
        <v>12.96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15</v>
      </c>
      <c r="M95" s="243">
        <f>G95*(1+L95/100)</f>
        <v>0</v>
      </c>
      <c r="N95" s="241">
        <v>0.19275999999999999</v>
      </c>
      <c r="O95" s="241">
        <f>ROUND(E95*N95,2)</f>
        <v>2.5</v>
      </c>
      <c r="P95" s="241">
        <v>0</v>
      </c>
      <c r="Q95" s="241">
        <f>ROUND(E95*P95,2)</f>
        <v>0</v>
      </c>
      <c r="R95" s="243" t="s">
        <v>1741</v>
      </c>
      <c r="S95" s="243" t="s">
        <v>237</v>
      </c>
      <c r="T95" s="244" t="s">
        <v>238</v>
      </c>
      <c r="U95" s="221">
        <v>1.0980000000000001</v>
      </c>
      <c r="V95" s="221">
        <f>ROUND(E95*U95,2)</f>
        <v>14.23</v>
      </c>
      <c r="W95" s="221"/>
      <c r="X95" s="221" t="s">
        <v>239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240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60" t="s">
        <v>1742</v>
      </c>
      <c r="D96" s="223"/>
      <c r="E96" s="224">
        <v>12.96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242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">
      <c r="A97" s="231" t="s">
        <v>232</v>
      </c>
      <c r="B97" s="232" t="s">
        <v>109</v>
      </c>
      <c r="C97" s="258" t="s">
        <v>110</v>
      </c>
      <c r="D97" s="233"/>
      <c r="E97" s="234"/>
      <c r="F97" s="235"/>
      <c r="G97" s="235">
        <f>SUMIF(AG98:AG105,"&lt;&gt;NOR",G98:G105)</f>
        <v>0</v>
      </c>
      <c r="H97" s="235"/>
      <c r="I97" s="235">
        <f>SUM(I98:I105)</f>
        <v>0</v>
      </c>
      <c r="J97" s="235"/>
      <c r="K97" s="235">
        <f>SUM(K98:K105)</f>
        <v>0</v>
      </c>
      <c r="L97" s="235"/>
      <c r="M97" s="235">
        <f>SUM(M98:M105)</f>
        <v>0</v>
      </c>
      <c r="N97" s="234"/>
      <c r="O97" s="234">
        <f>SUM(O98:O105)</f>
        <v>9.27</v>
      </c>
      <c r="P97" s="234"/>
      <c r="Q97" s="234">
        <f>SUM(Q98:Q105)</f>
        <v>0</v>
      </c>
      <c r="R97" s="235"/>
      <c r="S97" s="235"/>
      <c r="T97" s="236"/>
      <c r="U97" s="230"/>
      <c r="V97" s="230">
        <f>SUM(V98:V105)</f>
        <v>11.98</v>
      </c>
      <c r="W97" s="230"/>
      <c r="X97" s="230"/>
      <c r="AG97" t="s">
        <v>233</v>
      </c>
    </row>
    <row r="98" spans="1:60" ht="22.5" outlineLevel="1" x14ac:dyDescent="0.2">
      <c r="A98" s="238">
        <v>30</v>
      </c>
      <c r="B98" s="239" t="s">
        <v>1743</v>
      </c>
      <c r="C98" s="259" t="s">
        <v>1744</v>
      </c>
      <c r="D98" s="240" t="s">
        <v>572</v>
      </c>
      <c r="E98" s="241">
        <v>2.1059999999999999</v>
      </c>
      <c r="F98" s="242"/>
      <c r="G98" s="243">
        <f>ROUND(E98*F98,2)</f>
        <v>0</v>
      </c>
      <c r="H98" s="242"/>
      <c r="I98" s="243">
        <f>ROUND(E98*H98,2)</f>
        <v>0</v>
      </c>
      <c r="J98" s="242"/>
      <c r="K98" s="243">
        <f>ROUND(E98*J98,2)</f>
        <v>0</v>
      </c>
      <c r="L98" s="243">
        <v>15</v>
      </c>
      <c r="M98" s="243">
        <f>G98*(1+L98/100)</f>
        <v>0</v>
      </c>
      <c r="N98" s="241">
        <v>1.6</v>
      </c>
      <c r="O98" s="241">
        <f>ROUND(E98*N98,2)</f>
        <v>3.37</v>
      </c>
      <c r="P98" s="241">
        <v>0</v>
      </c>
      <c r="Q98" s="241">
        <f>ROUND(E98*P98,2)</f>
        <v>0</v>
      </c>
      <c r="R98" s="243" t="s">
        <v>290</v>
      </c>
      <c r="S98" s="243" t="s">
        <v>237</v>
      </c>
      <c r="T98" s="244" t="s">
        <v>238</v>
      </c>
      <c r="U98" s="221">
        <v>1.8360000000000001</v>
      </c>
      <c r="V98" s="221">
        <f>ROUND(E98*U98,2)</f>
        <v>3.87</v>
      </c>
      <c r="W98" s="221"/>
      <c r="X98" s="221" t="s">
        <v>239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240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1" t="s">
        <v>1745</v>
      </c>
      <c r="D99" s="245"/>
      <c r="E99" s="245"/>
      <c r="F99" s="245"/>
      <c r="G99" s="245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292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47" t="str">
        <f>C99</f>
        <v>pod mazaniny a dlažby, popř. na plochých střechách, vodorovný nebo ve spádu, s udusáním a urovnáním povrchu,</v>
      </c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60" t="s">
        <v>1746</v>
      </c>
      <c r="D100" s="223"/>
      <c r="E100" s="224">
        <v>2.1059999999999999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242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8">
        <v>31</v>
      </c>
      <c r="B101" s="239" t="s">
        <v>1747</v>
      </c>
      <c r="C101" s="259" t="s">
        <v>1748</v>
      </c>
      <c r="D101" s="240" t="s">
        <v>236</v>
      </c>
      <c r="E101" s="241">
        <v>21.06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15</v>
      </c>
      <c r="M101" s="243">
        <f>G101*(1+L101/100)</f>
        <v>0</v>
      </c>
      <c r="N101" s="241">
        <v>0.28000000000000003</v>
      </c>
      <c r="O101" s="241">
        <f>ROUND(E101*N101,2)</f>
        <v>5.9</v>
      </c>
      <c r="P101" s="241">
        <v>0</v>
      </c>
      <c r="Q101" s="241">
        <f>ROUND(E101*P101,2)</f>
        <v>0</v>
      </c>
      <c r="R101" s="243" t="s">
        <v>290</v>
      </c>
      <c r="S101" s="243" t="s">
        <v>237</v>
      </c>
      <c r="T101" s="244" t="s">
        <v>238</v>
      </c>
      <c r="U101" s="221">
        <v>0.255</v>
      </c>
      <c r="V101" s="221">
        <f>ROUND(E101*U101,2)</f>
        <v>5.37</v>
      </c>
      <c r="W101" s="221"/>
      <c r="X101" s="221" t="s">
        <v>239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61" t="s">
        <v>1749</v>
      </c>
      <c r="D102" s="245"/>
      <c r="E102" s="245"/>
      <c r="F102" s="245"/>
      <c r="G102" s="245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292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0" t="s">
        <v>1750</v>
      </c>
      <c r="D103" s="223"/>
      <c r="E103" s="224">
        <v>21.06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242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8">
        <v>32</v>
      </c>
      <c r="B104" s="239" t="s">
        <v>1751</v>
      </c>
      <c r="C104" s="259" t="s">
        <v>1752</v>
      </c>
      <c r="D104" s="240" t="s">
        <v>236</v>
      </c>
      <c r="E104" s="241">
        <v>21.06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15</v>
      </c>
      <c r="M104" s="243">
        <f>G104*(1+L104/100)</f>
        <v>0</v>
      </c>
      <c r="N104" s="241">
        <v>0</v>
      </c>
      <c r="O104" s="241">
        <f>ROUND(E104*N104,2)</f>
        <v>0</v>
      </c>
      <c r="P104" s="241">
        <v>0</v>
      </c>
      <c r="Q104" s="241">
        <f>ROUND(E104*P104,2)</f>
        <v>0</v>
      </c>
      <c r="R104" s="243" t="s">
        <v>290</v>
      </c>
      <c r="S104" s="243" t="s">
        <v>237</v>
      </c>
      <c r="T104" s="244" t="s">
        <v>238</v>
      </c>
      <c r="U104" s="221">
        <v>0.13</v>
      </c>
      <c r="V104" s="221">
        <f>ROUND(E104*U104,2)</f>
        <v>2.74</v>
      </c>
      <c r="W104" s="221"/>
      <c r="X104" s="221" t="s">
        <v>239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240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60" t="s">
        <v>1823</v>
      </c>
      <c r="D105" s="223"/>
      <c r="E105" s="224">
        <v>21.06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242</v>
      </c>
      <c r="AH105" s="210">
        <v>5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31" t="s">
        <v>232</v>
      </c>
      <c r="B106" s="232" t="s">
        <v>117</v>
      </c>
      <c r="C106" s="258" t="s">
        <v>118</v>
      </c>
      <c r="D106" s="233"/>
      <c r="E106" s="234"/>
      <c r="F106" s="235"/>
      <c r="G106" s="235">
        <f>SUMIF(AG107:AG109,"&lt;&gt;NOR",G107:G109)</f>
        <v>0</v>
      </c>
      <c r="H106" s="235"/>
      <c r="I106" s="235">
        <f>SUM(I107:I109)</f>
        <v>0</v>
      </c>
      <c r="J106" s="235"/>
      <c r="K106" s="235">
        <f>SUM(K107:K109)</f>
        <v>0</v>
      </c>
      <c r="L106" s="235"/>
      <c r="M106" s="235">
        <f>SUM(M107:M109)</f>
        <v>0</v>
      </c>
      <c r="N106" s="234"/>
      <c r="O106" s="234">
        <f>SUM(O107:O109)</f>
        <v>2.3199999999999998</v>
      </c>
      <c r="P106" s="234"/>
      <c r="Q106" s="234">
        <f>SUM(Q107:Q109)</f>
        <v>0</v>
      </c>
      <c r="R106" s="235"/>
      <c r="S106" s="235"/>
      <c r="T106" s="236"/>
      <c r="U106" s="230"/>
      <c r="V106" s="230">
        <f>SUM(V107:V109)</f>
        <v>2.6</v>
      </c>
      <c r="W106" s="230"/>
      <c r="X106" s="230"/>
      <c r="AG106" t="s">
        <v>233</v>
      </c>
    </row>
    <row r="107" spans="1:60" ht="22.5" outlineLevel="1" x14ac:dyDescent="0.2">
      <c r="A107" s="238">
        <v>33</v>
      </c>
      <c r="B107" s="239" t="s">
        <v>1754</v>
      </c>
      <c r="C107" s="259" t="s">
        <v>1755</v>
      </c>
      <c r="D107" s="240" t="s">
        <v>310</v>
      </c>
      <c r="E107" s="241">
        <v>18.600000000000001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15</v>
      </c>
      <c r="M107" s="243">
        <f>G107*(1+L107/100)</f>
        <v>0</v>
      </c>
      <c r="N107" s="241">
        <v>0.12472</v>
      </c>
      <c r="O107" s="241">
        <f>ROUND(E107*N107,2)</f>
        <v>2.3199999999999998</v>
      </c>
      <c r="P107" s="241">
        <v>0</v>
      </c>
      <c r="Q107" s="241">
        <f>ROUND(E107*P107,2)</f>
        <v>0</v>
      </c>
      <c r="R107" s="243" t="s">
        <v>1756</v>
      </c>
      <c r="S107" s="243" t="s">
        <v>237</v>
      </c>
      <c r="T107" s="244" t="s">
        <v>238</v>
      </c>
      <c r="U107" s="221">
        <v>0.14000000000000001</v>
      </c>
      <c r="V107" s="221">
        <f>ROUND(E107*U107,2)</f>
        <v>2.6</v>
      </c>
      <c r="W107" s="221"/>
      <c r="X107" s="221" t="s">
        <v>239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61" t="s">
        <v>1757</v>
      </c>
      <c r="D108" s="245"/>
      <c r="E108" s="245"/>
      <c r="F108" s="245"/>
      <c r="G108" s="245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292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0" t="s">
        <v>1758</v>
      </c>
      <c r="D109" s="223"/>
      <c r="E109" s="224">
        <v>18.600000000000001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242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x14ac:dyDescent="0.2">
      <c r="A110" s="231" t="s">
        <v>232</v>
      </c>
      <c r="B110" s="232" t="s">
        <v>121</v>
      </c>
      <c r="C110" s="258" t="s">
        <v>122</v>
      </c>
      <c r="D110" s="233"/>
      <c r="E110" s="234"/>
      <c r="F110" s="235"/>
      <c r="G110" s="235">
        <f>SUMIF(AG111:AG114,"&lt;&gt;NOR",G111:G114)</f>
        <v>0</v>
      </c>
      <c r="H110" s="235"/>
      <c r="I110" s="235">
        <f>SUM(I111:I114)</f>
        <v>0</v>
      </c>
      <c r="J110" s="235"/>
      <c r="K110" s="235">
        <f>SUM(K111:K114)</f>
        <v>0</v>
      </c>
      <c r="L110" s="235"/>
      <c r="M110" s="235">
        <f>SUM(M111:M114)</f>
        <v>0</v>
      </c>
      <c r="N110" s="234"/>
      <c r="O110" s="234">
        <f>SUM(O111:O114)</f>
        <v>0</v>
      </c>
      <c r="P110" s="234"/>
      <c r="Q110" s="234">
        <f>SUM(Q111:Q114)</f>
        <v>0</v>
      </c>
      <c r="R110" s="235"/>
      <c r="S110" s="235"/>
      <c r="T110" s="236"/>
      <c r="U110" s="230"/>
      <c r="V110" s="230">
        <f>SUM(V111:V114)</f>
        <v>3.5</v>
      </c>
      <c r="W110" s="230"/>
      <c r="X110" s="230"/>
      <c r="AG110" t="s">
        <v>233</v>
      </c>
    </row>
    <row r="111" spans="1:60" ht="22.5" outlineLevel="1" x14ac:dyDescent="0.2">
      <c r="A111" s="238">
        <v>34</v>
      </c>
      <c r="B111" s="239" t="s">
        <v>1759</v>
      </c>
      <c r="C111" s="259" t="s">
        <v>1760</v>
      </c>
      <c r="D111" s="240" t="s">
        <v>278</v>
      </c>
      <c r="E111" s="241">
        <v>4</v>
      </c>
      <c r="F111" s="242"/>
      <c r="G111" s="243">
        <f>ROUND(E111*F111,2)</f>
        <v>0</v>
      </c>
      <c r="H111" s="242"/>
      <c r="I111" s="243">
        <f>ROUND(E111*H111,2)</f>
        <v>0</v>
      </c>
      <c r="J111" s="242"/>
      <c r="K111" s="243">
        <f>ROUND(E111*J111,2)</f>
        <v>0</v>
      </c>
      <c r="L111" s="243">
        <v>15</v>
      </c>
      <c r="M111" s="243">
        <f>G111*(1+L111/100)</f>
        <v>0</v>
      </c>
      <c r="N111" s="241">
        <v>2.0000000000000002E-5</v>
      </c>
      <c r="O111" s="241">
        <f>ROUND(E111*N111,2)</f>
        <v>0</v>
      </c>
      <c r="P111" s="241">
        <v>0</v>
      </c>
      <c r="Q111" s="241">
        <f>ROUND(E111*P111,2)</f>
        <v>0</v>
      </c>
      <c r="R111" s="243" t="s">
        <v>361</v>
      </c>
      <c r="S111" s="243" t="s">
        <v>237</v>
      </c>
      <c r="T111" s="244" t="s">
        <v>238</v>
      </c>
      <c r="U111" s="221">
        <v>0.125</v>
      </c>
      <c r="V111" s="221">
        <f>ROUND(E111*U111,2)</f>
        <v>0.5</v>
      </c>
      <c r="W111" s="221"/>
      <c r="X111" s="221" t="s">
        <v>239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60" t="s">
        <v>1761</v>
      </c>
      <c r="D112" s="223"/>
      <c r="E112" s="224">
        <v>4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242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8">
        <v>35</v>
      </c>
      <c r="B113" s="239" t="s">
        <v>1762</v>
      </c>
      <c r="C113" s="259" t="s">
        <v>1763</v>
      </c>
      <c r="D113" s="240" t="s">
        <v>278</v>
      </c>
      <c r="E113" s="241">
        <v>24</v>
      </c>
      <c r="F113" s="242"/>
      <c r="G113" s="243">
        <f>ROUND(E113*F113,2)</f>
        <v>0</v>
      </c>
      <c r="H113" s="242"/>
      <c r="I113" s="243">
        <f>ROUND(E113*H113,2)</f>
        <v>0</v>
      </c>
      <c r="J113" s="242"/>
      <c r="K113" s="243">
        <f>ROUND(E113*J113,2)</f>
        <v>0</v>
      </c>
      <c r="L113" s="243">
        <v>15</v>
      </c>
      <c r="M113" s="243">
        <f>G113*(1+L113/100)</f>
        <v>0</v>
      </c>
      <c r="N113" s="241">
        <v>3.0000000000000001E-5</v>
      </c>
      <c r="O113" s="241">
        <f>ROUND(E113*N113,2)</f>
        <v>0</v>
      </c>
      <c r="P113" s="241">
        <v>0</v>
      </c>
      <c r="Q113" s="241">
        <f>ROUND(E113*P113,2)</f>
        <v>0</v>
      </c>
      <c r="R113" s="243" t="s">
        <v>361</v>
      </c>
      <c r="S113" s="243" t="s">
        <v>237</v>
      </c>
      <c r="T113" s="244" t="s">
        <v>238</v>
      </c>
      <c r="U113" s="221">
        <v>0.125</v>
      </c>
      <c r="V113" s="221">
        <f>ROUND(E113*U113,2)</f>
        <v>3</v>
      </c>
      <c r="W113" s="221"/>
      <c r="X113" s="221" t="s">
        <v>239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60" t="s">
        <v>1764</v>
      </c>
      <c r="D114" s="223"/>
      <c r="E114" s="224">
        <v>24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242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31" t="s">
        <v>232</v>
      </c>
      <c r="B115" s="232" t="s">
        <v>125</v>
      </c>
      <c r="C115" s="258" t="s">
        <v>126</v>
      </c>
      <c r="D115" s="233"/>
      <c r="E115" s="234"/>
      <c r="F115" s="235"/>
      <c r="G115" s="235">
        <f>SUMIF(AG116:AG117,"&lt;&gt;NOR",G116:G117)</f>
        <v>0</v>
      </c>
      <c r="H115" s="235"/>
      <c r="I115" s="235">
        <f>SUM(I116:I117)</f>
        <v>0</v>
      </c>
      <c r="J115" s="235"/>
      <c r="K115" s="235">
        <f>SUM(K116:K117)</f>
        <v>0</v>
      </c>
      <c r="L115" s="235"/>
      <c r="M115" s="235">
        <f>SUM(M116:M117)</f>
        <v>0</v>
      </c>
      <c r="N115" s="234"/>
      <c r="O115" s="234">
        <f>SUM(O116:O117)</f>
        <v>0</v>
      </c>
      <c r="P115" s="234"/>
      <c r="Q115" s="234">
        <f>SUM(Q116:Q117)</f>
        <v>0</v>
      </c>
      <c r="R115" s="235"/>
      <c r="S115" s="235"/>
      <c r="T115" s="236"/>
      <c r="U115" s="230"/>
      <c r="V115" s="230">
        <f>SUM(V116:V117)</f>
        <v>97.77</v>
      </c>
      <c r="W115" s="230"/>
      <c r="X115" s="230"/>
      <c r="AG115" t="s">
        <v>233</v>
      </c>
    </row>
    <row r="116" spans="1:60" ht="33.75" outlineLevel="1" x14ac:dyDescent="0.2">
      <c r="A116" s="238">
        <v>36</v>
      </c>
      <c r="B116" s="239" t="s">
        <v>754</v>
      </c>
      <c r="C116" s="259" t="s">
        <v>755</v>
      </c>
      <c r="D116" s="240" t="s">
        <v>756</v>
      </c>
      <c r="E116" s="241">
        <v>51.67501</v>
      </c>
      <c r="F116" s="242"/>
      <c r="G116" s="243">
        <f>ROUND(E116*F116,2)</f>
        <v>0</v>
      </c>
      <c r="H116" s="242"/>
      <c r="I116" s="243">
        <f>ROUND(E116*H116,2)</f>
        <v>0</v>
      </c>
      <c r="J116" s="242"/>
      <c r="K116" s="243">
        <f>ROUND(E116*J116,2)</f>
        <v>0</v>
      </c>
      <c r="L116" s="243">
        <v>15</v>
      </c>
      <c r="M116" s="243">
        <f>G116*(1+L116/100)</f>
        <v>0</v>
      </c>
      <c r="N116" s="241">
        <v>0</v>
      </c>
      <c r="O116" s="241">
        <f>ROUND(E116*N116,2)</f>
        <v>0</v>
      </c>
      <c r="P116" s="241">
        <v>0</v>
      </c>
      <c r="Q116" s="241">
        <f>ROUND(E116*P116,2)</f>
        <v>0</v>
      </c>
      <c r="R116" s="243" t="s">
        <v>361</v>
      </c>
      <c r="S116" s="243" t="s">
        <v>237</v>
      </c>
      <c r="T116" s="244" t="s">
        <v>238</v>
      </c>
      <c r="U116" s="221">
        <v>1.8919999999999999</v>
      </c>
      <c r="V116" s="221">
        <f>ROUND(E116*U116,2)</f>
        <v>97.77</v>
      </c>
      <c r="W116" s="221"/>
      <c r="X116" s="221" t="s">
        <v>757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758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61" t="s">
        <v>759</v>
      </c>
      <c r="D117" s="245"/>
      <c r="E117" s="245"/>
      <c r="F117" s="245"/>
      <c r="G117" s="245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292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231" t="s">
        <v>232</v>
      </c>
      <c r="B118" s="232" t="s">
        <v>177</v>
      </c>
      <c r="C118" s="258" t="s">
        <v>178</v>
      </c>
      <c r="D118" s="233"/>
      <c r="E118" s="234"/>
      <c r="F118" s="235"/>
      <c r="G118" s="235">
        <f>SUMIF(AG119:AG130,"&lt;&gt;NOR",G119:G130)</f>
        <v>0</v>
      </c>
      <c r="H118" s="235"/>
      <c r="I118" s="235">
        <f>SUM(I119:I130)</f>
        <v>0</v>
      </c>
      <c r="J118" s="235"/>
      <c r="K118" s="235">
        <f>SUM(K119:K130)</f>
        <v>0</v>
      </c>
      <c r="L118" s="235"/>
      <c r="M118" s="235">
        <f>SUM(M119:M130)</f>
        <v>0</v>
      </c>
      <c r="N118" s="234"/>
      <c r="O118" s="234">
        <f>SUM(O119:O130)</f>
        <v>0.72</v>
      </c>
      <c r="P118" s="234"/>
      <c r="Q118" s="234">
        <f>SUM(Q119:Q130)</f>
        <v>0</v>
      </c>
      <c r="R118" s="235"/>
      <c r="S118" s="235"/>
      <c r="T118" s="236"/>
      <c r="U118" s="230"/>
      <c r="V118" s="230">
        <f>SUM(V119:V130)</f>
        <v>47.63</v>
      </c>
      <c r="W118" s="230"/>
      <c r="X118" s="230"/>
      <c r="AG118" t="s">
        <v>233</v>
      </c>
    </row>
    <row r="119" spans="1:60" ht="33.75" outlineLevel="1" x14ac:dyDescent="0.2">
      <c r="A119" s="238">
        <v>37</v>
      </c>
      <c r="B119" s="239" t="s">
        <v>1765</v>
      </c>
      <c r="C119" s="259" t="s">
        <v>1766</v>
      </c>
      <c r="D119" s="240" t="s">
        <v>236</v>
      </c>
      <c r="E119" s="241">
        <v>24</v>
      </c>
      <c r="F119" s="242"/>
      <c r="G119" s="243">
        <f>ROUND(E119*F119,2)</f>
        <v>0</v>
      </c>
      <c r="H119" s="242"/>
      <c r="I119" s="243">
        <f>ROUND(E119*H119,2)</f>
        <v>0</v>
      </c>
      <c r="J119" s="242"/>
      <c r="K119" s="243">
        <f>ROUND(E119*J119,2)</f>
        <v>0</v>
      </c>
      <c r="L119" s="243">
        <v>15</v>
      </c>
      <c r="M119" s="243">
        <f>G119*(1+L119/100)</f>
        <v>0</v>
      </c>
      <c r="N119" s="241">
        <v>1.8870000000000001E-2</v>
      </c>
      <c r="O119" s="241">
        <f>ROUND(E119*N119,2)</f>
        <v>0.45</v>
      </c>
      <c r="P119" s="241">
        <v>0</v>
      </c>
      <c r="Q119" s="241">
        <f>ROUND(E119*P119,2)</f>
        <v>0</v>
      </c>
      <c r="R119" s="243" t="s">
        <v>788</v>
      </c>
      <c r="S119" s="243" t="s">
        <v>237</v>
      </c>
      <c r="T119" s="244" t="s">
        <v>238</v>
      </c>
      <c r="U119" s="221">
        <v>1.4632499999999999</v>
      </c>
      <c r="V119" s="221">
        <f>ROUND(E119*U119,2)</f>
        <v>35.119999999999997</v>
      </c>
      <c r="W119" s="221"/>
      <c r="X119" s="221" t="s">
        <v>239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240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60" t="s">
        <v>1767</v>
      </c>
      <c r="D120" s="223"/>
      <c r="E120" s="224">
        <v>24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242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38">
        <v>38</v>
      </c>
      <c r="B121" s="239" t="s">
        <v>1768</v>
      </c>
      <c r="C121" s="259" t="s">
        <v>1769</v>
      </c>
      <c r="D121" s="240" t="s">
        <v>310</v>
      </c>
      <c r="E121" s="241">
        <v>1.6</v>
      </c>
      <c r="F121" s="242"/>
      <c r="G121" s="243">
        <f>ROUND(E121*F121,2)</f>
        <v>0</v>
      </c>
      <c r="H121" s="242"/>
      <c r="I121" s="243">
        <f>ROUND(E121*H121,2)</f>
        <v>0</v>
      </c>
      <c r="J121" s="242"/>
      <c r="K121" s="243">
        <f>ROUND(E121*J121,2)</f>
        <v>0</v>
      </c>
      <c r="L121" s="243">
        <v>15</v>
      </c>
      <c r="M121" s="243">
        <f>G121*(1+L121/100)</f>
        <v>0</v>
      </c>
      <c r="N121" s="241">
        <v>3.7599999999999999E-3</v>
      </c>
      <c r="O121" s="241">
        <f>ROUND(E121*N121,2)</f>
        <v>0.01</v>
      </c>
      <c r="P121" s="241">
        <v>0</v>
      </c>
      <c r="Q121" s="241">
        <f>ROUND(E121*P121,2)</f>
        <v>0</v>
      </c>
      <c r="R121" s="243" t="s">
        <v>788</v>
      </c>
      <c r="S121" s="243" t="s">
        <v>237</v>
      </c>
      <c r="T121" s="244" t="s">
        <v>238</v>
      </c>
      <c r="U121" s="221">
        <v>0.64549999999999996</v>
      </c>
      <c r="V121" s="221">
        <f>ROUND(E121*U121,2)</f>
        <v>1.03</v>
      </c>
      <c r="W121" s="221"/>
      <c r="X121" s="221" t="s">
        <v>239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240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60" t="s">
        <v>1770</v>
      </c>
      <c r="D122" s="223"/>
      <c r="E122" s="224">
        <v>1.6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242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38">
        <v>39</v>
      </c>
      <c r="B123" s="239" t="s">
        <v>1771</v>
      </c>
      <c r="C123" s="259" t="s">
        <v>1772</v>
      </c>
      <c r="D123" s="240" t="s">
        <v>310</v>
      </c>
      <c r="E123" s="241">
        <v>15.8</v>
      </c>
      <c r="F123" s="242"/>
      <c r="G123" s="243">
        <f>ROUND(E123*F123,2)</f>
        <v>0</v>
      </c>
      <c r="H123" s="242"/>
      <c r="I123" s="243">
        <f>ROUND(E123*H123,2)</f>
        <v>0</v>
      </c>
      <c r="J123" s="242"/>
      <c r="K123" s="243">
        <f>ROUND(E123*J123,2)</f>
        <v>0</v>
      </c>
      <c r="L123" s="243">
        <v>15</v>
      </c>
      <c r="M123" s="243">
        <f>G123*(1+L123/100)</f>
        <v>0</v>
      </c>
      <c r="N123" s="241">
        <v>2.9299999999999999E-3</v>
      </c>
      <c r="O123" s="241">
        <f>ROUND(E123*N123,2)</f>
        <v>0.05</v>
      </c>
      <c r="P123" s="241">
        <v>0</v>
      </c>
      <c r="Q123" s="241">
        <f>ROUND(E123*P123,2)</f>
        <v>0</v>
      </c>
      <c r="R123" s="243" t="s">
        <v>788</v>
      </c>
      <c r="S123" s="243" t="s">
        <v>237</v>
      </c>
      <c r="T123" s="244" t="s">
        <v>238</v>
      </c>
      <c r="U123" s="221">
        <v>0.5645</v>
      </c>
      <c r="V123" s="221">
        <f>ROUND(E123*U123,2)</f>
        <v>8.92</v>
      </c>
      <c r="W123" s="221"/>
      <c r="X123" s="221" t="s">
        <v>239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240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60" t="s">
        <v>1773</v>
      </c>
      <c r="D124" s="223"/>
      <c r="E124" s="224">
        <v>15.8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242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8">
        <v>40</v>
      </c>
      <c r="B125" s="239" t="s">
        <v>1774</v>
      </c>
      <c r="C125" s="259" t="s">
        <v>1775</v>
      </c>
      <c r="D125" s="240" t="s">
        <v>310</v>
      </c>
      <c r="E125" s="241">
        <v>4</v>
      </c>
      <c r="F125" s="242"/>
      <c r="G125" s="243">
        <f>ROUND(E125*F125,2)</f>
        <v>0</v>
      </c>
      <c r="H125" s="242"/>
      <c r="I125" s="243">
        <f>ROUND(E125*H125,2)</f>
        <v>0</v>
      </c>
      <c r="J125" s="242"/>
      <c r="K125" s="243">
        <f>ROUND(E125*J125,2)</f>
        <v>0</v>
      </c>
      <c r="L125" s="243">
        <v>15</v>
      </c>
      <c r="M125" s="243">
        <f>G125*(1+L125/100)</f>
        <v>0</v>
      </c>
      <c r="N125" s="241">
        <v>3.7000000000000002E-3</v>
      </c>
      <c r="O125" s="241">
        <f>ROUND(E125*N125,2)</f>
        <v>0.01</v>
      </c>
      <c r="P125" s="241">
        <v>0</v>
      </c>
      <c r="Q125" s="241">
        <f>ROUND(E125*P125,2)</f>
        <v>0</v>
      </c>
      <c r="R125" s="243"/>
      <c r="S125" s="243" t="s">
        <v>323</v>
      </c>
      <c r="T125" s="244" t="s">
        <v>238</v>
      </c>
      <c r="U125" s="221">
        <v>0.64090000000000003</v>
      </c>
      <c r="V125" s="221">
        <f>ROUND(E125*U125,2)</f>
        <v>2.56</v>
      </c>
      <c r="W125" s="221"/>
      <c r="X125" s="221" t="s">
        <v>239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240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60" t="s">
        <v>1776</v>
      </c>
      <c r="D126" s="223"/>
      <c r="E126" s="224">
        <v>4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242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38">
        <v>41</v>
      </c>
      <c r="B127" s="239" t="s">
        <v>1777</v>
      </c>
      <c r="C127" s="259" t="s">
        <v>1778</v>
      </c>
      <c r="D127" s="240" t="s">
        <v>236</v>
      </c>
      <c r="E127" s="241">
        <v>27.6</v>
      </c>
      <c r="F127" s="242"/>
      <c r="G127" s="243">
        <f>ROUND(E127*F127,2)</f>
        <v>0</v>
      </c>
      <c r="H127" s="242"/>
      <c r="I127" s="243">
        <f>ROUND(E127*H127,2)</f>
        <v>0</v>
      </c>
      <c r="J127" s="242"/>
      <c r="K127" s="243">
        <f>ROUND(E127*J127,2)</f>
        <v>0</v>
      </c>
      <c r="L127" s="243">
        <v>15</v>
      </c>
      <c r="M127" s="243">
        <f>G127*(1+L127/100)</f>
        <v>0</v>
      </c>
      <c r="N127" s="241">
        <v>7.2500000000000004E-3</v>
      </c>
      <c r="O127" s="241">
        <f>ROUND(E127*N127,2)</f>
        <v>0.2</v>
      </c>
      <c r="P127" s="241">
        <v>0</v>
      </c>
      <c r="Q127" s="241">
        <f>ROUND(E127*P127,2)</f>
        <v>0</v>
      </c>
      <c r="R127" s="243" t="s">
        <v>331</v>
      </c>
      <c r="S127" s="243" t="s">
        <v>237</v>
      </c>
      <c r="T127" s="244" t="s">
        <v>238</v>
      </c>
      <c r="U127" s="221">
        <v>0</v>
      </c>
      <c r="V127" s="221">
        <f>ROUND(E127*U127,2)</f>
        <v>0</v>
      </c>
      <c r="W127" s="221"/>
      <c r="X127" s="221" t="s">
        <v>332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333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60" t="s">
        <v>1824</v>
      </c>
      <c r="D128" s="223"/>
      <c r="E128" s="224">
        <v>27.6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242</v>
      </c>
      <c r="AH128" s="210">
        <v>5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>
        <v>42</v>
      </c>
      <c r="B129" s="218" t="s">
        <v>810</v>
      </c>
      <c r="C129" s="264" t="s">
        <v>811</v>
      </c>
      <c r="D129" s="219" t="s">
        <v>0</v>
      </c>
      <c r="E129" s="255"/>
      <c r="F129" s="222"/>
      <c r="G129" s="221">
        <f>ROUND(E129*F129,2)</f>
        <v>0</v>
      </c>
      <c r="H129" s="222"/>
      <c r="I129" s="221">
        <f>ROUND(E129*H129,2)</f>
        <v>0</v>
      </c>
      <c r="J129" s="222"/>
      <c r="K129" s="221">
        <f>ROUND(E129*J129,2)</f>
        <v>0</v>
      </c>
      <c r="L129" s="221">
        <v>15</v>
      </c>
      <c r="M129" s="221">
        <f>G129*(1+L129/100)</f>
        <v>0</v>
      </c>
      <c r="N129" s="220">
        <v>0</v>
      </c>
      <c r="O129" s="220">
        <f>ROUND(E129*N129,2)</f>
        <v>0</v>
      </c>
      <c r="P129" s="220">
        <v>0</v>
      </c>
      <c r="Q129" s="220">
        <f>ROUND(E129*P129,2)</f>
        <v>0</v>
      </c>
      <c r="R129" s="221" t="s">
        <v>788</v>
      </c>
      <c r="S129" s="221" t="s">
        <v>237</v>
      </c>
      <c r="T129" s="221" t="s">
        <v>238</v>
      </c>
      <c r="U129" s="221">
        <v>0</v>
      </c>
      <c r="V129" s="221">
        <f>ROUND(E129*U129,2)</f>
        <v>0</v>
      </c>
      <c r="W129" s="221"/>
      <c r="X129" s="221" t="s">
        <v>757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758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65" t="s">
        <v>812</v>
      </c>
      <c r="D130" s="256"/>
      <c r="E130" s="256"/>
      <c r="F130" s="256"/>
      <c r="G130" s="256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292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31" t="s">
        <v>232</v>
      </c>
      <c r="B131" s="232" t="s">
        <v>181</v>
      </c>
      <c r="C131" s="258" t="s">
        <v>182</v>
      </c>
      <c r="D131" s="233"/>
      <c r="E131" s="234"/>
      <c r="F131" s="235"/>
      <c r="G131" s="235">
        <f>SUMIF(AG132:AG142,"&lt;&gt;NOR",G132:G142)</f>
        <v>0</v>
      </c>
      <c r="H131" s="235"/>
      <c r="I131" s="235">
        <f>SUM(I132:I142)</f>
        <v>0</v>
      </c>
      <c r="J131" s="235"/>
      <c r="K131" s="235">
        <f>SUM(K132:K142)</f>
        <v>0</v>
      </c>
      <c r="L131" s="235"/>
      <c r="M131" s="235">
        <f>SUM(M132:M142)</f>
        <v>0</v>
      </c>
      <c r="N131" s="234"/>
      <c r="O131" s="234">
        <f>SUM(O132:O142)</f>
        <v>7.0000000000000007E-2</v>
      </c>
      <c r="P131" s="234"/>
      <c r="Q131" s="234">
        <f>SUM(Q132:Q142)</f>
        <v>0</v>
      </c>
      <c r="R131" s="235"/>
      <c r="S131" s="235"/>
      <c r="T131" s="236"/>
      <c r="U131" s="230"/>
      <c r="V131" s="230">
        <f>SUM(V132:V142)</f>
        <v>13.6</v>
      </c>
      <c r="W131" s="230"/>
      <c r="X131" s="230"/>
      <c r="AG131" t="s">
        <v>233</v>
      </c>
    </row>
    <row r="132" spans="1:60" ht="22.5" outlineLevel="1" x14ac:dyDescent="0.2">
      <c r="A132" s="238">
        <v>43</v>
      </c>
      <c r="B132" s="239" t="s">
        <v>1780</v>
      </c>
      <c r="C132" s="259" t="s">
        <v>1781</v>
      </c>
      <c r="D132" s="240" t="s">
        <v>1782</v>
      </c>
      <c r="E132" s="241">
        <v>1236.1389999999999</v>
      </c>
      <c r="F132" s="242"/>
      <c r="G132" s="243">
        <f>ROUND(E132*F132,2)</f>
        <v>0</v>
      </c>
      <c r="H132" s="242"/>
      <c r="I132" s="243">
        <f>ROUND(E132*H132,2)</f>
        <v>0</v>
      </c>
      <c r="J132" s="242"/>
      <c r="K132" s="243">
        <f>ROUND(E132*J132,2)</f>
        <v>0</v>
      </c>
      <c r="L132" s="243">
        <v>15</v>
      </c>
      <c r="M132" s="243">
        <f>G132*(1+L132/100)</f>
        <v>0</v>
      </c>
      <c r="N132" s="241">
        <v>6.0000000000000002E-5</v>
      </c>
      <c r="O132" s="241">
        <f>ROUND(E132*N132,2)</f>
        <v>7.0000000000000007E-2</v>
      </c>
      <c r="P132" s="241">
        <v>0</v>
      </c>
      <c r="Q132" s="241">
        <f>ROUND(E132*P132,2)</f>
        <v>0</v>
      </c>
      <c r="R132" s="243"/>
      <c r="S132" s="243" t="s">
        <v>323</v>
      </c>
      <c r="T132" s="244" t="s">
        <v>324</v>
      </c>
      <c r="U132" s="221">
        <v>1.0999999999999999E-2</v>
      </c>
      <c r="V132" s="221">
        <f>ROUND(E132*U132,2)</f>
        <v>13.6</v>
      </c>
      <c r="W132" s="221"/>
      <c r="X132" s="221" t="s">
        <v>239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60" t="s">
        <v>1783</v>
      </c>
      <c r="D133" s="223"/>
      <c r="E133" s="224"/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242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60" t="s">
        <v>1784</v>
      </c>
      <c r="D134" s="223"/>
      <c r="E134" s="224">
        <v>745.25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242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60" t="s">
        <v>1785</v>
      </c>
      <c r="D135" s="223"/>
      <c r="E135" s="224">
        <v>490.88900000000001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242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38">
        <v>44</v>
      </c>
      <c r="B136" s="239" t="s">
        <v>1786</v>
      </c>
      <c r="C136" s="259" t="s">
        <v>1825</v>
      </c>
      <c r="D136" s="240" t="s">
        <v>1782</v>
      </c>
      <c r="E136" s="241">
        <v>7650</v>
      </c>
      <c r="F136" s="242"/>
      <c r="G136" s="243">
        <f>ROUND(E136*F136,2)</f>
        <v>0</v>
      </c>
      <c r="H136" s="242"/>
      <c r="I136" s="243">
        <f>ROUND(E136*H136,2)</f>
        <v>0</v>
      </c>
      <c r="J136" s="242"/>
      <c r="K136" s="243">
        <f>ROUND(E136*J136,2)</f>
        <v>0</v>
      </c>
      <c r="L136" s="243">
        <v>15</v>
      </c>
      <c r="M136" s="243">
        <f>G136*(1+L136/100)</f>
        <v>0</v>
      </c>
      <c r="N136" s="241">
        <v>0</v>
      </c>
      <c r="O136" s="241">
        <f>ROUND(E136*N136,2)</f>
        <v>0</v>
      </c>
      <c r="P136" s="241">
        <v>0</v>
      </c>
      <c r="Q136" s="241">
        <f>ROUND(E136*P136,2)</f>
        <v>0</v>
      </c>
      <c r="R136" s="243"/>
      <c r="S136" s="243" t="s">
        <v>323</v>
      </c>
      <c r="T136" s="244" t="s">
        <v>324</v>
      </c>
      <c r="U136" s="221">
        <v>0</v>
      </c>
      <c r="V136" s="221">
        <f>ROUND(E136*U136,2)</f>
        <v>0</v>
      </c>
      <c r="W136" s="221"/>
      <c r="X136" s="221" t="s">
        <v>239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240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60" t="s">
        <v>1788</v>
      </c>
      <c r="D137" s="223"/>
      <c r="E137" s="224">
        <v>7650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242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8">
        <v>45</v>
      </c>
      <c r="B138" s="249" t="s">
        <v>1789</v>
      </c>
      <c r="C138" s="263" t="s">
        <v>1790</v>
      </c>
      <c r="D138" s="250" t="s">
        <v>278</v>
      </c>
      <c r="E138" s="251">
        <v>44</v>
      </c>
      <c r="F138" s="252"/>
      <c r="G138" s="253">
        <f>ROUND(E138*F138,2)</f>
        <v>0</v>
      </c>
      <c r="H138" s="252"/>
      <c r="I138" s="253">
        <f>ROUND(E138*H138,2)</f>
        <v>0</v>
      </c>
      <c r="J138" s="252"/>
      <c r="K138" s="253">
        <f>ROUND(E138*J138,2)</f>
        <v>0</v>
      </c>
      <c r="L138" s="253">
        <v>15</v>
      </c>
      <c r="M138" s="253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3"/>
      <c r="S138" s="253" t="s">
        <v>323</v>
      </c>
      <c r="T138" s="254" t="s">
        <v>324</v>
      </c>
      <c r="U138" s="221">
        <v>0</v>
      </c>
      <c r="V138" s="221">
        <f>ROUND(E138*U138,2)</f>
        <v>0</v>
      </c>
      <c r="W138" s="221"/>
      <c r="X138" s="221" t="s">
        <v>332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333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8">
        <v>46</v>
      </c>
      <c r="B139" s="239" t="s">
        <v>1791</v>
      </c>
      <c r="C139" s="259" t="s">
        <v>1792</v>
      </c>
      <c r="D139" s="240" t="s">
        <v>236</v>
      </c>
      <c r="E139" s="241">
        <v>31.625</v>
      </c>
      <c r="F139" s="242"/>
      <c r="G139" s="243">
        <f>ROUND(E139*F139,2)</f>
        <v>0</v>
      </c>
      <c r="H139" s="242"/>
      <c r="I139" s="243">
        <f>ROUND(E139*H139,2)</f>
        <v>0</v>
      </c>
      <c r="J139" s="242"/>
      <c r="K139" s="243">
        <f>ROUND(E139*J139,2)</f>
        <v>0</v>
      </c>
      <c r="L139" s="243">
        <v>15</v>
      </c>
      <c r="M139" s="243">
        <f>G139*(1+L139/100)</f>
        <v>0</v>
      </c>
      <c r="N139" s="241">
        <v>0</v>
      </c>
      <c r="O139" s="241">
        <f>ROUND(E139*N139,2)</f>
        <v>0</v>
      </c>
      <c r="P139" s="241">
        <v>0</v>
      </c>
      <c r="Q139" s="241">
        <f>ROUND(E139*P139,2)</f>
        <v>0</v>
      </c>
      <c r="R139" s="243"/>
      <c r="S139" s="243" t="s">
        <v>323</v>
      </c>
      <c r="T139" s="244" t="s">
        <v>324</v>
      </c>
      <c r="U139" s="221">
        <v>0</v>
      </c>
      <c r="V139" s="221">
        <f>ROUND(E139*U139,2)</f>
        <v>0</v>
      </c>
      <c r="W139" s="221"/>
      <c r="X139" s="221" t="s">
        <v>332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333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60" t="s">
        <v>1793</v>
      </c>
      <c r="D140" s="223"/>
      <c r="E140" s="224">
        <v>31.625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242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>
        <v>47</v>
      </c>
      <c r="B141" s="218" t="s">
        <v>1794</v>
      </c>
      <c r="C141" s="264" t="s">
        <v>1795</v>
      </c>
      <c r="D141" s="219" t="s">
        <v>0</v>
      </c>
      <c r="E141" s="255"/>
      <c r="F141" s="222"/>
      <c r="G141" s="221">
        <f>ROUND(E141*F141,2)</f>
        <v>0</v>
      </c>
      <c r="H141" s="222"/>
      <c r="I141" s="221">
        <f>ROUND(E141*H141,2)</f>
        <v>0</v>
      </c>
      <c r="J141" s="222"/>
      <c r="K141" s="221">
        <f>ROUND(E141*J141,2)</f>
        <v>0</v>
      </c>
      <c r="L141" s="221">
        <v>15</v>
      </c>
      <c r="M141" s="221">
        <f>G141*(1+L141/100)</f>
        <v>0</v>
      </c>
      <c r="N141" s="220">
        <v>0</v>
      </c>
      <c r="O141" s="220">
        <f>ROUND(E141*N141,2)</f>
        <v>0</v>
      </c>
      <c r="P141" s="220">
        <v>0</v>
      </c>
      <c r="Q141" s="220">
        <f>ROUND(E141*P141,2)</f>
        <v>0</v>
      </c>
      <c r="R141" s="221" t="s">
        <v>1796</v>
      </c>
      <c r="S141" s="221" t="s">
        <v>237</v>
      </c>
      <c r="T141" s="221" t="s">
        <v>238</v>
      </c>
      <c r="U141" s="221">
        <v>0</v>
      </c>
      <c r="V141" s="221">
        <f>ROUND(E141*U141,2)</f>
        <v>0</v>
      </c>
      <c r="W141" s="221"/>
      <c r="X141" s="221" t="s">
        <v>757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758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65" t="s">
        <v>812</v>
      </c>
      <c r="D142" s="256"/>
      <c r="E142" s="256"/>
      <c r="F142" s="256"/>
      <c r="G142" s="256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292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x14ac:dyDescent="0.2">
      <c r="A143" s="3"/>
      <c r="B143" s="4"/>
      <c r="C143" s="268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v>15</v>
      </c>
      <c r="AF143">
        <v>21</v>
      </c>
      <c r="AG143" t="s">
        <v>219</v>
      </c>
    </row>
    <row r="144" spans="1:60" x14ac:dyDescent="0.2">
      <c r="A144" s="213"/>
      <c r="B144" s="214" t="s">
        <v>29</v>
      </c>
      <c r="C144" s="269"/>
      <c r="D144" s="215"/>
      <c r="E144" s="216"/>
      <c r="F144" s="216"/>
      <c r="G144" s="237">
        <f>G8+G58+G94+G97+G106+G110+G115+G118+G131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f>SUMIF(L7:L142,AE143,G7:G142)</f>
        <v>0</v>
      </c>
      <c r="AF144">
        <f>SUMIF(L7:L142,AF143,G7:G142)</f>
        <v>0</v>
      </c>
      <c r="AG144" t="s">
        <v>1094</v>
      </c>
    </row>
    <row r="145" spans="3:33" x14ac:dyDescent="0.2">
      <c r="C145" s="270"/>
      <c r="D145" s="10"/>
      <c r="AG145" t="s">
        <v>1095</v>
      </c>
    </row>
    <row r="146" spans="3:33" x14ac:dyDescent="0.2">
      <c r="D146" s="10"/>
    </row>
    <row r="147" spans="3:33" x14ac:dyDescent="0.2">
      <c r="D147" s="10"/>
    </row>
    <row r="148" spans="3:33" x14ac:dyDescent="0.2">
      <c r="D148" s="10"/>
    </row>
    <row r="149" spans="3:33" x14ac:dyDescent="0.2">
      <c r="D149" s="10"/>
    </row>
    <row r="150" spans="3:33" x14ac:dyDescent="0.2">
      <c r="D150" s="10"/>
    </row>
    <row r="151" spans="3:33" x14ac:dyDescent="0.2">
      <c r="D151" s="10"/>
    </row>
    <row r="152" spans="3:33" x14ac:dyDescent="0.2">
      <c r="D152" s="10"/>
    </row>
    <row r="153" spans="3:33" x14ac:dyDescent="0.2">
      <c r="D153" s="10"/>
    </row>
    <row r="154" spans="3:33" x14ac:dyDescent="0.2">
      <c r="D154" s="10"/>
    </row>
    <row r="155" spans="3:33" x14ac:dyDescent="0.2">
      <c r="D155" s="10"/>
    </row>
    <row r="156" spans="3:33" x14ac:dyDescent="0.2">
      <c r="D156" s="10"/>
    </row>
    <row r="157" spans="3:33" x14ac:dyDescent="0.2">
      <c r="D157" s="10"/>
    </row>
    <row r="158" spans="3:33" x14ac:dyDescent="0.2">
      <c r="D158" s="10"/>
    </row>
    <row r="159" spans="3:33" x14ac:dyDescent="0.2">
      <c r="D159" s="10"/>
    </row>
    <row r="160" spans="3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4rvZP8OenlZZ8R8g2/vFGW9M0IUwvS1HlRglR3UIpK1dDj0Sd+5Guoqg2D8ZaC2+vnIhPG3OjVFABfMJXJ64w==" saltValue="2YCkMa6JhtPiPpynFQ87qw==" spinCount="100000" sheet="1"/>
  <mergeCells count="35">
    <mergeCell ref="C102:G102"/>
    <mergeCell ref="C108:G108"/>
    <mergeCell ref="C117:G117"/>
    <mergeCell ref="C130:G130"/>
    <mergeCell ref="C142:G142"/>
    <mergeCell ref="C87:G87"/>
    <mergeCell ref="C88:G88"/>
    <mergeCell ref="C90:G90"/>
    <mergeCell ref="C91:G91"/>
    <mergeCell ref="C92:G92"/>
    <mergeCell ref="C99:G99"/>
    <mergeCell ref="C63:G63"/>
    <mergeCell ref="C66:G66"/>
    <mergeCell ref="C69:G69"/>
    <mergeCell ref="C73:G73"/>
    <mergeCell ref="C76:G76"/>
    <mergeCell ref="C80:G80"/>
    <mergeCell ref="C42:G42"/>
    <mergeCell ref="C44:G44"/>
    <mergeCell ref="C45:G45"/>
    <mergeCell ref="C47:G47"/>
    <mergeCell ref="C50:G50"/>
    <mergeCell ref="C60:G60"/>
    <mergeCell ref="C15:G15"/>
    <mergeCell ref="C18:G18"/>
    <mergeCell ref="C21:G21"/>
    <mergeCell ref="C25:G25"/>
    <mergeCell ref="C28:G28"/>
    <mergeCell ref="C31:G3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F146-898F-4829-A921-27E25E4AD6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70</v>
      </c>
      <c r="C4" s="202" t="s">
        <v>71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89</v>
      </c>
      <c r="C8" s="258" t="s">
        <v>91</v>
      </c>
      <c r="D8" s="233"/>
      <c r="E8" s="234"/>
      <c r="F8" s="235"/>
      <c r="G8" s="235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4"/>
      <c r="O8" s="234">
        <f>SUM(O9:O10)</f>
        <v>0</v>
      </c>
      <c r="P8" s="234"/>
      <c r="Q8" s="234">
        <f>SUM(Q9:Q10)</f>
        <v>0</v>
      </c>
      <c r="R8" s="235"/>
      <c r="S8" s="235"/>
      <c r="T8" s="236"/>
      <c r="U8" s="230"/>
      <c r="V8" s="230">
        <f>SUM(V9:V10)</f>
        <v>0</v>
      </c>
      <c r="W8" s="230"/>
      <c r="X8" s="230"/>
      <c r="AG8" t="s">
        <v>233</v>
      </c>
    </row>
    <row r="9" spans="1:60" outlineLevel="1" x14ac:dyDescent="0.2">
      <c r="A9" s="248">
        <v>1</v>
      </c>
      <c r="B9" s="249" t="s">
        <v>1826</v>
      </c>
      <c r="C9" s="263" t="s">
        <v>1827</v>
      </c>
      <c r="D9" s="250" t="s">
        <v>310</v>
      </c>
      <c r="E9" s="251">
        <v>20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15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323</v>
      </c>
      <c r="T9" s="254" t="s">
        <v>324</v>
      </c>
      <c r="U9" s="221">
        <v>0</v>
      </c>
      <c r="V9" s="221">
        <f>ROUND(E9*U9,2)</f>
        <v>0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325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1828</v>
      </c>
      <c r="C10" s="263" t="s">
        <v>1829</v>
      </c>
      <c r="D10" s="250" t="s">
        <v>310</v>
      </c>
      <c r="E10" s="251">
        <v>20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15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323</v>
      </c>
      <c r="T10" s="254" t="s">
        <v>324</v>
      </c>
      <c r="U10" s="221">
        <v>0</v>
      </c>
      <c r="V10" s="221">
        <f>ROUND(E10*U10,2)</f>
        <v>0</v>
      </c>
      <c r="W10" s="221"/>
      <c r="X10" s="221" t="s">
        <v>239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325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1" t="s">
        <v>232</v>
      </c>
      <c r="B11" s="232" t="s">
        <v>193</v>
      </c>
      <c r="C11" s="258" t="s">
        <v>194</v>
      </c>
      <c r="D11" s="233"/>
      <c r="E11" s="234"/>
      <c r="F11" s="235"/>
      <c r="G11" s="235">
        <f>SUMIF(AG12:AG33,"&lt;&gt;NOR",G12:G33)</f>
        <v>0</v>
      </c>
      <c r="H11" s="235"/>
      <c r="I11" s="235">
        <f>SUM(I12:I33)</f>
        <v>0</v>
      </c>
      <c r="J11" s="235"/>
      <c r="K11" s="235">
        <f>SUM(K12:K33)</f>
        <v>0</v>
      </c>
      <c r="L11" s="235"/>
      <c r="M11" s="235">
        <f>SUM(M12:M33)</f>
        <v>0</v>
      </c>
      <c r="N11" s="234"/>
      <c r="O11" s="234">
        <f>SUM(O12:O33)</f>
        <v>0</v>
      </c>
      <c r="P11" s="234"/>
      <c r="Q11" s="234">
        <f>SUM(Q12:Q33)</f>
        <v>0</v>
      </c>
      <c r="R11" s="235"/>
      <c r="S11" s="235"/>
      <c r="T11" s="236"/>
      <c r="U11" s="230"/>
      <c r="V11" s="230">
        <f>SUM(V12:V33)</f>
        <v>0</v>
      </c>
      <c r="W11" s="230"/>
      <c r="X11" s="230"/>
      <c r="AG11" t="s">
        <v>233</v>
      </c>
    </row>
    <row r="12" spans="1:60" outlineLevel="1" x14ac:dyDescent="0.2">
      <c r="A12" s="248">
        <v>3</v>
      </c>
      <c r="B12" s="249" t="s">
        <v>1830</v>
      </c>
      <c r="C12" s="263" t="s">
        <v>1831</v>
      </c>
      <c r="D12" s="250" t="s">
        <v>322</v>
      </c>
      <c r="E12" s="251">
        <v>6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15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323</v>
      </c>
      <c r="T12" s="254" t="s">
        <v>324</v>
      </c>
      <c r="U12" s="221">
        <v>0</v>
      </c>
      <c r="V12" s="221">
        <f>ROUND(E12*U12,2)</f>
        <v>0</v>
      </c>
      <c r="W12" s="221"/>
      <c r="X12" s="221" t="s">
        <v>239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8">
        <v>4</v>
      </c>
      <c r="B13" s="249" t="s">
        <v>1833</v>
      </c>
      <c r="C13" s="263" t="s">
        <v>1299</v>
      </c>
      <c r="D13" s="250" t="s">
        <v>322</v>
      </c>
      <c r="E13" s="251">
        <v>6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15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323</v>
      </c>
      <c r="T13" s="254" t="s">
        <v>324</v>
      </c>
      <c r="U13" s="221">
        <v>0</v>
      </c>
      <c r="V13" s="221">
        <f>ROUND(E13*U13,2)</f>
        <v>0</v>
      </c>
      <c r="W13" s="221"/>
      <c r="X13" s="221" t="s">
        <v>239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1832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8">
        <v>5</v>
      </c>
      <c r="B14" s="249" t="s">
        <v>1834</v>
      </c>
      <c r="C14" s="263" t="s">
        <v>1835</v>
      </c>
      <c r="D14" s="250" t="s">
        <v>322</v>
      </c>
      <c r="E14" s="251">
        <v>6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15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323</v>
      </c>
      <c r="T14" s="254" t="s">
        <v>324</v>
      </c>
      <c r="U14" s="221">
        <v>0</v>
      </c>
      <c r="V14" s="221">
        <f>ROUND(E14*U14,2)</f>
        <v>0</v>
      </c>
      <c r="W14" s="221"/>
      <c r="X14" s="221" t="s">
        <v>239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8">
        <v>6</v>
      </c>
      <c r="B15" s="249" t="s">
        <v>1836</v>
      </c>
      <c r="C15" s="263" t="s">
        <v>1837</v>
      </c>
      <c r="D15" s="250" t="s">
        <v>310</v>
      </c>
      <c r="E15" s="251">
        <v>40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15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323</v>
      </c>
      <c r="T15" s="254" t="s">
        <v>324</v>
      </c>
      <c r="U15" s="221">
        <v>0</v>
      </c>
      <c r="V15" s="221">
        <f>ROUND(E15*U15,2)</f>
        <v>0</v>
      </c>
      <c r="W15" s="221"/>
      <c r="X15" s="221" t="s">
        <v>239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1832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8">
        <v>7</v>
      </c>
      <c r="B16" s="249" t="s">
        <v>1838</v>
      </c>
      <c r="C16" s="263" t="s">
        <v>1323</v>
      </c>
      <c r="D16" s="250" t="s">
        <v>322</v>
      </c>
      <c r="E16" s="251">
        <v>30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15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323</v>
      </c>
      <c r="T16" s="254" t="s">
        <v>324</v>
      </c>
      <c r="U16" s="221">
        <v>0</v>
      </c>
      <c r="V16" s="221">
        <f>ROUND(E16*U16,2)</f>
        <v>0</v>
      </c>
      <c r="W16" s="221"/>
      <c r="X16" s="221" t="s">
        <v>239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8">
        <v>8</v>
      </c>
      <c r="B17" s="249" t="s">
        <v>1839</v>
      </c>
      <c r="C17" s="263" t="s">
        <v>1325</v>
      </c>
      <c r="D17" s="250" t="s">
        <v>322</v>
      </c>
      <c r="E17" s="251">
        <v>30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15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323</v>
      </c>
      <c r="T17" s="254" t="s">
        <v>324</v>
      </c>
      <c r="U17" s="221">
        <v>0</v>
      </c>
      <c r="V17" s="221">
        <f>ROUND(E17*U17,2)</f>
        <v>0</v>
      </c>
      <c r="W17" s="221"/>
      <c r="X17" s="221" t="s">
        <v>239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1832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9</v>
      </c>
      <c r="B18" s="249" t="s">
        <v>1840</v>
      </c>
      <c r="C18" s="263" t="s">
        <v>1327</v>
      </c>
      <c r="D18" s="250" t="s">
        <v>322</v>
      </c>
      <c r="E18" s="251">
        <v>20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15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323</v>
      </c>
      <c r="T18" s="254" t="s">
        <v>324</v>
      </c>
      <c r="U18" s="221">
        <v>0</v>
      </c>
      <c r="V18" s="221">
        <f>ROUND(E18*U18,2)</f>
        <v>0</v>
      </c>
      <c r="W18" s="221"/>
      <c r="X18" s="221" t="s">
        <v>239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1832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10</v>
      </c>
      <c r="B19" s="249" t="s">
        <v>1841</v>
      </c>
      <c r="C19" s="263" t="s">
        <v>1329</v>
      </c>
      <c r="D19" s="250" t="s">
        <v>322</v>
      </c>
      <c r="E19" s="251">
        <v>6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323</v>
      </c>
      <c r="T19" s="254" t="s">
        <v>324</v>
      </c>
      <c r="U19" s="221">
        <v>0</v>
      </c>
      <c r="V19" s="221">
        <f>ROUND(E19*U19,2)</f>
        <v>0</v>
      </c>
      <c r="W19" s="221"/>
      <c r="X19" s="221" t="s">
        <v>239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8">
        <v>11</v>
      </c>
      <c r="B20" s="249" t="s">
        <v>1842</v>
      </c>
      <c r="C20" s="263" t="s">
        <v>1843</v>
      </c>
      <c r="D20" s="250" t="s">
        <v>310</v>
      </c>
      <c r="E20" s="251">
        <v>30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15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323</v>
      </c>
      <c r="T20" s="254" t="s">
        <v>324</v>
      </c>
      <c r="U20" s="221">
        <v>0</v>
      </c>
      <c r="V20" s="221">
        <f>ROUND(E20*U20,2)</f>
        <v>0</v>
      </c>
      <c r="W20" s="221"/>
      <c r="X20" s="221" t="s">
        <v>239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1832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8">
        <v>12</v>
      </c>
      <c r="B21" s="249" t="s">
        <v>1844</v>
      </c>
      <c r="C21" s="263" t="s">
        <v>1845</v>
      </c>
      <c r="D21" s="250" t="s">
        <v>310</v>
      </c>
      <c r="E21" s="251">
        <v>10</v>
      </c>
      <c r="F21" s="252"/>
      <c r="G21" s="253">
        <f>ROUND(E21*F21,2)</f>
        <v>0</v>
      </c>
      <c r="H21" s="252"/>
      <c r="I21" s="253">
        <f>ROUND(E21*H21,2)</f>
        <v>0</v>
      </c>
      <c r="J21" s="252"/>
      <c r="K21" s="253">
        <f>ROUND(E21*J21,2)</f>
        <v>0</v>
      </c>
      <c r="L21" s="253">
        <v>15</v>
      </c>
      <c r="M21" s="253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3"/>
      <c r="S21" s="253" t="s">
        <v>323</v>
      </c>
      <c r="T21" s="254" t="s">
        <v>324</v>
      </c>
      <c r="U21" s="221">
        <v>0</v>
      </c>
      <c r="V21" s="221">
        <f>ROUND(E21*U21,2)</f>
        <v>0</v>
      </c>
      <c r="W21" s="221"/>
      <c r="X21" s="221" t="s">
        <v>239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1832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8">
        <v>13</v>
      </c>
      <c r="B22" s="249" t="s">
        <v>1846</v>
      </c>
      <c r="C22" s="263" t="s">
        <v>1847</v>
      </c>
      <c r="D22" s="250" t="s">
        <v>322</v>
      </c>
      <c r="E22" s="251">
        <v>2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15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323</v>
      </c>
      <c r="T22" s="254" t="s">
        <v>324</v>
      </c>
      <c r="U22" s="221">
        <v>0</v>
      </c>
      <c r="V22" s="221">
        <f>ROUND(E22*U22,2)</f>
        <v>0</v>
      </c>
      <c r="W22" s="221"/>
      <c r="X22" s="221" t="s">
        <v>239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1832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8">
        <v>14</v>
      </c>
      <c r="B23" s="249" t="s">
        <v>1848</v>
      </c>
      <c r="C23" s="263" t="s">
        <v>1849</v>
      </c>
      <c r="D23" s="250" t="s">
        <v>322</v>
      </c>
      <c r="E23" s="251">
        <v>4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15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323</v>
      </c>
      <c r="T23" s="254" t="s">
        <v>324</v>
      </c>
      <c r="U23" s="221">
        <v>0</v>
      </c>
      <c r="V23" s="221">
        <f>ROUND(E23*U23,2)</f>
        <v>0</v>
      </c>
      <c r="W23" s="221"/>
      <c r="X23" s="221" t="s">
        <v>239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1832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8">
        <v>15</v>
      </c>
      <c r="B24" s="249" t="s">
        <v>1850</v>
      </c>
      <c r="C24" s="263" t="s">
        <v>1851</v>
      </c>
      <c r="D24" s="250" t="s">
        <v>322</v>
      </c>
      <c r="E24" s="251">
        <v>4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15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323</v>
      </c>
      <c r="T24" s="254" t="s">
        <v>324</v>
      </c>
      <c r="U24" s="221">
        <v>0</v>
      </c>
      <c r="V24" s="221">
        <f>ROUND(E24*U24,2)</f>
        <v>0</v>
      </c>
      <c r="W24" s="221"/>
      <c r="X24" s="221" t="s">
        <v>239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1832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8">
        <v>16</v>
      </c>
      <c r="B25" s="249" t="s">
        <v>1852</v>
      </c>
      <c r="C25" s="263" t="s">
        <v>1337</v>
      </c>
      <c r="D25" s="250" t="s">
        <v>322</v>
      </c>
      <c r="E25" s="251">
        <v>6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15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323</v>
      </c>
      <c r="T25" s="254" t="s">
        <v>324</v>
      </c>
      <c r="U25" s="221">
        <v>0</v>
      </c>
      <c r="V25" s="221">
        <f>ROUND(E25*U25,2)</f>
        <v>0</v>
      </c>
      <c r="W25" s="221"/>
      <c r="X25" s="221" t="s">
        <v>239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1832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8">
        <v>17</v>
      </c>
      <c r="B26" s="249" t="s">
        <v>1853</v>
      </c>
      <c r="C26" s="263" t="s">
        <v>1854</v>
      </c>
      <c r="D26" s="250" t="s">
        <v>310</v>
      </c>
      <c r="E26" s="251">
        <v>30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15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323</v>
      </c>
      <c r="T26" s="254" t="s">
        <v>324</v>
      </c>
      <c r="U26" s="221">
        <v>0</v>
      </c>
      <c r="V26" s="221">
        <f>ROUND(E26*U26,2)</f>
        <v>0</v>
      </c>
      <c r="W26" s="221"/>
      <c r="X26" s="221" t="s">
        <v>239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8">
        <v>18</v>
      </c>
      <c r="B27" s="249" t="s">
        <v>1855</v>
      </c>
      <c r="C27" s="263" t="s">
        <v>1341</v>
      </c>
      <c r="D27" s="250" t="s">
        <v>322</v>
      </c>
      <c r="E27" s="251">
        <v>6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15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323</v>
      </c>
      <c r="T27" s="254" t="s">
        <v>324</v>
      </c>
      <c r="U27" s="221">
        <v>0</v>
      </c>
      <c r="V27" s="221">
        <f>ROUND(E27*U27,2)</f>
        <v>0</v>
      </c>
      <c r="W27" s="221"/>
      <c r="X27" s="221" t="s">
        <v>239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1832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8">
        <v>19</v>
      </c>
      <c r="B28" s="249" t="s">
        <v>1856</v>
      </c>
      <c r="C28" s="263" t="s">
        <v>1857</v>
      </c>
      <c r="D28" s="250" t="s">
        <v>236</v>
      </c>
      <c r="E28" s="251">
        <v>5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15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323</v>
      </c>
      <c r="T28" s="254" t="s">
        <v>324</v>
      </c>
      <c r="U28" s="221">
        <v>0</v>
      </c>
      <c r="V28" s="221">
        <f>ROUND(E28*U28,2)</f>
        <v>0</v>
      </c>
      <c r="W28" s="221"/>
      <c r="X28" s="221" t="s">
        <v>239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1832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8">
        <v>20</v>
      </c>
      <c r="B29" s="249" t="s">
        <v>1858</v>
      </c>
      <c r="C29" s="263" t="s">
        <v>1345</v>
      </c>
      <c r="D29" s="250" t="s">
        <v>1346</v>
      </c>
      <c r="E29" s="251">
        <v>10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15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323</v>
      </c>
      <c r="T29" s="254" t="s">
        <v>324</v>
      </c>
      <c r="U29" s="221">
        <v>0</v>
      </c>
      <c r="V29" s="221">
        <f>ROUND(E29*U29,2)</f>
        <v>0</v>
      </c>
      <c r="W29" s="221"/>
      <c r="X29" s="221" t="s">
        <v>239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1832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8">
        <v>21</v>
      </c>
      <c r="B30" s="249" t="s">
        <v>1859</v>
      </c>
      <c r="C30" s="263" t="s">
        <v>1860</v>
      </c>
      <c r="D30" s="250" t="s">
        <v>1346</v>
      </c>
      <c r="E30" s="251">
        <v>5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15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323</v>
      </c>
      <c r="T30" s="254" t="s">
        <v>324</v>
      </c>
      <c r="U30" s="221">
        <v>0</v>
      </c>
      <c r="V30" s="221">
        <f>ROUND(E30*U30,2)</f>
        <v>0</v>
      </c>
      <c r="W30" s="221"/>
      <c r="X30" s="221" t="s">
        <v>239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1832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8">
        <v>22</v>
      </c>
      <c r="B31" s="249" t="s">
        <v>1861</v>
      </c>
      <c r="C31" s="263" t="s">
        <v>1862</v>
      </c>
      <c r="D31" s="250" t="s">
        <v>1346</v>
      </c>
      <c r="E31" s="251">
        <v>5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15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323</v>
      </c>
      <c r="T31" s="254" t="s">
        <v>324</v>
      </c>
      <c r="U31" s="221">
        <v>0</v>
      </c>
      <c r="V31" s="221">
        <f>ROUND(E31*U31,2)</f>
        <v>0</v>
      </c>
      <c r="W31" s="221"/>
      <c r="X31" s="221" t="s">
        <v>239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1832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8">
        <v>23</v>
      </c>
      <c r="B32" s="249" t="s">
        <v>1863</v>
      </c>
      <c r="C32" s="263" t="s">
        <v>1864</v>
      </c>
      <c r="D32" s="250" t="s">
        <v>1346</v>
      </c>
      <c r="E32" s="251">
        <v>6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15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323</v>
      </c>
      <c r="T32" s="254" t="s">
        <v>324</v>
      </c>
      <c r="U32" s="221">
        <v>0</v>
      </c>
      <c r="V32" s="221">
        <f>ROUND(E32*U32,2)</f>
        <v>0</v>
      </c>
      <c r="W32" s="221"/>
      <c r="X32" s="221" t="s">
        <v>239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1832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8">
        <v>24</v>
      </c>
      <c r="B33" s="239" t="s">
        <v>1865</v>
      </c>
      <c r="C33" s="259" t="s">
        <v>1352</v>
      </c>
      <c r="D33" s="240" t="s">
        <v>837</v>
      </c>
      <c r="E33" s="241">
        <v>1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15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323</v>
      </c>
      <c r="T33" s="244" t="s">
        <v>324</v>
      </c>
      <c r="U33" s="221">
        <v>0</v>
      </c>
      <c r="V33" s="221">
        <f>ROUND(E33*U33,2)</f>
        <v>0</v>
      </c>
      <c r="W33" s="221"/>
      <c r="X33" s="221" t="s">
        <v>332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1866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3"/>
      <c r="B34" s="4"/>
      <c r="C34" s="268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219</v>
      </c>
    </row>
    <row r="35" spans="1:60" x14ac:dyDescent="0.2">
      <c r="A35" s="213"/>
      <c r="B35" s="214" t="s">
        <v>29</v>
      </c>
      <c r="C35" s="269"/>
      <c r="D35" s="215"/>
      <c r="E35" s="216"/>
      <c r="F35" s="216"/>
      <c r="G35" s="237">
        <f>G8+G11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1094</v>
      </c>
    </row>
    <row r="36" spans="1:60" x14ac:dyDescent="0.2">
      <c r="C36" s="270"/>
      <c r="D36" s="10"/>
      <c r="AG36" t="s">
        <v>1095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SHFi15bNPsxM2HmdTzFEaUFZs01/kY5wbvbdYLxMCEuIMlcQ+/R07KwVsk3WjFTLQKvRji2Yx5/e4F4hNLflA==" saltValue="M/RN6mmIbdk6RbuI8mNFM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B87F-7700-4690-8EB6-B3C950090BB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72</v>
      </c>
      <c r="C3" s="199" t="s">
        <v>73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66</v>
      </c>
      <c r="C4" s="202" t="s">
        <v>74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89</v>
      </c>
      <c r="C8" s="258" t="s">
        <v>91</v>
      </c>
      <c r="D8" s="233"/>
      <c r="E8" s="234"/>
      <c r="F8" s="235"/>
      <c r="G8" s="235">
        <f>SUMIF(AG9:AG47,"&lt;&gt;NOR",G9:G47)</f>
        <v>0</v>
      </c>
      <c r="H8" s="235"/>
      <c r="I8" s="235">
        <f>SUM(I9:I47)</f>
        <v>0</v>
      </c>
      <c r="J8" s="235"/>
      <c r="K8" s="235">
        <f>SUM(K9:K47)</f>
        <v>0</v>
      </c>
      <c r="L8" s="235"/>
      <c r="M8" s="235">
        <f>SUM(M9:M47)</f>
        <v>0</v>
      </c>
      <c r="N8" s="234"/>
      <c r="O8" s="234">
        <f>SUM(O9:O47)</f>
        <v>1.38</v>
      </c>
      <c r="P8" s="234"/>
      <c r="Q8" s="234">
        <f>SUM(Q9:Q47)</f>
        <v>6.95</v>
      </c>
      <c r="R8" s="235"/>
      <c r="S8" s="235"/>
      <c r="T8" s="236"/>
      <c r="U8" s="230"/>
      <c r="V8" s="230">
        <f>SUM(V9:V47)</f>
        <v>51.97</v>
      </c>
      <c r="W8" s="230"/>
      <c r="X8" s="230"/>
      <c r="AG8" t="s">
        <v>233</v>
      </c>
    </row>
    <row r="9" spans="1:60" ht="22.5" outlineLevel="1" x14ac:dyDescent="0.2">
      <c r="A9" s="238">
        <v>1</v>
      </c>
      <c r="B9" s="239" t="s">
        <v>1867</v>
      </c>
      <c r="C9" s="259" t="s">
        <v>1868</v>
      </c>
      <c r="D9" s="240" t="s">
        <v>236</v>
      </c>
      <c r="E9" s="241">
        <v>20.88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0</v>
      </c>
      <c r="O9" s="241">
        <f>ROUND(E9*N9,2)</f>
        <v>0</v>
      </c>
      <c r="P9" s="241">
        <v>0.13800000000000001</v>
      </c>
      <c r="Q9" s="241">
        <f>ROUND(E9*P9,2)</f>
        <v>2.88</v>
      </c>
      <c r="R9" s="243" t="s">
        <v>1756</v>
      </c>
      <c r="S9" s="243" t="s">
        <v>237</v>
      </c>
      <c r="T9" s="244" t="s">
        <v>1098</v>
      </c>
      <c r="U9" s="221">
        <v>0.16</v>
      </c>
      <c r="V9" s="221">
        <f>ROUND(E9*U9,2)</f>
        <v>3.34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1" t="s">
        <v>1869</v>
      </c>
      <c r="D10" s="245"/>
      <c r="E10" s="245"/>
      <c r="F10" s="245"/>
      <c r="G10" s="245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292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0" t="s">
        <v>1870</v>
      </c>
      <c r="D11" s="223"/>
      <c r="E11" s="224">
        <v>20.88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242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8">
        <v>2</v>
      </c>
      <c r="B12" s="239" t="s">
        <v>1871</v>
      </c>
      <c r="C12" s="259" t="s">
        <v>1872</v>
      </c>
      <c r="D12" s="240" t="s">
        <v>572</v>
      </c>
      <c r="E12" s="241">
        <v>3.1320000000000001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15</v>
      </c>
      <c r="M12" s="243">
        <f>G12*(1+L12/100)</f>
        <v>0</v>
      </c>
      <c r="N12" s="241">
        <v>0</v>
      </c>
      <c r="O12" s="241">
        <f>ROUND(E12*N12,2)</f>
        <v>0</v>
      </c>
      <c r="P12" s="241">
        <v>1.3</v>
      </c>
      <c r="Q12" s="241">
        <f>ROUND(E12*P12,2)</f>
        <v>4.07</v>
      </c>
      <c r="R12" s="243" t="s">
        <v>1873</v>
      </c>
      <c r="S12" s="243" t="s">
        <v>237</v>
      </c>
      <c r="T12" s="244" t="s">
        <v>1098</v>
      </c>
      <c r="U12" s="221">
        <v>0.51</v>
      </c>
      <c r="V12" s="221">
        <f>ROUND(E12*U12,2)</f>
        <v>1.6</v>
      </c>
      <c r="W12" s="221"/>
      <c r="X12" s="221" t="s">
        <v>239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1" t="s">
        <v>1874</v>
      </c>
      <c r="D13" s="245"/>
      <c r="E13" s="245"/>
      <c r="F13" s="245"/>
      <c r="G13" s="245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292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0" t="s">
        <v>1875</v>
      </c>
      <c r="D14" s="223"/>
      <c r="E14" s="224">
        <v>3.1320000000000001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242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8">
        <v>3</v>
      </c>
      <c r="B15" s="239" t="s">
        <v>1876</v>
      </c>
      <c r="C15" s="259" t="s">
        <v>1877</v>
      </c>
      <c r="D15" s="240" t="s">
        <v>572</v>
      </c>
      <c r="E15" s="241">
        <v>1.536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15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 t="s">
        <v>1653</v>
      </c>
      <c r="S15" s="243" t="s">
        <v>237</v>
      </c>
      <c r="T15" s="244" t="s">
        <v>1098</v>
      </c>
      <c r="U15" s="221">
        <v>18.216000000000001</v>
      </c>
      <c r="V15" s="221">
        <f>ROUND(E15*U15,2)</f>
        <v>27.98</v>
      </c>
      <c r="W15" s="221"/>
      <c r="X15" s="221" t="s">
        <v>239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1" t="s">
        <v>1878</v>
      </c>
      <c r="D16" s="245"/>
      <c r="E16" s="245"/>
      <c r="F16" s="245"/>
      <c r="G16" s="245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292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0" t="s">
        <v>1879</v>
      </c>
      <c r="D17" s="223"/>
      <c r="E17" s="224">
        <v>1.536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242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8">
        <v>4</v>
      </c>
      <c r="B18" s="239" t="s">
        <v>1656</v>
      </c>
      <c r="C18" s="259" t="s">
        <v>1657</v>
      </c>
      <c r="D18" s="240" t="s">
        <v>572</v>
      </c>
      <c r="E18" s="241">
        <v>16.38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15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 t="s">
        <v>1653</v>
      </c>
      <c r="S18" s="243" t="s">
        <v>237</v>
      </c>
      <c r="T18" s="244" t="s">
        <v>238</v>
      </c>
      <c r="U18" s="221">
        <v>0.26666000000000001</v>
      </c>
      <c r="V18" s="221">
        <f>ROUND(E18*U18,2)</f>
        <v>4.37</v>
      </c>
      <c r="W18" s="221"/>
      <c r="X18" s="221" t="s">
        <v>239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17"/>
      <c r="B19" s="218"/>
      <c r="C19" s="261" t="s">
        <v>1658</v>
      </c>
      <c r="D19" s="245"/>
      <c r="E19" s="245"/>
      <c r="F19" s="245"/>
      <c r="G19" s="245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292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7" t="str">
        <f>C19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0" t="s">
        <v>1880</v>
      </c>
      <c r="D20" s="223"/>
      <c r="E20" s="224">
        <v>16.38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242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8">
        <v>5</v>
      </c>
      <c r="B21" s="239" t="s">
        <v>1881</v>
      </c>
      <c r="C21" s="259" t="s">
        <v>1882</v>
      </c>
      <c r="D21" s="240" t="s">
        <v>572</v>
      </c>
      <c r="E21" s="241">
        <v>4.62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15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 t="s">
        <v>1653</v>
      </c>
      <c r="S21" s="243" t="s">
        <v>237</v>
      </c>
      <c r="T21" s="244" t="s">
        <v>1098</v>
      </c>
      <c r="U21" s="221">
        <v>0.23</v>
      </c>
      <c r="V21" s="221">
        <f>ROUND(E21*U21,2)</f>
        <v>1.06</v>
      </c>
      <c r="W21" s="221"/>
      <c r="X21" s="221" t="s">
        <v>239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17"/>
      <c r="B22" s="218"/>
      <c r="C22" s="261" t="s">
        <v>1883</v>
      </c>
      <c r="D22" s="245"/>
      <c r="E22" s="245"/>
      <c r="F22" s="245"/>
      <c r="G22" s="245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292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7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0" t="s">
        <v>1884</v>
      </c>
      <c r="D23" s="223"/>
      <c r="E23" s="224">
        <v>4.62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242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8">
        <v>6</v>
      </c>
      <c r="B24" s="239" t="s">
        <v>1660</v>
      </c>
      <c r="C24" s="259" t="s">
        <v>1661</v>
      </c>
      <c r="D24" s="240" t="s">
        <v>572</v>
      </c>
      <c r="E24" s="241">
        <v>6.14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15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 t="s">
        <v>1653</v>
      </c>
      <c r="S24" s="243" t="s">
        <v>237</v>
      </c>
      <c r="T24" s="244" t="s">
        <v>1649</v>
      </c>
      <c r="U24" s="221">
        <v>1.0999999999999999E-2</v>
      </c>
      <c r="V24" s="221">
        <f>ROUND(E24*U24,2)</f>
        <v>7.0000000000000007E-2</v>
      </c>
      <c r="W24" s="221"/>
      <c r="X24" s="221" t="s">
        <v>239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1" t="s">
        <v>1662</v>
      </c>
      <c r="D25" s="245"/>
      <c r="E25" s="245"/>
      <c r="F25" s="245"/>
      <c r="G25" s="245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292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0" t="s">
        <v>1885</v>
      </c>
      <c r="D26" s="223"/>
      <c r="E26" s="224">
        <v>16.38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242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0" t="s">
        <v>1886</v>
      </c>
      <c r="D27" s="223"/>
      <c r="E27" s="224">
        <v>-10.24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242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8">
        <v>7</v>
      </c>
      <c r="B28" s="239" t="s">
        <v>1665</v>
      </c>
      <c r="C28" s="259" t="s">
        <v>1666</v>
      </c>
      <c r="D28" s="240" t="s">
        <v>572</v>
      </c>
      <c r="E28" s="241">
        <v>6.14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15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 t="s">
        <v>1653</v>
      </c>
      <c r="S28" s="243" t="s">
        <v>237</v>
      </c>
      <c r="T28" s="244" t="s">
        <v>1649</v>
      </c>
      <c r="U28" s="221">
        <v>0.86799999999999999</v>
      </c>
      <c r="V28" s="221">
        <f>ROUND(E28*U28,2)</f>
        <v>5.33</v>
      </c>
      <c r="W28" s="221"/>
      <c r="X28" s="221" t="s">
        <v>239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1" t="s">
        <v>1667</v>
      </c>
      <c r="D29" s="245"/>
      <c r="E29" s="245"/>
      <c r="F29" s="245"/>
      <c r="G29" s="245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292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0" t="s">
        <v>1887</v>
      </c>
      <c r="D30" s="223"/>
      <c r="E30" s="224">
        <v>6.14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242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8">
        <v>8</v>
      </c>
      <c r="B31" s="239" t="s">
        <v>1669</v>
      </c>
      <c r="C31" s="259" t="s">
        <v>1670</v>
      </c>
      <c r="D31" s="240" t="s">
        <v>572</v>
      </c>
      <c r="E31" s="241">
        <v>6.14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15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 t="s">
        <v>1653</v>
      </c>
      <c r="S31" s="243" t="s">
        <v>237</v>
      </c>
      <c r="T31" s="244" t="s">
        <v>1649</v>
      </c>
      <c r="U31" s="221">
        <v>0.79100000000000004</v>
      </c>
      <c r="V31" s="221">
        <f>ROUND(E31*U31,2)</f>
        <v>4.8600000000000003</v>
      </c>
      <c r="W31" s="221"/>
      <c r="X31" s="221" t="s">
        <v>239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1" t="s">
        <v>1667</v>
      </c>
      <c r="D32" s="245"/>
      <c r="E32" s="245"/>
      <c r="F32" s="245"/>
      <c r="G32" s="245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292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1887</v>
      </c>
      <c r="D33" s="223"/>
      <c r="E33" s="224">
        <v>6.14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242</v>
      </c>
      <c r="AH33" s="210">
        <v>5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8">
        <v>9</v>
      </c>
      <c r="B34" s="239" t="s">
        <v>1671</v>
      </c>
      <c r="C34" s="259" t="s">
        <v>1672</v>
      </c>
      <c r="D34" s="240" t="s">
        <v>572</v>
      </c>
      <c r="E34" s="241">
        <v>10.24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15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 t="s">
        <v>1653</v>
      </c>
      <c r="S34" s="243" t="s">
        <v>237</v>
      </c>
      <c r="T34" s="244" t="s">
        <v>238</v>
      </c>
      <c r="U34" s="221">
        <v>0.20200000000000001</v>
      </c>
      <c r="V34" s="221">
        <f>ROUND(E34*U34,2)</f>
        <v>2.0699999999999998</v>
      </c>
      <c r="W34" s="221"/>
      <c r="X34" s="221" t="s">
        <v>239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1" t="s">
        <v>1673</v>
      </c>
      <c r="D35" s="245"/>
      <c r="E35" s="245"/>
      <c r="F35" s="245"/>
      <c r="G35" s="245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292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0" t="s">
        <v>1674</v>
      </c>
      <c r="D36" s="223"/>
      <c r="E36" s="224"/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242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0" t="s">
        <v>1885</v>
      </c>
      <c r="D37" s="223"/>
      <c r="E37" s="224">
        <v>16.38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242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0" t="s">
        <v>1675</v>
      </c>
      <c r="D38" s="223"/>
      <c r="E38" s="224"/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242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0" t="s">
        <v>1888</v>
      </c>
      <c r="D39" s="223"/>
      <c r="E39" s="224">
        <v>-4.62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242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0" t="s">
        <v>1677</v>
      </c>
      <c r="D40" s="223"/>
      <c r="E40" s="224"/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242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0" t="s">
        <v>1889</v>
      </c>
      <c r="D41" s="223"/>
      <c r="E41" s="224">
        <v>-1.08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242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0" t="s">
        <v>1890</v>
      </c>
      <c r="D42" s="223"/>
      <c r="E42" s="224">
        <v>-0.44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242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8">
        <v>10</v>
      </c>
      <c r="B43" s="239" t="s">
        <v>1891</v>
      </c>
      <c r="C43" s="259" t="s">
        <v>1892</v>
      </c>
      <c r="D43" s="240" t="s">
        <v>572</v>
      </c>
      <c r="E43" s="241">
        <v>0.81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15</v>
      </c>
      <c r="M43" s="243">
        <f>G43*(1+L43/100)</f>
        <v>0</v>
      </c>
      <c r="N43" s="241">
        <v>1.7</v>
      </c>
      <c r="O43" s="241">
        <f>ROUND(E43*N43,2)</f>
        <v>1.38</v>
      </c>
      <c r="P43" s="241">
        <v>0</v>
      </c>
      <c r="Q43" s="241">
        <f>ROUND(E43*P43,2)</f>
        <v>0</v>
      </c>
      <c r="R43" s="243" t="s">
        <v>1653</v>
      </c>
      <c r="S43" s="243" t="s">
        <v>237</v>
      </c>
      <c r="T43" s="244" t="s">
        <v>1098</v>
      </c>
      <c r="U43" s="221">
        <v>1.587</v>
      </c>
      <c r="V43" s="221">
        <f>ROUND(E43*U43,2)</f>
        <v>1.29</v>
      </c>
      <c r="W43" s="221"/>
      <c r="X43" s="221" t="s">
        <v>239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17"/>
      <c r="B44" s="218"/>
      <c r="C44" s="261" t="s">
        <v>1893</v>
      </c>
      <c r="D44" s="245"/>
      <c r="E44" s="245"/>
      <c r="F44" s="245"/>
      <c r="G44" s="245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292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7" t="str">
        <f>C44</f>
        <v>sypaninou z vhodných hornin tř. 1 - 4 nebo materiálem připraveným podél výkopu ve vzdálenosti do 3 m od jeho kraje, pro jakoukoliv hloubku výkopu a jakoukoliv míru zhutnění,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0" t="s">
        <v>1894</v>
      </c>
      <c r="D45" s="223"/>
      <c r="E45" s="224">
        <v>0.81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242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8">
        <v>11</v>
      </c>
      <c r="B46" s="239" t="s">
        <v>1689</v>
      </c>
      <c r="C46" s="259" t="s">
        <v>1690</v>
      </c>
      <c r="D46" s="240" t="s">
        <v>756</v>
      </c>
      <c r="E46" s="241">
        <v>10.131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15</v>
      </c>
      <c r="M46" s="243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3" t="s">
        <v>1653</v>
      </c>
      <c r="S46" s="243" t="s">
        <v>237</v>
      </c>
      <c r="T46" s="244" t="s">
        <v>1649</v>
      </c>
      <c r="U46" s="221">
        <v>0</v>
      </c>
      <c r="V46" s="221">
        <f>ROUND(E46*U46,2)</f>
        <v>0</v>
      </c>
      <c r="W46" s="221"/>
      <c r="X46" s="221" t="s">
        <v>239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0" t="s">
        <v>1895</v>
      </c>
      <c r="D47" s="223"/>
      <c r="E47" s="224">
        <v>10.131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242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31" t="s">
        <v>232</v>
      </c>
      <c r="B48" s="232" t="s">
        <v>92</v>
      </c>
      <c r="C48" s="258" t="s">
        <v>94</v>
      </c>
      <c r="D48" s="233"/>
      <c r="E48" s="234"/>
      <c r="F48" s="235"/>
      <c r="G48" s="235">
        <f>SUMIF(AG49:AG74,"&lt;&gt;NOR",G49:G74)</f>
        <v>0</v>
      </c>
      <c r="H48" s="235"/>
      <c r="I48" s="235">
        <f>SUM(I49:I74)</f>
        <v>0</v>
      </c>
      <c r="J48" s="235"/>
      <c r="K48" s="235">
        <f>SUM(K49:K74)</f>
        <v>0</v>
      </c>
      <c r="L48" s="235"/>
      <c r="M48" s="235">
        <f>SUM(M49:M74)</f>
        <v>0</v>
      </c>
      <c r="N48" s="234"/>
      <c r="O48" s="234">
        <f>SUM(O49:O74)</f>
        <v>15.120000000000001</v>
      </c>
      <c r="P48" s="234"/>
      <c r="Q48" s="234">
        <f>SUM(Q49:Q74)</f>
        <v>0</v>
      </c>
      <c r="R48" s="235"/>
      <c r="S48" s="235"/>
      <c r="T48" s="236"/>
      <c r="U48" s="230"/>
      <c r="V48" s="230">
        <f>SUM(V49:V74)</f>
        <v>27.74</v>
      </c>
      <c r="W48" s="230"/>
      <c r="X48" s="230"/>
      <c r="AG48" t="s">
        <v>233</v>
      </c>
    </row>
    <row r="49" spans="1:60" outlineLevel="1" x14ac:dyDescent="0.2">
      <c r="A49" s="238">
        <v>12</v>
      </c>
      <c r="B49" s="239" t="s">
        <v>1694</v>
      </c>
      <c r="C49" s="259" t="s">
        <v>1695</v>
      </c>
      <c r="D49" s="240" t="s">
        <v>572</v>
      </c>
      <c r="E49" s="241">
        <v>1.08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15</v>
      </c>
      <c r="M49" s="243">
        <f>G49*(1+L49/100)</f>
        <v>0</v>
      </c>
      <c r="N49" s="241">
        <v>2.5249999999999999</v>
      </c>
      <c r="O49" s="241">
        <f>ROUND(E49*N49,2)</f>
        <v>2.73</v>
      </c>
      <c r="P49" s="241">
        <v>0</v>
      </c>
      <c r="Q49" s="241">
        <f>ROUND(E49*P49,2)</f>
        <v>0</v>
      </c>
      <c r="R49" s="243" t="s">
        <v>290</v>
      </c>
      <c r="S49" s="243" t="s">
        <v>237</v>
      </c>
      <c r="T49" s="244" t="s">
        <v>238</v>
      </c>
      <c r="U49" s="221">
        <v>0.48</v>
      </c>
      <c r="V49" s="221">
        <f>ROUND(E49*U49,2)</f>
        <v>0.52</v>
      </c>
      <c r="W49" s="221"/>
      <c r="X49" s="221" t="s">
        <v>239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1" t="s">
        <v>1696</v>
      </c>
      <c r="D50" s="245"/>
      <c r="E50" s="245"/>
      <c r="F50" s="245"/>
      <c r="G50" s="245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292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0" t="s">
        <v>1896</v>
      </c>
      <c r="D51" s="223"/>
      <c r="E51" s="224">
        <v>1.08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242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8">
        <v>13</v>
      </c>
      <c r="B52" s="239" t="s">
        <v>1698</v>
      </c>
      <c r="C52" s="259" t="s">
        <v>1699</v>
      </c>
      <c r="D52" s="240" t="s">
        <v>236</v>
      </c>
      <c r="E52" s="241">
        <v>1.8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15</v>
      </c>
      <c r="M52" s="243">
        <f>G52*(1+L52/100)</f>
        <v>0</v>
      </c>
      <c r="N52" s="241">
        <v>3.9199999999999999E-2</v>
      </c>
      <c r="O52" s="241">
        <f>ROUND(E52*N52,2)</f>
        <v>7.0000000000000007E-2</v>
      </c>
      <c r="P52" s="241">
        <v>0</v>
      </c>
      <c r="Q52" s="241">
        <f>ROUND(E52*P52,2)</f>
        <v>0</v>
      </c>
      <c r="R52" s="243" t="s">
        <v>290</v>
      </c>
      <c r="S52" s="243" t="s">
        <v>237</v>
      </c>
      <c r="T52" s="244" t="s">
        <v>238</v>
      </c>
      <c r="U52" s="221">
        <v>1.6</v>
      </c>
      <c r="V52" s="221">
        <f>ROUND(E52*U52,2)</f>
        <v>2.88</v>
      </c>
      <c r="W52" s="221"/>
      <c r="X52" s="221" t="s">
        <v>239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17"/>
      <c r="B53" s="218"/>
      <c r="C53" s="261" t="s">
        <v>1700</v>
      </c>
      <c r="D53" s="245"/>
      <c r="E53" s="245"/>
      <c r="F53" s="245"/>
      <c r="G53" s="245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292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47" t="str">
        <f>C53</f>
        <v>svislé nebo šikmé (odkloněné) , půdorysně přímé nebo zalomené, stěn základových desek ve volných nebo zapažených jámách, rýhách, šachtách, včetně případných vzpěr,</v>
      </c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0" t="s">
        <v>1897</v>
      </c>
      <c r="D54" s="223"/>
      <c r="E54" s="224">
        <v>1.8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242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8">
        <v>14</v>
      </c>
      <c r="B55" s="239" t="s">
        <v>1702</v>
      </c>
      <c r="C55" s="259" t="s">
        <v>1703</v>
      </c>
      <c r="D55" s="240" t="s">
        <v>236</v>
      </c>
      <c r="E55" s="241">
        <v>1.8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15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 t="s">
        <v>290</v>
      </c>
      <c r="S55" s="243" t="s">
        <v>237</v>
      </c>
      <c r="T55" s="244" t="s">
        <v>238</v>
      </c>
      <c r="U55" s="221">
        <v>0.32</v>
      </c>
      <c r="V55" s="221">
        <f>ROUND(E55*U55,2)</f>
        <v>0.57999999999999996</v>
      </c>
      <c r="W55" s="221"/>
      <c r="X55" s="221" t="s">
        <v>239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17"/>
      <c r="B56" s="218"/>
      <c r="C56" s="261" t="s">
        <v>1700</v>
      </c>
      <c r="D56" s="245"/>
      <c r="E56" s="245"/>
      <c r="F56" s="245"/>
      <c r="G56" s="245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292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47" t="str">
        <f>C56</f>
        <v>svislé nebo šikmé (odkloněné) , půdorysně přímé nebo zalomené, stěn základových desek ve volných nebo zapažených jámách, rýhách, šachtách, včetně případných vzpěr,</v>
      </c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0" t="s">
        <v>1898</v>
      </c>
      <c r="D57" s="223"/>
      <c r="E57" s="224">
        <v>1.8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242</v>
      </c>
      <c r="AH57" s="210">
        <v>5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8">
        <v>15</v>
      </c>
      <c r="B58" s="239" t="s">
        <v>1705</v>
      </c>
      <c r="C58" s="259" t="s">
        <v>1706</v>
      </c>
      <c r="D58" s="240" t="s">
        <v>756</v>
      </c>
      <c r="E58" s="241">
        <v>9.6390000000000003E-2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15</v>
      </c>
      <c r="M58" s="243">
        <f>G58*(1+L58/100)</f>
        <v>0</v>
      </c>
      <c r="N58" s="241">
        <v>1.04548</v>
      </c>
      <c r="O58" s="241">
        <f>ROUND(E58*N58,2)</f>
        <v>0.1</v>
      </c>
      <c r="P58" s="241">
        <v>0</v>
      </c>
      <c r="Q58" s="241">
        <f>ROUND(E58*P58,2)</f>
        <v>0</v>
      </c>
      <c r="R58" s="243" t="s">
        <v>290</v>
      </c>
      <c r="S58" s="243" t="s">
        <v>237</v>
      </c>
      <c r="T58" s="244" t="s">
        <v>238</v>
      </c>
      <c r="U58" s="221">
        <v>15.231</v>
      </c>
      <c r="V58" s="221">
        <f>ROUND(E58*U58,2)</f>
        <v>1.47</v>
      </c>
      <c r="W58" s="221"/>
      <c r="X58" s="221" t="s">
        <v>239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1" t="s">
        <v>1707</v>
      </c>
      <c r="D59" s="245"/>
      <c r="E59" s="245"/>
      <c r="F59" s="245"/>
      <c r="G59" s="245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292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0" t="s">
        <v>1899</v>
      </c>
      <c r="D60" s="223"/>
      <c r="E60" s="224">
        <v>9.6390000000000003E-2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242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0" t="s">
        <v>1709</v>
      </c>
      <c r="D61" s="223"/>
      <c r="E61" s="224"/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242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8">
        <v>16</v>
      </c>
      <c r="B62" s="239" t="s">
        <v>1710</v>
      </c>
      <c r="C62" s="259" t="s">
        <v>1711</v>
      </c>
      <c r="D62" s="240" t="s">
        <v>572</v>
      </c>
      <c r="E62" s="241">
        <v>4.62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15</v>
      </c>
      <c r="M62" s="243">
        <f>G62*(1+L62/100)</f>
        <v>0</v>
      </c>
      <c r="N62" s="241">
        <v>2.5249999999999999</v>
      </c>
      <c r="O62" s="241">
        <f>ROUND(E62*N62,2)</f>
        <v>11.67</v>
      </c>
      <c r="P62" s="241">
        <v>0</v>
      </c>
      <c r="Q62" s="241">
        <f>ROUND(E62*P62,2)</f>
        <v>0</v>
      </c>
      <c r="R62" s="243" t="s">
        <v>290</v>
      </c>
      <c r="S62" s="243" t="s">
        <v>237</v>
      </c>
      <c r="T62" s="244" t="s">
        <v>238</v>
      </c>
      <c r="U62" s="221">
        <v>0.48</v>
      </c>
      <c r="V62" s="221">
        <f>ROUND(E62*U62,2)</f>
        <v>2.2200000000000002</v>
      </c>
      <c r="W62" s="221"/>
      <c r="X62" s="221" t="s">
        <v>239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61" t="s">
        <v>1712</v>
      </c>
      <c r="D63" s="245"/>
      <c r="E63" s="245"/>
      <c r="F63" s="245"/>
      <c r="G63" s="245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292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0" t="s">
        <v>1900</v>
      </c>
      <c r="D64" s="223"/>
      <c r="E64" s="224">
        <v>4.62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242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8">
        <v>17</v>
      </c>
      <c r="B65" s="239" t="s">
        <v>1714</v>
      </c>
      <c r="C65" s="259" t="s">
        <v>1715</v>
      </c>
      <c r="D65" s="240" t="s">
        <v>236</v>
      </c>
      <c r="E65" s="241">
        <v>14.07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15</v>
      </c>
      <c r="M65" s="243">
        <f>G65*(1+L65/100)</f>
        <v>0</v>
      </c>
      <c r="N65" s="241">
        <v>3.916E-2</v>
      </c>
      <c r="O65" s="241">
        <f>ROUND(E65*N65,2)</f>
        <v>0.55000000000000004</v>
      </c>
      <c r="P65" s="241">
        <v>0</v>
      </c>
      <c r="Q65" s="241">
        <f>ROUND(E65*P65,2)</f>
        <v>0</v>
      </c>
      <c r="R65" s="243" t="s">
        <v>290</v>
      </c>
      <c r="S65" s="243" t="s">
        <v>237</v>
      </c>
      <c r="T65" s="244" t="s">
        <v>238</v>
      </c>
      <c r="U65" s="221">
        <v>1.05</v>
      </c>
      <c r="V65" s="221">
        <f>ROUND(E65*U65,2)</f>
        <v>14.77</v>
      </c>
      <c r="W65" s="221"/>
      <c r="X65" s="221" t="s">
        <v>239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240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17"/>
      <c r="B66" s="218"/>
      <c r="C66" s="261" t="s">
        <v>1716</v>
      </c>
      <c r="D66" s="245"/>
      <c r="E66" s="245"/>
      <c r="F66" s="245"/>
      <c r="G66" s="245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292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47" t="str">
        <f>C66</f>
        <v>svislé nebo šikmé (odkloněné), půdorysně přímé nebo zalomené, stěn základových pasů ve volných nebo zapažených jámách, rýhách, šachtách, včetně případných vzpěr,</v>
      </c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0" t="s">
        <v>1901</v>
      </c>
      <c r="D67" s="223"/>
      <c r="E67" s="224">
        <v>6.09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242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0" t="s">
        <v>1902</v>
      </c>
      <c r="D68" s="223"/>
      <c r="E68" s="224">
        <v>7.98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242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8">
        <v>18</v>
      </c>
      <c r="B69" s="239" t="s">
        <v>1719</v>
      </c>
      <c r="C69" s="259" t="s">
        <v>1720</v>
      </c>
      <c r="D69" s="240" t="s">
        <v>236</v>
      </c>
      <c r="E69" s="241">
        <v>14.07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15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 t="s">
        <v>290</v>
      </c>
      <c r="S69" s="243" t="s">
        <v>237</v>
      </c>
      <c r="T69" s="244" t="s">
        <v>238</v>
      </c>
      <c r="U69" s="221">
        <v>0.32</v>
      </c>
      <c r="V69" s="221">
        <f>ROUND(E69*U69,2)</f>
        <v>4.5</v>
      </c>
      <c r="W69" s="221"/>
      <c r="X69" s="221" t="s">
        <v>239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240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17"/>
      <c r="B70" s="218"/>
      <c r="C70" s="261" t="s">
        <v>1716</v>
      </c>
      <c r="D70" s="245"/>
      <c r="E70" s="245"/>
      <c r="F70" s="245"/>
      <c r="G70" s="245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292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47" t="str">
        <f>C70</f>
        <v>svislé nebo šikmé (odkloněné), půdorysně přímé nebo zalomené, stěn základových pasů ve volných nebo zapažených jámách, rýhách, šachtách, včetně případných vzpěr,</v>
      </c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0" t="s">
        <v>1903</v>
      </c>
      <c r="D71" s="223"/>
      <c r="E71" s="224">
        <v>14.07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242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8">
        <v>19</v>
      </c>
      <c r="B72" s="239" t="s">
        <v>1904</v>
      </c>
      <c r="C72" s="259" t="s">
        <v>1905</v>
      </c>
      <c r="D72" s="240" t="s">
        <v>278</v>
      </c>
      <c r="E72" s="241">
        <v>2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15</v>
      </c>
      <c r="M72" s="243">
        <f>G72*(1+L72/100)</f>
        <v>0</v>
      </c>
      <c r="N72" s="241">
        <v>2.4199999999999998E-3</v>
      </c>
      <c r="O72" s="241">
        <f>ROUND(E72*N72,2)</f>
        <v>0</v>
      </c>
      <c r="P72" s="241">
        <v>0</v>
      </c>
      <c r="Q72" s="241">
        <f>ROUND(E72*P72,2)</f>
        <v>0</v>
      </c>
      <c r="R72" s="243" t="s">
        <v>290</v>
      </c>
      <c r="S72" s="243" t="s">
        <v>237</v>
      </c>
      <c r="T72" s="244" t="s">
        <v>1098</v>
      </c>
      <c r="U72" s="221">
        <v>0.4</v>
      </c>
      <c r="V72" s="221">
        <f>ROUND(E72*U72,2)</f>
        <v>0.8</v>
      </c>
      <c r="W72" s="221"/>
      <c r="X72" s="221" t="s">
        <v>239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240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1" t="s">
        <v>1906</v>
      </c>
      <c r="D73" s="245"/>
      <c r="E73" s="245"/>
      <c r="F73" s="245"/>
      <c r="G73" s="245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292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0" t="s">
        <v>1907</v>
      </c>
      <c r="D74" s="223"/>
      <c r="E74" s="224">
        <v>2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242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31" t="s">
        <v>232</v>
      </c>
      <c r="B75" s="232" t="s">
        <v>95</v>
      </c>
      <c r="C75" s="258" t="s">
        <v>96</v>
      </c>
      <c r="D75" s="233"/>
      <c r="E75" s="234"/>
      <c r="F75" s="235"/>
      <c r="G75" s="235">
        <f>SUMIF(AG76:AG82,"&lt;&gt;NOR",G76:G82)</f>
        <v>0</v>
      </c>
      <c r="H75" s="235"/>
      <c r="I75" s="235">
        <f>SUM(I76:I82)</f>
        <v>0</v>
      </c>
      <c r="J75" s="235"/>
      <c r="K75" s="235">
        <f>SUM(K76:K82)</f>
        <v>0</v>
      </c>
      <c r="L75" s="235"/>
      <c r="M75" s="235">
        <f>SUM(M76:M82)</f>
        <v>0</v>
      </c>
      <c r="N75" s="234"/>
      <c r="O75" s="234">
        <f>SUM(O76:O82)</f>
        <v>1.02</v>
      </c>
      <c r="P75" s="234"/>
      <c r="Q75" s="234">
        <f>SUM(Q76:Q82)</f>
        <v>0</v>
      </c>
      <c r="R75" s="235"/>
      <c r="S75" s="235"/>
      <c r="T75" s="236"/>
      <c r="U75" s="230"/>
      <c r="V75" s="230">
        <f>SUM(V76:V82)</f>
        <v>16.43</v>
      </c>
      <c r="W75" s="230"/>
      <c r="X75" s="230"/>
      <c r="AG75" t="s">
        <v>233</v>
      </c>
    </row>
    <row r="76" spans="1:60" outlineLevel="1" x14ac:dyDescent="0.2">
      <c r="A76" s="238">
        <v>20</v>
      </c>
      <c r="B76" s="239" t="s">
        <v>234</v>
      </c>
      <c r="C76" s="259" t="s">
        <v>235</v>
      </c>
      <c r="D76" s="240" t="s">
        <v>236</v>
      </c>
      <c r="E76" s="241">
        <v>3.28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15</v>
      </c>
      <c r="M76" s="243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3"/>
      <c r="S76" s="243" t="s">
        <v>237</v>
      </c>
      <c r="T76" s="244" t="s">
        <v>238</v>
      </c>
      <c r="U76" s="221">
        <v>1.4630000000000001</v>
      </c>
      <c r="V76" s="221">
        <f>ROUND(E76*U76,2)</f>
        <v>4.8</v>
      </c>
      <c r="W76" s="221"/>
      <c r="X76" s="221" t="s">
        <v>239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0" t="s">
        <v>1908</v>
      </c>
      <c r="D77" s="223"/>
      <c r="E77" s="224">
        <v>3.28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242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8">
        <v>21</v>
      </c>
      <c r="B78" s="239" t="s">
        <v>1909</v>
      </c>
      <c r="C78" s="259" t="s">
        <v>1910</v>
      </c>
      <c r="D78" s="240" t="s">
        <v>236</v>
      </c>
      <c r="E78" s="241">
        <v>22.05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15</v>
      </c>
      <c r="M78" s="243">
        <f>G78*(1+L78/100)</f>
        <v>0</v>
      </c>
      <c r="N78" s="241">
        <v>3.7670000000000002E-2</v>
      </c>
      <c r="O78" s="241">
        <f>ROUND(E78*N78,2)</f>
        <v>0.83</v>
      </c>
      <c r="P78" s="241">
        <v>0</v>
      </c>
      <c r="Q78" s="241">
        <f>ROUND(E78*P78,2)</f>
        <v>0</v>
      </c>
      <c r="R78" s="243" t="s">
        <v>361</v>
      </c>
      <c r="S78" s="243" t="s">
        <v>237</v>
      </c>
      <c r="T78" s="244" t="s">
        <v>1098</v>
      </c>
      <c r="U78" s="221">
        <v>0.41</v>
      </c>
      <c r="V78" s="221">
        <f>ROUND(E78*U78,2)</f>
        <v>9.0399999999999991</v>
      </c>
      <c r="W78" s="221"/>
      <c r="X78" s="221" t="s">
        <v>239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61" t="s">
        <v>1911</v>
      </c>
      <c r="D79" s="245"/>
      <c r="E79" s="245"/>
      <c r="F79" s="245"/>
      <c r="G79" s="245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292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60" t="s">
        <v>1912</v>
      </c>
      <c r="D80" s="223"/>
      <c r="E80" s="224">
        <v>22.05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242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8">
        <v>22</v>
      </c>
      <c r="B81" s="239" t="s">
        <v>1913</v>
      </c>
      <c r="C81" s="259" t="s">
        <v>1914</v>
      </c>
      <c r="D81" s="240" t="s">
        <v>236</v>
      </c>
      <c r="E81" s="241">
        <v>3.42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15</v>
      </c>
      <c r="M81" s="243">
        <f>G81*(1+L81/100)</f>
        <v>0</v>
      </c>
      <c r="N81" s="241">
        <v>5.5750000000000001E-2</v>
      </c>
      <c r="O81" s="241">
        <f>ROUND(E81*N81,2)</f>
        <v>0.19</v>
      </c>
      <c r="P81" s="241">
        <v>0</v>
      </c>
      <c r="Q81" s="241">
        <f>ROUND(E81*P81,2)</f>
        <v>0</v>
      </c>
      <c r="R81" s="243"/>
      <c r="S81" s="243" t="s">
        <v>323</v>
      </c>
      <c r="T81" s="244" t="s">
        <v>324</v>
      </c>
      <c r="U81" s="221">
        <v>0.75800000000000001</v>
      </c>
      <c r="V81" s="221">
        <f>ROUND(E81*U81,2)</f>
        <v>2.59</v>
      </c>
      <c r="W81" s="221"/>
      <c r="X81" s="221" t="s">
        <v>239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240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60" t="s">
        <v>1915</v>
      </c>
      <c r="D82" s="223"/>
      <c r="E82" s="224">
        <v>3.42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242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31" t="s">
        <v>232</v>
      </c>
      <c r="B83" s="232" t="s">
        <v>99</v>
      </c>
      <c r="C83" s="258" t="s">
        <v>100</v>
      </c>
      <c r="D83" s="233"/>
      <c r="E83" s="234"/>
      <c r="F83" s="235"/>
      <c r="G83" s="235">
        <f>SUMIF(AG84:AG90,"&lt;&gt;NOR",G84:G90)</f>
        <v>0</v>
      </c>
      <c r="H83" s="235"/>
      <c r="I83" s="235">
        <f>SUM(I84:I90)</f>
        <v>0</v>
      </c>
      <c r="J83" s="235"/>
      <c r="K83" s="235">
        <f>SUM(K84:K90)</f>
        <v>0</v>
      </c>
      <c r="L83" s="235"/>
      <c r="M83" s="235">
        <f>SUM(M84:M90)</f>
        <v>0</v>
      </c>
      <c r="N83" s="234"/>
      <c r="O83" s="234">
        <f>SUM(O84:O90)</f>
        <v>1.58</v>
      </c>
      <c r="P83" s="234"/>
      <c r="Q83" s="234">
        <f>SUM(Q84:Q90)</f>
        <v>0</v>
      </c>
      <c r="R83" s="235"/>
      <c r="S83" s="235"/>
      <c r="T83" s="236"/>
      <c r="U83" s="230"/>
      <c r="V83" s="230">
        <f>SUM(V84:V90)</f>
        <v>15.510000000000002</v>
      </c>
      <c r="W83" s="230"/>
      <c r="X83" s="230"/>
      <c r="AG83" t="s">
        <v>233</v>
      </c>
    </row>
    <row r="84" spans="1:60" ht="33.75" outlineLevel="1" x14ac:dyDescent="0.2">
      <c r="A84" s="238">
        <v>23</v>
      </c>
      <c r="B84" s="239" t="s">
        <v>1916</v>
      </c>
      <c r="C84" s="259" t="s">
        <v>1917</v>
      </c>
      <c r="D84" s="240" t="s">
        <v>236</v>
      </c>
      <c r="E84" s="241">
        <v>9.0399999999999991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15</v>
      </c>
      <c r="M84" s="243">
        <f>G84*(1+L84/100)</f>
        <v>0</v>
      </c>
      <c r="N84" s="241">
        <v>2.4140000000000002E-2</v>
      </c>
      <c r="O84" s="241">
        <f>ROUND(E84*N84,2)</f>
        <v>0.22</v>
      </c>
      <c r="P84" s="241">
        <v>0</v>
      </c>
      <c r="Q84" s="241">
        <f>ROUND(E84*P84,2)</f>
        <v>0</v>
      </c>
      <c r="R84" s="243" t="s">
        <v>290</v>
      </c>
      <c r="S84" s="243" t="s">
        <v>237</v>
      </c>
      <c r="T84" s="244" t="s">
        <v>1098</v>
      </c>
      <c r="U84" s="221">
        <v>1.1299999999999999</v>
      </c>
      <c r="V84" s="221">
        <f>ROUND(E84*U84,2)</f>
        <v>10.220000000000001</v>
      </c>
      <c r="W84" s="221"/>
      <c r="X84" s="221" t="s">
        <v>239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0" t="s">
        <v>1918</v>
      </c>
      <c r="D85" s="223"/>
      <c r="E85" s="224">
        <v>9.0399999999999991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242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8">
        <v>24</v>
      </c>
      <c r="B86" s="239" t="s">
        <v>1919</v>
      </c>
      <c r="C86" s="259" t="s">
        <v>1920</v>
      </c>
      <c r="D86" s="240" t="s">
        <v>572</v>
      </c>
      <c r="E86" s="241">
        <v>0.27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15</v>
      </c>
      <c r="M86" s="243">
        <f>G86*(1+L86/100)</f>
        <v>0</v>
      </c>
      <c r="N86" s="241">
        <v>1.8907700000000001</v>
      </c>
      <c r="O86" s="241">
        <f>ROUND(E86*N86,2)</f>
        <v>0.51</v>
      </c>
      <c r="P86" s="241">
        <v>0</v>
      </c>
      <c r="Q86" s="241">
        <f>ROUND(E86*P86,2)</f>
        <v>0</v>
      </c>
      <c r="R86" s="243" t="s">
        <v>1921</v>
      </c>
      <c r="S86" s="243" t="s">
        <v>237</v>
      </c>
      <c r="T86" s="244" t="s">
        <v>1098</v>
      </c>
      <c r="U86" s="221">
        <v>1.6950000000000001</v>
      </c>
      <c r="V86" s="221">
        <f>ROUND(E86*U86,2)</f>
        <v>0.46</v>
      </c>
      <c r="W86" s="221"/>
      <c r="X86" s="221" t="s">
        <v>239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1" t="s">
        <v>1922</v>
      </c>
      <c r="D87" s="245"/>
      <c r="E87" s="245"/>
      <c r="F87" s="245"/>
      <c r="G87" s="245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292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0" t="s">
        <v>1923</v>
      </c>
      <c r="D88" s="223"/>
      <c r="E88" s="224">
        <v>0.27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242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8">
        <v>25</v>
      </c>
      <c r="B89" s="239" t="s">
        <v>1739</v>
      </c>
      <c r="C89" s="259" t="s">
        <v>1740</v>
      </c>
      <c r="D89" s="240" t="s">
        <v>236</v>
      </c>
      <c r="E89" s="241">
        <v>4.4000000000000004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15</v>
      </c>
      <c r="M89" s="243">
        <f>G89*(1+L89/100)</f>
        <v>0</v>
      </c>
      <c r="N89" s="241">
        <v>0.19275999999999999</v>
      </c>
      <c r="O89" s="241">
        <f>ROUND(E89*N89,2)</f>
        <v>0.85</v>
      </c>
      <c r="P89" s="241">
        <v>0</v>
      </c>
      <c r="Q89" s="241">
        <f>ROUND(E89*P89,2)</f>
        <v>0</v>
      </c>
      <c r="R89" s="243" t="s">
        <v>1741</v>
      </c>
      <c r="S89" s="243" t="s">
        <v>237</v>
      </c>
      <c r="T89" s="244" t="s">
        <v>238</v>
      </c>
      <c r="U89" s="221">
        <v>1.0980000000000001</v>
      </c>
      <c r="V89" s="221">
        <f>ROUND(E89*U89,2)</f>
        <v>4.83</v>
      </c>
      <c r="W89" s="221"/>
      <c r="X89" s="221" t="s">
        <v>239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240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0" t="s">
        <v>1924</v>
      </c>
      <c r="D90" s="223"/>
      <c r="E90" s="224">
        <v>4.4000000000000004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242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31" t="s">
        <v>232</v>
      </c>
      <c r="B91" s="232" t="s">
        <v>101</v>
      </c>
      <c r="C91" s="258" t="s">
        <v>102</v>
      </c>
      <c r="D91" s="233"/>
      <c r="E91" s="234"/>
      <c r="F91" s="235"/>
      <c r="G91" s="235">
        <f>SUMIF(AG92:AG99,"&lt;&gt;NOR",G92:G99)</f>
        <v>0</v>
      </c>
      <c r="H91" s="235"/>
      <c r="I91" s="235">
        <f>SUM(I92:I99)</f>
        <v>0</v>
      </c>
      <c r="J91" s="235"/>
      <c r="K91" s="235">
        <f>SUM(K92:K99)</f>
        <v>0</v>
      </c>
      <c r="L91" s="235"/>
      <c r="M91" s="235">
        <f>SUM(M92:M99)</f>
        <v>0</v>
      </c>
      <c r="N91" s="234"/>
      <c r="O91" s="234">
        <f>SUM(O92:O99)</f>
        <v>5.5</v>
      </c>
      <c r="P91" s="234"/>
      <c r="Q91" s="234">
        <f>SUM(Q92:Q99)</f>
        <v>0</v>
      </c>
      <c r="R91" s="235"/>
      <c r="S91" s="235"/>
      <c r="T91" s="236"/>
      <c r="U91" s="230"/>
      <c r="V91" s="230">
        <f>SUM(V92:V99)</f>
        <v>8.4</v>
      </c>
      <c r="W91" s="230"/>
      <c r="X91" s="230"/>
      <c r="AG91" t="s">
        <v>233</v>
      </c>
    </row>
    <row r="92" spans="1:60" ht="22.5" outlineLevel="1" x14ac:dyDescent="0.2">
      <c r="A92" s="238">
        <v>26</v>
      </c>
      <c r="B92" s="239" t="s">
        <v>1925</v>
      </c>
      <c r="C92" s="259" t="s">
        <v>1926</v>
      </c>
      <c r="D92" s="240" t="s">
        <v>236</v>
      </c>
      <c r="E92" s="241">
        <v>12.1675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15</v>
      </c>
      <c r="M92" s="243">
        <f>G92*(1+L92/100)</f>
        <v>0</v>
      </c>
      <c r="N92" s="241">
        <v>0.378</v>
      </c>
      <c r="O92" s="241">
        <f>ROUND(E92*N92,2)</f>
        <v>4.5999999999999996</v>
      </c>
      <c r="P92" s="241">
        <v>0</v>
      </c>
      <c r="Q92" s="241">
        <f>ROUND(E92*P92,2)</f>
        <v>0</v>
      </c>
      <c r="R92" s="243" t="s">
        <v>1756</v>
      </c>
      <c r="S92" s="243" t="s">
        <v>237</v>
      </c>
      <c r="T92" s="244" t="s">
        <v>1098</v>
      </c>
      <c r="U92" s="221">
        <v>2.5999999999999999E-2</v>
      </c>
      <c r="V92" s="221">
        <f>ROUND(E92*U92,2)</f>
        <v>0.32</v>
      </c>
      <c r="W92" s="221"/>
      <c r="X92" s="221" t="s">
        <v>239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0" t="s">
        <v>1927</v>
      </c>
      <c r="D93" s="223"/>
      <c r="E93" s="224">
        <v>12.1675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242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8">
        <v>27</v>
      </c>
      <c r="B94" s="239" t="s">
        <v>1928</v>
      </c>
      <c r="C94" s="259" t="s">
        <v>1929</v>
      </c>
      <c r="D94" s="240" t="s">
        <v>236</v>
      </c>
      <c r="E94" s="241">
        <v>12.1675</v>
      </c>
      <c r="F94" s="242"/>
      <c r="G94" s="243">
        <f>ROUND(E94*F94,2)</f>
        <v>0</v>
      </c>
      <c r="H94" s="242"/>
      <c r="I94" s="243">
        <f>ROUND(E94*H94,2)</f>
        <v>0</v>
      </c>
      <c r="J94" s="242"/>
      <c r="K94" s="243">
        <f>ROUND(E94*J94,2)</f>
        <v>0</v>
      </c>
      <c r="L94" s="243">
        <v>15</v>
      </c>
      <c r="M94" s="243">
        <f>G94*(1+L94/100)</f>
        <v>0</v>
      </c>
      <c r="N94" s="241">
        <v>7.3899999999999993E-2</v>
      </c>
      <c r="O94" s="241">
        <f>ROUND(E94*N94,2)</f>
        <v>0.9</v>
      </c>
      <c r="P94" s="241">
        <v>0</v>
      </c>
      <c r="Q94" s="241">
        <f>ROUND(E94*P94,2)</f>
        <v>0</v>
      </c>
      <c r="R94" s="243" t="s">
        <v>1756</v>
      </c>
      <c r="S94" s="243" t="s">
        <v>237</v>
      </c>
      <c r="T94" s="244" t="s">
        <v>1098</v>
      </c>
      <c r="U94" s="221">
        <v>0.45200000000000001</v>
      </c>
      <c r="V94" s="221">
        <f>ROUND(E94*U94,2)</f>
        <v>5.5</v>
      </c>
      <c r="W94" s="221"/>
      <c r="X94" s="221" t="s">
        <v>239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17"/>
      <c r="B95" s="218"/>
      <c r="C95" s="261" t="s">
        <v>1930</v>
      </c>
      <c r="D95" s="245"/>
      <c r="E95" s="245"/>
      <c r="F95" s="245"/>
      <c r="G95" s="245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292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47" t="str">
        <f>C95</f>
        <v>s provedením lože z kameniva drceného, s vyplněním spár, s dvojitým hutněním a se smetením přebytečného materiálu na krajnici. S dodáním hmot pro lože a výplň spár.</v>
      </c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60" t="s">
        <v>1870</v>
      </c>
      <c r="D96" s="223"/>
      <c r="E96" s="224">
        <v>20.88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242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60" t="s">
        <v>1931</v>
      </c>
      <c r="D97" s="223"/>
      <c r="E97" s="224">
        <v>-8.7125000000000004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242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8">
        <v>28</v>
      </c>
      <c r="B98" s="239" t="s">
        <v>1932</v>
      </c>
      <c r="C98" s="259" t="s">
        <v>1933</v>
      </c>
      <c r="D98" s="240" t="s">
        <v>310</v>
      </c>
      <c r="E98" s="241">
        <v>6.3</v>
      </c>
      <c r="F98" s="242"/>
      <c r="G98" s="243">
        <f>ROUND(E98*F98,2)</f>
        <v>0</v>
      </c>
      <c r="H98" s="242"/>
      <c r="I98" s="243">
        <f>ROUND(E98*H98,2)</f>
        <v>0</v>
      </c>
      <c r="J98" s="242"/>
      <c r="K98" s="243">
        <f>ROUND(E98*J98,2)</f>
        <v>0</v>
      </c>
      <c r="L98" s="243">
        <v>15</v>
      </c>
      <c r="M98" s="243">
        <f>G98*(1+L98/100)</f>
        <v>0</v>
      </c>
      <c r="N98" s="241">
        <v>3.3E-4</v>
      </c>
      <c r="O98" s="241">
        <f>ROUND(E98*N98,2)</f>
        <v>0</v>
      </c>
      <c r="P98" s="241">
        <v>0</v>
      </c>
      <c r="Q98" s="241">
        <f>ROUND(E98*P98,2)</f>
        <v>0</v>
      </c>
      <c r="R98" s="243" t="s">
        <v>1756</v>
      </c>
      <c r="S98" s="243" t="s">
        <v>237</v>
      </c>
      <c r="T98" s="244" t="s">
        <v>1098</v>
      </c>
      <c r="U98" s="221">
        <v>0.41</v>
      </c>
      <c r="V98" s="221">
        <f>ROUND(E98*U98,2)</f>
        <v>2.58</v>
      </c>
      <c r="W98" s="221"/>
      <c r="X98" s="221" t="s">
        <v>239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240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0" t="s">
        <v>1934</v>
      </c>
      <c r="D99" s="223"/>
      <c r="E99" s="224">
        <v>6.3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242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">
      <c r="A100" s="231" t="s">
        <v>232</v>
      </c>
      <c r="B100" s="232" t="s">
        <v>103</v>
      </c>
      <c r="C100" s="258" t="s">
        <v>104</v>
      </c>
      <c r="D100" s="233"/>
      <c r="E100" s="234"/>
      <c r="F100" s="235"/>
      <c r="G100" s="235">
        <f>SUMIF(AG101:AG112,"&lt;&gt;NOR",G101:G112)</f>
        <v>0</v>
      </c>
      <c r="H100" s="235"/>
      <c r="I100" s="235">
        <f>SUM(I101:I112)</f>
        <v>0</v>
      </c>
      <c r="J100" s="235"/>
      <c r="K100" s="235">
        <f>SUM(K101:K112)</f>
        <v>0</v>
      </c>
      <c r="L100" s="235"/>
      <c r="M100" s="235">
        <f>SUM(M101:M112)</f>
        <v>0</v>
      </c>
      <c r="N100" s="234"/>
      <c r="O100" s="234">
        <f>SUM(O101:O112)</f>
        <v>0.03</v>
      </c>
      <c r="P100" s="234"/>
      <c r="Q100" s="234">
        <f>SUM(Q101:Q112)</f>
        <v>0</v>
      </c>
      <c r="R100" s="235"/>
      <c r="S100" s="235"/>
      <c r="T100" s="236"/>
      <c r="U100" s="230"/>
      <c r="V100" s="230">
        <f>SUM(V101:V112)</f>
        <v>3.6100000000000003</v>
      </c>
      <c r="W100" s="230"/>
      <c r="X100" s="230"/>
      <c r="AG100" t="s">
        <v>233</v>
      </c>
    </row>
    <row r="101" spans="1:60" ht="22.5" outlineLevel="1" x14ac:dyDescent="0.2">
      <c r="A101" s="238">
        <v>29</v>
      </c>
      <c r="B101" s="239" t="s">
        <v>1935</v>
      </c>
      <c r="C101" s="259" t="s">
        <v>1936</v>
      </c>
      <c r="D101" s="240" t="s">
        <v>236</v>
      </c>
      <c r="E101" s="241">
        <v>4.2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15</v>
      </c>
      <c r="M101" s="243">
        <f>G101*(1+L101/100)</f>
        <v>0</v>
      </c>
      <c r="N101" s="241">
        <v>3.49E-3</v>
      </c>
      <c r="O101" s="241">
        <f>ROUND(E101*N101,2)</f>
        <v>0.01</v>
      </c>
      <c r="P101" s="241">
        <v>0</v>
      </c>
      <c r="Q101" s="241">
        <f>ROUND(E101*P101,2)</f>
        <v>0</v>
      </c>
      <c r="R101" s="243" t="s">
        <v>290</v>
      </c>
      <c r="S101" s="243" t="s">
        <v>237</v>
      </c>
      <c r="T101" s="244" t="s">
        <v>1098</v>
      </c>
      <c r="U101" s="221">
        <v>0.30499999999999999</v>
      </c>
      <c r="V101" s="221">
        <f>ROUND(E101*U101,2)</f>
        <v>1.28</v>
      </c>
      <c r="W101" s="221"/>
      <c r="X101" s="221" t="s">
        <v>239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61" t="s">
        <v>356</v>
      </c>
      <c r="D102" s="245"/>
      <c r="E102" s="245"/>
      <c r="F102" s="245"/>
      <c r="G102" s="245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292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0" t="s">
        <v>1937</v>
      </c>
      <c r="D103" s="223"/>
      <c r="E103" s="224">
        <v>4.2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242</v>
      </c>
      <c r="AH103" s="210">
        <v>5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38">
        <v>30</v>
      </c>
      <c r="B104" s="239" t="s">
        <v>1938</v>
      </c>
      <c r="C104" s="259" t="s">
        <v>1939</v>
      </c>
      <c r="D104" s="240" t="s">
        <v>236</v>
      </c>
      <c r="E104" s="241">
        <v>4.2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15</v>
      </c>
      <c r="M104" s="243">
        <f>G104*(1+L104/100)</f>
        <v>0</v>
      </c>
      <c r="N104" s="241">
        <v>2.4000000000000001E-4</v>
      </c>
      <c r="O104" s="241">
        <f>ROUND(E104*N104,2)</f>
        <v>0</v>
      </c>
      <c r="P104" s="241">
        <v>0</v>
      </c>
      <c r="Q104" s="241">
        <f>ROUND(E104*P104,2)</f>
        <v>0</v>
      </c>
      <c r="R104" s="243" t="s">
        <v>290</v>
      </c>
      <c r="S104" s="243" t="s">
        <v>237</v>
      </c>
      <c r="T104" s="244" t="s">
        <v>1098</v>
      </c>
      <c r="U104" s="221">
        <v>6.83E-2</v>
      </c>
      <c r="V104" s="221">
        <f>ROUND(E104*U104,2)</f>
        <v>0.28999999999999998</v>
      </c>
      <c r="W104" s="221"/>
      <c r="X104" s="221" t="s">
        <v>239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240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61" t="s">
        <v>356</v>
      </c>
      <c r="D105" s="245"/>
      <c r="E105" s="245"/>
      <c r="F105" s="245"/>
      <c r="G105" s="245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292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60" t="s">
        <v>1940</v>
      </c>
      <c r="D106" s="223"/>
      <c r="E106" s="224">
        <v>4.2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242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8">
        <v>31</v>
      </c>
      <c r="B107" s="239" t="s">
        <v>1941</v>
      </c>
      <c r="C107" s="259" t="s">
        <v>1942</v>
      </c>
      <c r="D107" s="240" t="s">
        <v>236</v>
      </c>
      <c r="E107" s="241">
        <v>6.9349999999999996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15</v>
      </c>
      <c r="M107" s="243">
        <f>G107*(1+L107/100)</f>
        <v>0</v>
      </c>
      <c r="N107" s="241">
        <v>3.0500000000000002E-3</v>
      </c>
      <c r="O107" s="241">
        <f>ROUND(E107*N107,2)</f>
        <v>0.02</v>
      </c>
      <c r="P107" s="241">
        <v>0</v>
      </c>
      <c r="Q107" s="241">
        <f>ROUND(E107*P107,2)</f>
        <v>0</v>
      </c>
      <c r="R107" s="243" t="s">
        <v>290</v>
      </c>
      <c r="S107" s="243" t="s">
        <v>237</v>
      </c>
      <c r="T107" s="244" t="s">
        <v>1098</v>
      </c>
      <c r="U107" s="221">
        <v>0.22400999999999999</v>
      </c>
      <c r="V107" s="221">
        <f>ROUND(E107*U107,2)</f>
        <v>1.55</v>
      </c>
      <c r="W107" s="221"/>
      <c r="X107" s="221" t="s">
        <v>239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61" t="s">
        <v>356</v>
      </c>
      <c r="D108" s="245"/>
      <c r="E108" s="245"/>
      <c r="F108" s="245"/>
      <c r="G108" s="245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292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0" t="s">
        <v>1943</v>
      </c>
      <c r="D109" s="223"/>
      <c r="E109" s="224">
        <v>6.9349999999999996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242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38">
        <v>32</v>
      </c>
      <c r="B110" s="239" t="s">
        <v>1944</v>
      </c>
      <c r="C110" s="259" t="s">
        <v>1945</v>
      </c>
      <c r="D110" s="240" t="s">
        <v>236</v>
      </c>
      <c r="E110" s="241">
        <v>6.9349999999999996</v>
      </c>
      <c r="F110" s="242"/>
      <c r="G110" s="243">
        <f>ROUND(E110*F110,2)</f>
        <v>0</v>
      </c>
      <c r="H110" s="242"/>
      <c r="I110" s="243">
        <f>ROUND(E110*H110,2)</f>
        <v>0</v>
      </c>
      <c r="J110" s="242"/>
      <c r="K110" s="243">
        <f>ROUND(E110*J110,2)</f>
        <v>0</v>
      </c>
      <c r="L110" s="243">
        <v>15</v>
      </c>
      <c r="M110" s="243">
        <f>G110*(1+L110/100)</f>
        <v>0</v>
      </c>
      <c r="N110" s="241">
        <v>2.5999999999999998E-4</v>
      </c>
      <c r="O110" s="241">
        <f>ROUND(E110*N110,2)</f>
        <v>0</v>
      </c>
      <c r="P110" s="241">
        <v>0</v>
      </c>
      <c r="Q110" s="241">
        <f>ROUND(E110*P110,2)</f>
        <v>0</v>
      </c>
      <c r="R110" s="243" t="s">
        <v>290</v>
      </c>
      <c r="S110" s="243" t="s">
        <v>237</v>
      </c>
      <c r="T110" s="244" t="s">
        <v>1098</v>
      </c>
      <c r="U110" s="221">
        <v>7.0000000000000007E-2</v>
      </c>
      <c r="V110" s="221">
        <f>ROUND(E110*U110,2)</f>
        <v>0.49</v>
      </c>
      <c r="W110" s="221"/>
      <c r="X110" s="221" t="s">
        <v>239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61" t="s">
        <v>356</v>
      </c>
      <c r="D111" s="245"/>
      <c r="E111" s="245"/>
      <c r="F111" s="245"/>
      <c r="G111" s="245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292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60" t="s">
        <v>1946</v>
      </c>
      <c r="D112" s="223"/>
      <c r="E112" s="224">
        <v>6.9349999999999996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242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31" t="s">
        <v>232</v>
      </c>
      <c r="B113" s="232" t="s">
        <v>105</v>
      </c>
      <c r="C113" s="258" t="s">
        <v>106</v>
      </c>
      <c r="D113" s="233"/>
      <c r="E113" s="234"/>
      <c r="F113" s="235"/>
      <c r="G113" s="235">
        <f>SUMIF(AG114:AG123,"&lt;&gt;NOR",G114:G123)</f>
        <v>0</v>
      </c>
      <c r="H113" s="235"/>
      <c r="I113" s="235">
        <f>SUM(I114:I123)</f>
        <v>0</v>
      </c>
      <c r="J113" s="235"/>
      <c r="K113" s="235">
        <f>SUM(K114:K123)</f>
        <v>0</v>
      </c>
      <c r="L113" s="235"/>
      <c r="M113" s="235">
        <f>SUM(M114:M123)</f>
        <v>0</v>
      </c>
      <c r="N113" s="234"/>
      <c r="O113" s="234">
        <f>SUM(O114:O123)</f>
        <v>0.32</v>
      </c>
      <c r="P113" s="234"/>
      <c r="Q113" s="234">
        <f>SUM(Q114:Q123)</f>
        <v>0</v>
      </c>
      <c r="R113" s="235"/>
      <c r="S113" s="235"/>
      <c r="T113" s="236"/>
      <c r="U113" s="230"/>
      <c r="V113" s="230">
        <f>SUM(V114:V123)</f>
        <v>17.130000000000003</v>
      </c>
      <c r="W113" s="230"/>
      <c r="X113" s="230"/>
      <c r="AG113" t="s">
        <v>233</v>
      </c>
    </row>
    <row r="114" spans="1:60" outlineLevel="1" x14ac:dyDescent="0.2">
      <c r="A114" s="238">
        <v>33</v>
      </c>
      <c r="B114" s="239" t="s">
        <v>354</v>
      </c>
      <c r="C114" s="259" t="s">
        <v>355</v>
      </c>
      <c r="D114" s="240" t="s">
        <v>236</v>
      </c>
      <c r="E114" s="241">
        <v>22.05</v>
      </c>
      <c r="F114" s="242"/>
      <c r="G114" s="243">
        <f>ROUND(E114*F114,2)</f>
        <v>0</v>
      </c>
      <c r="H114" s="242"/>
      <c r="I114" s="243">
        <f>ROUND(E114*H114,2)</f>
        <v>0</v>
      </c>
      <c r="J114" s="242"/>
      <c r="K114" s="243">
        <f>ROUND(E114*J114,2)</f>
        <v>0</v>
      </c>
      <c r="L114" s="243">
        <v>15</v>
      </c>
      <c r="M114" s="243">
        <f>G114*(1+L114/100)</f>
        <v>0</v>
      </c>
      <c r="N114" s="241">
        <v>2.5000000000000001E-3</v>
      </c>
      <c r="O114" s="241">
        <f>ROUND(E114*N114,2)</f>
        <v>0.06</v>
      </c>
      <c r="P114" s="241">
        <v>0</v>
      </c>
      <c r="Q114" s="241">
        <f>ROUND(E114*P114,2)</f>
        <v>0</v>
      </c>
      <c r="R114" s="243" t="s">
        <v>290</v>
      </c>
      <c r="S114" s="243" t="s">
        <v>237</v>
      </c>
      <c r="T114" s="244" t="s">
        <v>238</v>
      </c>
      <c r="U114" s="221">
        <v>0.24</v>
      </c>
      <c r="V114" s="221">
        <f>ROUND(E114*U114,2)</f>
        <v>5.29</v>
      </c>
      <c r="W114" s="221"/>
      <c r="X114" s="221" t="s">
        <v>239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240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61" t="s">
        <v>356</v>
      </c>
      <c r="D115" s="245"/>
      <c r="E115" s="245"/>
      <c r="F115" s="245"/>
      <c r="G115" s="245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292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60" t="s">
        <v>1947</v>
      </c>
      <c r="D116" s="223"/>
      <c r="E116" s="224"/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242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60" t="s">
        <v>1948</v>
      </c>
      <c r="D117" s="223"/>
      <c r="E117" s="224">
        <v>22.05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242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8">
        <v>34</v>
      </c>
      <c r="B118" s="239" t="s">
        <v>369</v>
      </c>
      <c r="C118" s="259" t="s">
        <v>370</v>
      </c>
      <c r="D118" s="240" t="s">
        <v>236</v>
      </c>
      <c r="E118" s="241">
        <v>3.28</v>
      </c>
      <c r="F118" s="242"/>
      <c r="G118" s="243">
        <f>ROUND(E118*F118,2)</f>
        <v>0</v>
      </c>
      <c r="H118" s="242"/>
      <c r="I118" s="243">
        <f>ROUND(E118*H118,2)</f>
        <v>0</v>
      </c>
      <c r="J118" s="242"/>
      <c r="K118" s="243">
        <f>ROUND(E118*J118,2)</f>
        <v>0</v>
      </c>
      <c r="L118" s="243">
        <v>15</v>
      </c>
      <c r="M118" s="243">
        <f>G118*(1+L118/100)</f>
        <v>0</v>
      </c>
      <c r="N118" s="241">
        <v>5.3690000000000002E-2</v>
      </c>
      <c r="O118" s="241">
        <f>ROUND(E118*N118,2)</f>
        <v>0.18</v>
      </c>
      <c r="P118" s="241">
        <v>0</v>
      </c>
      <c r="Q118" s="241">
        <f>ROUND(E118*P118,2)</f>
        <v>0</v>
      </c>
      <c r="R118" s="243" t="s">
        <v>361</v>
      </c>
      <c r="S118" s="243" t="s">
        <v>237</v>
      </c>
      <c r="T118" s="244" t="s">
        <v>238</v>
      </c>
      <c r="U118" s="221">
        <v>1.17717</v>
      </c>
      <c r="V118" s="221">
        <f>ROUND(E118*U118,2)</f>
        <v>3.86</v>
      </c>
      <c r="W118" s="221"/>
      <c r="X118" s="221" t="s">
        <v>239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240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61" t="s">
        <v>371</v>
      </c>
      <c r="D119" s="245"/>
      <c r="E119" s="245"/>
      <c r="F119" s="245"/>
      <c r="G119" s="245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292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47" t="str">
        <f>C119</f>
        <v>okenního nebo dveřního, z pomocného pracovního lešení o výšce podlahy do 1900 mm a pro zatížení do 1,5 kPa,</v>
      </c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60" t="s">
        <v>1949</v>
      </c>
      <c r="D120" s="223"/>
      <c r="E120" s="224">
        <v>3.28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242</v>
      </c>
      <c r="AH120" s="210">
        <v>5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38">
        <v>35</v>
      </c>
      <c r="B121" s="239" t="s">
        <v>403</v>
      </c>
      <c r="C121" s="259" t="s">
        <v>404</v>
      </c>
      <c r="D121" s="240" t="s">
        <v>236</v>
      </c>
      <c r="E121" s="241">
        <v>22.05</v>
      </c>
      <c r="F121" s="242"/>
      <c r="G121" s="243">
        <f>ROUND(E121*F121,2)</f>
        <v>0</v>
      </c>
      <c r="H121" s="242"/>
      <c r="I121" s="243">
        <f>ROUND(E121*H121,2)</f>
        <v>0</v>
      </c>
      <c r="J121" s="242"/>
      <c r="K121" s="243">
        <f>ROUND(E121*J121,2)</f>
        <v>0</v>
      </c>
      <c r="L121" s="243">
        <v>15</v>
      </c>
      <c r="M121" s="243">
        <f>G121*(1+L121/100)</f>
        <v>0</v>
      </c>
      <c r="N121" s="241">
        <v>3.6700000000000001E-3</v>
      </c>
      <c r="O121" s="241">
        <f>ROUND(E121*N121,2)</f>
        <v>0.08</v>
      </c>
      <c r="P121" s="241">
        <v>0</v>
      </c>
      <c r="Q121" s="241">
        <f>ROUND(E121*P121,2)</f>
        <v>0</v>
      </c>
      <c r="R121" s="243" t="s">
        <v>290</v>
      </c>
      <c r="S121" s="243" t="s">
        <v>237</v>
      </c>
      <c r="T121" s="244" t="s">
        <v>238</v>
      </c>
      <c r="U121" s="221">
        <v>0.36199999999999999</v>
      </c>
      <c r="V121" s="221">
        <f>ROUND(E121*U121,2)</f>
        <v>7.98</v>
      </c>
      <c r="W121" s="221"/>
      <c r="X121" s="221" t="s">
        <v>239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240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60" t="s">
        <v>1947</v>
      </c>
      <c r="D122" s="223"/>
      <c r="E122" s="224"/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242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60" t="s">
        <v>1948</v>
      </c>
      <c r="D123" s="223"/>
      <c r="E123" s="224">
        <v>22.05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242</v>
      </c>
      <c r="AH123" s="210">
        <v>5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31" t="s">
        <v>232</v>
      </c>
      <c r="B124" s="232" t="s">
        <v>107</v>
      </c>
      <c r="C124" s="258" t="s">
        <v>108</v>
      </c>
      <c r="D124" s="233"/>
      <c r="E124" s="234"/>
      <c r="F124" s="235"/>
      <c r="G124" s="235">
        <f>SUMIF(AG125:AG136,"&lt;&gt;NOR",G125:G136)</f>
        <v>0</v>
      </c>
      <c r="H124" s="235"/>
      <c r="I124" s="235">
        <f>SUM(I125:I136)</f>
        <v>0</v>
      </c>
      <c r="J124" s="235"/>
      <c r="K124" s="235">
        <f>SUM(K125:K136)</f>
        <v>0</v>
      </c>
      <c r="L124" s="235"/>
      <c r="M124" s="235">
        <f>SUM(M125:M136)</f>
        <v>0</v>
      </c>
      <c r="N124" s="234"/>
      <c r="O124" s="234">
        <f>SUM(O125:O136)</f>
        <v>0.16999999999999998</v>
      </c>
      <c r="P124" s="234"/>
      <c r="Q124" s="234">
        <f>SUM(Q125:Q136)</f>
        <v>0</v>
      </c>
      <c r="R124" s="235"/>
      <c r="S124" s="235"/>
      <c r="T124" s="236"/>
      <c r="U124" s="230"/>
      <c r="V124" s="230">
        <f>SUM(V125:V136)</f>
        <v>15.1</v>
      </c>
      <c r="W124" s="230"/>
      <c r="X124" s="230"/>
      <c r="AG124" t="s">
        <v>233</v>
      </c>
    </row>
    <row r="125" spans="1:60" ht="22.5" outlineLevel="1" x14ac:dyDescent="0.2">
      <c r="A125" s="238">
        <v>36</v>
      </c>
      <c r="B125" s="239" t="s">
        <v>1950</v>
      </c>
      <c r="C125" s="259" t="s">
        <v>1951</v>
      </c>
      <c r="D125" s="240" t="s">
        <v>236</v>
      </c>
      <c r="E125" s="241">
        <v>4.2</v>
      </c>
      <c r="F125" s="242"/>
      <c r="G125" s="243">
        <f>ROUND(E125*F125,2)</f>
        <v>0</v>
      </c>
      <c r="H125" s="242"/>
      <c r="I125" s="243">
        <f>ROUND(E125*H125,2)</f>
        <v>0</v>
      </c>
      <c r="J125" s="242"/>
      <c r="K125" s="243">
        <f>ROUND(E125*J125,2)</f>
        <v>0</v>
      </c>
      <c r="L125" s="243">
        <v>15</v>
      </c>
      <c r="M125" s="243">
        <f>G125*(1+L125/100)</f>
        <v>0</v>
      </c>
      <c r="N125" s="241">
        <v>4.1099999999999999E-3</v>
      </c>
      <c r="O125" s="241">
        <f>ROUND(E125*N125,2)</f>
        <v>0.02</v>
      </c>
      <c r="P125" s="241">
        <v>0</v>
      </c>
      <c r="Q125" s="241">
        <f>ROUND(E125*P125,2)</f>
        <v>0</v>
      </c>
      <c r="R125" s="243" t="s">
        <v>290</v>
      </c>
      <c r="S125" s="243" t="s">
        <v>237</v>
      </c>
      <c r="T125" s="244" t="s">
        <v>1098</v>
      </c>
      <c r="U125" s="221">
        <v>0.48399999999999999</v>
      </c>
      <c r="V125" s="221">
        <f>ROUND(E125*U125,2)</f>
        <v>2.0299999999999998</v>
      </c>
      <c r="W125" s="221"/>
      <c r="X125" s="221" t="s">
        <v>239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240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61" t="s">
        <v>1952</v>
      </c>
      <c r="D126" s="245"/>
      <c r="E126" s="245"/>
      <c r="F126" s="245"/>
      <c r="G126" s="245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292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60" t="s">
        <v>1953</v>
      </c>
      <c r="D127" s="223"/>
      <c r="E127" s="224">
        <v>4.2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242</v>
      </c>
      <c r="AH127" s="210">
        <v>5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38">
        <v>37</v>
      </c>
      <c r="B128" s="239" t="s">
        <v>1954</v>
      </c>
      <c r="C128" s="259" t="s">
        <v>1955</v>
      </c>
      <c r="D128" s="240" t="s">
        <v>236</v>
      </c>
      <c r="E128" s="241">
        <v>8.41</v>
      </c>
      <c r="F128" s="242"/>
      <c r="G128" s="243">
        <f>ROUND(E128*F128,2)</f>
        <v>0</v>
      </c>
      <c r="H128" s="242"/>
      <c r="I128" s="243">
        <f>ROUND(E128*H128,2)</f>
        <v>0</v>
      </c>
      <c r="J128" s="242"/>
      <c r="K128" s="243">
        <f>ROUND(E128*J128,2)</f>
        <v>0</v>
      </c>
      <c r="L128" s="243">
        <v>15</v>
      </c>
      <c r="M128" s="243">
        <f>G128*(1+L128/100)</f>
        <v>0</v>
      </c>
      <c r="N128" s="241">
        <v>1.374E-2</v>
      </c>
      <c r="O128" s="241">
        <f>ROUND(E128*N128,2)</f>
        <v>0.12</v>
      </c>
      <c r="P128" s="241">
        <v>0</v>
      </c>
      <c r="Q128" s="241">
        <f>ROUND(E128*P128,2)</f>
        <v>0</v>
      </c>
      <c r="R128" s="243" t="s">
        <v>290</v>
      </c>
      <c r="S128" s="243" t="s">
        <v>237</v>
      </c>
      <c r="T128" s="244" t="s">
        <v>1098</v>
      </c>
      <c r="U128" s="221">
        <v>1.2558</v>
      </c>
      <c r="V128" s="221">
        <f>ROUND(E128*U128,2)</f>
        <v>10.56</v>
      </c>
      <c r="W128" s="221"/>
      <c r="X128" s="221" t="s">
        <v>239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240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17"/>
      <c r="B129" s="218"/>
      <c r="C129" s="261" t="s">
        <v>1956</v>
      </c>
      <c r="D129" s="245"/>
      <c r="E129" s="245"/>
      <c r="F129" s="245"/>
      <c r="G129" s="245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292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47" t="str">
        <f>C129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60" t="s">
        <v>1957</v>
      </c>
      <c r="D130" s="223"/>
      <c r="E130" s="224">
        <v>8.41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242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38">
        <v>38</v>
      </c>
      <c r="B131" s="239" t="s">
        <v>1958</v>
      </c>
      <c r="C131" s="259" t="s">
        <v>1959</v>
      </c>
      <c r="D131" s="240" t="s">
        <v>236</v>
      </c>
      <c r="E131" s="241">
        <v>6.9349999999999996</v>
      </c>
      <c r="F131" s="242"/>
      <c r="G131" s="243">
        <f>ROUND(E131*F131,2)</f>
        <v>0</v>
      </c>
      <c r="H131" s="242"/>
      <c r="I131" s="243">
        <f>ROUND(E131*H131,2)</f>
        <v>0</v>
      </c>
      <c r="J131" s="242"/>
      <c r="K131" s="243">
        <f>ROUND(E131*J131,2)</f>
        <v>0</v>
      </c>
      <c r="L131" s="243">
        <v>15</v>
      </c>
      <c r="M131" s="243">
        <f>G131*(1+L131/100)</f>
        <v>0</v>
      </c>
      <c r="N131" s="241">
        <v>3.6700000000000001E-3</v>
      </c>
      <c r="O131" s="241">
        <f>ROUND(E131*N131,2)</f>
        <v>0.03</v>
      </c>
      <c r="P131" s="241">
        <v>0</v>
      </c>
      <c r="Q131" s="241">
        <f>ROUND(E131*P131,2)</f>
        <v>0</v>
      </c>
      <c r="R131" s="243" t="s">
        <v>290</v>
      </c>
      <c r="S131" s="243" t="s">
        <v>237</v>
      </c>
      <c r="T131" s="244" t="s">
        <v>1098</v>
      </c>
      <c r="U131" s="221">
        <v>0.36199999999999999</v>
      </c>
      <c r="V131" s="221">
        <f>ROUND(E131*U131,2)</f>
        <v>2.5099999999999998</v>
      </c>
      <c r="W131" s="221"/>
      <c r="X131" s="221" t="s">
        <v>239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240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60" t="s">
        <v>1960</v>
      </c>
      <c r="D132" s="223"/>
      <c r="E132" s="224">
        <v>6.9349999999999996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242</v>
      </c>
      <c r="AH132" s="210">
        <v>5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38">
        <v>39</v>
      </c>
      <c r="B133" s="239" t="s">
        <v>1961</v>
      </c>
      <c r="C133" s="259" t="s">
        <v>1962</v>
      </c>
      <c r="D133" s="240" t="s">
        <v>236</v>
      </c>
      <c r="E133" s="241">
        <v>6.9349999999999996</v>
      </c>
      <c r="F133" s="242"/>
      <c r="G133" s="243">
        <f>ROUND(E133*F133,2)</f>
        <v>0</v>
      </c>
      <c r="H133" s="242"/>
      <c r="I133" s="243">
        <f>ROUND(E133*H133,2)</f>
        <v>0</v>
      </c>
      <c r="J133" s="242"/>
      <c r="K133" s="243">
        <f>ROUND(E133*J133,2)</f>
        <v>0</v>
      </c>
      <c r="L133" s="243">
        <v>15</v>
      </c>
      <c r="M133" s="243">
        <f>G133*(1+L133/100)</f>
        <v>0</v>
      </c>
      <c r="N133" s="241">
        <v>0</v>
      </c>
      <c r="O133" s="241">
        <f>ROUND(E133*N133,2)</f>
        <v>0</v>
      </c>
      <c r="P133" s="241">
        <v>0</v>
      </c>
      <c r="Q133" s="241">
        <f>ROUND(E133*P133,2)</f>
        <v>0</v>
      </c>
      <c r="R133" s="243"/>
      <c r="S133" s="243" t="s">
        <v>323</v>
      </c>
      <c r="T133" s="244" t="s">
        <v>324</v>
      </c>
      <c r="U133" s="221">
        <v>0</v>
      </c>
      <c r="V133" s="221">
        <f>ROUND(E133*U133,2)</f>
        <v>0</v>
      </c>
      <c r="W133" s="221"/>
      <c r="X133" s="221" t="s">
        <v>239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240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60" t="s">
        <v>1963</v>
      </c>
      <c r="D134" s="223"/>
      <c r="E134" s="224">
        <v>6.9349999999999996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242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8">
        <v>40</v>
      </c>
      <c r="B135" s="239" t="s">
        <v>1964</v>
      </c>
      <c r="C135" s="259" t="s">
        <v>1965</v>
      </c>
      <c r="D135" s="240" t="s">
        <v>236</v>
      </c>
      <c r="E135" s="241">
        <v>4.2</v>
      </c>
      <c r="F135" s="242"/>
      <c r="G135" s="243">
        <f>ROUND(E135*F135,2)</f>
        <v>0</v>
      </c>
      <c r="H135" s="242"/>
      <c r="I135" s="243">
        <f>ROUND(E135*H135,2)</f>
        <v>0</v>
      </c>
      <c r="J135" s="242"/>
      <c r="K135" s="243">
        <f>ROUND(E135*J135,2)</f>
        <v>0</v>
      </c>
      <c r="L135" s="243">
        <v>15</v>
      </c>
      <c r="M135" s="243">
        <f>G135*(1+L135/100)</f>
        <v>0</v>
      </c>
      <c r="N135" s="241">
        <v>0</v>
      </c>
      <c r="O135" s="241">
        <f>ROUND(E135*N135,2)</f>
        <v>0</v>
      </c>
      <c r="P135" s="241">
        <v>0</v>
      </c>
      <c r="Q135" s="241">
        <f>ROUND(E135*P135,2)</f>
        <v>0</v>
      </c>
      <c r="R135" s="243"/>
      <c r="S135" s="243" t="s">
        <v>323</v>
      </c>
      <c r="T135" s="244" t="s">
        <v>324</v>
      </c>
      <c r="U135" s="221">
        <v>0</v>
      </c>
      <c r="V135" s="221">
        <f>ROUND(E135*U135,2)</f>
        <v>0</v>
      </c>
      <c r="W135" s="221"/>
      <c r="X135" s="221" t="s">
        <v>239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240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60" t="s">
        <v>1966</v>
      </c>
      <c r="D136" s="223"/>
      <c r="E136" s="224">
        <v>4.2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242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">
      <c r="A137" s="231" t="s">
        <v>232</v>
      </c>
      <c r="B137" s="232" t="s">
        <v>109</v>
      </c>
      <c r="C137" s="258" t="s">
        <v>110</v>
      </c>
      <c r="D137" s="233"/>
      <c r="E137" s="234"/>
      <c r="F137" s="235"/>
      <c r="G137" s="235">
        <f>SUMIF(AG138:AG143,"&lt;&gt;NOR",G138:G143)</f>
        <v>0</v>
      </c>
      <c r="H137" s="235"/>
      <c r="I137" s="235">
        <f>SUM(I138:I143)</f>
        <v>0</v>
      </c>
      <c r="J137" s="235"/>
      <c r="K137" s="235">
        <f>SUM(K138:K143)</f>
        <v>0</v>
      </c>
      <c r="L137" s="235"/>
      <c r="M137" s="235">
        <f>SUM(M138:M143)</f>
        <v>0</v>
      </c>
      <c r="N137" s="234"/>
      <c r="O137" s="234">
        <f>SUM(O138:O143)</f>
        <v>1.44</v>
      </c>
      <c r="P137" s="234"/>
      <c r="Q137" s="234">
        <f>SUM(Q138:Q143)</f>
        <v>0</v>
      </c>
      <c r="R137" s="235"/>
      <c r="S137" s="235"/>
      <c r="T137" s="236"/>
      <c r="U137" s="230"/>
      <c r="V137" s="230">
        <f>SUM(V138:V143)</f>
        <v>2.0099999999999998</v>
      </c>
      <c r="W137" s="230"/>
      <c r="X137" s="230"/>
      <c r="AG137" t="s">
        <v>233</v>
      </c>
    </row>
    <row r="138" spans="1:60" outlineLevel="1" x14ac:dyDescent="0.2">
      <c r="A138" s="238">
        <v>41</v>
      </c>
      <c r="B138" s="239" t="s">
        <v>1967</v>
      </c>
      <c r="C138" s="259" t="s">
        <v>1968</v>
      </c>
      <c r="D138" s="240" t="s">
        <v>572</v>
      </c>
      <c r="E138" s="241">
        <v>0.54530000000000001</v>
      </c>
      <c r="F138" s="242"/>
      <c r="G138" s="243">
        <f>ROUND(E138*F138,2)</f>
        <v>0</v>
      </c>
      <c r="H138" s="242"/>
      <c r="I138" s="243">
        <f>ROUND(E138*H138,2)</f>
        <v>0</v>
      </c>
      <c r="J138" s="242"/>
      <c r="K138" s="243">
        <f>ROUND(E138*J138,2)</f>
        <v>0</v>
      </c>
      <c r="L138" s="243">
        <v>15</v>
      </c>
      <c r="M138" s="243">
        <f>G138*(1+L138/100)</f>
        <v>0</v>
      </c>
      <c r="N138" s="241">
        <v>2.5249999999999999</v>
      </c>
      <c r="O138" s="241">
        <f>ROUND(E138*N138,2)</f>
        <v>1.38</v>
      </c>
      <c r="P138" s="241">
        <v>0</v>
      </c>
      <c r="Q138" s="241">
        <f>ROUND(E138*P138,2)</f>
        <v>0</v>
      </c>
      <c r="R138" s="243" t="s">
        <v>290</v>
      </c>
      <c r="S138" s="243" t="s">
        <v>237</v>
      </c>
      <c r="T138" s="244" t="s">
        <v>1098</v>
      </c>
      <c r="U138" s="221">
        <v>3.2130000000000001</v>
      </c>
      <c r="V138" s="221">
        <f>ROUND(E138*U138,2)</f>
        <v>1.75</v>
      </c>
      <c r="W138" s="221"/>
      <c r="X138" s="221" t="s">
        <v>239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240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61" t="s">
        <v>1969</v>
      </c>
      <c r="D139" s="245"/>
      <c r="E139" s="245"/>
      <c r="F139" s="245"/>
      <c r="G139" s="245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292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60" t="s">
        <v>1970</v>
      </c>
      <c r="D140" s="223"/>
      <c r="E140" s="224">
        <v>0.54530000000000001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242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38">
        <v>42</v>
      </c>
      <c r="B141" s="239" t="s">
        <v>462</v>
      </c>
      <c r="C141" s="259" t="s">
        <v>463</v>
      </c>
      <c r="D141" s="240" t="s">
        <v>236</v>
      </c>
      <c r="E141" s="241">
        <v>0.64</v>
      </c>
      <c r="F141" s="242"/>
      <c r="G141" s="243">
        <f>ROUND(E141*F141,2)</f>
        <v>0</v>
      </c>
      <c r="H141" s="242"/>
      <c r="I141" s="243">
        <f>ROUND(E141*H141,2)</f>
        <v>0</v>
      </c>
      <c r="J141" s="242"/>
      <c r="K141" s="243">
        <f>ROUND(E141*J141,2)</f>
        <v>0</v>
      </c>
      <c r="L141" s="243">
        <v>15</v>
      </c>
      <c r="M141" s="243">
        <f>G141*(1+L141/100)</f>
        <v>0</v>
      </c>
      <c r="N141" s="241">
        <v>9.8680000000000004E-2</v>
      </c>
      <c r="O141" s="241">
        <f>ROUND(E141*N141,2)</f>
        <v>0.06</v>
      </c>
      <c r="P141" s="241">
        <v>0</v>
      </c>
      <c r="Q141" s="241">
        <f>ROUND(E141*P141,2)</f>
        <v>0</v>
      </c>
      <c r="R141" s="243" t="s">
        <v>290</v>
      </c>
      <c r="S141" s="243" t="s">
        <v>237</v>
      </c>
      <c r="T141" s="244" t="s">
        <v>238</v>
      </c>
      <c r="U141" s="221">
        <v>0.41199999999999998</v>
      </c>
      <c r="V141" s="221">
        <f>ROUND(E141*U141,2)</f>
        <v>0.26</v>
      </c>
      <c r="W141" s="221"/>
      <c r="X141" s="221" t="s">
        <v>239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240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17"/>
      <c r="B142" s="218"/>
      <c r="C142" s="261" t="s">
        <v>464</v>
      </c>
      <c r="D142" s="245"/>
      <c r="E142" s="245"/>
      <c r="F142" s="245"/>
      <c r="G142" s="245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292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47" t="str">
        <f>C142</f>
        <v>na zdivu jako podklad např. pod izolaci, na parapetech z prefabrikovaných dílců, pod oplechování apod., vodorovný nebo ve spádu do 15°, hlazený dřevěným hladítkem,</v>
      </c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60" t="s">
        <v>1971</v>
      </c>
      <c r="D143" s="223"/>
      <c r="E143" s="224">
        <v>0.64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242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x14ac:dyDescent="0.2">
      <c r="A144" s="231" t="s">
        <v>232</v>
      </c>
      <c r="B144" s="232" t="s">
        <v>111</v>
      </c>
      <c r="C144" s="258" t="s">
        <v>112</v>
      </c>
      <c r="D144" s="233"/>
      <c r="E144" s="234"/>
      <c r="F144" s="235"/>
      <c r="G144" s="235">
        <f>SUMIF(AG145:AG146,"&lt;&gt;NOR",G145:G146)</f>
        <v>0</v>
      </c>
      <c r="H144" s="235"/>
      <c r="I144" s="235">
        <f>SUM(I145:I146)</f>
        <v>0</v>
      </c>
      <c r="J144" s="235"/>
      <c r="K144" s="235">
        <f>SUM(K145:K146)</f>
        <v>0</v>
      </c>
      <c r="L144" s="235"/>
      <c r="M144" s="235">
        <f>SUM(M145:M146)</f>
        <v>0</v>
      </c>
      <c r="N144" s="234"/>
      <c r="O144" s="234">
        <f>SUM(O145:O146)</f>
        <v>0.3</v>
      </c>
      <c r="P144" s="234"/>
      <c r="Q144" s="234">
        <f>SUM(Q145:Q146)</f>
        <v>0</v>
      </c>
      <c r="R144" s="235"/>
      <c r="S144" s="235"/>
      <c r="T144" s="236"/>
      <c r="U144" s="230"/>
      <c r="V144" s="230">
        <f>SUM(V145:V146)</f>
        <v>0</v>
      </c>
      <c r="W144" s="230"/>
      <c r="X144" s="230"/>
      <c r="AG144" t="s">
        <v>233</v>
      </c>
    </row>
    <row r="145" spans="1:60" outlineLevel="1" x14ac:dyDescent="0.2">
      <c r="A145" s="248">
        <v>43</v>
      </c>
      <c r="B145" s="249" t="s">
        <v>1972</v>
      </c>
      <c r="C145" s="263" t="s">
        <v>1973</v>
      </c>
      <c r="D145" s="250" t="s">
        <v>278</v>
      </c>
      <c r="E145" s="251">
        <v>1</v>
      </c>
      <c r="F145" s="252"/>
      <c r="G145" s="253">
        <f>ROUND(E145*F145,2)</f>
        <v>0</v>
      </c>
      <c r="H145" s="252"/>
      <c r="I145" s="253">
        <f>ROUND(E145*H145,2)</f>
        <v>0</v>
      </c>
      <c r="J145" s="252"/>
      <c r="K145" s="253">
        <f>ROUND(E145*J145,2)</f>
        <v>0</v>
      </c>
      <c r="L145" s="253">
        <v>15</v>
      </c>
      <c r="M145" s="253">
        <f>G145*(1+L145/100)</f>
        <v>0</v>
      </c>
      <c r="N145" s="251">
        <v>0.15</v>
      </c>
      <c r="O145" s="251">
        <f>ROUND(E145*N145,2)</f>
        <v>0.15</v>
      </c>
      <c r="P145" s="251">
        <v>0</v>
      </c>
      <c r="Q145" s="251">
        <f>ROUND(E145*P145,2)</f>
        <v>0</v>
      </c>
      <c r="R145" s="253"/>
      <c r="S145" s="253" t="s">
        <v>323</v>
      </c>
      <c r="T145" s="254" t="s">
        <v>324</v>
      </c>
      <c r="U145" s="221">
        <v>0</v>
      </c>
      <c r="V145" s="221">
        <f>ROUND(E145*U145,2)</f>
        <v>0</v>
      </c>
      <c r="W145" s="221"/>
      <c r="X145" s="221" t="s">
        <v>239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240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8">
        <v>44</v>
      </c>
      <c r="B146" s="249" t="s">
        <v>1974</v>
      </c>
      <c r="C146" s="263" t="s">
        <v>1975</v>
      </c>
      <c r="D146" s="250" t="s">
        <v>278</v>
      </c>
      <c r="E146" s="251">
        <v>1</v>
      </c>
      <c r="F146" s="252"/>
      <c r="G146" s="253">
        <f>ROUND(E146*F146,2)</f>
        <v>0</v>
      </c>
      <c r="H146" s="252"/>
      <c r="I146" s="253">
        <f>ROUND(E146*H146,2)</f>
        <v>0</v>
      </c>
      <c r="J146" s="252"/>
      <c r="K146" s="253">
        <f>ROUND(E146*J146,2)</f>
        <v>0</v>
      </c>
      <c r="L146" s="253">
        <v>15</v>
      </c>
      <c r="M146" s="253">
        <f>G146*(1+L146/100)</f>
        <v>0</v>
      </c>
      <c r="N146" s="251">
        <v>0.15</v>
      </c>
      <c r="O146" s="251">
        <f>ROUND(E146*N146,2)</f>
        <v>0.15</v>
      </c>
      <c r="P146" s="251">
        <v>0</v>
      </c>
      <c r="Q146" s="251">
        <f>ROUND(E146*P146,2)</f>
        <v>0</v>
      </c>
      <c r="R146" s="253"/>
      <c r="S146" s="253" t="s">
        <v>323</v>
      </c>
      <c r="T146" s="254" t="s">
        <v>324</v>
      </c>
      <c r="U146" s="221">
        <v>0</v>
      </c>
      <c r="V146" s="221">
        <f>ROUND(E146*U146,2)</f>
        <v>0</v>
      </c>
      <c r="W146" s="221"/>
      <c r="X146" s="221" t="s">
        <v>239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240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31" t="s">
        <v>232</v>
      </c>
      <c r="B147" s="232" t="s">
        <v>113</v>
      </c>
      <c r="C147" s="258" t="s">
        <v>114</v>
      </c>
      <c r="D147" s="233"/>
      <c r="E147" s="234"/>
      <c r="F147" s="235"/>
      <c r="G147" s="235">
        <f>SUMIF(AG148:AG152,"&lt;&gt;NOR",G148:G152)</f>
        <v>0</v>
      </c>
      <c r="H147" s="235"/>
      <c r="I147" s="235">
        <f>SUM(I148:I152)</f>
        <v>0</v>
      </c>
      <c r="J147" s="235"/>
      <c r="K147" s="235">
        <f>SUM(K148:K152)</f>
        <v>0</v>
      </c>
      <c r="L147" s="235"/>
      <c r="M147" s="235">
        <f>SUM(M148:M152)</f>
        <v>0</v>
      </c>
      <c r="N147" s="234"/>
      <c r="O147" s="234">
        <f>SUM(O148:O152)</f>
        <v>0</v>
      </c>
      <c r="P147" s="234"/>
      <c r="Q147" s="234">
        <f>SUM(Q148:Q152)</f>
        <v>0</v>
      </c>
      <c r="R147" s="235"/>
      <c r="S147" s="235"/>
      <c r="T147" s="236"/>
      <c r="U147" s="230"/>
      <c r="V147" s="230">
        <f>SUM(V148:V152)</f>
        <v>0.3</v>
      </c>
      <c r="W147" s="230"/>
      <c r="X147" s="230"/>
      <c r="AG147" t="s">
        <v>233</v>
      </c>
    </row>
    <row r="148" spans="1:60" ht="22.5" outlineLevel="1" x14ac:dyDescent="0.2">
      <c r="A148" s="238">
        <v>45</v>
      </c>
      <c r="B148" s="239" t="s">
        <v>1976</v>
      </c>
      <c r="C148" s="259" t="s">
        <v>1977</v>
      </c>
      <c r="D148" s="240" t="s">
        <v>278</v>
      </c>
      <c r="E148" s="241">
        <v>1</v>
      </c>
      <c r="F148" s="242"/>
      <c r="G148" s="243">
        <f>ROUND(E148*F148,2)</f>
        <v>0</v>
      </c>
      <c r="H148" s="242"/>
      <c r="I148" s="243">
        <f>ROUND(E148*H148,2)</f>
        <v>0</v>
      </c>
      <c r="J148" s="242"/>
      <c r="K148" s="243">
        <f>ROUND(E148*J148,2)</f>
        <v>0</v>
      </c>
      <c r="L148" s="243">
        <v>15</v>
      </c>
      <c r="M148" s="243">
        <f>G148*(1+L148/100)</f>
        <v>0</v>
      </c>
      <c r="N148" s="241">
        <v>3.0000000000000001E-5</v>
      </c>
      <c r="O148" s="241">
        <f>ROUND(E148*N148,2)</f>
        <v>0</v>
      </c>
      <c r="P148" s="241">
        <v>0</v>
      </c>
      <c r="Q148" s="241">
        <f>ROUND(E148*P148,2)</f>
        <v>0</v>
      </c>
      <c r="R148" s="243" t="s">
        <v>1921</v>
      </c>
      <c r="S148" s="243" t="s">
        <v>237</v>
      </c>
      <c r="T148" s="244" t="s">
        <v>1098</v>
      </c>
      <c r="U148" s="221">
        <v>0.3</v>
      </c>
      <c r="V148" s="221">
        <f>ROUND(E148*U148,2)</f>
        <v>0.3</v>
      </c>
      <c r="W148" s="221"/>
      <c r="X148" s="221" t="s">
        <v>239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240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61" t="s">
        <v>1922</v>
      </c>
      <c r="D149" s="245"/>
      <c r="E149" s="245"/>
      <c r="F149" s="245"/>
      <c r="G149" s="245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292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60" t="s">
        <v>1978</v>
      </c>
      <c r="D150" s="223"/>
      <c r="E150" s="224">
        <v>1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242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8">
        <v>46</v>
      </c>
      <c r="B151" s="239" t="s">
        <v>1979</v>
      </c>
      <c r="C151" s="259" t="s">
        <v>1980</v>
      </c>
      <c r="D151" s="240" t="s">
        <v>278</v>
      </c>
      <c r="E151" s="241">
        <v>1</v>
      </c>
      <c r="F151" s="242"/>
      <c r="G151" s="243">
        <f>ROUND(E151*F151,2)</f>
        <v>0</v>
      </c>
      <c r="H151" s="242"/>
      <c r="I151" s="243">
        <f>ROUND(E151*H151,2)</f>
        <v>0</v>
      </c>
      <c r="J151" s="242"/>
      <c r="K151" s="243">
        <f>ROUND(E151*J151,2)</f>
        <v>0</v>
      </c>
      <c r="L151" s="243">
        <v>15</v>
      </c>
      <c r="M151" s="243">
        <f>G151*(1+L151/100)</f>
        <v>0</v>
      </c>
      <c r="N151" s="241">
        <v>4.2999999999999999E-4</v>
      </c>
      <c r="O151" s="241">
        <f>ROUND(E151*N151,2)</f>
        <v>0</v>
      </c>
      <c r="P151" s="241">
        <v>0</v>
      </c>
      <c r="Q151" s="241">
        <f>ROUND(E151*P151,2)</f>
        <v>0</v>
      </c>
      <c r="R151" s="243" t="s">
        <v>331</v>
      </c>
      <c r="S151" s="243" t="s">
        <v>237</v>
      </c>
      <c r="T151" s="244" t="s">
        <v>556</v>
      </c>
      <c r="U151" s="221">
        <v>0</v>
      </c>
      <c r="V151" s="221">
        <f>ROUND(E151*U151,2)</f>
        <v>0</v>
      </c>
      <c r="W151" s="221"/>
      <c r="X151" s="221" t="s">
        <v>332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333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60" t="s">
        <v>1978</v>
      </c>
      <c r="D152" s="223"/>
      <c r="E152" s="224">
        <v>1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242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x14ac:dyDescent="0.2">
      <c r="A153" s="231" t="s">
        <v>232</v>
      </c>
      <c r="B153" s="232" t="s">
        <v>119</v>
      </c>
      <c r="C153" s="258" t="s">
        <v>120</v>
      </c>
      <c r="D153" s="233"/>
      <c r="E153" s="234"/>
      <c r="F153" s="235"/>
      <c r="G153" s="235">
        <f>SUMIF(AG154:AG155,"&lt;&gt;NOR",G154:G155)</f>
        <v>0</v>
      </c>
      <c r="H153" s="235"/>
      <c r="I153" s="235">
        <f>SUM(I154:I155)</f>
        <v>0</v>
      </c>
      <c r="J153" s="235"/>
      <c r="K153" s="235">
        <f>SUM(K154:K155)</f>
        <v>0</v>
      </c>
      <c r="L153" s="235"/>
      <c r="M153" s="235">
        <f>SUM(M154:M155)</f>
        <v>0</v>
      </c>
      <c r="N153" s="234"/>
      <c r="O153" s="234">
        <f>SUM(O154:O155)</f>
        <v>0.02</v>
      </c>
      <c r="P153" s="234"/>
      <c r="Q153" s="234">
        <f>SUM(Q154:Q155)</f>
        <v>0</v>
      </c>
      <c r="R153" s="235"/>
      <c r="S153" s="235"/>
      <c r="T153" s="236"/>
      <c r="U153" s="230"/>
      <c r="V153" s="230">
        <f>SUM(V154:V155)</f>
        <v>2.2799999999999998</v>
      </c>
      <c r="W153" s="230"/>
      <c r="X153" s="230"/>
      <c r="AG153" t="s">
        <v>233</v>
      </c>
    </row>
    <row r="154" spans="1:60" outlineLevel="1" x14ac:dyDescent="0.2">
      <c r="A154" s="238">
        <v>47</v>
      </c>
      <c r="B154" s="239" t="s">
        <v>543</v>
      </c>
      <c r="C154" s="259" t="s">
        <v>544</v>
      </c>
      <c r="D154" s="240" t="s">
        <v>236</v>
      </c>
      <c r="E154" s="241">
        <v>10.66</v>
      </c>
      <c r="F154" s="242"/>
      <c r="G154" s="243">
        <f>ROUND(E154*F154,2)</f>
        <v>0</v>
      </c>
      <c r="H154" s="242"/>
      <c r="I154" s="243">
        <f>ROUND(E154*H154,2)</f>
        <v>0</v>
      </c>
      <c r="J154" s="242"/>
      <c r="K154" s="243">
        <f>ROUND(E154*J154,2)</f>
        <v>0</v>
      </c>
      <c r="L154" s="243">
        <v>15</v>
      </c>
      <c r="M154" s="243">
        <f>G154*(1+L154/100)</f>
        <v>0</v>
      </c>
      <c r="N154" s="241">
        <v>1.58E-3</v>
      </c>
      <c r="O154" s="241">
        <f>ROUND(E154*N154,2)</f>
        <v>0.02</v>
      </c>
      <c r="P154" s="241">
        <v>0</v>
      </c>
      <c r="Q154" s="241">
        <f>ROUND(E154*P154,2)</f>
        <v>0</v>
      </c>
      <c r="R154" s="243" t="s">
        <v>545</v>
      </c>
      <c r="S154" s="243" t="s">
        <v>237</v>
      </c>
      <c r="T154" s="244" t="s">
        <v>1098</v>
      </c>
      <c r="U154" s="221">
        <v>0.214</v>
      </c>
      <c r="V154" s="221">
        <f>ROUND(E154*U154,2)</f>
        <v>2.2799999999999998</v>
      </c>
      <c r="W154" s="221"/>
      <c r="X154" s="221" t="s">
        <v>239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240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60" t="s">
        <v>1981</v>
      </c>
      <c r="D155" s="223"/>
      <c r="E155" s="224">
        <v>10.66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242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">
      <c r="A156" s="231" t="s">
        <v>232</v>
      </c>
      <c r="B156" s="232" t="s">
        <v>121</v>
      </c>
      <c r="C156" s="258" t="s">
        <v>122</v>
      </c>
      <c r="D156" s="233"/>
      <c r="E156" s="234"/>
      <c r="F156" s="235"/>
      <c r="G156" s="235">
        <f>SUMIF(AG157:AG162,"&lt;&gt;NOR",G157:G162)</f>
        <v>0</v>
      </c>
      <c r="H156" s="235"/>
      <c r="I156" s="235">
        <f>SUM(I157:I162)</f>
        <v>0</v>
      </c>
      <c r="J156" s="235"/>
      <c r="K156" s="235">
        <f>SUM(K157:K162)</f>
        <v>0</v>
      </c>
      <c r="L156" s="235"/>
      <c r="M156" s="235">
        <f>SUM(M157:M162)</f>
        <v>0</v>
      </c>
      <c r="N156" s="234"/>
      <c r="O156" s="234">
        <f>SUM(O157:O162)</f>
        <v>0</v>
      </c>
      <c r="P156" s="234"/>
      <c r="Q156" s="234">
        <f>SUM(Q157:Q162)</f>
        <v>0</v>
      </c>
      <c r="R156" s="235"/>
      <c r="S156" s="235"/>
      <c r="T156" s="236"/>
      <c r="U156" s="230"/>
      <c r="V156" s="230">
        <f>SUM(V157:V162)</f>
        <v>2</v>
      </c>
      <c r="W156" s="230"/>
      <c r="X156" s="230"/>
      <c r="AG156" t="s">
        <v>233</v>
      </c>
    </row>
    <row r="157" spans="1:60" ht="22.5" outlineLevel="1" x14ac:dyDescent="0.2">
      <c r="A157" s="238">
        <v>48</v>
      </c>
      <c r="B157" s="239" t="s">
        <v>1762</v>
      </c>
      <c r="C157" s="259" t="s">
        <v>1763</v>
      </c>
      <c r="D157" s="240" t="s">
        <v>278</v>
      </c>
      <c r="E157" s="241">
        <v>16</v>
      </c>
      <c r="F157" s="242"/>
      <c r="G157" s="243">
        <f>ROUND(E157*F157,2)</f>
        <v>0</v>
      </c>
      <c r="H157" s="242"/>
      <c r="I157" s="243">
        <f>ROUND(E157*H157,2)</f>
        <v>0</v>
      </c>
      <c r="J157" s="242"/>
      <c r="K157" s="243">
        <f>ROUND(E157*J157,2)</f>
        <v>0</v>
      </c>
      <c r="L157" s="243">
        <v>15</v>
      </c>
      <c r="M157" s="243">
        <f>G157*(1+L157/100)</f>
        <v>0</v>
      </c>
      <c r="N157" s="241">
        <v>3.0000000000000001E-5</v>
      </c>
      <c r="O157" s="241">
        <f>ROUND(E157*N157,2)</f>
        <v>0</v>
      </c>
      <c r="P157" s="241">
        <v>0</v>
      </c>
      <c r="Q157" s="241">
        <f>ROUND(E157*P157,2)</f>
        <v>0</v>
      </c>
      <c r="R157" s="243" t="s">
        <v>361</v>
      </c>
      <c r="S157" s="243" t="s">
        <v>237</v>
      </c>
      <c r="T157" s="244" t="s">
        <v>238</v>
      </c>
      <c r="U157" s="221">
        <v>0.125</v>
      </c>
      <c r="V157" s="221">
        <f>ROUND(E157*U157,2)</f>
        <v>2</v>
      </c>
      <c r="W157" s="221"/>
      <c r="X157" s="221" t="s">
        <v>239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240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60" t="s">
        <v>1982</v>
      </c>
      <c r="D158" s="223"/>
      <c r="E158" s="224">
        <v>16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242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8">
        <v>49</v>
      </c>
      <c r="B159" s="239" t="s">
        <v>1983</v>
      </c>
      <c r="C159" s="259" t="s">
        <v>1984</v>
      </c>
      <c r="D159" s="240" t="s">
        <v>278</v>
      </c>
      <c r="E159" s="241">
        <v>1</v>
      </c>
      <c r="F159" s="242"/>
      <c r="G159" s="243">
        <f>ROUND(E159*F159,2)</f>
        <v>0</v>
      </c>
      <c r="H159" s="242"/>
      <c r="I159" s="243">
        <f>ROUND(E159*H159,2)</f>
        <v>0</v>
      </c>
      <c r="J159" s="242"/>
      <c r="K159" s="243">
        <f>ROUND(E159*J159,2)</f>
        <v>0</v>
      </c>
      <c r="L159" s="243">
        <v>15</v>
      </c>
      <c r="M159" s="243">
        <f>G159*(1+L159/100)</f>
        <v>0</v>
      </c>
      <c r="N159" s="241">
        <v>0</v>
      </c>
      <c r="O159" s="241">
        <f>ROUND(E159*N159,2)</f>
        <v>0</v>
      </c>
      <c r="P159" s="241">
        <v>0</v>
      </c>
      <c r="Q159" s="241">
        <f>ROUND(E159*P159,2)</f>
        <v>0</v>
      </c>
      <c r="R159" s="243"/>
      <c r="S159" s="243" t="s">
        <v>323</v>
      </c>
      <c r="T159" s="244" t="s">
        <v>324</v>
      </c>
      <c r="U159" s="221">
        <v>0</v>
      </c>
      <c r="V159" s="221">
        <f>ROUND(E159*U159,2)</f>
        <v>0</v>
      </c>
      <c r="W159" s="221"/>
      <c r="X159" s="221" t="s">
        <v>239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240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60" t="s">
        <v>1985</v>
      </c>
      <c r="D160" s="223"/>
      <c r="E160" s="224">
        <v>1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242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8">
        <v>50</v>
      </c>
      <c r="B161" s="239" t="s">
        <v>1986</v>
      </c>
      <c r="C161" s="259" t="s">
        <v>1987</v>
      </c>
      <c r="D161" s="240" t="s">
        <v>278</v>
      </c>
      <c r="E161" s="241">
        <v>1</v>
      </c>
      <c r="F161" s="242"/>
      <c r="G161" s="243">
        <f>ROUND(E161*F161,2)</f>
        <v>0</v>
      </c>
      <c r="H161" s="242"/>
      <c r="I161" s="243">
        <f>ROUND(E161*H161,2)</f>
        <v>0</v>
      </c>
      <c r="J161" s="242"/>
      <c r="K161" s="243">
        <f>ROUND(E161*J161,2)</f>
        <v>0</v>
      </c>
      <c r="L161" s="243">
        <v>15</v>
      </c>
      <c r="M161" s="243">
        <f>G161*(1+L161/100)</f>
        <v>0</v>
      </c>
      <c r="N161" s="241">
        <v>0</v>
      </c>
      <c r="O161" s="241">
        <f>ROUND(E161*N161,2)</f>
        <v>0</v>
      </c>
      <c r="P161" s="241">
        <v>0</v>
      </c>
      <c r="Q161" s="241">
        <f>ROUND(E161*P161,2)</f>
        <v>0</v>
      </c>
      <c r="R161" s="243"/>
      <c r="S161" s="243" t="s">
        <v>323</v>
      </c>
      <c r="T161" s="244" t="s">
        <v>324</v>
      </c>
      <c r="U161" s="221">
        <v>0</v>
      </c>
      <c r="V161" s="221">
        <f>ROUND(E161*U161,2)</f>
        <v>0</v>
      </c>
      <c r="W161" s="221"/>
      <c r="X161" s="221" t="s">
        <v>239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240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60" t="s">
        <v>1988</v>
      </c>
      <c r="D162" s="223"/>
      <c r="E162" s="224">
        <v>1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242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x14ac:dyDescent="0.2">
      <c r="A163" s="231" t="s">
        <v>232</v>
      </c>
      <c r="B163" s="232" t="s">
        <v>123</v>
      </c>
      <c r="C163" s="258" t="s">
        <v>124</v>
      </c>
      <c r="D163" s="233"/>
      <c r="E163" s="234"/>
      <c r="F163" s="235"/>
      <c r="G163" s="235">
        <f>SUMIF(AG164:AG171,"&lt;&gt;NOR",G164:G171)</f>
        <v>0</v>
      </c>
      <c r="H163" s="235"/>
      <c r="I163" s="235">
        <f>SUM(I164:I171)</f>
        <v>0</v>
      </c>
      <c r="J163" s="235"/>
      <c r="K163" s="235">
        <f>SUM(K164:K171)</f>
        <v>0</v>
      </c>
      <c r="L163" s="235"/>
      <c r="M163" s="235">
        <f>SUM(M164:M171)</f>
        <v>0</v>
      </c>
      <c r="N163" s="234"/>
      <c r="O163" s="234">
        <f>SUM(O164:O171)</f>
        <v>0.01</v>
      </c>
      <c r="P163" s="234"/>
      <c r="Q163" s="234">
        <f>SUM(Q164:Q171)</f>
        <v>0.55000000000000004</v>
      </c>
      <c r="R163" s="235"/>
      <c r="S163" s="235"/>
      <c r="T163" s="236"/>
      <c r="U163" s="230"/>
      <c r="V163" s="230">
        <f>SUM(V164:V171)</f>
        <v>7.42</v>
      </c>
      <c r="W163" s="230"/>
      <c r="X163" s="230"/>
      <c r="AG163" t="s">
        <v>233</v>
      </c>
    </row>
    <row r="164" spans="1:60" outlineLevel="1" x14ac:dyDescent="0.2">
      <c r="A164" s="238">
        <v>51</v>
      </c>
      <c r="B164" s="239" t="s">
        <v>721</v>
      </c>
      <c r="C164" s="259" t="s">
        <v>722</v>
      </c>
      <c r="D164" s="240" t="s">
        <v>236</v>
      </c>
      <c r="E164" s="241">
        <v>5.28</v>
      </c>
      <c r="F164" s="242"/>
      <c r="G164" s="243">
        <f>ROUND(E164*F164,2)</f>
        <v>0</v>
      </c>
      <c r="H164" s="242"/>
      <c r="I164" s="243">
        <f>ROUND(E164*H164,2)</f>
        <v>0</v>
      </c>
      <c r="J164" s="242"/>
      <c r="K164" s="243">
        <f>ROUND(E164*J164,2)</f>
        <v>0</v>
      </c>
      <c r="L164" s="243">
        <v>15</v>
      </c>
      <c r="M164" s="243">
        <f>G164*(1+L164/100)</f>
        <v>0</v>
      </c>
      <c r="N164" s="241">
        <v>1E-3</v>
      </c>
      <c r="O164" s="241">
        <f>ROUND(E164*N164,2)</f>
        <v>0.01</v>
      </c>
      <c r="P164" s="241">
        <v>4.1200000000000001E-2</v>
      </c>
      <c r="Q164" s="241">
        <f>ROUND(E164*P164,2)</f>
        <v>0.22</v>
      </c>
      <c r="R164" s="243" t="s">
        <v>566</v>
      </c>
      <c r="S164" s="243" t="s">
        <v>237</v>
      </c>
      <c r="T164" s="244" t="s">
        <v>238</v>
      </c>
      <c r="U164" s="221">
        <v>0.498</v>
      </c>
      <c r="V164" s="221">
        <f>ROUND(E164*U164,2)</f>
        <v>2.63</v>
      </c>
      <c r="W164" s="221"/>
      <c r="X164" s="221" t="s">
        <v>239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240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60" t="s">
        <v>1989</v>
      </c>
      <c r="D165" s="223"/>
      <c r="E165" s="224">
        <v>5.28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242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38">
        <v>52</v>
      </c>
      <c r="B166" s="239" t="s">
        <v>744</v>
      </c>
      <c r="C166" s="259" t="s">
        <v>745</v>
      </c>
      <c r="D166" s="240" t="s">
        <v>236</v>
      </c>
      <c r="E166" s="241">
        <v>4.92</v>
      </c>
      <c r="F166" s="242"/>
      <c r="G166" s="243">
        <f>ROUND(E166*F166,2)</f>
        <v>0</v>
      </c>
      <c r="H166" s="242"/>
      <c r="I166" s="243">
        <f>ROUND(E166*H166,2)</f>
        <v>0</v>
      </c>
      <c r="J166" s="242"/>
      <c r="K166" s="243">
        <f>ROUND(E166*J166,2)</f>
        <v>0</v>
      </c>
      <c r="L166" s="243">
        <v>15</v>
      </c>
      <c r="M166" s="243">
        <f>G166*(1+L166/100)</f>
        <v>0</v>
      </c>
      <c r="N166" s="241">
        <v>0</v>
      </c>
      <c r="O166" s="241">
        <f>ROUND(E166*N166,2)</f>
        <v>0</v>
      </c>
      <c r="P166" s="241">
        <v>6.8000000000000005E-2</v>
      </c>
      <c r="Q166" s="241">
        <f>ROUND(E166*P166,2)</f>
        <v>0.33</v>
      </c>
      <c r="R166" s="243" t="s">
        <v>566</v>
      </c>
      <c r="S166" s="243" t="s">
        <v>237</v>
      </c>
      <c r="T166" s="244" t="s">
        <v>238</v>
      </c>
      <c r="U166" s="221">
        <v>0.69</v>
      </c>
      <c r="V166" s="221">
        <f>ROUND(E166*U166,2)</f>
        <v>3.39</v>
      </c>
      <c r="W166" s="221"/>
      <c r="X166" s="221" t="s">
        <v>239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61" t="s">
        <v>746</v>
      </c>
      <c r="D167" s="245"/>
      <c r="E167" s="245"/>
      <c r="F167" s="245"/>
      <c r="G167" s="245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292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60" t="s">
        <v>1990</v>
      </c>
      <c r="D168" s="223"/>
      <c r="E168" s="224">
        <v>4.92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242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38">
        <v>53</v>
      </c>
      <c r="B169" s="239" t="s">
        <v>1991</v>
      </c>
      <c r="C169" s="259" t="s">
        <v>1992</v>
      </c>
      <c r="D169" s="240" t="s">
        <v>236</v>
      </c>
      <c r="E169" s="241">
        <v>12.1675</v>
      </c>
      <c r="F169" s="242"/>
      <c r="G169" s="243">
        <f>ROUND(E169*F169,2)</f>
        <v>0</v>
      </c>
      <c r="H169" s="242"/>
      <c r="I169" s="243">
        <f>ROUND(E169*H169,2)</f>
        <v>0</v>
      </c>
      <c r="J169" s="242"/>
      <c r="K169" s="243">
        <f>ROUND(E169*J169,2)</f>
        <v>0</v>
      </c>
      <c r="L169" s="243">
        <v>15</v>
      </c>
      <c r="M169" s="243">
        <f>G169*(1+L169/100)</f>
        <v>0</v>
      </c>
      <c r="N169" s="241">
        <v>0</v>
      </c>
      <c r="O169" s="241">
        <f>ROUND(E169*N169,2)</f>
        <v>0</v>
      </c>
      <c r="P169" s="241">
        <v>0</v>
      </c>
      <c r="Q169" s="241">
        <f>ROUND(E169*P169,2)</f>
        <v>0</v>
      </c>
      <c r="R169" s="243" t="s">
        <v>1756</v>
      </c>
      <c r="S169" s="243" t="s">
        <v>237</v>
      </c>
      <c r="T169" s="244" t="s">
        <v>1098</v>
      </c>
      <c r="U169" s="221">
        <v>0.115</v>
      </c>
      <c r="V169" s="221">
        <f>ROUND(E169*U169,2)</f>
        <v>1.4</v>
      </c>
      <c r="W169" s="221"/>
      <c r="X169" s="221" t="s">
        <v>239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240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17"/>
      <c r="B170" s="218"/>
      <c r="C170" s="261" t="s">
        <v>1993</v>
      </c>
      <c r="D170" s="245"/>
      <c r="E170" s="245"/>
      <c r="F170" s="245"/>
      <c r="G170" s="245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292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47" t="str">
        <f>C170</f>
        <v>krajníků, desek nebo panelů od spojovacího materiálu s odklizením a uložením očištěných hmot a spojovacího materiálu na skládku na vzdálenost do 10 m</v>
      </c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60" t="s">
        <v>1927</v>
      </c>
      <c r="D171" s="223"/>
      <c r="E171" s="224">
        <v>12.1675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242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31" t="s">
        <v>232</v>
      </c>
      <c r="B172" s="232" t="s">
        <v>125</v>
      </c>
      <c r="C172" s="258" t="s">
        <v>126</v>
      </c>
      <c r="D172" s="233"/>
      <c r="E172" s="234"/>
      <c r="F172" s="235"/>
      <c r="G172" s="235">
        <f>SUMIF(AG173:AG174,"&lt;&gt;NOR",G173:G174)</f>
        <v>0</v>
      </c>
      <c r="H172" s="235"/>
      <c r="I172" s="235">
        <f>SUM(I173:I174)</f>
        <v>0</v>
      </c>
      <c r="J172" s="235"/>
      <c r="K172" s="235">
        <f>SUM(K173:K174)</f>
        <v>0</v>
      </c>
      <c r="L172" s="235"/>
      <c r="M172" s="235">
        <f>SUM(M173:M174)</f>
        <v>0</v>
      </c>
      <c r="N172" s="234"/>
      <c r="O172" s="234">
        <f>SUM(O173:O174)</f>
        <v>0</v>
      </c>
      <c r="P172" s="234"/>
      <c r="Q172" s="234">
        <f>SUM(Q173:Q174)</f>
        <v>0</v>
      </c>
      <c r="R172" s="235"/>
      <c r="S172" s="235"/>
      <c r="T172" s="236"/>
      <c r="U172" s="230"/>
      <c r="V172" s="230">
        <f>SUM(V173:V174)</f>
        <v>25.22</v>
      </c>
      <c r="W172" s="230"/>
      <c r="X172" s="230"/>
      <c r="AG172" t="s">
        <v>233</v>
      </c>
    </row>
    <row r="173" spans="1:60" ht="33.75" outlineLevel="1" x14ac:dyDescent="0.2">
      <c r="A173" s="238">
        <v>54</v>
      </c>
      <c r="B173" s="239" t="s">
        <v>1994</v>
      </c>
      <c r="C173" s="259" t="s">
        <v>1995</v>
      </c>
      <c r="D173" s="240" t="s">
        <v>756</v>
      </c>
      <c r="E173" s="241">
        <v>26.867529999999999</v>
      </c>
      <c r="F173" s="242"/>
      <c r="G173" s="243">
        <f>ROUND(E173*F173,2)</f>
        <v>0</v>
      </c>
      <c r="H173" s="242"/>
      <c r="I173" s="243">
        <f>ROUND(E173*H173,2)</f>
        <v>0</v>
      </c>
      <c r="J173" s="242"/>
      <c r="K173" s="243">
        <f>ROUND(E173*J173,2)</f>
        <v>0</v>
      </c>
      <c r="L173" s="243">
        <v>15</v>
      </c>
      <c r="M173" s="243">
        <f>G173*(1+L173/100)</f>
        <v>0</v>
      </c>
      <c r="N173" s="241">
        <v>0</v>
      </c>
      <c r="O173" s="241">
        <f>ROUND(E173*N173,2)</f>
        <v>0</v>
      </c>
      <c r="P173" s="241">
        <v>0</v>
      </c>
      <c r="Q173" s="241">
        <f>ROUND(E173*P173,2)</f>
        <v>0</v>
      </c>
      <c r="R173" s="243" t="s">
        <v>361</v>
      </c>
      <c r="S173" s="243" t="s">
        <v>237</v>
      </c>
      <c r="T173" s="244" t="s">
        <v>1098</v>
      </c>
      <c r="U173" s="221">
        <v>0.9385</v>
      </c>
      <c r="V173" s="221">
        <f>ROUND(E173*U173,2)</f>
        <v>25.22</v>
      </c>
      <c r="W173" s="221"/>
      <c r="X173" s="221" t="s">
        <v>757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758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61" t="s">
        <v>759</v>
      </c>
      <c r="D174" s="245"/>
      <c r="E174" s="245"/>
      <c r="F174" s="245"/>
      <c r="G174" s="245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292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231" t="s">
        <v>232</v>
      </c>
      <c r="B175" s="232" t="s">
        <v>153</v>
      </c>
      <c r="C175" s="258" t="s">
        <v>154</v>
      </c>
      <c r="D175" s="233"/>
      <c r="E175" s="234"/>
      <c r="F175" s="235"/>
      <c r="G175" s="235">
        <f>SUMIF(AG176:AG187,"&lt;&gt;NOR",G176:G187)</f>
        <v>0</v>
      </c>
      <c r="H175" s="235"/>
      <c r="I175" s="235">
        <f>SUM(I176:I187)</f>
        <v>0</v>
      </c>
      <c r="J175" s="235"/>
      <c r="K175" s="235">
        <f>SUM(K176:K187)</f>
        <v>0</v>
      </c>
      <c r="L175" s="235"/>
      <c r="M175" s="235">
        <f>SUM(M176:M187)</f>
        <v>0</v>
      </c>
      <c r="N175" s="234"/>
      <c r="O175" s="234">
        <f>SUM(O176:O187)</f>
        <v>0.19</v>
      </c>
      <c r="P175" s="234"/>
      <c r="Q175" s="234">
        <f>SUM(Q176:Q187)</f>
        <v>0</v>
      </c>
      <c r="R175" s="235"/>
      <c r="S175" s="235"/>
      <c r="T175" s="236"/>
      <c r="U175" s="230"/>
      <c r="V175" s="230">
        <f>SUM(V176:V187)</f>
        <v>11.639999999999999</v>
      </c>
      <c r="W175" s="230"/>
      <c r="X175" s="230"/>
      <c r="AG175" t="s">
        <v>233</v>
      </c>
    </row>
    <row r="176" spans="1:60" ht="22.5" outlineLevel="1" x14ac:dyDescent="0.2">
      <c r="A176" s="238">
        <v>55</v>
      </c>
      <c r="B176" s="239" t="s">
        <v>1996</v>
      </c>
      <c r="C176" s="259" t="s">
        <v>1997</v>
      </c>
      <c r="D176" s="240" t="s">
        <v>236</v>
      </c>
      <c r="E176" s="241">
        <v>7.79</v>
      </c>
      <c r="F176" s="242"/>
      <c r="G176" s="243">
        <f>ROUND(E176*F176,2)</f>
        <v>0</v>
      </c>
      <c r="H176" s="242"/>
      <c r="I176" s="243">
        <f>ROUND(E176*H176,2)</f>
        <v>0</v>
      </c>
      <c r="J176" s="242"/>
      <c r="K176" s="243">
        <f>ROUND(E176*J176,2)</f>
        <v>0</v>
      </c>
      <c r="L176" s="243">
        <v>15</v>
      </c>
      <c r="M176" s="243">
        <f>G176*(1+L176/100)</f>
        <v>0</v>
      </c>
      <c r="N176" s="241">
        <v>3.3E-4</v>
      </c>
      <c r="O176" s="241">
        <f>ROUND(E176*N176,2)</f>
        <v>0</v>
      </c>
      <c r="P176" s="241">
        <v>0</v>
      </c>
      <c r="Q176" s="241">
        <f>ROUND(E176*P176,2)</f>
        <v>0</v>
      </c>
      <c r="R176" s="243" t="s">
        <v>1551</v>
      </c>
      <c r="S176" s="243" t="s">
        <v>237</v>
      </c>
      <c r="T176" s="244" t="s">
        <v>1098</v>
      </c>
      <c r="U176" s="221">
        <v>2.75E-2</v>
      </c>
      <c r="V176" s="221">
        <f>ROUND(E176*U176,2)</f>
        <v>0.21</v>
      </c>
      <c r="W176" s="221"/>
      <c r="X176" s="221" t="s">
        <v>239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240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60" t="s">
        <v>1998</v>
      </c>
      <c r="D177" s="223"/>
      <c r="E177" s="224">
        <v>7.79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242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33.75" outlineLevel="1" x14ac:dyDescent="0.2">
      <c r="A178" s="238">
        <v>56</v>
      </c>
      <c r="B178" s="239" t="s">
        <v>1999</v>
      </c>
      <c r="C178" s="259" t="s">
        <v>2000</v>
      </c>
      <c r="D178" s="240" t="s">
        <v>236</v>
      </c>
      <c r="E178" s="241">
        <v>8.6999999999999993</v>
      </c>
      <c r="F178" s="242"/>
      <c r="G178" s="243">
        <f>ROUND(E178*F178,2)</f>
        <v>0</v>
      </c>
      <c r="H178" s="242"/>
      <c r="I178" s="243">
        <f>ROUND(E178*H178,2)</f>
        <v>0</v>
      </c>
      <c r="J178" s="242"/>
      <c r="K178" s="243">
        <f>ROUND(E178*J178,2)</f>
        <v>0</v>
      </c>
      <c r="L178" s="243">
        <v>15</v>
      </c>
      <c r="M178" s="243">
        <f>G178*(1+L178/100)</f>
        <v>0</v>
      </c>
      <c r="N178" s="241">
        <v>1.7000000000000001E-4</v>
      </c>
      <c r="O178" s="241">
        <f>ROUND(E178*N178,2)</f>
        <v>0</v>
      </c>
      <c r="P178" s="241">
        <v>0</v>
      </c>
      <c r="Q178" s="241">
        <f>ROUND(E178*P178,2)</f>
        <v>0</v>
      </c>
      <c r="R178" s="243" t="s">
        <v>1551</v>
      </c>
      <c r="S178" s="243" t="s">
        <v>237</v>
      </c>
      <c r="T178" s="244" t="s">
        <v>1098</v>
      </c>
      <c r="U178" s="221">
        <v>4.9000000000000002E-2</v>
      </c>
      <c r="V178" s="221">
        <f>ROUND(E178*U178,2)</f>
        <v>0.43</v>
      </c>
      <c r="W178" s="221"/>
      <c r="X178" s="221" t="s">
        <v>239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240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60" t="s">
        <v>2001</v>
      </c>
      <c r="D179" s="223"/>
      <c r="E179" s="224">
        <v>8.6999999999999993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242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33.75" outlineLevel="1" x14ac:dyDescent="0.2">
      <c r="A180" s="238">
        <v>57</v>
      </c>
      <c r="B180" s="239" t="s">
        <v>2002</v>
      </c>
      <c r="C180" s="259" t="s">
        <v>2003</v>
      </c>
      <c r="D180" s="240" t="s">
        <v>236</v>
      </c>
      <c r="E180" s="241">
        <v>7.79</v>
      </c>
      <c r="F180" s="242"/>
      <c r="G180" s="243">
        <f>ROUND(E180*F180,2)</f>
        <v>0</v>
      </c>
      <c r="H180" s="242"/>
      <c r="I180" s="243">
        <f>ROUND(E180*H180,2)</f>
        <v>0</v>
      </c>
      <c r="J180" s="242"/>
      <c r="K180" s="243">
        <f>ROUND(E180*J180,2)</f>
        <v>0</v>
      </c>
      <c r="L180" s="243">
        <v>15</v>
      </c>
      <c r="M180" s="243">
        <f>G180*(1+L180/100)</f>
        <v>0</v>
      </c>
      <c r="N180" s="241">
        <v>1.1169999999999999E-2</v>
      </c>
      <c r="O180" s="241">
        <f>ROUND(E180*N180,2)</f>
        <v>0.09</v>
      </c>
      <c r="P180" s="241">
        <v>0</v>
      </c>
      <c r="Q180" s="241">
        <f>ROUND(E180*P180,2)</f>
        <v>0</v>
      </c>
      <c r="R180" s="243" t="s">
        <v>1551</v>
      </c>
      <c r="S180" s="243" t="s">
        <v>237</v>
      </c>
      <c r="T180" s="244" t="s">
        <v>1098</v>
      </c>
      <c r="U180" s="221">
        <v>0.45982000000000001</v>
      </c>
      <c r="V180" s="221">
        <f>ROUND(E180*U180,2)</f>
        <v>3.58</v>
      </c>
      <c r="W180" s="221"/>
      <c r="X180" s="221" t="s">
        <v>239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240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60" t="s">
        <v>2004</v>
      </c>
      <c r="D181" s="223"/>
      <c r="E181" s="224">
        <v>7.79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242</v>
      </c>
      <c r="AH181" s="210">
        <v>5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38">
        <v>58</v>
      </c>
      <c r="B182" s="239" t="s">
        <v>2005</v>
      </c>
      <c r="C182" s="259" t="s">
        <v>2006</v>
      </c>
      <c r="D182" s="240" t="s">
        <v>236</v>
      </c>
      <c r="E182" s="241">
        <v>8.6999999999999993</v>
      </c>
      <c r="F182" s="242"/>
      <c r="G182" s="243">
        <f>ROUND(E182*F182,2)</f>
        <v>0</v>
      </c>
      <c r="H182" s="242"/>
      <c r="I182" s="243">
        <f>ROUND(E182*H182,2)</f>
        <v>0</v>
      </c>
      <c r="J182" s="242"/>
      <c r="K182" s="243">
        <f>ROUND(E182*J182,2)</f>
        <v>0</v>
      </c>
      <c r="L182" s="243">
        <v>15</v>
      </c>
      <c r="M182" s="243">
        <f>G182*(1+L182/100)</f>
        <v>0</v>
      </c>
      <c r="N182" s="241">
        <v>1.03E-2</v>
      </c>
      <c r="O182" s="241">
        <f>ROUND(E182*N182,2)</f>
        <v>0.09</v>
      </c>
      <c r="P182" s="241">
        <v>0</v>
      </c>
      <c r="Q182" s="241">
        <f>ROUND(E182*P182,2)</f>
        <v>0</v>
      </c>
      <c r="R182" s="243" t="s">
        <v>1551</v>
      </c>
      <c r="S182" s="243" t="s">
        <v>237</v>
      </c>
      <c r="T182" s="244" t="s">
        <v>1098</v>
      </c>
      <c r="U182" s="221">
        <v>0.53200000000000003</v>
      </c>
      <c r="V182" s="221">
        <f>ROUND(E182*U182,2)</f>
        <v>4.63</v>
      </c>
      <c r="W182" s="221"/>
      <c r="X182" s="221" t="s">
        <v>239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240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60" t="s">
        <v>2007</v>
      </c>
      <c r="D183" s="223"/>
      <c r="E183" s="224">
        <v>8.6999999999999993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242</v>
      </c>
      <c r="AH183" s="210">
        <v>5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38">
        <v>59</v>
      </c>
      <c r="B184" s="239" t="s">
        <v>2008</v>
      </c>
      <c r="C184" s="259" t="s">
        <v>2009</v>
      </c>
      <c r="D184" s="240" t="s">
        <v>236</v>
      </c>
      <c r="E184" s="241">
        <v>8.6999999999999993</v>
      </c>
      <c r="F184" s="242"/>
      <c r="G184" s="243">
        <f>ROUND(E184*F184,2)</f>
        <v>0</v>
      </c>
      <c r="H184" s="242"/>
      <c r="I184" s="243">
        <f>ROUND(E184*H184,2)</f>
        <v>0</v>
      </c>
      <c r="J184" s="242"/>
      <c r="K184" s="243">
        <f>ROUND(E184*J184,2)</f>
        <v>0</v>
      </c>
      <c r="L184" s="243">
        <v>15</v>
      </c>
      <c r="M184" s="243">
        <f>G184*(1+L184/100)</f>
        <v>0</v>
      </c>
      <c r="N184" s="241">
        <v>4.8999999999999998E-4</v>
      </c>
      <c r="O184" s="241">
        <f>ROUND(E184*N184,2)</f>
        <v>0</v>
      </c>
      <c r="P184" s="241">
        <v>0</v>
      </c>
      <c r="Q184" s="241">
        <f>ROUND(E184*P184,2)</f>
        <v>0</v>
      </c>
      <c r="R184" s="243" t="s">
        <v>1551</v>
      </c>
      <c r="S184" s="243" t="s">
        <v>237</v>
      </c>
      <c r="T184" s="244" t="s">
        <v>1098</v>
      </c>
      <c r="U184" s="221">
        <v>0.16600000000000001</v>
      </c>
      <c r="V184" s="221">
        <f>ROUND(E184*U184,2)</f>
        <v>1.44</v>
      </c>
      <c r="W184" s="221"/>
      <c r="X184" s="221" t="s">
        <v>239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240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60" t="s">
        <v>2001</v>
      </c>
      <c r="D185" s="223"/>
      <c r="E185" s="224">
        <v>8.6999999999999993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242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8">
        <v>60</v>
      </c>
      <c r="B186" s="239" t="s">
        <v>2010</v>
      </c>
      <c r="C186" s="259" t="s">
        <v>2011</v>
      </c>
      <c r="D186" s="240" t="s">
        <v>236</v>
      </c>
      <c r="E186" s="241">
        <v>8.41</v>
      </c>
      <c r="F186" s="242"/>
      <c r="G186" s="243">
        <f>ROUND(E186*F186,2)</f>
        <v>0</v>
      </c>
      <c r="H186" s="242"/>
      <c r="I186" s="243">
        <f>ROUND(E186*H186,2)</f>
        <v>0</v>
      </c>
      <c r="J186" s="242"/>
      <c r="K186" s="243">
        <f>ROUND(E186*J186,2)</f>
        <v>0</v>
      </c>
      <c r="L186" s="243">
        <v>15</v>
      </c>
      <c r="M186" s="243">
        <f>G186*(1+L186/100)</f>
        <v>0</v>
      </c>
      <c r="N186" s="241">
        <v>6.3000000000000003E-4</v>
      </c>
      <c r="O186" s="241">
        <f>ROUND(E186*N186,2)</f>
        <v>0.01</v>
      </c>
      <c r="P186" s="241">
        <v>0</v>
      </c>
      <c r="Q186" s="241">
        <f>ROUND(E186*P186,2)</f>
        <v>0</v>
      </c>
      <c r="R186" s="243" t="s">
        <v>1551</v>
      </c>
      <c r="S186" s="243" t="s">
        <v>237</v>
      </c>
      <c r="T186" s="244" t="s">
        <v>1098</v>
      </c>
      <c r="U186" s="221">
        <v>0.16</v>
      </c>
      <c r="V186" s="221">
        <f>ROUND(E186*U186,2)</f>
        <v>1.35</v>
      </c>
      <c r="W186" s="221"/>
      <c r="X186" s="221" t="s">
        <v>239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240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60" t="s">
        <v>1957</v>
      </c>
      <c r="D187" s="223"/>
      <c r="E187" s="224">
        <v>8.41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242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231" t="s">
        <v>232</v>
      </c>
      <c r="B188" s="232" t="s">
        <v>155</v>
      </c>
      <c r="C188" s="258" t="s">
        <v>156</v>
      </c>
      <c r="D188" s="233"/>
      <c r="E188" s="234"/>
      <c r="F188" s="235"/>
      <c r="G188" s="235">
        <f>SUMIF(AG189:AG226,"&lt;&gt;NOR",G189:G226)</f>
        <v>0</v>
      </c>
      <c r="H188" s="235"/>
      <c r="I188" s="235">
        <f>SUM(I189:I226)</f>
        <v>0</v>
      </c>
      <c r="J188" s="235"/>
      <c r="K188" s="235">
        <f>SUM(K189:K226)</f>
        <v>0</v>
      </c>
      <c r="L188" s="235"/>
      <c r="M188" s="235">
        <f>SUM(M189:M226)</f>
        <v>0</v>
      </c>
      <c r="N188" s="234"/>
      <c r="O188" s="234">
        <f>SUM(O189:O226)</f>
        <v>0.1</v>
      </c>
      <c r="P188" s="234"/>
      <c r="Q188" s="234">
        <f>SUM(Q189:Q226)</f>
        <v>0</v>
      </c>
      <c r="R188" s="235"/>
      <c r="S188" s="235"/>
      <c r="T188" s="236"/>
      <c r="U188" s="230"/>
      <c r="V188" s="230">
        <f>SUM(V189:V226)</f>
        <v>24.249999999999996</v>
      </c>
      <c r="W188" s="230"/>
      <c r="X188" s="230"/>
      <c r="AG188" t="s">
        <v>233</v>
      </c>
    </row>
    <row r="189" spans="1:60" ht="22.5" outlineLevel="1" x14ac:dyDescent="0.2">
      <c r="A189" s="238">
        <v>61</v>
      </c>
      <c r="B189" s="239" t="s">
        <v>2012</v>
      </c>
      <c r="C189" s="259" t="s">
        <v>2013</v>
      </c>
      <c r="D189" s="240" t="s">
        <v>236</v>
      </c>
      <c r="E189" s="241">
        <v>13.5</v>
      </c>
      <c r="F189" s="242"/>
      <c r="G189" s="243">
        <f>ROUND(E189*F189,2)</f>
        <v>0</v>
      </c>
      <c r="H189" s="242"/>
      <c r="I189" s="243">
        <f>ROUND(E189*H189,2)</f>
        <v>0</v>
      </c>
      <c r="J189" s="242"/>
      <c r="K189" s="243">
        <f>ROUND(E189*J189,2)</f>
        <v>0</v>
      </c>
      <c r="L189" s="243">
        <v>15</v>
      </c>
      <c r="M189" s="243">
        <f>G189*(1+L189/100)</f>
        <v>0</v>
      </c>
      <c r="N189" s="241">
        <v>0</v>
      </c>
      <c r="O189" s="241">
        <f>ROUND(E189*N189,2)</f>
        <v>0</v>
      </c>
      <c r="P189" s="241">
        <v>0</v>
      </c>
      <c r="Q189" s="241">
        <f>ROUND(E189*P189,2)</f>
        <v>0</v>
      </c>
      <c r="R189" s="243" t="s">
        <v>1551</v>
      </c>
      <c r="S189" s="243" t="s">
        <v>237</v>
      </c>
      <c r="T189" s="244" t="s">
        <v>1098</v>
      </c>
      <c r="U189" s="221">
        <v>0.84799999999999998</v>
      </c>
      <c r="V189" s="221">
        <f>ROUND(E189*U189,2)</f>
        <v>11.45</v>
      </c>
      <c r="W189" s="221"/>
      <c r="X189" s="221" t="s">
        <v>239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240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60" t="s">
        <v>2014</v>
      </c>
      <c r="D190" s="223"/>
      <c r="E190" s="224">
        <v>11.34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242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60" t="s">
        <v>2015</v>
      </c>
      <c r="D191" s="223"/>
      <c r="E191" s="224">
        <v>2.16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242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33.75" outlineLevel="1" x14ac:dyDescent="0.2">
      <c r="A192" s="238">
        <v>62</v>
      </c>
      <c r="B192" s="239" t="s">
        <v>2016</v>
      </c>
      <c r="C192" s="259" t="s">
        <v>2017</v>
      </c>
      <c r="D192" s="240" t="s">
        <v>310</v>
      </c>
      <c r="E192" s="241">
        <v>7.4</v>
      </c>
      <c r="F192" s="242"/>
      <c r="G192" s="243">
        <f>ROUND(E192*F192,2)</f>
        <v>0</v>
      </c>
      <c r="H192" s="242"/>
      <c r="I192" s="243">
        <f>ROUND(E192*H192,2)</f>
        <v>0</v>
      </c>
      <c r="J192" s="242"/>
      <c r="K192" s="243">
        <f>ROUND(E192*J192,2)</f>
        <v>0</v>
      </c>
      <c r="L192" s="243">
        <v>15</v>
      </c>
      <c r="M192" s="243">
        <f>G192*(1+L192/100)</f>
        <v>0</v>
      </c>
      <c r="N192" s="241">
        <v>1.8400000000000001E-3</v>
      </c>
      <c r="O192" s="241">
        <f>ROUND(E192*N192,2)</f>
        <v>0.01</v>
      </c>
      <c r="P192" s="241">
        <v>0</v>
      </c>
      <c r="Q192" s="241">
        <f>ROUND(E192*P192,2)</f>
        <v>0</v>
      </c>
      <c r="R192" s="243" t="s">
        <v>1551</v>
      </c>
      <c r="S192" s="243" t="s">
        <v>237</v>
      </c>
      <c r="T192" s="244" t="s">
        <v>2018</v>
      </c>
      <c r="U192" s="221">
        <v>0.252</v>
      </c>
      <c r="V192" s="221">
        <f>ROUND(E192*U192,2)</f>
        <v>1.86</v>
      </c>
      <c r="W192" s="221"/>
      <c r="X192" s="221" t="s">
        <v>239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240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64" t="s">
        <v>472</v>
      </c>
      <c r="D193" s="219"/>
      <c r="E193" s="220"/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292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65" t="s">
        <v>2019</v>
      </c>
      <c r="D194" s="256"/>
      <c r="E194" s="256"/>
      <c r="F194" s="256"/>
      <c r="G194" s="256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292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60" t="s">
        <v>2020</v>
      </c>
      <c r="D195" s="223"/>
      <c r="E195" s="224">
        <v>7.4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242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33.75" outlineLevel="1" x14ac:dyDescent="0.2">
      <c r="A196" s="238">
        <v>63</v>
      </c>
      <c r="B196" s="239" t="s">
        <v>2021</v>
      </c>
      <c r="C196" s="259" t="s">
        <v>2022</v>
      </c>
      <c r="D196" s="240" t="s">
        <v>310</v>
      </c>
      <c r="E196" s="241">
        <v>7</v>
      </c>
      <c r="F196" s="242"/>
      <c r="G196" s="243">
        <f>ROUND(E196*F196,2)</f>
        <v>0</v>
      </c>
      <c r="H196" s="242"/>
      <c r="I196" s="243">
        <f>ROUND(E196*H196,2)</f>
        <v>0</v>
      </c>
      <c r="J196" s="242"/>
      <c r="K196" s="243">
        <f>ROUND(E196*J196,2)</f>
        <v>0</v>
      </c>
      <c r="L196" s="243">
        <v>15</v>
      </c>
      <c r="M196" s="243">
        <f>G196*(1+L196/100)</f>
        <v>0</v>
      </c>
      <c r="N196" s="241">
        <v>7.6000000000000004E-4</v>
      </c>
      <c r="O196" s="241">
        <f>ROUND(E196*N196,2)</f>
        <v>0.01</v>
      </c>
      <c r="P196" s="241">
        <v>0</v>
      </c>
      <c r="Q196" s="241">
        <f>ROUND(E196*P196,2)</f>
        <v>0</v>
      </c>
      <c r="R196" s="243" t="s">
        <v>1551</v>
      </c>
      <c r="S196" s="243" t="s">
        <v>237</v>
      </c>
      <c r="T196" s="244" t="s">
        <v>1098</v>
      </c>
      <c r="U196" s="221">
        <v>0.189</v>
      </c>
      <c r="V196" s="221">
        <f>ROUND(E196*U196,2)</f>
        <v>1.32</v>
      </c>
      <c r="W196" s="221"/>
      <c r="X196" s="221" t="s">
        <v>239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240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64" t="s">
        <v>472</v>
      </c>
      <c r="D197" s="219"/>
      <c r="E197" s="220"/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292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65" t="s">
        <v>2019</v>
      </c>
      <c r="D198" s="256"/>
      <c r="E198" s="256"/>
      <c r="F198" s="256"/>
      <c r="G198" s="256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292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60" t="s">
        <v>2023</v>
      </c>
      <c r="D199" s="223"/>
      <c r="E199" s="224">
        <v>7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242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33.75" outlineLevel="1" x14ac:dyDescent="0.2">
      <c r="A200" s="238">
        <v>64</v>
      </c>
      <c r="B200" s="239" t="s">
        <v>2024</v>
      </c>
      <c r="C200" s="259" t="s">
        <v>2025</v>
      </c>
      <c r="D200" s="240" t="s">
        <v>310</v>
      </c>
      <c r="E200" s="241">
        <v>14</v>
      </c>
      <c r="F200" s="242"/>
      <c r="G200" s="243">
        <f>ROUND(E200*F200,2)</f>
        <v>0</v>
      </c>
      <c r="H200" s="242"/>
      <c r="I200" s="243">
        <f>ROUND(E200*H200,2)</f>
        <v>0</v>
      </c>
      <c r="J200" s="242"/>
      <c r="K200" s="243">
        <f>ROUND(E200*J200,2)</f>
        <v>0</v>
      </c>
      <c r="L200" s="243">
        <v>15</v>
      </c>
      <c r="M200" s="243">
        <f>G200*(1+L200/100)</f>
        <v>0</v>
      </c>
      <c r="N200" s="241">
        <v>7.6000000000000004E-4</v>
      </c>
      <c r="O200" s="241">
        <f>ROUND(E200*N200,2)</f>
        <v>0.01</v>
      </c>
      <c r="P200" s="241">
        <v>0</v>
      </c>
      <c r="Q200" s="241">
        <f>ROUND(E200*P200,2)</f>
        <v>0</v>
      </c>
      <c r="R200" s="243" t="s">
        <v>1551</v>
      </c>
      <c r="S200" s="243" t="s">
        <v>237</v>
      </c>
      <c r="T200" s="244" t="s">
        <v>2018</v>
      </c>
      <c r="U200" s="221">
        <v>0.189</v>
      </c>
      <c r="V200" s="221">
        <f>ROUND(E200*U200,2)</f>
        <v>2.65</v>
      </c>
      <c r="W200" s="221"/>
      <c r="X200" s="221" t="s">
        <v>239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240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64" t="s">
        <v>472</v>
      </c>
      <c r="D201" s="219"/>
      <c r="E201" s="220"/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292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65" t="s">
        <v>2019</v>
      </c>
      <c r="D202" s="256"/>
      <c r="E202" s="256"/>
      <c r="F202" s="256"/>
      <c r="G202" s="256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292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60" t="s">
        <v>2026</v>
      </c>
      <c r="D203" s="223"/>
      <c r="E203" s="224">
        <v>7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242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60" t="s">
        <v>2027</v>
      </c>
      <c r="D204" s="223"/>
      <c r="E204" s="224">
        <v>7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242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1" x14ac:dyDescent="0.2">
      <c r="A205" s="238">
        <v>65</v>
      </c>
      <c r="B205" s="239" t="s">
        <v>2028</v>
      </c>
      <c r="C205" s="259" t="s">
        <v>2029</v>
      </c>
      <c r="D205" s="240" t="s">
        <v>310</v>
      </c>
      <c r="E205" s="241">
        <v>7</v>
      </c>
      <c r="F205" s="242"/>
      <c r="G205" s="243">
        <f>ROUND(E205*F205,2)</f>
        <v>0</v>
      </c>
      <c r="H205" s="242"/>
      <c r="I205" s="243">
        <f>ROUND(E205*H205,2)</f>
        <v>0</v>
      </c>
      <c r="J205" s="242"/>
      <c r="K205" s="243">
        <f>ROUND(E205*J205,2)</f>
        <v>0</v>
      </c>
      <c r="L205" s="243">
        <v>15</v>
      </c>
      <c r="M205" s="243">
        <f>G205*(1+L205/100)</f>
        <v>0</v>
      </c>
      <c r="N205" s="241">
        <v>4.2999999999999999E-4</v>
      </c>
      <c r="O205" s="241">
        <f>ROUND(E205*N205,2)</f>
        <v>0</v>
      </c>
      <c r="P205" s="241">
        <v>0</v>
      </c>
      <c r="Q205" s="241">
        <f>ROUND(E205*P205,2)</f>
        <v>0</v>
      </c>
      <c r="R205" s="243" t="s">
        <v>1551</v>
      </c>
      <c r="S205" s="243" t="s">
        <v>237</v>
      </c>
      <c r="T205" s="244" t="s">
        <v>1098</v>
      </c>
      <c r="U205" s="221">
        <v>0.189</v>
      </c>
      <c r="V205" s="221">
        <f>ROUND(E205*U205,2)</f>
        <v>1.32</v>
      </c>
      <c r="W205" s="221"/>
      <c r="X205" s="221" t="s">
        <v>239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240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64" t="s">
        <v>472</v>
      </c>
      <c r="D206" s="219"/>
      <c r="E206" s="220"/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292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65" t="s">
        <v>2019</v>
      </c>
      <c r="D207" s="256"/>
      <c r="E207" s="256"/>
      <c r="F207" s="256"/>
      <c r="G207" s="256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292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60" t="s">
        <v>2030</v>
      </c>
      <c r="D208" s="223"/>
      <c r="E208" s="224">
        <v>7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242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38">
        <v>66</v>
      </c>
      <c r="B209" s="239" t="s">
        <v>2031</v>
      </c>
      <c r="C209" s="259" t="s">
        <v>2032</v>
      </c>
      <c r="D209" s="240" t="s">
        <v>236</v>
      </c>
      <c r="E209" s="241">
        <v>19.71</v>
      </c>
      <c r="F209" s="242"/>
      <c r="G209" s="243">
        <f>ROUND(E209*F209,2)</f>
        <v>0</v>
      </c>
      <c r="H209" s="242"/>
      <c r="I209" s="243">
        <f>ROUND(E209*H209,2)</f>
        <v>0</v>
      </c>
      <c r="J209" s="242"/>
      <c r="K209" s="243">
        <f>ROUND(E209*J209,2)</f>
        <v>0</v>
      </c>
      <c r="L209" s="243">
        <v>15</v>
      </c>
      <c r="M209" s="243">
        <f>G209*(1+L209/100)</f>
        <v>0</v>
      </c>
      <c r="N209" s="241">
        <v>1.4999999999999999E-4</v>
      </c>
      <c r="O209" s="241">
        <f>ROUND(E209*N209,2)</f>
        <v>0</v>
      </c>
      <c r="P209" s="241">
        <v>0</v>
      </c>
      <c r="Q209" s="241">
        <f>ROUND(E209*P209,2)</f>
        <v>0</v>
      </c>
      <c r="R209" s="243" t="s">
        <v>1551</v>
      </c>
      <c r="S209" s="243" t="s">
        <v>237</v>
      </c>
      <c r="T209" s="244" t="s">
        <v>2018</v>
      </c>
      <c r="U209" s="221">
        <v>0.11765</v>
      </c>
      <c r="V209" s="221">
        <f>ROUND(E209*U209,2)</f>
        <v>2.3199999999999998</v>
      </c>
      <c r="W209" s="221"/>
      <c r="X209" s="221" t="s">
        <v>239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240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60" t="s">
        <v>2033</v>
      </c>
      <c r="D210" s="223"/>
      <c r="E210" s="224"/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242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60" t="s">
        <v>2034</v>
      </c>
      <c r="D211" s="223"/>
      <c r="E211" s="224">
        <v>13.5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242</v>
      </c>
      <c r="AH211" s="210">
        <v>5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60" t="s">
        <v>2035</v>
      </c>
      <c r="D212" s="223"/>
      <c r="E212" s="224"/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242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60" t="s">
        <v>2036</v>
      </c>
      <c r="D213" s="223"/>
      <c r="E213" s="224">
        <v>6.21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242</v>
      </c>
      <c r="AH213" s="210">
        <v>5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38">
        <v>67</v>
      </c>
      <c r="B214" s="239" t="s">
        <v>2037</v>
      </c>
      <c r="C214" s="259" t="s">
        <v>2038</v>
      </c>
      <c r="D214" s="240" t="s">
        <v>236</v>
      </c>
      <c r="E214" s="241">
        <v>6.21</v>
      </c>
      <c r="F214" s="242"/>
      <c r="G214" s="243">
        <f>ROUND(E214*F214,2)</f>
        <v>0</v>
      </c>
      <c r="H214" s="242"/>
      <c r="I214" s="243">
        <f>ROUND(E214*H214,2)</f>
        <v>0</v>
      </c>
      <c r="J214" s="242"/>
      <c r="K214" s="243">
        <f>ROUND(E214*J214,2)</f>
        <v>0</v>
      </c>
      <c r="L214" s="243">
        <v>15</v>
      </c>
      <c r="M214" s="243">
        <f>G214*(1+L214/100)</f>
        <v>0</v>
      </c>
      <c r="N214" s="241">
        <v>8.4999999999999995E-4</v>
      </c>
      <c r="O214" s="241">
        <f>ROUND(E214*N214,2)</f>
        <v>0.01</v>
      </c>
      <c r="P214" s="241">
        <v>0</v>
      </c>
      <c r="Q214" s="241">
        <f>ROUND(E214*P214,2)</f>
        <v>0</v>
      </c>
      <c r="R214" s="243" t="s">
        <v>1551</v>
      </c>
      <c r="S214" s="243" t="s">
        <v>237</v>
      </c>
      <c r="T214" s="244" t="s">
        <v>2018</v>
      </c>
      <c r="U214" s="221">
        <v>0.22600000000000001</v>
      </c>
      <c r="V214" s="221">
        <f>ROUND(E214*U214,2)</f>
        <v>1.4</v>
      </c>
      <c r="W214" s="221"/>
      <c r="X214" s="221" t="s">
        <v>239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240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61" t="s">
        <v>2039</v>
      </c>
      <c r="D215" s="245"/>
      <c r="E215" s="245"/>
      <c r="F215" s="245"/>
      <c r="G215" s="245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292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60" t="s">
        <v>2040</v>
      </c>
      <c r="D216" s="223"/>
      <c r="E216" s="224">
        <v>4.1399999999999997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242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60" t="s">
        <v>2041</v>
      </c>
      <c r="D217" s="223"/>
      <c r="E217" s="224">
        <v>2.0699999999999998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242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38">
        <v>68</v>
      </c>
      <c r="B218" s="239" t="s">
        <v>2042</v>
      </c>
      <c r="C218" s="259" t="s">
        <v>2043</v>
      </c>
      <c r="D218" s="240" t="s">
        <v>310</v>
      </c>
      <c r="E218" s="241">
        <v>20.7</v>
      </c>
      <c r="F218" s="242"/>
      <c r="G218" s="243">
        <f>ROUND(E218*F218,2)</f>
        <v>0</v>
      </c>
      <c r="H218" s="242"/>
      <c r="I218" s="243">
        <f>ROUND(E218*H218,2)</f>
        <v>0</v>
      </c>
      <c r="J218" s="242"/>
      <c r="K218" s="243">
        <f>ROUND(E218*J218,2)</f>
        <v>0</v>
      </c>
      <c r="L218" s="243">
        <v>15</v>
      </c>
      <c r="M218" s="243">
        <f>G218*(1+L218/100)</f>
        <v>0</v>
      </c>
      <c r="N218" s="241">
        <v>3.1E-4</v>
      </c>
      <c r="O218" s="241">
        <f>ROUND(E218*N218,2)</f>
        <v>0.01</v>
      </c>
      <c r="P218" s="241">
        <v>0</v>
      </c>
      <c r="Q218" s="241">
        <f>ROUND(E218*P218,2)</f>
        <v>0</v>
      </c>
      <c r="R218" s="243" t="s">
        <v>1551</v>
      </c>
      <c r="S218" s="243" t="s">
        <v>237</v>
      </c>
      <c r="T218" s="244" t="s">
        <v>2018</v>
      </c>
      <c r="U218" s="221">
        <v>9.2999999999999999E-2</v>
      </c>
      <c r="V218" s="221">
        <f>ROUND(E218*U218,2)</f>
        <v>1.93</v>
      </c>
      <c r="W218" s="221"/>
      <c r="X218" s="221" t="s">
        <v>239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240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60" t="s">
        <v>2044</v>
      </c>
      <c r="D219" s="223"/>
      <c r="E219" s="224">
        <v>13.8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242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60" t="s">
        <v>2045</v>
      </c>
      <c r="D220" s="223"/>
      <c r="E220" s="224">
        <v>6.9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242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38">
        <v>69</v>
      </c>
      <c r="B221" s="239" t="s">
        <v>2046</v>
      </c>
      <c r="C221" s="259" t="s">
        <v>2047</v>
      </c>
      <c r="D221" s="240" t="s">
        <v>236</v>
      </c>
      <c r="E221" s="241">
        <v>22.666499999999999</v>
      </c>
      <c r="F221" s="242"/>
      <c r="G221" s="243">
        <f>ROUND(E221*F221,2)</f>
        <v>0</v>
      </c>
      <c r="H221" s="242"/>
      <c r="I221" s="243">
        <f>ROUND(E221*H221,2)</f>
        <v>0</v>
      </c>
      <c r="J221" s="242"/>
      <c r="K221" s="243">
        <f>ROUND(E221*J221,2)</f>
        <v>0</v>
      </c>
      <c r="L221" s="243">
        <v>15</v>
      </c>
      <c r="M221" s="243">
        <f>G221*(1+L221/100)</f>
        <v>0</v>
      </c>
      <c r="N221" s="241">
        <v>2.3E-3</v>
      </c>
      <c r="O221" s="241">
        <f>ROUND(E221*N221,2)</f>
        <v>0.05</v>
      </c>
      <c r="P221" s="241">
        <v>0</v>
      </c>
      <c r="Q221" s="241">
        <f>ROUND(E221*P221,2)</f>
        <v>0</v>
      </c>
      <c r="R221" s="243" t="s">
        <v>331</v>
      </c>
      <c r="S221" s="243" t="s">
        <v>237</v>
      </c>
      <c r="T221" s="244" t="s">
        <v>2018</v>
      </c>
      <c r="U221" s="221">
        <v>0</v>
      </c>
      <c r="V221" s="221">
        <f>ROUND(E221*U221,2)</f>
        <v>0</v>
      </c>
      <c r="W221" s="221"/>
      <c r="X221" s="221" t="s">
        <v>332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333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60" t="s">
        <v>2033</v>
      </c>
      <c r="D222" s="223"/>
      <c r="E222" s="224"/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242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60" t="s">
        <v>2034</v>
      </c>
      <c r="D223" s="223"/>
      <c r="E223" s="224">
        <v>13.5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242</v>
      </c>
      <c r="AH223" s="210">
        <v>5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60" t="s">
        <v>2035</v>
      </c>
      <c r="D224" s="223"/>
      <c r="E224" s="224"/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242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60" t="s">
        <v>2036</v>
      </c>
      <c r="D225" s="223"/>
      <c r="E225" s="224">
        <v>6.21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242</v>
      </c>
      <c r="AH225" s="210">
        <v>5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66" t="s">
        <v>2048</v>
      </c>
      <c r="D226" s="228"/>
      <c r="E226" s="229">
        <v>2.9565000000000001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242</v>
      </c>
      <c r="AH226" s="210">
        <v>4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x14ac:dyDescent="0.2">
      <c r="A227" s="231" t="s">
        <v>232</v>
      </c>
      <c r="B227" s="232" t="s">
        <v>157</v>
      </c>
      <c r="C227" s="258" t="s">
        <v>158</v>
      </c>
      <c r="D227" s="233"/>
      <c r="E227" s="234"/>
      <c r="F227" s="235"/>
      <c r="G227" s="235">
        <f>SUMIF(AG228:AG250,"&lt;&gt;NOR",G228:G250)</f>
        <v>0</v>
      </c>
      <c r="H227" s="235"/>
      <c r="I227" s="235">
        <f>SUM(I228:I250)</f>
        <v>0</v>
      </c>
      <c r="J227" s="235"/>
      <c r="K227" s="235">
        <f>SUM(K228:K250)</f>
        <v>0</v>
      </c>
      <c r="L227" s="235"/>
      <c r="M227" s="235">
        <f>SUM(M228:M250)</f>
        <v>0</v>
      </c>
      <c r="N227" s="234"/>
      <c r="O227" s="234">
        <f>SUM(O228:O250)</f>
        <v>0.14000000000000001</v>
      </c>
      <c r="P227" s="234"/>
      <c r="Q227" s="234">
        <f>SUM(Q228:Q250)</f>
        <v>0</v>
      </c>
      <c r="R227" s="235"/>
      <c r="S227" s="235"/>
      <c r="T227" s="236"/>
      <c r="U227" s="230"/>
      <c r="V227" s="230">
        <f>SUM(V228:V250)</f>
        <v>8.82</v>
      </c>
      <c r="W227" s="230"/>
      <c r="X227" s="230"/>
      <c r="AG227" t="s">
        <v>233</v>
      </c>
    </row>
    <row r="228" spans="1:60" outlineLevel="1" x14ac:dyDescent="0.2">
      <c r="A228" s="238">
        <v>70</v>
      </c>
      <c r="B228" s="239" t="s">
        <v>2049</v>
      </c>
      <c r="C228" s="259" t="s">
        <v>2050</v>
      </c>
      <c r="D228" s="240" t="s">
        <v>236</v>
      </c>
      <c r="E228" s="241">
        <v>11.34</v>
      </c>
      <c r="F228" s="242"/>
      <c r="G228" s="243">
        <f>ROUND(E228*F228,2)</f>
        <v>0</v>
      </c>
      <c r="H228" s="242"/>
      <c r="I228" s="243">
        <f>ROUND(E228*H228,2)</f>
        <v>0</v>
      </c>
      <c r="J228" s="242"/>
      <c r="K228" s="243">
        <f>ROUND(E228*J228,2)</f>
        <v>0</v>
      </c>
      <c r="L228" s="243">
        <v>15</v>
      </c>
      <c r="M228" s="243">
        <f>G228*(1+L228/100)</f>
        <v>0</v>
      </c>
      <c r="N228" s="241">
        <v>0</v>
      </c>
      <c r="O228" s="241">
        <f>ROUND(E228*N228,2)</f>
        <v>0</v>
      </c>
      <c r="P228" s="241">
        <v>0</v>
      </c>
      <c r="Q228" s="241">
        <f>ROUND(E228*P228,2)</f>
        <v>0</v>
      </c>
      <c r="R228" s="243" t="s">
        <v>762</v>
      </c>
      <c r="S228" s="243" t="s">
        <v>237</v>
      </c>
      <c r="T228" s="244" t="s">
        <v>2018</v>
      </c>
      <c r="U228" s="221">
        <v>0.18</v>
      </c>
      <c r="V228" s="221">
        <f>ROUND(E228*U228,2)</f>
        <v>2.04</v>
      </c>
      <c r="W228" s="221"/>
      <c r="X228" s="221" t="s">
        <v>239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240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60" t="s">
        <v>2051</v>
      </c>
      <c r="D229" s="223"/>
      <c r="E229" s="224">
        <v>11.34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242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2.5" outlineLevel="1" x14ac:dyDescent="0.2">
      <c r="A230" s="238">
        <v>71</v>
      </c>
      <c r="B230" s="239" t="s">
        <v>2052</v>
      </c>
      <c r="C230" s="259" t="s">
        <v>2053</v>
      </c>
      <c r="D230" s="240" t="s">
        <v>236</v>
      </c>
      <c r="E230" s="241">
        <v>9.0399999999999991</v>
      </c>
      <c r="F230" s="242"/>
      <c r="G230" s="243">
        <f>ROUND(E230*F230,2)</f>
        <v>0</v>
      </c>
      <c r="H230" s="242"/>
      <c r="I230" s="243">
        <f>ROUND(E230*H230,2)</f>
        <v>0</v>
      </c>
      <c r="J230" s="242"/>
      <c r="K230" s="243">
        <f>ROUND(E230*J230,2)</f>
        <v>0</v>
      </c>
      <c r="L230" s="243">
        <v>15</v>
      </c>
      <c r="M230" s="243">
        <f>G230*(1+L230/100)</f>
        <v>0</v>
      </c>
      <c r="N230" s="241">
        <v>1.2E-4</v>
      </c>
      <c r="O230" s="241">
        <f>ROUND(E230*N230,2)</f>
        <v>0</v>
      </c>
      <c r="P230" s="241">
        <v>0</v>
      </c>
      <c r="Q230" s="241">
        <f>ROUND(E230*P230,2)</f>
        <v>0</v>
      </c>
      <c r="R230" s="243" t="s">
        <v>762</v>
      </c>
      <c r="S230" s="243" t="s">
        <v>237</v>
      </c>
      <c r="T230" s="244" t="s">
        <v>2018</v>
      </c>
      <c r="U230" s="221">
        <v>0.16</v>
      </c>
      <c r="V230" s="221">
        <f>ROUND(E230*U230,2)</f>
        <v>1.45</v>
      </c>
      <c r="W230" s="221"/>
      <c r="X230" s="221" t="s">
        <v>239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240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60" t="s">
        <v>2054</v>
      </c>
      <c r="D231" s="223"/>
      <c r="E231" s="224">
        <v>9.0399999999999991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242</v>
      </c>
      <c r="AH231" s="210">
        <v>5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2.5" outlineLevel="1" x14ac:dyDescent="0.2">
      <c r="A232" s="238">
        <v>72</v>
      </c>
      <c r="B232" s="239" t="s">
        <v>2055</v>
      </c>
      <c r="C232" s="259" t="s">
        <v>2056</v>
      </c>
      <c r="D232" s="240" t="s">
        <v>236</v>
      </c>
      <c r="E232" s="241">
        <v>24.637499999999999</v>
      </c>
      <c r="F232" s="242"/>
      <c r="G232" s="243">
        <f>ROUND(E232*F232,2)</f>
        <v>0</v>
      </c>
      <c r="H232" s="242"/>
      <c r="I232" s="243">
        <f>ROUND(E232*H232,2)</f>
        <v>0</v>
      </c>
      <c r="J232" s="242"/>
      <c r="K232" s="243">
        <f>ROUND(E232*J232,2)</f>
        <v>0</v>
      </c>
      <c r="L232" s="243">
        <v>15</v>
      </c>
      <c r="M232" s="243">
        <f>G232*(1+L232/100)</f>
        <v>0</v>
      </c>
      <c r="N232" s="241">
        <v>1.8000000000000001E-4</v>
      </c>
      <c r="O232" s="241">
        <f>ROUND(E232*N232,2)</f>
        <v>0</v>
      </c>
      <c r="P232" s="241">
        <v>0</v>
      </c>
      <c r="Q232" s="241">
        <f>ROUND(E232*P232,2)</f>
        <v>0</v>
      </c>
      <c r="R232" s="243" t="s">
        <v>762</v>
      </c>
      <c r="S232" s="243" t="s">
        <v>237</v>
      </c>
      <c r="T232" s="244" t="s">
        <v>1098</v>
      </c>
      <c r="U232" s="221">
        <v>0.14000000000000001</v>
      </c>
      <c r="V232" s="221">
        <f>ROUND(E232*U232,2)</f>
        <v>3.45</v>
      </c>
      <c r="W232" s="221"/>
      <c r="X232" s="221" t="s">
        <v>239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240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60" t="s">
        <v>2057</v>
      </c>
      <c r="D233" s="223"/>
      <c r="E233" s="224">
        <v>19.71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242</v>
      </c>
      <c r="AH233" s="210">
        <v>5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66" t="s">
        <v>2058</v>
      </c>
      <c r="D234" s="228"/>
      <c r="E234" s="229">
        <v>4.9275000000000002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242</v>
      </c>
      <c r="AH234" s="210">
        <v>4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38">
        <v>73</v>
      </c>
      <c r="B235" s="239" t="s">
        <v>2059</v>
      </c>
      <c r="C235" s="259" t="s">
        <v>2060</v>
      </c>
      <c r="D235" s="240" t="s">
        <v>236</v>
      </c>
      <c r="E235" s="241">
        <v>7.79</v>
      </c>
      <c r="F235" s="242"/>
      <c r="G235" s="243">
        <f>ROUND(E235*F235,2)</f>
        <v>0</v>
      </c>
      <c r="H235" s="242"/>
      <c r="I235" s="243">
        <f>ROUND(E235*H235,2)</f>
        <v>0</v>
      </c>
      <c r="J235" s="242"/>
      <c r="K235" s="243">
        <f>ROUND(E235*J235,2)</f>
        <v>0</v>
      </c>
      <c r="L235" s="243">
        <v>15</v>
      </c>
      <c r="M235" s="243">
        <f>G235*(1+L235/100)</f>
        <v>0</v>
      </c>
      <c r="N235" s="241">
        <v>0</v>
      </c>
      <c r="O235" s="241">
        <f>ROUND(E235*N235,2)</f>
        <v>0</v>
      </c>
      <c r="P235" s="241">
        <v>0</v>
      </c>
      <c r="Q235" s="241">
        <f>ROUND(E235*P235,2)</f>
        <v>0</v>
      </c>
      <c r="R235" s="243" t="s">
        <v>762</v>
      </c>
      <c r="S235" s="243" t="s">
        <v>237</v>
      </c>
      <c r="T235" s="244" t="s">
        <v>556</v>
      </c>
      <c r="U235" s="221">
        <v>0.08</v>
      </c>
      <c r="V235" s="221">
        <f>ROUND(E235*U235,2)</f>
        <v>0.62</v>
      </c>
      <c r="W235" s="221"/>
      <c r="X235" s="221" t="s">
        <v>239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240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60" t="s">
        <v>1998</v>
      </c>
      <c r="D236" s="223"/>
      <c r="E236" s="224">
        <v>7.79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242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38">
        <v>74</v>
      </c>
      <c r="B237" s="239" t="s">
        <v>2061</v>
      </c>
      <c r="C237" s="259" t="s">
        <v>2062</v>
      </c>
      <c r="D237" s="240" t="s">
        <v>236</v>
      </c>
      <c r="E237" s="241">
        <v>4.4850000000000003</v>
      </c>
      <c r="F237" s="242"/>
      <c r="G237" s="243">
        <f>ROUND(E237*F237,2)</f>
        <v>0</v>
      </c>
      <c r="H237" s="242"/>
      <c r="I237" s="243">
        <f>ROUND(E237*H237,2)</f>
        <v>0</v>
      </c>
      <c r="J237" s="242"/>
      <c r="K237" s="243">
        <f>ROUND(E237*J237,2)</f>
        <v>0</v>
      </c>
      <c r="L237" s="243">
        <v>15</v>
      </c>
      <c r="M237" s="243">
        <f>G237*(1+L237/100)</f>
        <v>0</v>
      </c>
      <c r="N237" s="241">
        <v>3.0000000000000001E-3</v>
      </c>
      <c r="O237" s="241">
        <f>ROUND(E237*N237,2)</f>
        <v>0.01</v>
      </c>
      <c r="P237" s="241">
        <v>0</v>
      </c>
      <c r="Q237" s="241">
        <f>ROUND(E237*P237,2)</f>
        <v>0</v>
      </c>
      <c r="R237" s="243" t="s">
        <v>762</v>
      </c>
      <c r="S237" s="243" t="s">
        <v>237</v>
      </c>
      <c r="T237" s="244" t="s">
        <v>1098</v>
      </c>
      <c r="U237" s="221">
        <v>0.28000000000000003</v>
      </c>
      <c r="V237" s="221">
        <f>ROUND(E237*U237,2)</f>
        <v>1.26</v>
      </c>
      <c r="W237" s="221"/>
      <c r="X237" s="221" t="s">
        <v>239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240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60" t="s">
        <v>2063</v>
      </c>
      <c r="D238" s="223"/>
      <c r="E238" s="224">
        <v>4.4850000000000003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242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1" x14ac:dyDescent="0.2">
      <c r="A239" s="238">
        <v>75</v>
      </c>
      <c r="B239" s="239" t="s">
        <v>2064</v>
      </c>
      <c r="C239" s="259" t="s">
        <v>2065</v>
      </c>
      <c r="D239" s="240" t="s">
        <v>572</v>
      </c>
      <c r="E239" s="241">
        <v>0.33638000000000001</v>
      </c>
      <c r="F239" s="242"/>
      <c r="G239" s="243">
        <f>ROUND(E239*F239,2)</f>
        <v>0</v>
      </c>
      <c r="H239" s="242"/>
      <c r="I239" s="243">
        <f>ROUND(E239*H239,2)</f>
        <v>0</v>
      </c>
      <c r="J239" s="242"/>
      <c r="K239" s="243">
        <f>ROUND(E239*J239,2)</f>
        <v>0</v>
      </c>
      <c r="L239" s="243">
        <v>15</v>
      </c>
      <c r="M239" s="243">
        <f>G239*(1+L239/100)</f>
        <v>0</v>
      </c>
      <c r="N239" s="241">
        <v>0.03</v>
      </c>
      <c r="O239" s="241">
        <f>ROUND(E239*N239,2)</f>
        <v>0.01</v>
      </c>
      <c r="P239" s="241">
        <v>0</v>
      </c>
      <c r="Q239" s="241">
        <f>ROUND(E239*P239,2)</f>
        <v>0</v>
      </c>
      <c r="R239" s="243" t="s">
        <v>331</v>
      </c>
      <c r="S239" s="243" t="s">
        <v>237</v>
      </c>
      <c r="T239" s="244" t="s">
        <v>556</v>
      </c>
      <c r="U239" s="221">
        <v>0</v>
      </c>
      <c r="V239" s="221">
        <f>ROUND(E239*U239,2)</f>
        <v>0</v>
      </c>
      <c r="W239" s="221"/>
      <c r="X239" s="221" t="s">
        <v>332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333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60" t="s">
        <v>2066</v>
      </c>
      <c r="D240" s="223"/>
      <c r="E240" s="224">
        <v>0.33638000000000001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242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38">
        <v>76</v>
      </c>
      <c r="B241" s="239" t="s">
        <v>2067</v>
      </c>
      <c r="C241" s="259" t="s">
        <v>2068</v>
      </c>
      <c r="D241" s="240" t="s">
        <v>572</v>
      </c>
      <c r="E241" s="241">
        <v>0.62709999999999999</v>
      </c>
      <c r="F241" s="242"/>
      <c r="G241" s="243">
        <f>ROUND(E241*F241,2)</f>
        <v>0</v>
      </c>
      <c r="H241" s="242"/>
      <c r="I241" s="243">
        <f>ROUND(E241*H241,2)</f>
        <v>0</v>
      </c>
      <c r="J241" s="242"/>
      <c r="K241" s="243">
        <f>ROUND(E241*J241,2)</f>
        <v>0</v>
      </c>
      <c r="L241" s="243">
        <v>15</v>
      </c>
      <c r="M241" s="243">
        <f>G241*(1+L241/100)</f>
        <v>0</v>
      </c>
      <c r="N241" s="241">
        <v>2.5000000000000001E-2</v>
      </c>
      <c r="O241" s="241">
        <f>ROUND(E241*N241,2)</f>
        <v>0.02</v>
      </c>
      <c r="P241" s="241">
        <v>0</v>
      </c>
      <c r="Q241" s="241">
        <f>ROUND(E241*P241,2)</f>
        <v>0</v>
      </c>
      <c r="R241" s="243" t="s">
        <v>331</v>
      </c>
      <c r="S241" s="243" t="s">
        <v>237</v>
      </c>
      <c r="T241" s="244" t="s">
        <v>1098</v>
      </c>
      <c r="U241" s="221">
        <v>0</v>
      </c>
      <c r="V241" s="221">
        <f>ROUND(E241*U241,2)</f>
        <v>0</v>
      </c>
      <c r="W241" s="221"/>
      <c r="X241" s="221" t="s">
        <v>332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333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60" t="s">
        <v>1970</v>
      </c>
      <c r="D242" s="223"/>
      <c r="E242" s="224">
        <v>0.54530000000000001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242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66" t="s">
        <v>2048</v>
      </c>
      <c r="D243" s="228"/>
      <c r="E243" s="229">
        <v>8.1799999999999998E-2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242</v>
      </c>
      <c r="AH243" s="210">
        <v>4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8">
        <v>77</v>
      </c>
      <c r="B244" s="239" t="s">
        <v>2069</v>
      </c>
      <c r="C244" s="259" t="s">
        <v>2070</v>
      </c>
      <c r="D244" s="240" t="s">
        <v>236</v>
      </c>
      <c r="E244" s="241">
        <v>13.041</v>
      </c>
      <c r="F244" s="242"/>
      <c r="G244" s="243">
        <f>ROUND(E244*F244,2)</f>
        <v>0</v>
      </c>
      <c r="H244" s="242"/>
      <c r="I244" s="243">
        <f>ROUND(E244*H244,2)</f>
        <v>0</v>
      </c>
      <c r="J244" s="242"/>
      <c r="K244" s="243">
        <f>ROUND(E244*J244,2)</f>
        <v>0</v>
      </c>
      <c r="L244" s="243">
        <v>15</v>
      </c>
      <c r="M244" s="243">
        <f>G244*(1+L244/100)</f>
        <v>0</v>
      </c>
      <c r="N244" s="241">
        <v>1.0499999999999999E-3</v>
      </c>
      <c r="O244" s="241">
        <f>ROUND(E244*N244,2)</f>
        <v>0.01</v>
      </c>
      <c r="P244" s="241">
        <v>0</v>
      </c>
      <c r="Q244" s="241">
        <f>ROUND(E244*P244,2)</f>
        <v>0</v>
      </c>
      <c r="R244" s="243"/>
      <c r="S244" s="243" t="s">
        <v>323</v>
      </c>
      <c r="T244" s="244" t="s">
        <v>324</v>
      </c>
      <c r="U244" s="221">
        <v>0</v>
      </c>
      <c r="V244" s="221">
        <f>ROUND(E244*U244,2)</f>
        <v>0</v>
      </c>
      <c r="W244" s="221"/>
      <c r="X244" s="221" t="s">
        <v>332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333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2.5" outlineLevel="1" x14ac:dyDescent="0.2">
      <c r="A245" s="217"/>
      <c r="B245" s="218"/>
      <c r="C245" s="262" t="s">
        <v>2071</v>
      </c>
      <c r="D245" s="246"/>
      <c r="E245" s="246"/>
      <c r="F245" s="246"/>
      <c r="G245" s="246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351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47" t="str">
        <f>C245</f>
        <v>deska spádová, klín minerální vlákno; průměrné tl. 80,0 mm; obj. hmotnost 140,00 kg/m3; součinitel tepelné vodivosti 0,039 W/mK; hydrofobizováno</v>
      </c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60" t="s">
        <v>2072</v>
      </c>
      <c r="D246" s="223"/>
      <c r="E246" s="224">
        <v>13.041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242</v>
      </c>
      <c r="AH246" s="210">
        <v>5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2.5" outlineLevel="1" x14ac:dyDescent="0.2">
      <c r="A247" s="238">
        <v>78</v>
      </c>
      <c r="B247" s="239" t="s">
        <v>2073</v>
      </c>
      <c r="C247" s="259" t="s">
        <v>2074</v>
      </c>
      <c r="D247" s="240" t="s">
        <v>236</v>
      </c>
      <c r="E247" s="241">
        <v>13.041</v>
      </c>
      <c r="F247" s="242"/>
      <c r="G247" s="243">
        <f>ROUND(E247*F247,2)</f>
        <v>0</v>
      </c>
      <c r="H247" s="242"/>
      <c r="I247" s="243">
        <f>ROUND(E247*H247,2)</f>
        <v>0</v>
      </c>
      <c r="J247" s="242"/>
      <c r="K247" s="243">
        <f>ROUND(E247*J247,2)</f>
        <v>0</v>
      </c>
      <c r="L247" s="243">
        <v>15</v>
      </c>
      <c r="M247" s="243">
        <f>G247*(1+L247/100)</f>
        <v>0</v>
      </c>
      <c r="N247" s="241">
        <v>7.1999999999999998E-3</v>
      </c>
      <c r="O247" s="241">
        <f>ROUND(E247*N247,2)</f>
        <v>0.09</v>
      </c>
      <c r="P247" s="241">
        <v>0</v>
      </c>
      <c r="Q247" s="241">
        <f>ROUND(E247*P247,2)</f>
        <v>0</v>
      </c>
      <c r="R247" s="243" t="s">
        <v>331</v>
      </c>
      <c r="S247" s="243" t="s">
        <v>237</v>
      </c>
      <c r="T247" s="244" t="s">
        <v>556</v>
      </c>
      <c r="U247" s="221">
        <v>0</v>
      </c>
      <c r="V247" s="221">
        <f>ROUND(E247*U247,2)</f>
        <v>0</v>
      </c>
      <c r="W247" s="221"/>
      <c r="X247" s="221" t="s">
        <v>332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333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60" t="s">
        <v>2075</v>
      </c>
      <c r="D248" s="223"/>
      <c r="E248" s="224"/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242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60" t="s">
        <v>2076</v>
      </c>
      <c r="D249" s="223"/>
      <c r="E249" s="224">
        <v>11.34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242</v>
      </c>
      <c r="AH249" s="210">
        <v>5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66" t="s">
        <v>2048</v>
      </c>
      <c r="D250" s="228"/>
      <c r="E250" s="229">
        <v>1.7010000000000001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242</v>
      </c>
      <c r="AH250" s="210">
        <v>4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">
      <c r="A251" s="231" t="s">
        <v>232</v>
      </c>
      <c r="B251" s="232" t="s">
        <v>159</v>
      </c>
      <c r="C251" s="258" t="s">
        <v>160</v>
      </c>
      <c r="D251" s="233"/>
      <c r="E251" s="234"/>
      <c r="F251" s="235"/>
      <c r="G251" s="235">
        <f>SUMIF(AG252:AG266,"&lt;&gt;NOR",G252:G266)</f>
        <v>0</v>
      </c>
      <c r="H251" s="235"/>
      <c r="I251" s="235">
        <f>SUM(I252:I266)</f>
        <v>0</v>
      </c>
      <c r="J251" s="235"/>
      <c r="K251" s="235">
        <f>SUM(K252:K266)</f>
        <v>0</v>
      </c>
      <c r="L251" s="235"/>
      <c r="M251" s="235">
        <f>SUM(M252:M266)</f>
        <v>0</v>
      </c>
      <c r="N251" s="234"/>
      <c r="O251" s="234">
        <f>SUM(O252:O266)</f>
        <v>0.11</v>
      </c>
      <c r="P251" s="234"/>
      <c r="Q251" s="234">
        <f>SUM(Q252:Q266)</f>
        <v>0.04</v>
      </c>
      <c r="R251" s="235"/>
      <c r="S251" s="235"/>
      <c r="T251" s="236"/>
      <c r="U251" s="230"/>
      <c r="V251" s="230">
        <f>SUM(V252:V266)</f>
        <v>9.4700000000000006</v>
      </c>
      <c r="W251" s="230"/>
      <c r="X251" s="230"/>
      <c r="AG251" t="s">
        <v>233</v>
      </c>
    </row>
    <row r="252" spans="1:60" outlineLevel="1" x14ac:dyDescent="0.2">
      <c r="A252" s="238">
        <v>79</v>
      </c>
      <c r="B252" s="239" t="s">
        <v>2077</v>
      </c>
      <c r="C252" s="259" t="s">
        <v>2078</v>
      </c>
      <c r="D252" s="240" t="s">
        <v>310</v>
      </c>
      <c r="E252" s="241">
        <v>4</v>
      </c>
      <c r="F252" s="242"/>
      <c r="G252" s="243">
        <f>ROUND(E252*F252,2)</f>
        <v>0</v>
      </c>
      <c r="H252" s="242"/>
      <c r="I252" s="243">
        <f>ROUND(E252*H252,2)</f>
        <v>0</v>
      </c>
      <c r="J252" s="242"/>
      <c r="K252" s="243">
        <f>ROUND(E252*J252,2)</f>
        <v>0</v>
      </c>
      <c r="L252" s="243">
        <v>15</v>
      </c>
      <c r="M252" s="243">
        <f>G252*(1+L252/100)</f>
        <v>0</v>
      </c>
      <c r="N252" s="241">
        <v>0</v>
      </c>
      <c r="O252" s="241">
        <f>ROUND(E252*N252,2)</f>
        <v>0</v>
      </c>
      <c r="P252" s="241">
        <v>1.98E-3</v>
      </c>
      <c r="Q252" s="241">
        <f>ROUND(E252*P252,2)</f>
        <v>0.01</v>
      </c>
      <c r="R252" s="243" t="s">
        <v>1122</v>
      </c>
      <c r="S252" s="243" t="s">
        <v>237</v>
      </c>
      <c r="T252" s="244" t="s">
        <v>1098</v>
      </c>
      <c r="U252" s="221">
        <v>8.3000000000000004E-2</v>
      </c>
      <c r="V252" s="221">
        <f>ROUND(E252*U252,2)</f>
        <v>0.33</v>
      </c>
      <c r="W252" s="221"/>
      <c r="X252" s="221" t="s">
        <v>239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240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17"/>
      <c r="B253" s="218"/>
      <c r="C253" s="261" t="s">
        <v>2079</v>
      </c>
      <c r="D253" s="245"/>
      <c r="E253" s="245"/>
      <c r="F253" s="245"/>
      <c r="G253" s="245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292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60" t="s">
        <v>2080</v>
      </c>
      <c r="D254" s="223"/>
      <c r="E254" s="224">
        <v>4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242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8">
        <v>80</v>
      </c>
      <c r="B255" s="239" t="s">
        <v>2081</v>
      </c>
      <c r="C255" s="259" t="s">
        <v>2082</v>
      </c>
      <c r="D255" s="240" t="s">
        <v>310</v>
      </c>
      <c r="E255" s="241">
        <v>5.3</v>
      </c>
      <c r="F255" s="242"/>
      <c r="G255" s="243">
        <f>ROUND(E255*F255,2)</f>
        <v>0</v>
      </c>
      <c r="H255" s="242"/>
      <c r="I255" s="243">
        <f>ROUND(E255*H255,2)</f>
        <v>0</v>
      </c>
      <c r="J255" s="242"/>
      <c r="K255" s="243">
        <f>ROUND(E255*J255,2)</f>
        <v>0</v>
      </c>
      <c r="L255" s="243">
        <v>15</v>
      </c>
      <c r="M255" s="243">
        <f>G255*(1+L255/100)</f>
        <v>0</v>
      </c>
      <c r="N255" s="241">
        <v>1.98E-3</v>
      </c>
      <c r="O255" s="241">
        <f>ROUND(E255*N255,2)</f>
        <v>0.01</v>
      </c>
      <c r="P255" s="241">
        <v>0</v>
      </c>
      <c r="Q255" s="241">
        <f>ROUND(E255*P255,2)</f>
        <v>0</v>
      </c>
      <c r="R255" s="243" t="s">
        <v>1122</v>
      </c>
      <c r="S255" s="243" t="s">
        <v>237</v>
      </c>
      <c r="T255" s="244" t="s">
        <v>1098</v>
      </c>
      <c r="U255" s="221">
        <v>0.73899999999999999</v>
      </c>
      <c r="V255" s="221">
        <f>ROUND(E255*U255,2)</f>
        <v>3.92</v>
      </c>
      <c r="W255" s="221"/>
      <c r="X255" s="221" t="s">
        <v>239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240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61" t="s">
        <v>2083</v>
      </c>
      <c r="D256" s="245"/>
      <c r="E256" s="245"/>
      <c r="F256" s="245"/>
      <c r="G256" s="245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292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60" t="s">
        <v>2084</v>
      </c>
      <c r="D257" s="223"/>
      <c r="E257" s="224">
        <v>5.3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242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38">
        <v>81</v>
      </c>
      <c r="B258" s="239" t="s">
        <v>2085</v>
      </c>
      <c r="C258" s="259" t="s">
        <v>2086</v>
      </c>
      <c r="D258" s="240" t="s">
        <v>310</v>
      </c>
      <c r="E258" s="241">
        <v>4.5</v>
      </c>
      <c r="F258" s="242"/>
      <c r="G258" s="243">
        <f>ROUND(E258*F258,2)</f>
        <v>0</v>
      </c>
      <c r="H258" s="242"/>
      <c r="I258" s="243">
        <f>ROUND(E258*H258,2)</f>
        <v>0</v>
      </c>
      <c r="J258" s="242"/>
      <c r="K258" s="243">
        <f>ROUND(E258*J258,2)</f>
        <v>0</v>
      </c>
      <c r="L258" s="243">
        <v>15</v>
      </c>
      <c r="M258" s="243">
        <f>G258*(1+L258/100)</f>
        <v>0</v>
      </c>
      <c r="N258" s="241">
        <v>3.5699999999999998E-3</v>
      </c>
      <c r="O258" s="241">
        <f>ROUND(E258*N258,2)</f>
        <v>0.02</v>
      </c>
      <c r="P258" s="241">
        <v>0</v>
      </c>
      <c r="Q258" s="241">
        <f>ROUND(E258*P258,2)</f>
        <v>0</v>
      </c>
      <c r="R258" s="243" t="s">
        <v>1122</v>
      </c>
      <c r="S258" s="243" t="s">
        <v>237</v>
      </c>
      <c r="T258" s="244" t="s">
        <v>1098</v>
      </c>
      <c r="U258" s="221">
        <v>0.55000000000000004</v>
      </c>
      <c r="V258" s="221">
        <f>ROUND(E258*U258,2)</f>
        <v>2.48</v>
      </c>
      <c r="W258" s="221"/>
      <c r="X258" s="221" t="s">
        <v>239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240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7"/>
      <c r="B259" s="218"/>
      <c r="C259" s="261" t="s">
        <v>2083</v>
      </c>
      <c r="D259" s="245"/>
      <c r="E259" s="245"/>
      <c r="F259" s="245"/>
      <c r="G259" s="245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292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7"/>
      <c r="B260" s="218"/>
      <c r="C260" s="260" t="s">
        <v>2087</v>
      </c>
      <c r="D260" s="223"/>
      <c r="E260" s="224">
        <v>4.5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242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33.75" outlineLevel="1" x14ac:dyDescent="0.2">
      <c r="A261" s="248">
        <v>82</v>
      </c>
      <c r="B261" s="249" t="s">
        <v>2088</v>
      </c>
      <c r="C261" s="263" t="s">
        <v>2089</v>
      </c>
      <c r="D261" s="250" t="s">
        <v>278</v>
      </c>
      <c r="E261" s="251">
        <v>1</v>
      </c>
      <c r="F261" s="252"/>
      <c r="G261" s="253">
        <f>ROUND(E261*F261,2)</f>
        <v>0</v>
      </c>
      <c r="H261" s="252"/>
      <c r="I261" s="253">
        <f>ROUND(E261*H261,2)</f>
        <v>0</v>
      </c>
      <c r="J261" s="252"/>
      <c r="K261" s="253">
        <f>ROUND(E261*J261,2)</f>
        <v>0</v>
      </c>
      <c r="L261" s="253">
        <v>15</v>
      </c>
      <c r="M261" s="253">
        <f>G261*(1+L261/100)</f>
        <v>0</v>
      </c>
      <c r="N261" s="251">
        <v>3.5999999999999999E-3</v>
      </c>
      <c r="O261" s="251">
        <f>ROUND(E261*N261,2)</f>
        <v>0</v>
      </c>
      <c r="P261" s="251">
        <v>0</v>
      </c>
      <c r="Q261" s="251">
        <f>ROUND(E261*P261,2)</f>
        <v>0</v>
      </c>
      <c r="R261" s="253" t="s">
        <v>1122</v>
      </c>
      <c r="S261" s="253" t="s">
        <v>237</v>
      </c>
      <c r="T261" s="254" t="s">
        <v>1098</v>
      </c>
      <c r="U261" s="221">
        <v>0.66</v>
      </c>
      <c r="V261" s="221">
        <f>ROUND(E261*U261,2)</f>
        <v>0.66</v>
      </c>
      <c r="W261" s="221"/>
      <c r="X261" s="221" t="s">
        <v>239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240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33.75" outlineLevel="1" x14ac:dyDescent="0.2">
      <c r="A262" s="248">
        <v>83</v>
      </c>
      <c r="B262" s="249" t="s">
        <v>2090</v>
      </c>
      <c r="C262" s="263" t="s">
        <v>2091</v>
      </c>
      <c r="D262" s="250" t="s">
        <v>278</v>
      </c>
      <c r="E262" s="251">
        <v>1</v>
      </c>
      <c r="F262" s="252"/>
      <c r="G262" s="253">
        <f>ROUND(E262*F262,2)</f>
        <v>0</v>
      </c>
      <c r="H262" s="252"/>
      <c r="I262" s="253">
        <f>ROUND(E262*H262,2)</f>
        <v>0</v>
      </c>
      <c r="J262" s="252"/>
      <c r="K262" s="253">
        <f>ROUND(E262*J262,2)</f>
        <v>0</v>
      </c>
      <c r="L262" s="253">
        <v>15</v>
      </c>
      <c r="M262" s="253">
        <f>G262*(1+L262/100)</f>
        <v>0</v>
      </c>
      <c r="N262" s="251">
        <v>8.3799999999999999E-2</v>
      </c>
      <c r="O262" s="251">
        <f>ROUND(E262*N262,2)</f>
        <v>0.08</v>
      </c>
      <c r="P262" s="251">
        <v>0</v>
      </c>
      <c r="Q262" s="251">
        <f>ROUND(E262*P262,2)</f>
        <v>0</v>
      </c>
      <c r="R262" s="253" t="s">
        <v>1122</v>
      </c>
      <c r="S262" s="253" t="s">
        <v>237</v>
      </c>
      <c r="T262" s="254" t="s">
        <v>1098</v>
      </c>
      <c r="U262" s="221">
        <v>0.5</v>
      </c>
      <c r="V262" s="221">
        <f>ROUND(E262*U262,2)</f>
        <v>0.5</v>
      </c>
      <c r="W262" s="221"/>
      <c r="X262" s="221" t="s">
        <v>239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240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8">
        <v>84</v>
      </c>
      <c r="B263" s="239" t="s">
        <v>2092</v>
      </c>
      <c r="C263" s="259" t="s">
        <v>2093</v>
      </c>
      <c r="D263" s="240" t="s">
        <v>278</v>
      </c>
      <c r="E263" s="241">
        <v>1</v>
      </c>
      <c r="F263" s="242"/>
      <c r="G263" s="243">
        <f>ROUND(E263*F263,2)</f>
        <v>0</v>
      </c>
      <c r="H263" s="242"/>
      <c r="I263" s="243">
        <f>ROUND(E263*H263,2)</f>
        <v>0</v>
      </c>
      <c r="J263" s="242"/>
      <c r="K263" s="243">
        <f>ROUND(E263*J263,2)</f>
        <v>0</v>
      </c>
      <c r="L263" s="243">
        <v>15</v>
      </c>
      <c r="M263" s="243">
        <f>G263*(1+L263/100)</f>
        <v>0</v>
      </c>
      <c r="N263" s="241">
        <v>0</v>
      </c>
      <c r="O263" s="241">
        <f>ROUND(E263*N263,2)</f>
        <v>0</v>
      </c>
      <c r="P263" s="241">
        <v>2.5170000000000001E-2</v>
      </c>
      <c r="Q263" s="241">
        <f>ROUND(E263*P263,2)</f>
        <v>0.03</v>
      </c>
      <c r="R263" s="243" t="s">
        <v>1122</v>
      </c>
      <c r="S263" s="243" t="s">
        <v>237</v>
      </c>
      <c r="T263" s="244" t="s">
        <v>1098</v>
      </c>
      <c r="U263" s="221">
        <v>0.46500000000000002</v>
      </c>
      <c r="V263" s="221">
        <f>ROUND(E263*U263,2)</f>
        <v>0.47</v>
      </c>
      <c r="W263" s="221"/>
      <c r="X263" s="221" t="s">
        <v>239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240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7"/>
      <c r="B264" s="218"/>
      <c r="C264" s="260" t="s">
        <v>2094</v>
      </c>
      <c r="D264" s="223"/>
      <c r="E264" s="224">
        <v>1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10"/>
      <c r="Z264" s="210"/>
      <c r="AA264" s="210"/>
      <c r="AB264" s="210"/>
      <c r="AC264" s="210"/>
      <c r="AD264" s="210"/>
      <c r="AE264" s="210"/>
      <c r="AF264" s="210"/>
      <c r="AG264" s="210" t="s">
        <v>242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38">
        <v>85</v>
      </c>
      <c r="B265" s="239" t="s">
        <v>2095</v>
      </c>
      <c r="C265" s="259" t="s">
        <v>2096</v>
      </c>
      <c r="D265" s="240" t="s">
        <v>278</v>
      </c>
      <c r="E265" s="241">
        <v>1</v>
      </c>
      <c r="F265" s="242"/>
      <c r="G265" s="243">
        <f>ROUND(E265*F265,2)</f>
        <v>0</v>
      </c>
      <c r="H265" s="242"/>
      <c r="I265" s="243">
        <f>ROUND(E265*H265,2)</f>
        <v>0</v>
      </c>
      <c r="J265" s="242"/>
      <c r="K265" s="243">
        <f>ROUND(E265*J265,2)</f>
        <v>0</v>
      </c>
      <c r="L265" s="243">
        <v>15</v>
      </c>
      <c r="M265" s="243">
        <f>G265*(1+L265/100)</f>
        <v>0</v>
      </c>
      <c r="N265" s="241">
        <v>7.9000000000000001E-4</v>
      </c>
      <c r="O265" s="241">
        <f>ROUND(E265*N265,2)</f>
        <v>0</v>
      </c>
      <c r="P265" s="241">
        <v>0</v>
      </c>
      <c r="Q265" s="241">
        <f>ROUND(E265*P265,2)</f>
        <v>0</v>
      </c>
      <c r="R265" s="243"/>
      <c r="S265" s="243" t="s">
        <v>323</v>
      </c>
      <c r="T265" s="244" t="s">
        <v>324</v>
      </c>
      <c r="U265" s="221">
        <v>1.1120000000000001</v>
      </c>
      <c r="V265" s="221">
        <f>ROUND(E265*U265,2)</f>
        <v>1.1100000000000001</v>
      </c>
      <c r="W265" s="221"/>
      <c r="X265" s="221" t="s">
        <v>239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240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60" t="s">
        <v>2097</v>
      </c>
      <c r="D266" s="223"/>
      <c r="E266" s="224">
        <v>1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242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x14ac:dyDescent="0.2">
      <c r="A267" s="231" t="s">
        <v>232</v>
      </c>
      <c r="B267" s="232" t="s">
        <v>165</v>
      </c>
      <c r="C267" s="258" t="s">
        <v>166</v>
      </c>
      <c r="D267" s="233"/>
      <c r="E267" s="234"/>
      <c r="F267" s="235"/>
      <c r="G267" s="235">
        <f>SUMIF(AG268:AG269,"&lt;&gt;NOR",G268:G269)</f>
        <v>0</v>
      </c>
      <c r="H267" s="235"/>
      <c r="I267" s="235">
        <f>SUM(I268:I269)</f>
        <v>0</v>
      </c>
      <c r="J267" s="235"/>
      <c r="K267" s="235">
        <f>SUM(K268:K269)</f>
        <v>0</v>
      </c>
      <c r="L267" s="235"/>
      <c r="M267" s="235">
        <f>SUM(M268:M269)</f>
        <v>0</v>
      </c>
      <c r="N267" s="234"/>
      <c r="O267" s="234">
        <f>SUM(O268:O269)</f>
        <v>0</v>
      </c>
      <c r="P267" s="234"/>
      <c r="Q267" s="234">
        <f>SUM(Q268:Q269)</f>
        <v>0</v>
      </c>
      <c r="R267" s="235"/>
      <c r="S267" s="235"/>
      <c r="T267" s="236"/>
      <c r="U267" s="230"/>
      <c r="V267" s="230">
        <f>SUM(V268:V269)</f>
        <v>0.37</v>
      </c>
      <c r="W267" s="230"/>
      <c r="X267" s="230"/>
      <c r="AG267" t="s">
        <v>233</v>
      </c>
    </row>
    <row r="268" spans="1:60" outlineLevel="1" x14ac:dyDescent="0.2">
      <c r="A268" s="238">
        <v>86</v>
      </c>
      <c r="B268" s="239" t="s">
        <v>2098</v>
      </c>
      <c r="C268" s="259" t="s">
        <v>2099</v>
      </c>
      <c r="D268" s="240" t="s">
        <v>278</v>
      </c>
      <c r="E268" s="241">
        <v>1</v>
      </c>
      <c r="F268" s="242"/>
      <c r="G268" s="243">
        <f>ROUND(E268*F268,2)</f>
        <v>0</v>
      </c>
      <c r="H268" s="242"/>
      <c r="I268" s="243">
        <f>ROUND(E268*H268,2)</f>
        <v>0</v>
      </c>
      <c r="J268" s="242"/>
      <c r="K268" s="243">
        <f>ROUND(E268*J268,2)</f>
        <v>0</v>
      </c>
      <c r="L268" s="243">
        <v>15</v>
      </c>
      <c r="M268" s="243">
        <f>G268*(1+L268/100)</f>
        <v>0</v>
      </c>
      <c r="N268" s="241">
        <v>8.0000000000000004E-4</v>
      </c>
      <c r="O268" s="241">
        <f>ROUND(E268*N268,2)</f>
        <v>0</v>
      </c>
      <c r="P268" s="241">
        <v>0</v>
      </c>
      <c r="Q268" s="241">
        <f>ROUND(E268*P268,2)</f>
        <v>0</v>
      </c>
      <c r="R268" s="243"/>
      <c r="S268" s="243" t="s">
        <v>323</v>
      </c>
      <c r="T268" s="244" t="s">
        <v>1098</v>
      </c>
      <c r="U268" s="221">
        <v>0.37</v>
      </c>
      <c r="V268" s="221">
        <f>ROUND(E268*U268,2)</f>
        <v>0.37</v>
      </c>
      <c r="W268" s="221"/>
      <c r="X268" s="221" t="s">
        <v>239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240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60" t="s">
        <v>2100</v>
      </c>
      <c r="D269" s="223"/>
      <c r="E269" s="224">
        <v>1</v>
      </c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242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x14ac:dyDescent="0.2">
      <c r="A270" s="231" t="s">
        <v>232</v>
      </c>
      <c r="B270" s="232" t="s">
        <v>173</v>
      </c>
      <c r="C270" s="258" t="s">
        <v>174</v>
      </c>
      <c r="D270" s="233"/>
      <c r="E270" s="234"/>
      <c r="F270" s="235"/>
      <c r="G270" s="235">
        <f>SUMIF(AG271:AG277,"&lt;&gt;NOR",G271:G277)</f>
        <v>0</v>
      </c>
      <c r="H270" s="235"/>
      <c r="I270" s="235">
        <f>SUM(I271:I277)</f>
        <v>0</v>
      </c>
      <c r="J270" s="235"/>
      <c r="K270" s="235">
        <f>SUM(K271:K277)</f>
        <v>0</v>
      </c>
      <c r="L270" s="235"/>
      <c r="M270" s="235">
        <f>SUM(M271:M277)</f>
        <v>0</v>
      </c>
      <c r="N270" s="234"/>
      <c r="O270" s="234">
        <f>SUM(O271:O277)</f>
        <v>0.1</v>
      </c>
      <c r="P270" s="234"/>
      <c r="Q270" s="234">
        <f>SUM(Q271:Q277)</f>
        <v>0</v>
      </c>
      <c r="R270" s="235"/>
      <c r="S270" s="235"/>
      <c r="T270" s="236"/>
      <c r="U270" s="230"/>
      <c r="V270" s="230">
        <f>SUM(V271:V277)</f>
        <v>2.25</v>
      </c>
      <c r="W270" s="230"/>
      <c r="X270" s="230"/>
      <c r="AG270" t="s">
        <v>233</v>
      </c>
    </row>
    <row r="271" spans="1:60" outlineLevel="1" x14ac:dyDescent="0.2">
      <c r="A271" s="238">
        <v>87</v>
      </c>
      <c r="B271" s="239" t="s">
        <v>2101</v>
      </c>
      <c r="C271" s="259" t="s">
        <v>2102</v>
      </c>
      <c r="D271" s="240" t="s">
        <v>236</v>
      </c>
      <c r="E271" s="241">
        <v>6.7050000000000001</v>
      </c>
      <c r="F271" s="242"/>
      <c r="G271" s="243">
        <f>ROUND(E271*F271,2)</f>
        <v>0</v>
      </c>
      <c r="H271" s="242"/>
      <c r="I271" s="243">
        <f>ROUND(E271*H271,2)</f>
        <v>0</v>
      </c>
      <c r="J271" s="242"/>
      <c r="K271" s="243">
        <f>ROUND(E271*J271,2)</f>
        <v>0</v>
      </c>
      <c r="L271" s="243">
        <v>15</v>
      </c>
      <c r="M271" s="243">
        <f>G271*(1+L271/100)</f>
        <v>0</v>
      </c>
      <c r="N271" s="241">
        <v>0</v>
      </c>
      <c r="O271" s="241">
        <f>ROUND(E271*N271,2)</f>
        <v>0</v>
      </c>
      <c r="P271" s="241">
        <v>0</v>
      </c>
      <c r="Q271" s="241">
        <f>ROUND(E271*P271,2)</f>
        <v>0</v>
      </c>
      <c r="R271" s="243" t="s">
        <v>1563</v>
      </c>
      <c r="S271" s="243" t="s">
        <v>237</v>
      </c>
      <c r="T271" s="244" t="s">
        <v>1098</v>
      </c>
      <c r="U271" s="221">
        <v>0.33500000000000002</v>
      </c>
      <c r="V271" s="221">
        <f>ROUND(E271*U271,2)</f>
        <v>2.25</v>
      </c>
      <c r="W271" s="221"/>
      <c r="X271" s="221" t="s">
        <v>239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240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60" t="s">
        <v>2103</v>
      </c>
      <c r="D272" s="223"/>
      <c r="E272" s="224">
        <v>2.2200000000000002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242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60" t="s">
        <v>2104</v>
      </c>
      <c r="D273" s="223"/>
      <c r="E273" s="224">
        <v>4.4850000000000003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242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2.5" outlineLevel="1" x14ac:dyDescent="0.2">
      <c r="A274" s="238">
        <v>88</v>
      </c>
      <c r="B274" s="239" t="s">
        <v>2105</v>
      </c>
      <c r="C274" s="259" t="s">
        <v>2106</v>
      </c>
      <c r="D274" s="240" t="s">
        <v>236</v>
      </c>
      <c r="E274" s="241">
        <v>7.71075</v>
      </c>
      <c r="F274" s="242"/>
      <c r="G274" s="243">
        <f>ROUND(E274*F274,2)</f>
        <v>0</v>
      </c>
      <c r="H274" s="242"/>
      <c r="I274" s="243">
        <f>ROUND(E274*H274,2)</f>
        <v>0</v>
      </c>
      <c r="J274" s="242"/>
      <c r="K274" s="243">
        <f>ROUND(E274*J274,2)</f>
        <v>0</v>
      </c>
      <c r="L274" s="243">
        <v>15</v>
      </c>
      <c r="M274" s="243">
        <f>G274*(1+L274/100)</f>
        <v>0</v>
      </c>
      <c r="N274" s="241">
        <v>1.26E-2</v>
      </c>
      <c r="O274" s="241">
        <f>ROUND(E274*N274,2)</f>
        <v>0.1</v>
      </c>
      <c r="P274" s="241">
        <v>0</v>
      </c>
      <c r="Q274" s="241">
        <f>ROUND(E274*P274,2)</f>
        <v>0</v>
      </c>
      <c r="R274" s="243" t="s">
        <v>331</v>
      </c>
      <c r="S274" s="243" t="s">
        <v>237</v>
      </c>
      <c r="T274" s="244" t="s">
        <v>2018</v>
      </c>
      <c r="U274" s="221">
        <v>0</v>
      </c>
      <c r="V274" s="221">
        <f>ROUND(E274*U274,2)</f>
        <v>0</v>
      </c>
      <c r="W274" s="221"/>
      <c r="X274" s="221" t="s">
        <v>332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333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7"/>
      <c r="B275" s="218"/>
      <c r="C275" s="260" t="s">
        <v>2107</v>
      </c>
      <c r="D275" s="223"/>
      <c r="E275" s="224"/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242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7"/>
      <c r="B276" s="218"/>
      <c r="C276" s="260" t="s">
        <v>2108</v>
      </c>
      <c r="D276" s="223"/>
      <c r="E276" s="224">
        <v>6.7050000000000001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242</v>
      </c>
      <c r="AH276" s="210">
        <v>5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/>
      <c r="B277" s="218"/>
      <c r="C277" s="266" t="s">
        <v>2048</v>
      </c>
      <c r="D277" s="228"/>
      <c r="E277" s="229">
        <v>1.0057499999999999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242</v>
      </c>
      <c r="AH277" s="210">
        <v>4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x14ac:dyDescent="0.2">
      <c r="A278" s="231" t="s">
        <v>232</v>
      </c>
      <c r="B278" s="232" t="s">
        <v>177</v>
      </c>
      <c r="C278" s="258" t="s">
        <v>178</v>
      </c>
      <c r="D278" s="233"/>
      <c r="E278" s="234"/>
      <c r="F278" s="235"/>
      <c r="G278" s="235">
        <f>SUMIF(AG279:AG300,"&lt;&gt;NOR",G279:G300)</f>
        <v>0</v>
      </c>
      <c r="H278" s="235"/>
      <c r="I278" s="235">
        <f>SUM(I279:I300)</f>
        <v>0</v>
      </c>
      <c r="J278" s="235"/>
      <c r="K278" s="235">
        <f>SUM(K279:K300)</f>
        <v>0</v>
      </c>
      <c r="L278" s="235"/>
      <c r="M278" s="235">
        <f>SUM(M279:M300)</f>
        <v>0</v>
      </c>
      <c r="N278" s="234"/>
      <c r="O278" s="234">
        <f>SUM(O279:O300)</f>
        <v>0.36</v>
      </c>
      <c r="P278" s="234"/>
      <c r="Q278" s="234">
        <f>SUM(Q279:Q300)</f>
        <v>6.0000000000000005E-2</v>
      </c>
      <c r="R278" s="235"/>
      <c r="S278" s="235"/>
      <c r="T278" s="236"/>
      <c r="U278" s="230"/>
      <c r="V278" s="230">
        <f>SUM(V279:V300)</f>
        <v>22.71</v>
      </c>
      <c r="W278" s="230"/>
      <c r="X278" s="230"/>
      <c r="AG278" t="s">
        <v>233</v>
      </c>
    </row>
    <row r="279" spans="1:60" ht="33.75" outlineLevel="1" x14ac:dyDescent="0.2">
      <c r="A279" s="238">
        <v>89</v>
      </c>
      <c r="B279" s="239" t="s">
        <v>1765</v>
      </c>
      <c r="C279" s="259" t="s">
        <v>1766</v>
      </c>
      <c r="D279" s="240" t="s">
        <v>236</v>
      </c>
      <c r="E279" s="241">
        <v>12.7296</v>
      </c>
      <c r="F279" s="242"/>
      <c r="G279" s="243">
        <f>ROUND(E279*F279,2)</f>
        <v>0</v>
      </c>
      <c r="H279" s="242"/>
      <c r="I279" s="243">
        <f>ROUND(E279*H279,2)</f>
        <v>0</v>
      </c>
      <c r="J279" s="242"/>
      <c r="K279" s="243">
        <f>ROUND(E279*J279,2)</f>
        <v>0</v>
      </c>
      <c r="L279" s="243">
        <v>15</v>
      </c>
      <c r="M279" s="243">
        <f>G279*(1+L279/100)</f>
        <v>0</v>
      </c>
      <c r="N279" s="241">
        <v>1.8870000000000001E-2</v>
      </c>
      <c r="O279" s="241">
        <f>ROUND(E279*N279,2)</f>
        <v>0.24</v>
      </c>
      <c r="P279" s="241">
        <v>0</v>
      </c>
      <c r="Q279" s="241">
        <f>ROUND(E279*P279,2)</f>
        <v>0</v>
      </c>
      <c r="R279" s="243" t="s">
        <v>788</v>
      </c>
      <c r="S279" s="243" t="s">
        <v>237</v>
      </c>
      <c r="T279" s="244" t="s">
        <v>238</v>
      </c>
      <c r="U279" s="221">
        <v>1.4632499999999999</v>
      </c>
      <c r="V279" s="221">
        <f>ROUND(E279*U279,2)</f>
        <v>18.63</v>
      </c>
      <c r="W279" s="221"/>
      <c r="X279" s="221" t="s">
        <v>239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240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17"/>
      <c r="B280" s="218"/>
      <c r="C280" s="260" t="s">
        <v>2109</v>
      </c>
      <c r="D280" s="223"/>
      <c r="E280" s="224">
        <v>12.7296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242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38">
        <v>90</v>
      </c>
      <c r="B281" s="239" t="s">
        <v>2110</v>
      </c>
      <c r="C281" s="259" t="s">
        <v>2111</v>
      </c>
      <c r="D281" s="240" t="s">
        <v>278</v>
      </c>
      <c r="E281" s="241">
        <v>1</v>
      </c>
      <c r="F281" s="242"/>
      <c r="G281" s="243">
        <f>ROUND(E281*F281,2)</f>
        <v>0</v>
      </c>
      <c r="H281" s="242"/>
      <c r="I281" s="243">
        <f>ROUND(E281*H281,2)</f>
        <v>0</v>
      </c>
      <c r="J281" s="242"/>
      <c r="K281" s="243">
        <f>ROUND(E281*J281,2)</f>
        <v>0</v>
      </c>
      <c r="L281" s="243">
        <v>15</v>
      </c>
      <c r="M281" s="243">
        <f>G281*(1+L281/100)</f>
        <v>0</v>
      </c>
      <c r="N281" s="241">
        <v>1E-4</v>
      </c>
      <c r="O281" s="241">
        <f>ROUND(E281*N281,2)</f>
        <v>0</v>
      </c>
      <c r="P281" s="241">
        <v>0</v>
      </c>
      <c r="Q281" s="241">
        <f>ROUND(E281*P281,2)</f>
        <v>0</v>
      </c>
      <c r="R281" s="243" t="s">
        <v>788</v>
      </c>
      <c r="S281" s="243" t="s">
        <v>237</v>
      </c>
      <c r="T281" s="244" t="s">
        <v>1098</v>
      </c>
      <c r="U281" s="221">
        <v>0.28210000000000002</v>
      </c>
      <c r="V281" s="221">
        <f>ROUND(E281*U281,2)</f>
        <v>0.28000000000000003</v>
      </c>
      <c r="W281" s="221"/>
      <c r="X281" s="221" t="s">
        <v>239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240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17"/>
      <c r="B282" s="218"/>
      <c r="C282" s="260" t="s">
        <v>2112</v>
      </c>
      <c r="D282" s="223"/>
      <c r="E282" s="224">
        <v>1</v>
      </c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242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2.5" outlineLevel="1" x14ac:dyDescent="0.2">
      <c r="A283" s="238">
        <v>91</v>
      </c>
      <c r="B283" s="239" t="s">
        <v>2113</v>
      </c>
      <c r="C283" s="259" t="s">
        <v>2114</v>
      </c>
      <c r="D283" s="240" t="s">
        <v>310</v>
      </c>
      <c r="E283" s="241">
        <v>7.4</v>
      </c>
      <c r="F283" s="242"/>
      <c r="G283" s="243">
        <f>ROUND(E283*F283,2)</f>
        <v>0</v>
      </c>
      <c r="H283" s="242"/>
      <c r="I283" s="243">
        <f>ROUND(E283*H283,2)</f>
        <v>0</v>
      </c>
      <c r="J283" s="242"/>
      <c r="K283" s="243">
        <f>ROUND(E283*J283,2)</f>
        <v>0</v>
      </c>
      <c r="L283" s="243">
        <v>15</v>
      </c>
      <c r="M283" s="243">
        <f>G283*(1+L283/100)</f>
        <v>0</v>
      </c>
      <c r="N283" s="241">
        <v>1.1900000000000001E-3</v>
      </c>
      <c r="O283" s="241">
        <f>ROUND(E283*N283,2)</f>
        <v>0.01</v>
      </c>
      <c r="P283" s="241">
        <v>0</v>
      </c>
      <c r="Q283" s="241">
        <f>ROUND(E283*P283,2)</f>
        <v>0</v>
      </c>
      <c r="R283" s="243" t="s">
        <v>788</v>
      </c>
      <c r="S283" s="243" t="s">
        <v>237</v>
      </c>
      <c r="T283" s="244" t="s">
        <v>1098</v>
      </c>
      <c r="U283" s="221">
        <v>0.28000000000000003</v>
      </c>
      <c r="V283" s="221">
        <f>ROUND(E283*U283,2)</f>
        <v>2.0699999999999998</v>
      </c>
      <c r="W283" s="221"/>
      <c r="X283" s="221" t="s">
        <v>239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240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61" t="s">
        <v>2115</v>
      </c>
      <c r="D284" s="245"/>
      <c r="E284" s="245"/>
      <c r="F284" s="245"/>
      <c r="G284" s="245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292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7"/>
      <c r="B285" s="218"/>
      <c r="C285" s="260" t="s">
        <v>2116</v>
      </c>
      <c r="D285" s="223"/>
      <c r="E285" s="224">
        <v>7.4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242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38">
        <v>92</v>
      </c>
      <c r="B286" s="239" t="s">
        <v>2117</v>
      </c>
      <c r="C286" s="259" t="s">
        <v>2118</v>
      </c>
      <c r="D286" s="240" t="s">
        <v>310</v>
      </c>
      <c r="E286" s="241">
        <v>4.0999999999999996</v>
      </c>
      <c r="F286" s="242"/>
      <c r="G286" s="243">
        <f>ROUND(E286*F286,2)</f>
        <v>0</v>
      </c>
      <c r="H286" s="242"/>
      <c r="I286" s="243">
        <f>ROUND(E286*H286,2)</f>
        <v>0</v>
      </c>
      <c r="J286" s="242"/>
      <c r="K286" s="243">
        <f>ROUND(E286*J286,2)</f>
        <v>0</v>
      </c>
      <c r="L286" s="243">
        <v>15</v>
      </c>
      <c r="M286" s="243">
        <f>G286*(1+L286/100)</f>
        <v>0</v>
      </c>
      <c r="N286" s="241">
        <v>0</v>
      </c>
      <c r="O286" s="241">
        <f>ROUND(E286*N286,2)</f>
        <v>0</v>
      </c>
      <c r="P286" s="241">
        <v>2.8600000000000001E-3</v>
      </c>
      <c r="Q286" s="241">
        <f>ROUND(E286*P286,2)</f>
        <v>0.01</v>
      </c>
      <c r="R286" s="243" t="s">
        <v>788</v>
      </c>
      <c r="S286" s="243" t="s">
        <v>237</v>
      </c>
      <c r="T286" s="244" t="s">
        <v>1098</v>
      </c>
      <c r="U286" s="221">
        <v>5.7500000000000002E-2</v>
      </c>
      <c r="V286" s="221">
        <f>ROUND(E286*U286,2)</f>
        <v>0.24</v>
      </c>
      <c r="W286" s="221"/>
      <c r="X286" s="221" t="s">
        <v>239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240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60" t="s">
        <v>2119</v>
      </c>
      <c r="D287" s="223"/>
      <c r="E287" s="224">
        <v>4.0999999999999996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242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8">
        <v>93</v>
      </c>
      <c r="B288" s="239" t="s">
        <v>2120</v>
      </c>
      <c r="C288" s="259" t="s">
        <v>2121</v>
      </c>
      <c r="D288" s="240" t="s">
        <v>310</v>
      </c>
      <c r="E288" s="241">
        <v>10.4</v>
      </c>
      <c r="F288" s="242"/>
      <c r="G288" s="243">
        <f>ROUND(E288*F288,2)</f>
        <v>0</v>
      </c>
      <c r="H288" s="242"/>
      <c r="I288" s="243">
        <f>ROUND(E288*H288,2)</f>
        <v>0</v>
      </c>
      <c r="J288" s="242"/>
      <c r="K288" s="243">
        <f>ROUND(E288*J288,2)</f>
        <v>0</v>
      </c>
      <c r="L288" s="243">
        <v>15</v>
      </c>
      <c r="M288" s="243">
        <f>G288*(1+L288/100)</f>
        <v>0</v>
      </c>
      <c r="N288" s="241">
        <v>0</v>
      </c>
      <c r="O288" s="241">
        <f>ROUND(E288*N288,2)</f>
        <v>0</v>
      </c>
      <c r="P288" s="241">
        <v>1.92E-3</v>
      </c>
      <c r="Q288" s="241">
        <f>ROUND(E288*P288,2)</f>
        <v>0.02</v>
      </c>
      <c r="R288" s="243" t="s">
        <v>788</v>
      </c>
      <c r="S288" s="243" t="s">
        <v>237</v>
      </c>
      <c r="T288" s="244" t="s">
        <v>1098</v>
      </c>
      <c r="U288" s="221">
        <v>5.7500000000000002E-2</v>
      </c>
      <c r="V288" s="221">
        <f>ROUND(E288*U288,2)</f>
        <v>0.6</v>
      </c>
      <c r="W288" s="221"/>
      <c r="X288" s="221" t="s">
        <v>239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240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7"/>
      <c r="B289" s="218"/>
      <c r="C289" s="260" t="s">
        <v>2122</v>
      </c>
      <c r="D289" s="223"/>
      <c r="E289" s="224">
        <v>10.4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242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8">
        <v>94</v>
      </c>
      <c r="B290" s="239" t="s">
        <v>2123</v>
      </c>
      <c r="C290" s="259" t="s">
        <v>2124</v>
      </c>
      <c r="D290" s="240" t="s">
        <v>310</v>
      </c>
      <c r="E290" s="241">
        <v>7.9</v>
      </c>
      <c r="F290" s="242"/>
      <c r="G290" s="243">
        <f>ROUND(E290*F290,2)</f>
        <v>0</v>
      </c>
      <c r="H290" s="242"/>
      <c r="I290" s="243">
        <f>ROUND(E290*H290,2)</f>
        <v>0</v>
      </c>
      <c r="J290" s="242"/>
      <c r="K290" s="243">
        <f>ROUND(E290*J290,2)</f>
        <v>0</v>
      </c>
      <c r="L290" s="243">
        <v>15</v>
      </c>
      <c r="M290" s="243">
        <f>G290*(1+L290/100)</f>
        <v>0</v>
      </c>
      <c r="N290" s="241">
        <v>0</v>
      </c>
      <c r="O290" s="241">
        <f>ROUND(E290*N290,2)</f>
        <v>0</v>
      </c>
      <c r="P290" s="241">
        <v>2.8500000000000001E-3</v>
      </c>
      <c r="Q290" s="241">
        <f>ROUND(E290*P290,2)</f>
        <v>0.02</v>
      </c>
      <c r="R290" s="243" t="s">
        <v>788</v>
      </c>
      <c r="S290" s="243" t="s">
        <v>237</v>
      </c>
      <c r="T290" s="244" t="s">
        <v>1098</v>
      </c>
      <c r="U290" s="221">
        <v>6.9000000000000006E-2</v>
      </c>
      <c r="V290" s="221">
        <f>ROUND(E290*U290,2)</f>
        <v>0.55000000000000004</v>
      </c>
      <c r="W290" s="221"/>
      <c r="X290" s="221" t="s">
        <v>239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240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7"/>
      <c r="B291" s="218"/>
      <c r="C291" s="260" t="s">
        <v>2125</v>
      </c>
      <c r="D291" s="223"/>
      <c r="E291" s="224">
        <v>4.3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242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7"/>
      <c r="B292" s="218"/>
      <c r="C292" s="260" t="s">
        <v>2126</v>
      </c>
      <c r="D292" s="223"/>
      <c r="E292" s="224">
        <v>3.6</v>
      </c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242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38">
        <v>95</v>
      </c>
      <c r="B293" s="239" t="s">
        <v>2127</v>
      </c>
      <c r="C293" s="259" t="s">
        <v>2128</v>
      </c>
      <c r="D293" s="240" t="s">
        <v>310</v>
      </c>
      <c r="E293" s="241">
        <v>4.2</v>
      </c>
      <c r="F293" s="242"/>
      <c r="G293" s="243">
        <f>ROUND(E293*F293,2)</f>
        <v>0</v>
      </c>
      <c r="H293" s="242"/>
      <c r="I293" s="243">
        <f>ROUND(E293*H293,2)</f>
        <v>0</v>
      </c>
      <c r="J293" s="242"/>
      <c r="K293" s="243">
        <f>ROUND(E293*J293,2)</f>
        <v>0</v>
      </c>
      <c r="L293" s="243">
        <v>15</v>
      </c>
      <c r="M293" s="243">
        <f>G293*(1+L293/100)</f>
        <v>0</v>
      </c>
      <c r="N293" s="241">
        <v>0</v>
      </c>
      <c r="O293" s="241">
        <f>ROUND(E293*N293,2)</f>
        <v>0</v>
      </c>
      <c r="P293" s="241">
        <v>3.2000000000000002E-3</v>
      </c>
      <c r="Q293" s="241">
        <f>ROUND(E293*P293,2)</f>
        <v>0.01</v>
      </c>
      <c r="R293" s="243"/>
      <c r="S293" s="243" t="s">
        <v>323</v>
      </c>
      <c r="T293" s="244" t="s">
        <v>324</v>
      </c>
      <c r="U293" s="221">
        <v>8.0500000000000002E-2</v>
      </c>
      <c r="V293" s="221">
        <f>ROUND(E293*U293,2)</f>
        <v>0.34</v>
      </c>
      <c r="W293" s="221"/>
      <c r="X293" s="221" t="s">
        <v>239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240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7"/>
      <c r="B294" s="218"/>
      <c r="C294" s="260" t="s">
        <v>2129</v>
      </c>
      <c r="D294" s="223"/>
      <c r="E294" s="224">
        <v>4.2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242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33.75" outlineLevel="1" x14ac:dyDescent="0.2">
      <c r="A295" s="238">
        <v>96</v>
      </c>
      <c r="B295" s="239" t="s">
        <v>2130</v>
      </c>
      <c r="C295" s="259" t="s">
        <v>2131</v>
      </c>
      <c r="D295" s="240" t="s">
        <v>236</v>
      </c>
      <c r="E295" s="241">
        <v>14.63904</v>
      </c>
      <c r="F295" s="242"/>
      <c r="G295" s="243">
        <f>ROUND(E295*F295,2)</f>
        <v>0</v>
      </c>
      <c r="H295" s="242"/>
      <c r="I295" s="243">
        <f>ROUND(E295*H295,2)</f>
        <v>0</v>
      </c>
      <c r="J295" s="242"/>
      <c r="K295" s="243">
        <f>ROUND(E295*J295,2)</f>
        <v>0</v>
      </c>
      <c r="L295" s="243">
        <v>15</v>
      </c>
      <c r="M295" s="243">
        <f>G295*(1+L295/100)</f>
        <v>0</v>
      </c>
      <c r="N295" s="241">
        <v>7.6699999999999997E-3</v>
      </c>
      <c r="O295" s="241">
        <f>ROUND(E295*N295,2)</f>
        <v>0.11</v>
      </c>
      <c r="P295" s="241">
        <v>0</v>
      </c>
      <c r="Q295" s="241">
        <f>ROUND(E295*P295,2)</f>
        <v>0</v>
      </c>
      <c r="R295" s="243" t="s">
        <v>331</v>
      </c>
      <c r="S295" s="243" t="s">
        <v>237</v>
      </c>
      <c r="T295" s="244" t="s">
        <v>238</v>
      </c>
      <c r="U295" s="221">
        <v>0</v>
      </c>
      <c r="V295" s="221">
        <f>ROUND(E295*U295,2)</f>
        <v>0</v>
      </c>
      <c r="W295" s="221"/>
      <c r="X295" s="221" t="s">
        <v>332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333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7"/>
      <c r="B296" s="218"/>
      <c r="C296" s="260" t="s">
        <v>2132</v>
      </c>
      <c r="D296" s="223"/>
      <c r="E296" s="224">
        <v>14.63904</v>
      </c>
      <c r="F296" s="221"/>
      <c r="G296" s="221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242</v>
      </c>
      <c r="AH296" s="210">
        <v>5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38">
        <v>97</v>
      </c>
      <c r="B297" s="239" t="s">
        <v>2133</v>
      </c>
      <c r="C297" s="259" t="s">
        <v>2134</v>
      </c>
      <c r="D297" s="240" t="s">
        <v>278</v>
      </c>
      <c r="E297" s="241">
        <v>1</v>
      </c>
      <c r="F297" s="242"/>
      <c r="G297" s="243">
        <f>ROUND(E297*F297,2)</f>
        <v>0</v>
      </c>
      <c r="H297" s="242"/>
      <c r="I297" s="243">
        <f>ROUND(E297*H297,2)</f>
        <v>0</v>
      </c>
      <c r="J297" s="242"/>
      <c r="K297" s="243">
        <f>ROUND(E297*J297,2)</f>
        <v>0</v>
      </c>
      <c r="L297" s="243">
        <v>15</v>
      </c>
      <c r="M297" s="243">
        <f>G297*(1+L297/100)</f>
        <v>0</v>
      </c>
      <c r="N297" s="241">
        <v>5.0000000000000001E-4</v>
      </c>
      <c r="O297" s="241">
        <f>ROUND(E297*N297,2)</f>
        <v>0</v>
      </c>
      <c r="P297" s="241">
        <v>0</v>
      </c>
      <c r="Q297" s="241">
        <f>ROUND(E297*P297,2)</f>
        <v>0</v>
      </c>
      <c r="R297" s="243" t="s">
        <v>331</v>
      </c>
      <c r="S297" s="243" t="s">
        <v>237</v>
      </c>
      <c r="T297" s="244" t="s">
        <v>556</v>
      </c>
      <c r="U297" s="221">
        <v>0</v>
      </c>
      <c r="V297" s="221">
        <f>ROUND(E297*U297,2)</f>
        <v>0</v>
      </c>
      <c r="W297" s="221"/>
      <c r="X297" s="221" t="s">
        <v>332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333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17"/>
      <c r="B298" s="218"/>
      <c r="C298" s="260" t="s">
        <v>2112</v>
      </c>
      <c r="D298" s="223"/>
      <c r="E298" s="224">
        <v>1</v>
      </c>
      <c r="F298" s="221"/>
      <c r="G298" s="221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242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7">
        <v>98</v>
      </c>
      <c r="B299" s="218" t="s">
        <v>2135</v>
      </c>
      <c r="C299" s="264" t="s">
        <v>2136</v>
      </c>
      <c r="D299" s="219" t="s">
        <v>0</v>
      </c>
      <c r="E299" s="255"/>
      <c r="F299" s="222"/>
      <c r="G299" s="221">
        <f>ROUND(E299*F299,2)</f>
        <v>0</v>
      </c>
      <c r="H299" s="222"/>
      <c r="I299" s="221">
        <f>ROUND(E299*H299,2)</f>
        <v>0</v>
      </c>
      <c r="J299" s="222"/>
      <c r="K299" s="221">
        <f>ROUND(E299*J299,2)</f>
        <v>0</v>
      </c>
      <c r="L299" s="221">
        <v>15</v>
      </c>
      <c r="M299" s="221">
        <f>G299*(1+L299/100)</f>
        <v>0</v>
      </c>
      <c r="N299" s="220">
        <v>0</v>
      </c>
      <c r="O299" s="220">
        <f>ROUND(E299*N299,2)</f>
        <v>0</v>
      </c>
      <c r="P299" s="220">
        <v>0</v>
      </c>
      <c r="Q299" s="220">
        <f>ROUND(E299*P299,2)</f>
        <v>0</v>
      </c>
      <c r="R299" s="221" t="s">
        <v>788</v>
      </c>
      <c r="S299" s="221" t="s">
        <v>237</v>
      </c>
      <c r="T299" s="221" t="s">
        <v>238</v>
      </c>
      <c r="U299" s="221">
        <v>0</v>
      </c>
      <c r="V299" s="221">
        <f>ROUND(E299*U299,2)</f>
        <v>0</v>
      </c>
      <c r="W299" s="221"/>
      <c r="X299" s="221" t="s">
        <v>757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758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7"/>
      <c r="B300" s="218"/>
      <c r="C300" s="265" t="s">
        <v>812</v>
      </c>
      <c r="D300" s="256"/>
      <c r="E300" s="256"/>
      <c r="F300" s="256"/>
      <c r="G300" s="256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292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x14ac:dyDescent="0.2">
      <c r="A301" s="231" t="s">
        <v>232</v>
      </c>
      <c r="B301" s="232" t="s">
        <v>181</v>
      </c>
      <c r="C301" s="258" t="s">
        <v>182</v>
      </c>
      <c r="D301" s="233"/>
      <c r="E301" s="234"/>
      <c r="F301" s="235"/>
      <c r="G301" s="235">
        <f>SUMIF(AG302:AG320,"&lt;&gt;NOR",G302:G320)</f>
        <v>0</v>
      </c>
      <c r="H301" s="235"/>
      <c r="I301" s="235">
        <f>SUM(I302:I320)</f>
        <v>0</v>
      </c>
      <c r="J301" s="235"/>
      <c r="K301" s="235">
        <f>SUM(K302:K320)</f>
        <v>0</v>
      </c>
      <c r="L301" s="235"/>
      <c r="M301" s="235">
        <f>SUM(M302:M320)</f>
        <v>0</v>
      </c>
      <c r="N301" s="234"/>
      <c r="O301" s="234">
        <f>SUM(O302:O320)</f>
        <v>5.24</v>
      </c>
      <c r="P301" s="234"/>
      <c r="Q301" s="234">
        <f>SUM(Q302:Q320)</f>
        <v>2.8</v>
      </c>
      <c r="R301" s="235"/>
      <c r="S301" s="235"/>
      <c r="T301" s="236"/>
      <c r="U301" s="230"/>
      <c r="V301" s="230">
        <f>SUM(V302:V320)</f>
        <v>78.64</v>
      </c>
      <c r="W301" s="230"/>
      <c r="X301" s="230"/>
      <c r="AG301" t="s">
        <v>233</v>
      </c>
    </row>
    <row r="302" spans="1:60" outlineLevel="1" x14ac:dyDescent="0.2">
      <c r="A302" s="238">
        <v>99</v>
      </c>
      <c r="B302" s="239" t="s">
        <v>2137</v>
      </c>
      <c r="C302" s="259" t="s">
        <v>2138</v>
      </c>
      <c r="D302" s="240" t="s">
        <v>236</v>
      </c>
      <c r="E302" s="241">
        <v>13.02</v>
      </c>
      <c r="F302" s="242"/>
      <c r="G302" s="243">
        <f>ROUND(E302*F302,2)</f>
        <v>0</v>
      </c>
      <c r="H302" s="242"/>
      <c r="I302" s="243">
        <f>ROUND(E302*H302,2)</f>
        <v>0</v>
      </c>
      <c r="J302" s="242"/>
      <c r="K302" s="243">
        <f>ROUND(E302*J302,2)</f>
        <v>0</v>
      </c>
      <c r="L302" s="243">
        <v>15</v>
      </c>
      <c r="M302" s="243">
        <f>G302*(1+L302/100)</f>
        <v>0</v>
      </c>
      <c r="N302" s="241">
        <v>0</v>
      </c>
      <c r="O302" s="241">
        <f>ROUND(E302*N302,2)</f>
        <v>0</v>
      </c>
      <c r="P302" s="241">
        <v>7.0000000000000001E-3</v>
      </c>
      <c r="Q302" s="241">
        <f>ROUND(E302*P302,2)</f>
        <v>0.09</v>
      </c>
      <c r="R302" s="243" t="s">
        <v>1796</v>
      </c>
      <c r="S302" s="243" t="s">
        <v>237</v>
      </c>
      <c r="T302" s="244" t="s">
        <v>237</v>
      </c>
      <c r="U302" s="221">
        <v>0.23799999999999999</v>
      </c>
      <c r="V302" s="221">
        <f>ROUND(E302*U302,2)</f>
        <v>3.1</v>
      </c>
      <c r="W302" s="221"/>
      <c r="X302" s="221" t="s">
        <v>239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240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17"/>
      <c r="B303" s="218"/>
      <c r="C303" s="260" t="s">
        <v>2139</v>
      </c>
      <c r="D303" s="223"/>
      <c r="E303" s="224">
        <v>13.02</v>
      </c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10"/>
      <c r="Z303" s="210"/>
      <c r="AA303" s="210"/>
      <c r="AB303" s="210"/>
      <c r="AC303" s="210"/>
      <c r="AD303" s="210"/>
      <c r="AE303" s="210"/>
      <c r="AF303" s="210"/>
      <c r="AG303" s="210" t="s">
        <v>242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2.5" outlineLevel="1" x14ac:dyDescent="0.2">
      <c r="A304" s="238">
        <v>100</v>
      </c>
      <c r="B304" s="239" t="s">
        <v>2140</v>
      </c>
      <c r="C304" s="259" t="s">
        <v>2141</v>
      </c>
      <c r="D304" s="240" t="s">
        <v>1782</v>
      </c>
      <c r="E304" s="241">
        <v>450</v>
      </c>
      <c r="F304" s="242"/>
      <c r="G304" s="243">
        <f>ROUND(E304*F304,2)</f>
        <v>0</v>
      </c>
      <c r="H304" s="242"/>
      <c r="I304" s="243">
        <f>ROUND(E304*H304,2)</f>
        <v>0</v>
      </c>
      <c r="J304" s="242"/>
      <c r="K304" s="243">
        <f>ROUND(E304*J304,2)</f>
        <v>0</v>
      </c>
      <c r="L304" s="243">
        <v>15</v>
      </c>
      <c r="M304" s="243">
        <f>G304*(1+L304/100)</f>
        <v>0</v>
      </c>
      <c r="N304" s="241">
        <v>5.0000000000000002E-5</v>
      </c>
      <c r="O304" s="241">
        <f>ROUND(E304*N304,2)</f>
        <v>0.02</v>
      </c>
      <c r="P304" s="241">
        <v>1E-3</v>
      </c>
      <c r="Q304" s="241">
        <f>ROUND(E304*P304,2)</f>
        <v>0.45</v>
      </c>
      <c r="R304" s="243" t="s">
        <v>1796</v>
      </c>
      <c r="S304" s="243" t="s">
        <v>237</v>
      </c>
      <c r="T304" s="244" t="s">
        <v>238</v>
      </c>
      <c r="U304" s="221">
        <v>3.6999999999999998E-2</v>
      </c>
      <c r="V304" s="221">
        <f>ROUND(E304*U304,2)</f>
        <v>16.649999999999999</v>
      </c>
      <c r="W304" s="221"/>
      <c r="X304" s="221" t="s">
        <v>239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240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7"/>
      <c r="B305" s="218"/>
      <c r="C305" s="260" t="s">
        <v>2142</v>
      </c>
      <c r="D305" s="223"/>
      <c r="E305" s="224">
        <v>450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242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38">
        <v>101</v>
      </c>
      <c r="B306" s="239" t="s">
        <v>2143</v>
      </c>
      <c r="C306" s="259" t="s">
        <v>2144</v>
      </c>
      <c r="D306" s="240" t="s">
        <v>1782</v>
      </c>
      <c r="E306" s="241">
        <v>2250</v>
      </c>
      <c r="F306" s="242"/>
      <c r="G306" s="243">
        <f>ROUND(E306*F306,2)</f>
        <v>0</v>
      </c>
      <c r="H306" s="242"/>
      <c r="I306" s="243">
        <f>ROUND(E306*H306,2)</f>
        <v>0</v>
      </c>
      <c r="J306" s="242"/>
      <c r="K306" s="243">
        <f>ROUND(E306*J306,2)</f>
        <v>0</v>
      </c>
      <c r="L306" s="243">
        <v>15</v>
      </c>
      <c r="M306" s="243">
        <f>G306*(1+L306/100)</f>
        <v>0</v>
      </c>
      <c r="N306" s="241">
        <v>5.0000000000000002E-5</v>
      </c>
      <c r="O306" s="241">
        <f>ROUND(E306*N306,2)</f>
        <v>0.11</v>
      </c>
      <c r="P306" s="241">
        <v>1E-3</v>
      </c>
      <c r="Q306" s="241">
        <f>ROUND(E306*P306,2)</f>
        <v>2.25</v>
      </c>
      <c r="R306" s="243" t="s">
        <v>1796</v>
      </c>
      <c r="S306" s="243" t="s">
        <v>237</v>
      </c>
      <c r="T306" s="244" t="s">
        <v>238</v>
      </c>
      <c r="U306" s="221">
        <v>2.5999999999999999E-2</v>
      </c>
      <c r="V306" s="221">
        <f>ROUND(E306*U306,2)</f>
        <v>58.5</v>
      </c>
      <c r="W306" s="221"/>
      <c r="X306" s="221" t="s">
        <v>239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240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17"/>
      <c r="B307" s="218"/>
      <c r="C307" s="260" t="s">
        <v>2145</v>
      </c>
      <c r="D307" s="223"/>
      <c r="E307" s="224">
        <v>2250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10"/>
      <c r="Z307" s="210"/>
      <c r="AA307" s="210"/>
      <c r="AB307" s="210"/>
      <c r="AC307" s="210"/>
      <c r="AD307" s="210"/>
      <c r="AE307" s="210"/>
      <c r="AF307" s="210"/>
      <c r="AG307" s="210" t="s">
        <v>242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38">
        <v>102</v>
      </c>
      <c r="B308" s="239" t="s">
        <v>2146</v>
      </c>
      <c r="C308" s="259" t="s">
        <v>2147</v>
      </c>
      <c r="D308" s="240" t="s">
        <v>236</v>
      </c>
      <c r="E308" s="241">
        <v>1.65</v>
      </c>
      <c r="F308" s="242"/>
      <c r="G308" s="243">
        <f>ROUND(E308*F308,2)</f>
        <v>0</v>
      </c>
      <c r="H308" s="242"/>
      <c r="I308" s="243">
        <f>ROUND(E308*H308,2)</f>
        <v>0</v>
      </c>
      <c r="J308" s="242"/>
      <c r="K308" s="243">
        <f>ROUND(E308*J308,2)</f>
        <v>0</v>
      </c>
      <c r="L308" s="243">
        <v>15</v>
      </c>
      <c r="M308" s="243">
        <f>G308*(1+L308/100)</f>
        <v>0</v>
      </c>
      <c r="N308" s="241">
        <v>0</v>
      </c>
      <c r="O308" s="241">
        <f>ROUND(E308*N308,2)</f>
        <v>0</v>
      </c>
      <c r="P308" s="241">
        <v>7.0000000000000001E-3</v>
      </c>
      <c r="Q308" s="241">
        <f>ROUND(E308*P308,2)</f>
        <v>0.01</v>
      </c>
      <c r="R308" s="243"/>
      <c r="S308" s="243" t="s">
        <v>323</v>
      </c>
      <c r="T308" s="244" t="s">
        <v>324</v>
      </c>
      <c r="U308" s="221">
        <v>0.23799999999999999</v>
      </c>
      <c r="V308" s="221">
        <f>ROUND(E308*U308,2)</f>
        <v>0.39</v>
      </c>
      <c r="W308" s="221"/>
      <c r="X308" s="221" t="s">
        <v>239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240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7"/>
      <c r="B309" s="218"/>
      <c r="C309" s="260" t="s">
        <v>2148</v>
      </c>
      <c r="D309" s="223"/>
      <c r="E309" s="224">
        <v>1.65</v>
      </c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242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22.5" outlineLevel="1" x14ac:dyDescent="0.2">
      <c r="A310" s="238">
        <v>103</v>
      </c>
      <c r="B310" s="239" t="s">
        <v>2149</v>
      </c>
      <c r="C310" s="259" t="s">
        <v>2150</v>
      </c>
      <c r="D310" s="240" t="s">
        <v>1782</v>
      </c>
      <c r="E310" s="241">
        <v>131.4</v>
      </c>
      <c r="F310" s="242"/>
      <c r="G310" s="243">
        <f>ROUND(E310*F310,2)</f>
        <v>0</v>
      </c>
      <c r="H310" s="242"/>
      <c r="I310" s="243">
        <f>ROUND(E310*H310,2)</f>
        <v>0</v>
      </c>
      <c r="J310" s="242"/>
      <c r="K310" s="243">
        <f>ROUND(E310*J310,2)</f>
        <v>0</v>
      </c>
      <c r="L310" s="243">
        <v>15</v>
      </c>
      <c r="M310" s="243">
        <f>G310*(1+L310/100)</f>
        <v>0</v>
      </c>
      <c r="N310" s="241">
        <v>1E-3</v>
      </c>
      <c r="O310" s="241">
        <f>ROUND(E310*N310,2)</f>
        <v>0.13</v>
      </c>
      <c r="P310" s="241">
        <v>0</v>
      </c>
      <c r="Q310" s="241">
        <f>ROUND(E310*P310,2)</f>
        <v>0</v>
      </c>
      <c r="R310" s="243"/>
      <c r="S310" s="243" t="s">
        <v>323</v>
      </c>
      <c r="T310" s="244" t="s">
        <v>324</v>
      </c>
      <c r="U310" s="221">
        <v>0</v>
      </c>
      <c r="V310" s="221">
        <f>ROUND(E310*U310,2)</f>
        <v>0</v>
      </c>
      <c r="W310" s="221"/>
      <c r="X310" s="221" t="s">
        <v>239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240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7"/>
      <c r="B311" s="218"/>
      <c r="C311" s="260" t="s">
        <v>2151</v>
      </c>
      <c r="D311" s="223"/>
      <c r="E311" s="224"/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242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17"/>
      <c r="B312" s="218"/>
      <c r="C312" s="260" t="s">
        <v>2152</v>
      </c>
      <c r="D312" s="223"/>
      <c r="E312" s="224">
        <v>44.4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242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17"/>
      <c r="B313" s="218"/>
      <c r="C313" s="260" t="s">
        <v>2153</v>
      </c>
      <c r="D313" s="223"/>
      <c r="E313" s="224">
        <v>87</v>
      </c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10"/>
      <c r="Z313" s="210"/>
      <c r="AA313" s="210"/>
      <c r="AB313" s="210"/>
      <c r="AC313" s="210"/>
      <c r="AD313" s="210"/>
      <c r="AE313" s="210"/>
      <c r="AF313" s="210"/>
      <c r="AG313" s="210" t="s">
        <v>242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2.5" outlineLevel="1" x14ac:dyDescent="0.2">
      <c r="A314" s="238">
        <v>104</v>
      </c>
      <c r="B314" s="239" t="s">
        <v>2154</v>
      </c>
      <c r="C314" s="259" t="s">
        <v>2155</v>
      </c>
      <c r="D314" s="240" t="s">
        <v>236</v>
      </c>
      <c r="E314" s="241">
        <v>19.16</v>
      </c>
      <c r="F314" s="242"/>
      <c r="G314" s="243">
        <f>ROUND(E314*F314,2)</f>
        <v>0</v>
      </c>
      <c r="H314" s="242"/>
      <c r="I314" s="243">
        <f>ROUND(E314*H314,2)</f>
        <v>0</v>
      </c>
      <c r="J314" s="242"/>
      <c r="K314" s="243">
        <f>ROUND(E314*J314,2)</f>
        <v>0</v>
      </c>
      <c r="L314" s="243">
        <v>15</v>
      </c>
      <c r="M314" s="243">
        <f>G314*(1+L314/100)</f>
        <v>0</v>
      </c>
      <c r="N314" s="241">
        <v>0.26</v>
      </c>
      <c r="O314" s="241">
        <f>ROUND(E314*N314,2)</f>
        <v>4.9800000000000004</v>
      </c>
      <c r="P314" s="241">
        <v>0</v>
      </c>
      <c r="Q314" s="241">
        <f>ROUND(E314*P314,2)</f>
        <v>0</v>
      </c>
      <c r="R314" s="243"/>
      <c r="S314" s="243" t="s">
        <v>323</v>
      </c>
      <c r="T314" s="244" t="s">
        <v>324</v>
      </c>
      <c r="U314" s="221">
        <v>0</v>
      </c>
      <c r="V314" s="221">
        <f>ROUND(E314*U314,2)</f>
        <v>0</v>
      </c>
      <c r="W314" s="221"/>
      <c r="X314" s="221" t="s">
        <v>239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240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7"/>
      <c r="B315" s="218"/>
      <c r="C315" s="260" t="s">
        <v>2156</v>
      </c>
      <c r="D315" s="223"/>
      <c r="E315" s="224">
        <v>22.68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242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17"/>
      <c r="B316" s="218"/>
      <c r="C316" s="260" t="s">
        <v>2157</v>
      </c>
      <c r="D316" s="223"/>
      <c r="E316" s="224">
        <v>-3.52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10"/>
      <c r="Z316" s="210"/>
      <c r="AA316" s="210"/>
      <c r="AB316" s="210"/>
      <c r="AC316" s="210"/>
      <c r="AD316" s="210"/>
      <c r="AE316" s="210"/>
      <c r="AF316" s="210"/>
      <c r="AG316" s="210" t="s">
        <v>242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2.5" outlineLevel="1" x14ac:dyDescent="0.2">
      <c r="A317" s="238">
        <v>105</v>
      </c>
      <c r="B317" s="239" t="s">
        <v>1786</v>
      </c>
      <c r="C317" s="259" t="s">
        <v>2158</v>
      </c>
      <c r="D317" s="240" t="s">
        <v>1782</v>
      </c>
      <c r="E317" s="241">
        <v>1350</v>
      </c>
      <c r="F317" s="242"/>
      <c r="G317" s="243">
        <f>ROUND(E317*F317,2)</f>
        <v>0</v>
      </c>
      <c r="H317" s="242"/>
      <c r="I317" s="243">
        <f>ROUND(E317*H317,2)</f>
        <v>0</v>
      </c>
      <c r="J317" s="242"/>
      <c r="K317" s="243">
        <f>ROUND(E317*J317,2)</f>
        <v>0</v>
      </c>
      <c r="L317" s="243">
        <v>15</v>
      </c>
      <c r="M317" s="243">
        <f>G317*(1+L317/100)</f>
        <v>0</v>
      </c>
      <c r="N317" s="241">
        <v>0</v>
      </c>
      <c r="O317" s="241">
        <f>ROUND(E317*N317,2)</f>
        <v>0</v>
      </c>
      <c r="P317" s="241">
        <v>0</v>
      </c>
      <c r="Q317" s="241">
        <f>ROUND(E317*P317,2)</f>
        <v>0</v>
      </c>
      <c r="R317" s="243"/>
      <c r="S317" s="243" t="s">
        <v>323</v>
      </c>
      <c r="T317" s="244" t="s">
        <v>324</v>
      </c>
      <c r="U317" s="221">
        <v>0</v>
      </c>
      <c r="V317" s="221">
        <f>ROUND(E317*U317,2)</f>
        <v>0</v>
      </c>
      <c r="W317" s="221"/>
      <c r="X317" s="221" t="s">
        <v>239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240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17"/>
      <c r="B318" s="218"/>
      <c r="C318" s="260" t="s">
        <v>2159</v>
      </c>
      <c r="D318" s="223"/>
      <c r="E318" s="224">
        <v>1350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10"/>
      <c r="Z318" s="210"/>
      <c r="AA318" s="210"/>
      <c r="AB318" s="210"/>
      <c r="AC318" s="210"/>
      <c r="AD318" s="210"/>
      <c r="AE318" s="210"/>
      <c r="AF318" s="210"/>
      <c r="AG318" s="210" t="s">
        <v>242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7">
        <v>106</v>
      </c>
      <c r="B319" s="218" t="s">
        <v>2160</v>
      </c>
      <c r="C319" s="264" t="s">
        <v>2161</v>
      </c>
      <c r="D319" s="219" t="s">
        <v>0</v>
      </c>
      <c r="E319" s="255"/>
      <c r="F319" s="222"/>
      <c r="G319" s="221">
        <f>ROUND(E319*F319,2)</f>
        <v>0</v>
      </c>
      <c r="H319" s="222"/>
      <c r="I319" s="221">
        <f>ROUND(E319*H319,2)</f>
        <v>0</v>
      </c>
      <c r="J319" s="222"/>
      <c r="K319" s="221">
        <f>ROUND(E319*J319,2)</f>
        <v>0</v>
      </c>
      <c r="L319" s="221">
        <v>15</v>
      </c>
      <c r="M319" s="221">
        <f>G319*(1+L319/100)</f>
        <v>0</v>
      </c>
      <c r="N319" s="220">
        <v>0</v>
      </c>
      <c r="O319" s="220">
        <f>ROUND(E319*N319,2)</f>
        <v>0</v>
      </c>
      <c r="P319" s="220">
        <v>0</v>
      </c>
      <c r="Q319" s="220">
        <f>ROUND(E319*P319,2)</f>
        <v>0</v>
      </c>
      <c r="R319" s="221" t="s">
        <v>1796</v>
      </c>
      <c r="S319" s="221" t="s">
        <v>237</v>
      </c>
      <c r="T319" s="221" t="s">
        <v>1098</v>
      </c>
      <c r="U319" s="221">
        <v>0</v>
      </c>
      <c r="V319" s="221">
        <f>ROUND(E319*U319,2)</f>
        <v>0</v>
      </c>
      <c r="W319" s="221"/>
      <c r="X319" s="221" t="s">
        <v>757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758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7"/>
      <c r="B320" s="218"/>
      <c r="C320" s="265" t="s">
        <v>812</v>
      </c>
      <c r="D320" s="256"/>
      <c r="E320" s="256"/>
      <c r="F320" s="256"/>
      <c r="G320" s="256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292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x14ac:dyDescent="0.2">
      <c r="A321" s="231" t="s">
        <v>232</v>
      </c>
      <c r="B321" s="232" t="s">
        <v>183</v>
      </c>
      <c r="C321" s="258" t="s">
        <v>184</v>
      </c>
      <c r="D321" s="233"/>
      <c r="E321" s="234"/>
      <c r="F321" s="235"/>
      <c r="G321" s="235">
        <f>SUMIF(AG322:AG341,"&lt;&gt;NOR",G322:G341)</f>
        <v>0</v>
      </c>
      <c r="H321" s="235"/>
      <c r="I321" s="235">
        <f>SUM(I322:I341)</f>
        <v>0</v>
      </c>
      <c r="J321" s="235"/>
      <c r="K321" s="235">
        <f>SUM(K322:K341)</f>
        <v>0</v>
      </c>
      <c r="L321" s="235"/>
      <c r="M321" s="235">
        <f>SUM(M322:M341)</f>
        <v>0</v>
      </c>
      <c r="N321" s="234"/>
      <c r="O321" s="234">
        <f>SUM(O322:O341)</f>
        <v>0.22</v>
      </c>
      <c r="P321" s="234"/>
      <c r="Q321" s="234">
        <f>SUM(Q322:Q341)</f>
        <v>0</v>
      </c>
      <c r="R321" s="235"/>
      <c r="S321" s="235"/>
      <c r="T321" s="236"/>
      <c r="U321" s="230"/>
      <c r="V321" s="230">
        <f>SUM(V322:V341)</f>
        <v>7.99</v>
      </c>
      <c r="W321" s="230"/>
      <c r="X321" s="230"/>
      <c r="AG321" t="s">
        <v>233</v>
      </c>
    </row>
    <row r="322" spans="1:60" ht="22.5" outlineLevel="1" x14ac:dyDescent="0.2">
      <c r="A322" s="238">
        <v>107</v>
      </c>
      <c r="B322" s="239" t="s">
        <v>997</v>
      </c>
      <c r="C322" s="259" t="s">
        <v>998</v>
      </c>
      <c r="D322" s="240" t="s">
        <v>236</v>
      </c>
      <c r="E322" s="241">
        <v>5.54</v>
      </c>
      <c r="F322" s="242"/>
      <c r="G322" s="243">
        <f>ROUND(E322*F322,2)</f>
        <v>0</v>
      </c>
      <c r="H322" s="242"/>
      <c r="I322" s="243">
        <f>ROUND(E322*H322,2)</f>
        <v>0</v>
      </c>
      <c r="J322" s="242"/>
      <c r="K322" s="243">
        <f>ROUND(E322*J322,2)</f>
        <v>0</v>
      </c>
      <c r="L322" s="243">
        <v>15</v>
      </c>
      <c r="M322" s="243">
        <f>G322*(1+L322/100)</f>
        <v>0</v>
      </c>
      <c r="N322" s="241">
        <v>0</v>
      </c>
      <c r="O322" s="241">
        <f>ROUND(E322*N322,2)</f>
        <v>0</v>
      </c>
      <c r="P322" s="241">
        <v>0</v>
      </c>
      <c r="Q322" s="241">
        <f>ROUND(E322*P322,2)</f>
        <v>0</v>
      </c>
      <c r="R322" s="243" t="s">
        <v>999</v>
      </c>
      <c r="S322" s="243" t="s">
        <v>237</v>
      </c>
      <c r="T322" s="244" t="s">
        <v>238</v>
      </c>
      <c r="U322" s="221">
        <v>1.6E-2</v>
      </c>
      <c r="V322" s="221">
        <f>ROUND(E322*U322,2)</f>
        <v>0.09</v>
      </c>
      <c r="W322" s="221"/>
      <c r="X322" s="221" t="s">
        <v>239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240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17"/>
      <c r="B323" s="218"/>
      <c r="C323" s="260" t="s">
        <v>2162</v>
      </c>
      <c r="D323" s="223"/>
      <c r="E323" s="224">
        <v>5.54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242</v>
      </c>
      <c r="AH323" s="210">
        <v>5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38">
        <v>108</v>
      </c>
      <c r="B324" s="239" t="s">
        <v>1001</v>
      </c>
      <c r="C324" s="259" t="s">
        <v>1002</v>
      </c>
      <c r="D324" s="240" t="s">
        <v>236</v>
      </c>
      <c r="E324" s="241">
        <v>5.54</v>
      </c>
      <c r="F324" s="242"/>
      <c r="G324" s="243">
        <f>ROUND(E324*F324,2)</f>
        <v>0</v>
      </c>
      <c r="H324" s="242"/>
      <c r="I324" s="243">
        <f>ROUND(E324*H324,2)</f>
        <v>0</v>
      </c>
      <c r="J324" s="242"/>
      <c r="K324" s="243">
        <f>ROUND(E324*J324,2)</f>
        <v>0</v>
      </c>
      <c r="L324" s="243">
        <v>15</v>
      </c>
      <c r="M324" s="243">
        <f>G324*(1+L324/100)</f>
        <v>0</v>
      </c>
      <c r="N324" s="241">
        <v>2.1000000000000001E-4</v>
      </c>
      <c r="O324" s="241">
        <f>ROUND(E324*N324,2)</f>
        <v>0</v>
      </c>
      <c r="P324" s="241">
        <v>0</v>
      </c>
      <c r="Q324" s="241">
        <f>ROUND(E324*P324,2)</f>
        <v>0</v>
      </c>
      <c r="R324" s="243" t="s">
        <v>999</v>
      </c>
      <c r="S324" s="243" t="s">
        <v>237</v>
      </c>
      <c r="T324" s="244" t="s">
        <v>238</v>
      </c>
      <c r="U324" s="221">
        <v>0.05</v>
      </c>
      <c r="V324" s="221">
        <f>ROUND(E324*U324,2)</f>
        <v>0.28000000000000003</v>
      </c>
      <c r="W324" s="221"/>
      <c r="X324" s="221" t="s">
        <v>239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240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7"/>
      <c r="B325" s="218"/>
      <c r="C325" s="260" t="s">
        <v>2162</v>
      </c>
      <c r="D325" s="223"/>
      <c r="E325" s="224">
        <v>5.54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10"/>
      <c r="Z325" s="210"/>
      <c r="AA325" s="210"/>
      <c r="AB325" s="210"/>
      <c r="AC325" s="210"/>
      <c r="AD325" s="210"/>
      <c r="AE325" s="210"/>
      <c r="AF325" s="210"/>
      <c r="AG325" s="210" t="s">
        <v>242</v>
      </c>
      <c r="AH325" s="210">
        <v>5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2.5" outlineLevel="1" x14ac:dyDescent="0.2">
      <c r="A326" s="238">
        <v>109</v>
      </c>
      <c r="B326" s="239" t="s">
        <v>1004</v>
      </c>
      <c r="C326" s="259" t="s">
        <v>1005</v>
      </c>
      <c r="D326" s="240" t="s">
        <v>310</v>
      </c>
      <c r="E326" s="241">
        <v>5.2</v>
      </c>
      <c r="F326" s="242"/>
      <c r="G326" s="243">
        <f>ROUND(E326*F326,2)</f>
        <v>0</v>
      </c>
      <c r="H326" s="242"/>
      <c r="I326" s="243">
        <f>ROUND(E326*H326,2)</f>
        <v>0</v>
      </c>
      <c r="J326" s="242"/>
      <c r="K326" s="243">
        <f>ROUND(E326*J326,2)</f>
        <v>0</v>
      </c>
      <c r="L326" s="243">
        <v>15</v>
      </c>
      <c r="M326" s="243">
        <f>G326*(1+L326/100)</f>
        <v>0</v>
      </c>
      <c r="N326" s="241">
        <v>3.2000000000000003E-4</v>
      </c>
      <c r="O326" s="241">
        <f>ROUND(E326*N326,2)</f>
        <v>0</v>
      </c>
      <c r="P326" s="241">
        <v>0</v>
      </c>
      <c r="Q326" s="241">
        <f>ROUND(E326*P326,2)</f>
        <v>0</v>
      </c>
      <c r="R326" s="243" t="s">
        <v>999</v>
      </c>
      <c r="S326" s="243" t="s">
        <v>237</v>
      </c>
      <c r="T326" s="244" t="s">
        <v>238</v>
      </c>
      <c r="U326" s="221">
        <v>0.23599999999999999</v>
      </c>
      <c r="V326" s="221">
        <f>ROUND(E326*U326,2)</f>
        <v>1.23</v>
      </c>
      <c r="W326" s="221"/>
      <c r="X326" s="221" t="s">
        <v>239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240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17"/>
      <c r="B327" s="218"/>
      <c r="C327" s="260" t="s">
        <v>2163</v>
      </c>
      <c r="D327" s="223"/>
      <c r="E327" s="224">
        <v>6.8</v>
      </c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242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7"/>
      <c r="B328" s="218"/>
      <c r="C328" s="260" t="s">
        <v>2164</v>
      </c>
      <c r="D328" s="223"/>
      <c r="E328" s="224">
        <v>-1.6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242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38">
        <v>110</v>
      </c>
      <c r="B329" s="239" t="s">
        <v>1016</v>
      </c>
      <c r="C329" s="259" t="s">
        <v>1017</v>
      </c>
      <c r="D329" s="240" t="s">
        <v>310</v>
      </c>
      <c r="E329" s="241">
        <v>5.2</v>
      </c>
      <c r="F329" s="242"/>
      <c r="G329" s="243">
        <f>ROUND(E329*F329,2)</f>
        <v>0</v>
      </c>
      <c r="H329" s="242"/>
      <c r="I329" s="243">
        <f>ROUND(E329*H329,2)</f>
        <v>0</v>
      </c>
      <c r="J329" s="242"/>
      <c r="K329" s="243">
        <f>ROUND(E329*J329,2)</f>
        <v>0</v>
      </c>
      <c r="L329" s="243">
        <v>15</v>
      </c>
      <c r="M329" s="243">
        <f>G329*(1+L329/100)</f>
        <v>0</v>
      </c>
      <c r="N329" s="241">
        <v>0</v>
      </c>
      <c r="O329" s="241">
        <f>ROUND(E329*N329,2)</f>
        <v>0</v>
      </c>
      <c r="P329" s="241">
        <v>0</v>
      </c>
      <c r="Q329" s="241">
        <f>ROUND(E329*P329,2)</f>
        <v>0</v>
      </c>
      <c r="R329" s="243" t="s">
        <v>999</v>
      </c>
      <c r="S329" s="243" t="s">
        <v>237</v>
      </c>
      <c r="T329" s="244" t="s">
        <v>1018</v>
      </c>
      <c r="U329" s="221">
        <v>0.154</v>
      </c>
      <c r="V329" s="221">
        <f>ROUND(E329*U329,2)</f>
        <v>0.8</v>
      </c>
      <c r="W329" s="221"/>
      <c r="X329" s="221" t="s">
        <v>239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240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17"/>
      <c r="B330" s="218"/>
      <c r="C330" s="260" t="s">
        <v>2165</v>
      </c>
      <c r="D330" s="223"/>
      <c r="E330" s="224">
        <v>5.2</v>
      </c>
      <c r="F330" s="221"/>
      <c r="G330" s="221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242</v>
      </c>
      <c r="AH330" s="210">
        <v>5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2.5" outlineLevel="1" x14ac:dyDescent="0.2">
      <c r="A331" s="238">
        <v>111</v>
      </c>
      <c r="B331" s="239" t="s">
        <v>1033</v>
      </c>
      <c r="C331" s="259" t="s">
        <v>2166</v>
      </c>
      <c r="D331" s="240" t="s">
        <v>236</v>
      </c>
      <c r="E331" s="241">
        <v>5.54</v>
      </c>
      <c r="F331" s="242"/>
      <c r="G331" s="243">
        <f>ROUND(E331*F331,2)</f>
        <v>0</v>
      </c>
      <c r="H331" s="242"/>
      <c r="I331" s="243">
        <f>ROUND(E331*H331,2)</f>
        <v>0</v>
      </c>
      <c r="J331" s="242"/>
      <c r="K331" s="243">
        <f>ROUND(E331*J331,2)</f>
        <v>0</v>
      </c>
      <c r="L331" s="243">
        <v>15</v>
      </c>
      <c r="M331" s="243">
        <f>G331*(1+L331/100)</f>
        <v>0</v>
      </c>
      <c r="N331" s="241">
        <v>0</v>
      </c>
      <c r="O331" s="241">
        <f>ROUND(E331*N331,2)</f>
        <v>0</v>
      </c>
      <c r="P331" s="241">
        <v>0</v>
      </c>
      <c r="Q331" s="241">
        <f>ROUND(E331*P331,2)</f>
        <v>0</v>
      </c>
      <c r="R331" s="243" t="s">
        <v>999</v>
      </c>
      <c r="S331" s="243" t="s">
        <v>237</v>
      </c>
      <c r="T331" s="244" t="s">
        <v>556</v>
      </c>
      <c r="U331" s="221">
        <v>0.03</v>
      </c>
      <c r="V331" s="221">
        <f>ROUND(E331*U331,2)</f>
        <v>0.17</v>
      </c>
      <c r="W331" s="221"/>
      <c r="X331" s="221" t="s">
        <v>239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240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17"/>
      <c r="B332" s="218"/>
      <c r="C332" s="260" t="s">
        <v>2162</v>
      </c>
      <c r="D332" s="223"/>
      <c r="E332" s="224">
        <v>5.54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242</v>
      </c>
      <c r="AH332" s="210">
        <v>5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1" x14ac:dyDescent="0.2">
      <c r="A333" s="238">
        <v>112</v>
      </c>
      <c r="B333" s="239" t="s">
        <v>1020</v>
      </c>
      <c r="C333" s="259" t="s">
        <v>1021</v>
      </c>
      <c r="D333" s="240" t="s">
        <v>236</v>
      </c>
      <c r="E333" s="241">
        <v>5.54</v>
      </c>
      <c r="F333" s="242"/>
      <c r="G333" s="243">
        <f>ROUND(E333*F333,2)</f>
        <v>0</v>
      </c>
      <c r="H333" s="242"/>
      <c r="I333" s="243">
        <f>ROUND(E333*H333,2)</f>
        <v>0</v>
      </c>
      <c r="J333" s="242"/>
      <c r="K333" s="243">
        <f>ROUND(E333*J333,2)</f>
        <v>0</v>
      </c>
      <c r="L333" s="243">
        <v>15</v>
      </c>
      <c r="M333" s="243">
        <f>G333*(1+L333/100)</f>
        <v>0</v>
      </c>
      <c r="N333" s="241">
        <v>5.0400000000000002E-3</v>
      </c>
      <c r="O333" s="241">
        <f>ROUND(E333*N333,2)</f>
        <v>0.03</v>
      </c>
      <c r="P333" s="241">
        <v>0</v>
      </c>
      <c r="Q333" s="241">
        <f>ROUND(E333*P333,2)</f>
        <v>0</v>
      </c>
      <c r="R333" s="243" t="s">
        <v>999</v>
      </c>
      <c r="S333" s="243" t="s">
        <v>237</v>
      </c>
      <c r="T333" s="244" t="s">
        <v>1098</v>
      </c>
      <c r="U333" s="221">
        <v>0.97799999999999998</v>
      </c>
      <c r="V333" s="221">
        <f>ROUND(E333*U333,2)</f>
        <v>5.42</v>
      </c>
      <c r="W333" s="221"/>
      <c r="X333" s="221" t="s">
        <v>239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240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17"/>
      <c r="B334" s="218"/>
      <c r="C334" s="260" t="s">
        <v>2167</v>
      </c>
      <c r="D334" s="223"/>
      <c r="E334" s="224">
        <v>7.79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10"/>
      <c r="Z334" s="210"/>
      <c r="AA334" s="210"/>
      <c r="AB334" s="210"/>
      <c r="AC334" s="210"/>
      <c r="AD334" s="210"/>
      <c r="AE334" s="210"/>
      <c r="AF334" s="210"/>
      <c r="AG334" s="210" t="s">
        <v>242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17"/>
      <c r="B335" s="218"/>
      <c r="C335" s="260" t="s">
        <v>2168</v>
      </c>
      <c r="D335" s="223"/>
      <c r="E335" s="224">
        <v>-2.25</v>
      </c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242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22.5" outlineLevel="1" x14ac:dyDescent="0.2">
      <c r="A336" s="238">
        <v>113</v>
      </c>
      <c r="B336" s="239" t="s">
        <v>1042</v>
      </c>
      <c r="C336" s="259" t="s">
        <v>1043</v>
      </c>
      <c r="D336" s="240" t="s">
        <v>236</v>
      </c>
      <c r="E336" s="241">
        <v>9.7680000000000007</v>
      </c>
      <c r="F336" s="242"/>
      <c r="G336" s="243">
        <f>ROUND(E336*F336,2)</f>
        <v>0</v>
      </c>
      <c r="H336" s="242"/>
      <c r="I336" s="243">
        <f>ROUND(E336*H336,2)</f>
        <v>0</v>
      </c>
      <c r="J336" s="242"/>
      <c r="K336" s="243">
        <f>ROUND(E336*J336,2)</f>
        <v>0</v>
      </c>
      <c r="L336" s="243">
        <v>15</v>
      </c>
      <c r="M336" s="243">
        <f>G336*(1+L336/100)</f>
        <v>0</v>
      </c>
      <c r="N336" s="241">
        <v>1.9199999999999998E-2</v>
      </c>
      <c r="O336" s="241">
        <f>ROUND(E336*N336,2)</f>
        <v>0.19</v>
      </c>
      <c r="P336" s="241">
        <v>0</v>
      </c>
      <c r="Q336" s="241">
        <f>ROUND(E336*P336,2)</f>
        <v>0</v>
      </c>
      <c r="R336" s="243" t="s">
        <v>331</v>
      </c>
      <c r="S336" s="243" t="s">
        <v>237</v>
      </c>
      <c r="T336" s="244" t="s">
        <v>238</v>
      </c>
      <c r="U336" s="221">
        <v>0</v>
      </c>
      <c r="V336" s="221">
        <f>ROUND(E336*U336,2)</f>
        <v>0</v>
      </c>
      <c r="W336" s="221"/>
      <c r="X336" s="221" t="s">
        <v>332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333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17"/>
      <c r="B337" s="218"/>
      <c r="C337" s="260" t="s">
        <v>2169</v>
      </c>
      <c r="D337" s="223"/>
      <c r="E337" s="224"/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242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7"/>
      <c r="B338" s="218"/>
      <c r="C338" s="260" t="s">
        <v>2162</v>
      </c>
      <c r="D338" s="223"/>
      <c r="E338" s="224">
        <v>5.54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242</v>
      </c>
      <c r="AH338" s="210">
        <v>5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17"/>
      <c r="B339" s="218"/>
      <c r="C339" s="260" t="s">
        <v>2170</v>
      </c>
      <c r="D339" s="223"/>
      <c r="E339" s="224"/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242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17"/>
      <c r="B340" s="218"/>
      <c r="C340" s="260" t="s">
        <v>2171</v>
      </c>
      <c r="D340" s="223"/>
      <c r="E340" s="224">
        <v>2.6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242</v>
      </c>
      <c r="AH340" s="210">
        <v>5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17"/>
      <c r="B341" s="218"/>
      <c r="C341" s="266" t="s">
        <v>1046</v>
      </c>
      <c r="D341" s="228"/>
      <c r="E341" s="229">
        <v>1.6279999999999999</v>
      </c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10"/>
      <c r="Z341" s="210"/>
      <c r="AA341" s="210"/>
      <c r="AB341" s="210"/>
      <c r="AC341" s="210"/>
      <c r="AD341" s="210"/>
      <c r="AE341" s="210"/>
      <c r="AF341" s="210"/>
      <c r="AG341" s="210" t="s">
        <v>242</v>
      </c>
      <c r="AH341" s="210">
        <v>4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x14ac:dyDescent="0.2">
      <c r="A342" s="231" t="s">
        <v>232</v>
      </c>
      <c r="B342" s="232" t="s">
        <v>189</v>
      </c>
      <c r="C342" s="258" t="s">
        <v>190</v>
      </c>
      <c r="D342" s="233"/>
      <c r="E342" s="234"/>
      <c r="F342" s="235"/>
      <c r="G342" s="235">
        <f>SUMIF(AG343:AG349,"&lt;&gt;NOR",G343:G349)</f>
        <v>0</v>
      </c>
      <c r="H342" s="235"/>
      <c r="I342" s="235">
        <f>SUM(I343:I349)</f>
        <v>0</v>
      </c>
      <c r="J342" s="235"/>
      <c r="K342" s="235">
        <f>SUM(K343:K349)</f>
        <v>0</v>
      </c>
      <c r="L342" s="235"/>
      <c r="M342" s="235">
        <f>SUM(M343:M349)</f>
        <v>0</v>
      </c>
      <c r="N342" s="234"/>
      <c r="O342" s="234">
        <f>SUM(O343:O349)</f>
        <v>0</v>
      </c>
      <c r="P342" s="234"/>
      <c r="Q342" s="234">
        <f>SUM(Q343:Q349)</f>
        <v>0</v>
      </c>
      <c r="R342" s="235"/>
      <c r="S342" s="235"/>
      <c r="T342" s="236"/>
      <c r="U342" s="230"/>
      <c r="V342" s="230">
        <f>SUM(V343:V349)</f>
        <v>4.4000000000000004</v>
      </c>
      <c r="W342" s="230"/>
      <c r="X342" s="230"/>
      <c r="AG342" t="s">
        <v>233</v>
      </c>
    </row>
    <row r="343" spans="1:60" outlineLevel="1" x14ac:dyDescent="0.2">
      <c r="A343" s="238">
        <v>114</v>
      </c>
      <c r="B343" s="239" t="s">
        <v>1066</v>
      </c>
      <c r="C343" s="259" t="s">
        <v>1067</v>
      </c>
      <c r="D343" s="240" t="s">
        <v>236</v>
      </c>
      <c r="E343" s="241">
        <v>31.09</v>
      </c>
      <c r="F343" s="242"/>
      <c r="G343" s="243">
        <f>ROUND(E343*F343,2)</f>
        <v>0</v>
      </c>
      <c r="H343" s="242"/>
      <c r="I343" s="243">
        <f>ROUND(E343*H343,2)</f>
        <v>0</v>
      </c>
      <c r="J343" s="242"/>
      <c r="K343" s="243">
        <f>ROUND(E343*J343,2)</f>
        <v>0</v>
      </c>
      <c r="L343" s="243">
        <v>15</v>
      </c>
      <c r="M343" s="243">
        <f>G343*(1+L343/100)</f>
        <v>0</v>
      </c>
      <c r="N343" s="241">
        <v>6.9999999999999994E-5</v>
      </c>
      <c r="O343" s="241">
        <f>ROUND(E343*N343,2)</f>
        <v>0</v>
      </c>
      <c r="P343" s="241">
        <v>0</v>
      </c>
      <c r="Q343" s="241">
        <f>ROUND(E343*P343,2)</f>
        <v>0</v>
      </c>
      <c r="R343" s="243" t="s">
        <v>1068</v>
      </c>
      <c r="S343" s="243" t="s">
        <v>237</v>
      </c>
      <c r="T343" s="244" t="s">
        <v>238</v>
      </c>
      <c r="U343" s="221">
        <v>3.2480000000000002E-2</v>
      </c>
      <c r="V343" s="221">
        <f>ROUND(E343*U343,2)</f>
        <v>1.01</v>
      </c>
      <c r="W343" s="221"/>
      <c r="X343" s="221" t="s">
        <v>239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240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17"/>
      <c r="B344" s="218"/>
      <c r="C344" s="260" t="s">
        <v>2172</v>
      </c>
      <c r="D344" s="223"/>
      <c r="E344" s="224">
        <v>31.09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242</v>
      </c>
      <c r="AH344" s="210">
        <v>5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38">
        <v>115</v>
      </c>
      <c r="B345" s="239" t="s">
        <v>1069</v>
      </c>
      <c r="C345" s="259" t="s">
        <v>1070</v>
      </c>
      <c r="D345" s="240" t="s">
        <v>236</v>
      </c>
      <c r="E345" s="241">
        <v>31.09</v>
      </c>
      <c r="F345" s="242"/>
      <c r="G345" s="243">
        <f>ROUND(E345*F345,2)</f>
        <v>0</v>
      </c>
      <c r="H345" s="242"/>
      <c r="I345" s="243">
        <f>ROUND(E345*H345,2)</f>
        <v>0</v>
      </c>
      <c r="J345" s="242"/>
      <c r="K345" s="243">
        <f>ROUND(E345*J345,2)</f>
        <v>0</v>
      </c>
      <c r="L345" s="243">
        <v>15</v>
      </c>
      <c r="M345" s="243">
        <f>G345*(1+L345/100)</f>
        <v>0</v>
      </c>
      <c r="N345" s="241">
        <v>1.4999999999999999E-4</v>
      </c>
      <c r="O345" s="241">
        <f>ROUND(E345*N345,2)</f>
        <v>0</v>
      </c>
      <c r="P345" s="241">
        <v>0</v>
      </c>
      <c r="Q345" s="241">
        <f>ROUND(E345*P345,2)</f>
        <v>0</v>
      </c>
      <c r="R345" s="243" t="s">
        <v>1068</v>
      </c>
      <c r="S345" s="243" t="s">
        <v>237</v>
      </c>
      <c r="T345" s="244" t="s">
        <v>238</v>
      </c>
      <c r="U345" s="221">
        <v>0.10902000000000001</v>
      </c>
      <c r="V345" s="221">
        <f>ROUND(E345*U345,2)</f>
        <v>3.39</v>
      </c>
      <c r="W345" s="221"/>
      <c r="X345" s="221" t="s">
        <v>239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240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7"/>
      <c r="B346" s="218"/>
      <c r="C346" s="260" t="s">
        <v>1071</v>
      </c>
      <c r="D346" s="223"/>
      <c r="E346" s="224"/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242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7"/>
      <c r="B347" s="218"/>
      <c r="C347" s="260" t="s">
        <v>2173</v>
      </c>
      <c r="D347" s="223"/>
      <c r="E347" s="224">
        <v>22.05</v>
      </c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242</v>
      </c>
      <c r="AH347" s="210">
        <v>5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7"/>
      <c r="B348" s="218"/>
      <c r="C348" s="260" t="s">
        <v>1081</v>
      </c>
      <c r="D348" s="223"/>
      <c r="E348" s="224"/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242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7"/>
      <c r="B349" s="218"/>
      <c r="C349" s="260" t="s">
        <v>2054</v>
      </c>
      <c r="D349" s="223"/>
      <c r="E349" s="224">
        <v>9.0399999999999991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242</v>
      </c>
      <c r="AH349" s="210">
        <v>5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x14ac:dyDescent="0.2">
      <c r="A350" s="231" t="s">
        <v>232</v>
      </c>
      <c r="B350" s="232" t="s">
        <v>201</v>
      </c>
      <c r="C350" s="258" t="s">
        <v>202</v>
      </c>
      <c r="D350" s="233"/>
      <c r="E350" s="234"/>
      <c r="F350" s="235"/>
      <c r="G350" s="235">
        <f>SUMIF(AG351:AG353,"&lt;&gt;NOR",G351:G353)</f>
        <v>0</v>
      </c>
      <c r="H350" s="235"/>
      <c r="I350" s="235">
        <f>SUM(I351:I353)</f>
        <v>0</v>
      </c>
      <c r="J350" s="235"/>
      <c r="K350" s="235">
        <f>SUM(K351:K353)</f>
        <v>0</v>
      </c>
      <c r="L350" s="235"/>
      <c r="M350" s="235">
        <f>SUM(M351:M353)</f>
        <v>0</v>
      </c>
      <c r="N350" s="234"/>
      <c r="O350" s="234">
        <f>SUM(O351:O353)</f>
        <v>0</v>
      </c>
      <c r="P350" s="234"/>
      <c r="Q350" s="234">
        <f>SUM(Q351:Q353)</f>
        <v>0</v>
      </c>
      <c r="R350" s="235"/>
      <c r="S350" s="235"/>
      <c r="T350" s="236"/>
      <c r="U350" s="230"/>
      <c r="V350" s="230">
        <f>SUM(V351:V353)</f>
        <v>5.0999999999999996</v>
      </c>
      <c r="W350" s="230"/>
      <c r="X350" s="230"/>
      <c r="AG350" t="s">
        <v>233</v>
      </c>
    </row>
    <row r="351" spans="1:60" outlineLevel="1" x14ac:dyDescent="0.2">
      <c r="A351" s="238">
        <v>116</v>
      </c>
      <c r="B351" s="239" t="s">
        <v>1088</v>
      </c>
      <c r="C351" s="259" t="s">
        <v>1089</v>
      </c>
      <c r="D351" s="240" t="s">
        <v>756</v>
      </c>
      <c r="E351" s="241">
        <v>10.408569999999999</v>
      </c>
      <c r="F351" s="242"/>
      <c r="G351" s="243">
        <f>ROUND(E351*F351,2)</f>
        <v>0</v>
      </c>
      <c r="H351" s="242"/>
      <c r="I351" s="243">
        <f>ROUND(E351*H351,2)</f>
        <v>0</v>
      </c>
      <c r="J351" s="242"/>
      <c r="K351" s="243">
        <f>ROUND(E351*J351,2)</f>
        <v>0</v>
      </c>
      <c r="L351" s="243">
        <v>15</v>
      </c>
      <c r="M351" s="243">
        <f>G351*(1+L351/100)</f>
        <v>0</v>
      </c>
      <c r="N351" s="241">
        <v>0</v>
      </c>
      <c r="O351" s="241">
        <f>ROUND(E351*N351,2)</f>
        <v>0</v>
      </c>
      <c r="P351" s="241">
        <v>0</v>
      </c>
      <c r="Q351" s="241">
        <f>ROUND(E351*P351,2)</f>
        <v>0</v>
      </c>
      <c r="R351" s="243"/>
      <c r="S351" s="243" t="s">
        <v>323</v>
      </c>
      <c r="T351" s="244" t="s">
        <v>324</v>
      </c>
      <c r="U351" s="221">
        <v>0.49</v>
      </c>
      <c r="V351" s="221">
        <f>ROUND(E351*U351,2)</f>
        <v>5.0999999999999996</v>
      </c>
      <c r="W351" s="221"/>
      <c r="X351" s="221" t="s">
        <v>1090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1091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17"/>
      <c r="B352" s="218"/>
      <c r="C352" s="262" t="s">
        <v>1092</v>
      </c>
      <c r="D352" s="246"/>
      <c r="E352" s="246"/>
      <c r="F352" s="246"/>
      <c r="G352" s="246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10"/>
      <c r="Z352" s="210"/>
      <c r="AA352" s="210"/>
      <c r="AB352" s="210"/>
      <c r="AC352" s="210"/>
      <c r="AD352" s="210"/>
      <c r="AE352" s="210"/>
      <c r="AF352" s="210"/>
      <c r="AG352" s="210" t="s">
        <v>351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17"/>
      <c r="B353" s="218"/>
      <c r="C353" s="267" t="s">
        <v>1093</v>
      </c>
      <c r="D353" s="257"/>
      <c r="E353" s="257"/>
      <c r="F353" s="257"/>
      <c r="G353" s="257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10"/>
      <c r="Z353" s="210"/>
      <c r="AA353" s="210"/>
      <c r="AB353" s="210"/>
      <c r="AC353" s="210"/>
      <c r="AD353" s="210"/>
      <c r="AE353" s="210"/>
      <c r="AF353" s="210"/>
      <c r="AG353" s="210" t="s">
        <v>351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x14ac:dyDescent="0.2">
      <c r="A354" s="3"/>
      <c r="B354" s="4"/>
      <c r="C354" s="268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AE354">
        <v>15</v>
      </c>
      <c r="AF354">
        <v>21</v>
      </c>
      <c r="AG354" t="s">
        <v>219</v>
      </c>
    </row>
    <row r="355" spans="1:60" x14ac:dyDescent="0.2">
      <c r="A355" s="213"/>
      <c r="B355" s="214" t="s">
        <v>29</v>
      </c>
      <c r="C355" s="269"/>
      <c r="D355" s="215"/>
      <c r="E355" s="216"/>
      <c r="F355" s="216"/>
      <c r="G355" s="237">
        <f>G8+G48+G75+G83+G91+G100+G113+G124+G137+G144+G147+G153+G156+G163+G172+G175+G188+G227+G251+G267+G270+G278+G301+G321+G342+G350</f>
        <v>0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AE355">
        <f>SUMIF(L7:L353,AE354,G7:G353)</f>
        <v>0</v>
      </c>
      <c r="AF355">
        <f>SUMIF(L7:L353,AF354,G7:G353)</f>
        <v>0</v>
      </c>
      <c r="AG355" t="s">
        <v>1094</v>
      </c>
    </row>
    <row r="356" spans="1:60" x14ac:dyDescent="0.2">
      <c r="C356" s="270"/>
      <c r="D356" s="10"/>
      <c r="AG356" t="s">
        <v>1095</v>
      </c>
    </row>
    <row r="357" spans="1:60" x14ac:dyDescent="0.2">
      <c r="D357" s="10"/>
    </row>
    <row r="358" spans="1:60" x14ac:dyDescent="0.2">
      <c r="D358" s="10"/>
    </row>
    <row r="359" spans="1:60" x14ac:dyDescent="0.2">
      <c r="D359" s="10"/>
    </row>
    <row r="360" spans="1:60" x14ac:dyDescent="0.2">
      <c r="D360" s="10"/>
    </row>
    <row r="361" spans="1:60" x14ac:dyDescent="0.2">
      <c r="D361" s="10"/>
    </row>
    <row r="362" spans="1:60" x14ac:dyDescent="0.2">
      <c r="D362" s="10"/>
    </row>
    <row r="363" spans="1:60" x14ac:dyDescent="0.2">
      <c r="D363" s="10"/>
    </row>
    <row r="364" spans="1:60" x14ac:dyDescent="0.2">
      <c r="D364" s="10"/>
    </row>
    <row r="365" spans="1:60" x14ac:dyDescent="0.2">
      <c r="D365" s="10"/>
    </row>
    <row r="366" spans="1:60" x14ac:dyDescent="0.2">
      <c r="D366" s="10"/>
    </row>
    <row r="367" spans="1:60" x14ac:dyDescent="0.2">
      <c r="D367" s="10"/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rHavtjePii5gyj6iHZvrDDAIylvuPEzG56EcrlkGB+IInArCNsZj5Qd13HbIIBcbPIppYza7GH6PgbJjqwwEw==" saltValue="/HbbeD023pv3bzv+y741kA==" spinCount="100000" sheet="1"/>
  <mergeCells count="53">
    <mergeCell ref="C284:G284"/>
    <mergeCell ref="C300:G300"/>
    <mergeCell ref="C320:G320"/>
    <mergeCell ref="C352:G352"/>
    <mergeCell ref="C353:G353"/>
    <mergeCell ref="C207:G207"/>
    <mergeCell ref="C215:G215"/>
    <mergeCell ref="C245:G245"/>
    <mergeCell ref="C253:G253"/>
    <mergeCell ref="C256:G256"/>
    <mergeCell ref="C259:G259"/>
    <mergeCell ref="C167:G167"/>
    <mergeCell ref="C170:G170"/>
    <mergeCell ref="C174:G174"/>
    <mergeCell ref="C194:G194"/>
    <mergeCell ref="C198:G198"/>
    <mergeCell ref="C202:G202"/>
    <mergeCell ref="C119:G119"/>
    <mergeCell ref="C126:G126"/>
    <mergeCell ref="C129:G129"/>
    <mergeCell ref="C139:G139"/>
    <mergeCell ref="C142:G142"/>
    <mergeCell ref="C149:G149"/>
    <mergeCell ref="C95:G95"/>
    <mergeCell ref="C102:G102"/>
    <mergeCell ref="C105:G105"/>
    <mergeCell ref="C108:G108"/>
    <mergeCell ref="C111:G111"/>
    <mergeCell ref="C115:G115"/>
    <mergeCell ref="C63:G63"/>
    <mergeCell ref="C66:G66"/>
    <mergeCell ref="C70:G70"/>
    <mergeCell ref="C73:G73"/>
    <mergeCell ref="C79:G79"/>
    <mergeCell ref="C87:G87"/>
    <mergeCell ref="C35:G35"/>
    <mergeCell ref="C44:G44"/>
    <mergeCell ref="C50:G50"/>
    <mergeCell ref="C53:G53"/>
    <mergeCell ref="C56:G56"/>
    <mergeCell ref="C59:G59"/>
    <mergeCell ref="C16:G16"/>
    <mergeCell ref="C19:G19"/>
    <mergeCell ref="C22:G22"/>
    <mergeCell ref="C25:G25"/>
    <mergeCell ref="C29:G29"/>
    <mergeCell ref="C32:G3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51B5D-983E-48FE-ADD1-F9B1140D729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72</v>
      </c>
      <c r="C3" s="199" t="s">
        <v>73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56</v>
      </c>
      <c r="C4" s="202" t="s">
        <v>75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193</v>
      </c>
      <c r="C8" s="258" t="s">
        <v>194</v>
      </c>
      <c r="D8" s="233"/>
      <c r="E8" s="234"/>
      <c r="F8" s="235"/>
      <c r="G8" s="235">
        <f>SUMIF(AG9:AG20,"&lt;&gt;NOR",G9:G20)</f>
        <v>0</v>
      </c>
      <c r="H8" s="235"/>
      <c r="I8" s="235">
        <f>SUM(I9:I20)</f>
        <v>0</v>
      </c>
      <c r="J8" s="235"/>
      <c r="K8" s="235">
        <f>SUM(K9:K20)</f>
        <v>0</v>
      </c>
      <c r="L8" s="235"/>
      <c r="M8" s="235">
        <f>SUM(M9:M20)</f>
        <v>0</v>
      </c>
      <c r="N8" s="234"/>
      <c r="O8" s="234">
        <f>SUM(O9:O20)</f>
        <v>0</v>
      </c>
      <c r="P8" s="234"/>
      <c r="Q8" s="234">
        <f>SUM(Q9:Q20)</f>
        <v>0</v>
      </c>
      <c r="R8" s="235"/>
      <c r="S8" s="235"/>
      <c r="T8" s="236"/>
      <c r="U8" s="230"/>
      <c r="V8" s="230">
        <f>SUM(V9:V20)</f>
        <v>0</v>
      </c>
      <c r="W8" s="230"/>
      <c r="X8" s="230"/>
      <c r="AG8" t="s">
        <v>233</v>
      </c>
    </row>
    <row r="9" spans="1:60" outlineLevel="1" x14ac:dyDescent="0.2">
      <c r="A9" s="248">
        <v>1</v>
      </c>
      <c r="B9" s="249" t="s">
        <v>2174</v>
      </c>
      <c r="C9" s="263" t="s">
        <v>1831</v>
      </c>
      <c r="D9" s="250" t="s">
        <v>322</v>
      </c>
      <c r="E9" s="251">
        <v>2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15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323</v>
      </c>
      <c r="T9" s="254" t="s">
        <v>324</v>
      </c>
      <c r="U9" s="221">
        <v>0</v>
      </c>
      <c r="V9" s="221">
        <f>ROUND(E9*U9,2)</f>
        <v>0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1832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8">
        <v>2</v>
      </c>
      <c r="B10" s="249" t="s">
        <v>2175</v>
      </c>
      <c r="C10" s="263" t="s">
        <v>1299</v>
      </c>
      <c r="D10" s="250" t="s">
        <v>322</v>
      </c>
      <c r="E10" s="251">
        <v>2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15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323</v>
      </c>
      <c r="T10" s="254" t="s">
        <v>324</v>
      </c>
      <c r="U10" s="221">
        <v>0</v>
      </c>
      <c r="V10" s="221">
        <f>ROUND(E10*U10,2)</f>
        <v>0</v>
      </c>
      <c r="W10" s="221"/>
      <c r="X10" s="221" t="s">
        <v>239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1832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2176</v>
      </c>
      <c r="C11" s="263" t="s">
        <v>2177</v>
      </c>
      <c r="D11" s="250" t="s">
        <v>1280</v>
      </c>
      <c r="E11" s="251">
        <v>2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15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323</v>
      </c>
      <c r="T11" s="254" t="s">
        <v>324</v>
      </c>
      <c r="U11" s="221">
        <v>0</v>
      </c>
      <c r="V11" s="221">
        <f>ROUND(E11*U11,2)</f>
        <v>0</v>
      </c>
      <c r="W11" s="221"/>
      <c r="X11" s="221" t="s">
        <v>239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8">
        <v>4</v>
      </c>
      <c r="B12" s="249" t="s">
        <v>2178</v>
      </c>
      <c r="C12" s="263" t="s">
        <v>1837</v>
      </c>
      <c r="D12" s="250" t="s">
        <v>310</v>
      </c>
      <c r="E12" s="251">
        <v>110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15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323</v>
      </c>
      <c r="T12" s="254" t="s">
        <v>324</v>
      </c>
      <c r="U12" s="221">
        <v>0</v>
      </c>
      <c r="V12" s="221">
        <f>ROUND(E12*U12,2)</f>
        <v>0</v>
      </c>
      <c r="W12" s="221"/>
      <c r="X12" s="221" t="s">
        <v>239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8">
        <v>5</v>
      </c>
      <c r="B13" s="249" t="s">
        <v>2179</v>
      </c>
      <c r="C13" s="263" t="s">
        <v>1323</v>
      </c>
      <c r="D13" s="250" t="s">
        <v>322</v>
      </c>
      <c r="E13" s="251">
        <v>30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15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323</v>
      </c>
      <c r="T13" s="254" t="s">
        <v>324</v>
      </c>
      <c r="U13" s="221">
        <v>0</v>
      </c>
      <c r="V13" s="221">
        <f>ROUND(E13*U13,2)</f>
        <v>0</v>
      </c>
      <c r="W13" s="221"/>
      <c r="X13" s="221" t="s">
        <v>239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1832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8">
        <v>6</v>
      </c>
      <c r="B14" s="249" t="s">
        <v>2180</v>
      </c>
      <c r="C14" s="263" t="s">
        <v>1325</v>
      </c>
      <c r="D14" s="250" t="s">
        <v>322</v>
      </c>
      <c r="E14" s="251">
        <v>30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15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323</v>
      </c>
      <c r="T14" s="254" t="s">
        <v>324</v>
      </c>
      <c r="U14" s="221">
        <v>0</v>
      </c>
      <c r="V14" s="221">
        <f>ROUND(E14*U14,2)</f>
        <v>0</v>
      </c>
      <c r="W14" s="221"/>
      <c r="X14" s="221" t="s">
        <v>239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8">
        <v>7</v>
      </c>
      <c r="B15" s="249" t="s">
        <v>2181</v>
      </c>
      <c r="C15" s="263" t="s">
        <v>1327</v>
      </c>
      <c r="D15" s="250" t="s">
        <v>322</v>
      </c>
      <c r="E15" s="251">
        <v>20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15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323</v>
      </c>
      <c r="T15" s="254" t="s">
        <v>324</v>
      </c>
      <c r="U15" s="221">
        <v>0</v>
      </c>
      <c r="V15" s="221">
        <f>ROUND(E15*U15,2)</f>
        <v>0</v>
      </c>
      <c r="W15" s="221"/>
      <c r="X15" s="221" t="s">
        <v>239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1832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8">
        <v>8</v>
      </c>
      <c r="B16" s="249" t="s">
        <v>2182</v>
      </c>
      <c r="C16" s="263" t="s">
        <v>1329</v>
      </c>
      <c r="D16" s="250" t="s">
        <v>322</v>
      </c>
      <c r="E16" s="251">
        <v>2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15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323</v>
      </c>
      <c r="T16" s="254" t="s">
        <v>324</v>
      </c>
      <c r="U16" s="221">
        <v>0</v>
      </c>
      <c r="V16" s="221">
        <f>ROUND(E16*U16,2)</f>
        <v>0</v>
      </c>
      <c r="W16" s="221"/>
      <c r="X16" s="221" t="s">
        <v>239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8">
        <v>9</v>
      </c>
      <c r="B17" s="249" t="s">
        <v>2183</v>
      </c>
      <c r="C17" s="263" t="s">
        <v>2184</v>
      </c>
      <c r="D17" s="250" t="s">
        <v>310</v>
      </c>
      <c r="E17" s="251">
        <v>50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15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323</v>
      </c>
      <c r="T17" s="254" t="s">
        <v>324</v>
      </c>
      <c r="U17" s="221">
        <v>0</v>
      </c>
      <c r="V17" s="221">
        <f>ROUND(E17*U17,2)</f>
        <v>0</v>
      </c>
      <c r="W17" s="221"/>
      <c r="X17" s="221" t="s">
        <v>239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1832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10</v>
      </c>
      <c r="B18" s="249" t="s">
        <v>2185</v>
      </c>
      <c r="C18" s="263" t="s">
        <v>1345</v>
      </c>
      <c r="D18" s="250" t="s">
        <v>1346</v>
      </c>
      <c r="E18" s="251">
        <v>10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15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323</v>
      </c>
      <c r="T18" s="254" t="s">
        <v>324</v>
      </c>
      <c r="U18" s="221">
        <v>0</v>
      </c>
      <c r="V18" s="221">
        <f>ROUND(E18*U18,2)</f>
        <v>0</v>
      </c>
      <c r="W18" s="221"/>
      <c r="X18" s="221" t="s">
        <v>239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1832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11</v>
      </c>
      <c r="B19" s="249" t="s">
        <v>2186</v>
      </c>
      <c r="C19" s="263" t="s">
        <v>2187</v>
      </c>
      <c r="D19" s="250" t="s">
        <v>1346</v>
      </c>
      <c r="E19" s="251">
        <v>10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323</v>
      </c>
      <c r="T19" s="254" t="s">
        <v>324</v>
      </c>
      <c r="U19" s="221">
        <v>0</v>
      </c>
      <c r="V19" s="221">
        <f>ROUND(E19*U19,2)</f>
        <v>0</v>
      </c>
      <c r="W19" s="221"/>
      <c r="X19" s="221" t="s">
        <v>239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8">
        <v>12</v>
      </c>
      <c r="B20" s="239" t="s">
        <v>2188</v>
      </c>
      <c r="C20" s="259" t="s">
        <v>1352</v>
      </c>
      <c r="D20" s="240" t="s">
        <v>837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15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323</v>
      </c>
      <c r="T20" s="244" t="s">
        <v>324</v>
      </c>
      <c r="U20" s="221">
        <v>0</v>
      </c>
      <c r="V20" s="221">
        <f>ROUND(E20*U20,2)</f>
        <v>0</v>
      </c>
      <c r="W20" s="221"/>
      <c r="X20" s="221" t="s">
        <v>332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1866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3"/>
      <c r="B21" s="4"/>
      <c r="C21" s="26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219</v>
      </c>
    </row>
    <row r="22" spans="1:60" x14ac:dyDescent="0.2">
      <c r="A22" s="213"/>
      <c r="B22" s="214" t="s">
        <v>29</v>
      </c>
      <c r="C22" s="269"/>
      <c r="D22" s="215"/>
      <c r="E22" s="216"/>
      <c r="F22" s="216"/>
      <c r="G22" s="237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1094</v>
      </c>
    </row>
    <row r="23" spans="1:60" x14ac:dyDescent="0.2">
      <c r="C23" s="270"/>
      <c r="D23" s="10"/>
      <c r="AG23" t="s">
        <v>1095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/5QZ2+U8pFLWgMHJMnq++VXQuWvn1c0s7xuHp0ahIbpc9pNxUq0tjNBWC8hBHJIwinu2JuKW4A/6RZ6Kclp1g==" saltValue="PFvFRzYj3iqmc5itWwX7g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B9E3-7342-487A-8230-D313244301E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76</v>
      </c>
      <c r="C3" s="199" t="s">
        <v>77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78</v>
      </c>
      <c r="C4" s="202" t="s">
        <v>78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89</v>
      </c>
      <c r="C8" s="258" t="s">
        <v>91</v>
      </c>
      <c r="D8" s="233"/>
      <c r="E8" s="234"/>
      <c r="F8" s="235"/>
      <c r="G8" s="235">
        <f>SUMIF(AG9:AG73,"&lt;&gt;NOR",G9:G73)</f>
        <v>0</v>
      </c>
      <c r="H8" s="235"/>
      <c r="I8" s="235">
        <f>SUM(I9:I73)</f>
        <v>0</v>
      </c>
      <c r="J8" s="235"/>
      <c r="K8" s="235">
        <f>SUM(K9:K73)</f>
        <v>0</v>
      </c>
      <c r="L8" s="235"/>
      <c r="M8" s="235">
        <f>SUM(M9:M73)</f>
        <v>0</v>
      </c>
      <c r="N8" s="234"/>
      <c r="O8" s="234">
        <f>SUM(O9:O73)</f>
        <v>7.39</v>
      </c>
      <c r="P8" s="234"/>
      <c r="Q8" s="234">
        <f>SUM(Q9:Q73)</f>
        <v>1.4300000000000002</v>
      </c>
      <c r="R8" s="235"/>
      <c r="S8" s="235"/>
      <c r="T8" s="236"/>
      <c r="U8" s="230"/>
      <c r="V8" s="230">
        <f>SUM(V9:V73)</f>
        <v>178.88999999999996</v>
      </c>
      <c r="W8" s="230"/>
      <c r="X8" s="230"/>
      <c r="AG8" t="s">
        <v>233</v>
      </c>
    </row>
    <row r="9" spans="1:60" outlineLevel="1" x14ac:dyDescent="0.2">
      <c r="A9" s="238">
        <v>1</v>
      </c>
      <c r="B9" s="239" t="s">
        <v>2189</v>
      </c>
      <c r="C9" s="259" t="s">
        <v>2190</v>
      </c>
      <c r="D9" s="240" t="s">
        <v>236</v>
      </c>
      <c r="E9" s="241">
        <v>14.1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1653</v>
      </c>
      <c r="S9" s="243" t="s">
        <v>237</v>
      </c>
      <c r="T9" s="244" t="s">
        <v>238</v>
      </c>
      <c r="U9" s="221">
        <v>0.26</v>
      </c>
      <c r="V9" s="221">
        <f>ROUND(E9*U9,2)</f>
        <v>3.67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1" t="s">
        <v>2191</v>
      </c>
      <c r="D10" s="245"/>
      <c r="E10" s="245"/>
      <c r="F10" s="245"/>
      <c r="G10" s="245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292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0" t="s">
        <v>2192</v>
      </c>
      <c r="D11" s="223"/>
      <c r="E11" s="224">
        <v>14.1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242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8">
        <v>2</v>
      </c>
      <c r="B12" s="239" t="s">
        <v>1867</v>
      </c>
      <c r="C12" s="259" t="s">
        <v>1868</v>
      </c>
      <c r="D12" s="240" t="s">
        <v>236</v>
      </c>
      <c r="E12" s="241">
        <v>4.5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15</v>
      </c>
      <c r="M12" s="243">
        <f>G12*(1+L12/100)</f>
        <v>0</v>
      </c>
      <c r="N12" s="241">
        <v>0</v>
      </c>
      <c r="O12" s="241">
        <f>ROUND(E12*N12,2)</f>
        <v>0</v>
      </c>
      <c r="P12" s="241">
        <v>0.13800000000000001</v>
      </c>
      <c r="Q12" s="241">
        <f>ROUND(E12*P12,2)</f>
        <v>0.62</v>
      </c>
      <c r="R12" s="243" t="s">
        <v>1756</v>
      </c>
      <c r="S12" s="243" t="s">
        <v>237</v>
      </c>
      <c r="T12" s="244" t="s">
        <v>238</v>
      </c>
      <c r="U12" s="221">
        <v>0.16</v>
      </c>
      <c r="V12" s="221">
        <f>ROUND(E12*U12,2)</f>
        <v>0.72</v>
      </c>
      <c r="W12" s="221"/>
      <c r="X12" s="221" t="s">
        <v>239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1" t="s">
        <v>1869</v>
      </c>
      <c r="D13" s="245"/>
      <c r="E13" s="245"/>
      <c r="F13" s="245"/>
      <c r="G13" s="245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292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8">
        <v>3</v>
      </c>
      <c r="B14" s="239" t="s">
        <v>2193</v>
      </c>
      <c r="C14" s="259" t="s">
        <v>2194</v>
      </c>
      <c r="D14" s="240" t="s">
        <v>310</v>
      </c>
      <c r="E14" s="241">
        <v>3.7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15</v>
      </c>
      <c r="M14" s="243">
        <f>G14*(1+L14/100)</f>
        <v>0</v>
      </c>
      <c r="N14" s="241">
        <v>0</v>
      </c>
      <c r="O14" s="241">
        <f>ROUND(E14*N14,2)</f>
        <v>0</v>
      </c>
      <c r="P14" s="241">
        <v>0.22</v>
      </c>
      <c r="Q14" s="241">
        <f>ROUND(E14*P14,2)</f>
        <v>0.81</v>
      </c>
      <c r="R14" s="243" t="s">
        <v>1756</v>
      </c>
      <c r="S14" s="243" t="s">
        <v>237</v>
      </c>
      <c r="T14" s="244" t="s">
        <v>238</v>
      </c>
      <c r="U14" s="221">
        <v>0.14299999999999999</v>
      </c>
      <c r="V14" s="221">
        <f>ROUND(E14*U14,2)</f>
        <v>0.53</v>
      </c>
      <c r="W14" s="221"/>
      <c r="X14" s="221" t="s">
        <v>239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1" t="s">
        <v>2195</v>
      </c>
      <c r="D15" s="245"/>
      <c r="E15" s="245"/>
      <c r="F15" s="245"/>
      <c r="G15" s="245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292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7" t="str">
        <f>C15</f>
        <v>s vybouráním lože, s přemístěním hmot na skládku na vzdálenost do 3 m nebo naložením na dopravní prostředek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0" t="s">
        <v>2196</v>
      </c>
      <c r="D16" s="223"/>
      <c r="E16" s="224">
        <v>3.7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242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8">
        <v>4</v>
      </c>
      <c r="B17" s="239" t="s">
        <v>2197</v>
      </c>
      <c r="C17" s="259" t="s">
        <v>2198</v>
      </c>
      <c r="D17" s="240" t="s">
        <v>310</v>
      </c>
      <c r="E17" s="241">
        <v>15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15</v>
      </c>
      <c r="M17" s="243">
        <f>G17*(1+L17/100)</f>
        <v>0</v>
      </c>
      <c r="N17" s="241">
        <v>1.2710000000000001E-2</v>
      </c>
      <c r="O17" s="241">
        <f>ROUND(E17*N17,2)</f>
        <v>0.19</v>
      </c>
      <c r="P17" s="241">
        <v>0</v>
      </c>
      <c r="Q17" s="241">
        <f>ROUND(E17*P17,2)</f>
        <v>0</v>
      </c>
      <c r="R17" s="243" t="s">
        <v>1653</v>
      </c>
      <c r="S17" s="243" t="s">
        <v>237</v>
      </c>
      <c r="T17" s="244" t="s">
        <v>238</v>
      </c>
      <c r="U17" s="221">
        <v>1.153</v>
      </c>
      <c r="V17" s="221">
        <f>ROUND(E17*U17,2)</f>
        <v>17.3</v>
      </c>
      <c r="W17" s="221"/>
      <c r="X17" s="221" t="s">
        <v>239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17"/>
      <c r="B18" s="218"/>
      <c r="C18" s="261" t="s">
        <v>2199</v>
      </c>
      <c r="D18" s="245"/>
      <c r="E18" s="245"/>
      <c r="F18" s="245"/>
      <c r="G18" s="245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292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7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8">
        <v>5</v>
      </c>
      <c r="B19" s="239" t="s">
        <v>2200</v>
      </c>
      <c r="C19" s="259" t="s">
        <v>2201</v>
      </c>
      <c r="D19" s="240" t="s">
        <v>572</v>
      </c>
      <c r="E19" s="241">
        <v>35.25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15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1653</v>
      </c>
      <c r="S19" s="243" t="s">
        <v>237</v>
      </c>
      <c r="T19" s="244" t="s">
        <v>238</v>
      </c>
      <c r="U19" s="221">
        <v>1.548</v>
      </c>
      <c r="V19" s="221">
        <f>ROUND(E19*U19,2)</f>
        <v>54.57</v>
      </c>
      <c r="W19" s="221"/>
      <c r="X19" s="221" t="s">
        <v>239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1" t="s">
        <v>2202</v>
      </c>
      <c r="D20" s="245"/>
      <c r="E20" s="245"/>
      <c r="F20" s="245"/>
      <c r="G20" s="245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292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7" t="str">
        <f>C20</f>
        <v>příplatek k cenám vykopávek za ztížení vykopávky v blízkosti podzemního vedení nebo výbušnin v horninách jakékoliv třídy,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0" t="s">
        <v>2203</v>
      </c>
      <c r="D21" s="223"/>
      <c r="E21" s="224"/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242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0" t="s">
        <v>2204</v>
      </c>
      <c r="D22" s="223"/>
      <c r="E22" s="224">
        <v>24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242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0" t="s">
        <v>2205</v>
      </c>
      <c r="D23" s="223"/>
      <c r="E23" s="224"/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242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0" t="s">
        <v>2206</v>
      </c>
      <c r="D24" s="223"/>
      <c r="E24" s="224">
        <v>11.25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242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8">
        <v>6</v>
      </c>
      <c r="B25" s="239" t="s">
        <v>2207</v>
      </c>
      <c r="C25" s="259" t="s">
        <v>2208</v>
      </c>
      <c r="D25" s="240" t="s">
        <v>572</v>
      </c>
      <c r="E25" s="241">
        <v>11.25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15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 t="s">
        <v>1653</v>
      </c>
      <c r="S25" s="243" t="s">
        <v>237</v>
      </c>
      <c r="T25" s="244" t="s">
        <v>238</v>
      </c>
      <c r="U25" s="221">
        <v>2.2490000000000001</v>
      </c>
      <c r="V25" s="221">
        <f>ROUND(E25*U25,2)</f>
        <v>25.3</v>
      </c>
      <c r="W25" s="221"/>
      <c r="X25" s="221" t="s">
        <v>239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17"/>
      <c r="B26" s="218"/>
      <c r="C26" s="261" t="s">
        <v>2209</v>
      </c>
      <c r="D26" s="245"/>
      <c r="E26" s="245"/>
      <c r="F26" s="245"/>
      <c r="G26" s="245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292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47" t="str">
        <f>C26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0" t="s">
        <v>2210</v>
      </c>
      <c r="D27" s="223"/>
      <c r="E27" s="224">
        <v>11.25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242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8">
        <v>7</v>
      </c>
      <c r="B28" s="239" t="s">
        <v>1881</v>
      </c>
      <c r="C28" s="259" t="s">
        <v>1882</v>
      </c>
      <c r="D28" s="240" t="s">
        <v>572</v>
      </c>
      <c r="E28" s="241">
        <v>24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15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 t="s">
        <v>1653</v>
      </c>
      <c r="S28" s="243" t="s">
        <v>237</v>
      </c>
      <c r="T28" s="244" t="s">
        <v>238</v>
      </c>
      <c r="U28" s="221">
        <v>0.23</v>
      </c>
      <c r="V28" s="221">
        <f>ROUND(E28*U28,2)</f>
        <v>5.52</v>
      </c>
      <c r="W28" s="221"/>
      <c r="X28" s="221" t="s">
        <v>239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17"/>
      <c r="B29" s="218"/>
      <c r="C29" s="261" t="s">
        <v>1883</v>
      </c>
      <c r="D29" s="245"/>
      <c r="E29" s="245"/>
      <c r="F29" s="245"/>
      <c r="G29" s="245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292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7" t="str">
        <f>C29</f>
        <v>zapažených i nezapažených s urovnáním dna do předepsaného profilu a spádu, s přehozením výkopku na přilehlém terénu na vzdálenost do 3 m od podélné osy rýhy nebo s naložením výkopku na dopravní prostředek.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0" t="s">
        <v>2211</v>
      </c>
      <c r="D30" s="223"/>
      <c r="E30" s="224">
        <v>24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242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8">
        <v>8</v>
      </c>
      <c r="B31" s="239" t="s">
        <v>2212</v>
      </c>
      <c r="C31" s="259" t="s">
        <v>2213</v>
      </c>
      <c r="D31" s="240" t="s">
        <v>236</v>
      </c>
      <c r="E31" s="241">
        <v>80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15</v>
      </c>
      <c r="M31" s="243">
        <f>G31*(1+L31/100)</f>
        <v>0</v>
      </c>
      <c r="N31" s="241">
        <v>9.8999999999999999E-4</v>
      </c>
      <c r="O31" s="241">
        <f>ROUND(E31*N31,2)</f>
        <v>0.08</v>
      </c>
      <c r="P31" s="241">
        <v>0</v>
      </c>
      <c r="Q31" s="241">
        <f>ROUND(E31*P31,2)</f>
        <v>0</v>
      </c>
      <c r="R31" s="243" t="s">
        <v>1653</v>
      </c>
      <c r="S31" s="243" t="s">
        <v>237</v>
      </c>
      <c r="T31" s="244" t="s">
        <v>238</v>
      </c>
      <c r="U31" s="221">
        <v>0.23599999999999999</v>
      </c>
      <c r="V31" s="221">
        <f>ROUND(E31*U31,2)</f>
        <v>18.88</v>
      </c>
      <c r="W31" s="221"/>
      <c r="X31" s="221" t="s">
        <v>239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1" t="s">
        <v>2214</v>
      </c>
      <c r="D32" s="245"/>
      <c r="E32" s="245"/>
      <c r="F32" s="245"/>
      <c r="G32" s="245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292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2215</v>
      </c>
      <c r="D33" s="223"/>
      <c r="E33" s="224">
        <v>80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242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8">
        <v>9</v>
      </c>
      <c r="B34" s="239" t="s">
        <v>2216</v>
      </c>
      <c r="C34" s="259" t="s">
        <v>2217</v>
      </c>
      <c r="D34" s="240" t="s">
        <v>236</v>
      </c>
      <c r="E34" s="241">
        <v>80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15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 t="s">
        <v>1653</v>
      </c>
      <c r="S34" s="243" t="s">
        <v>237</v>
      </c>
      <c r="T34" s="244" t="s">
        <v>238</v>
      </c>
      <c r="U34" s="221">
        <v>7.0000000000000007E-2</v>
      </c>
      <c r="V34" s="221">
        <f>ROUND(E34*U34,2)</f>
        <v>5.6</v>
      </c>
      <c r="W34" s="221"/>
      <c r="X34" s="221" t="s">
        <v>239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1" t="s">
        <v>2218</v>
      </c>
      <c r="D35" s="245"/>
      <c r="E35" s="245"/>
      <c r="F35" s="245"/>
      <c r="G35" s="245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292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0" t="s">
        <v>2219</v>
      </c>
      <c r="D36" s="223"/>
      <c r="E36" s="224">
        <v>80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242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8">
        <v>10</v>
      </c>
      <c r="B37" s="239" t="s">
        <v>2220</v>
      </c>
      <c r="C37" s="259" t="s">
        <v>2221</v>
      </c>
      <c r="D37" s="240" t="s">
        <v>236</v>
      </c>
      <c r="E37" s="241">
        <v>30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15</v>
      </c>
      <c r="M37" s="243">
        <f>G37*(1+L37/100)</f>
        <v>0</v>
      </c>
      <c r="N37" s="241">
        <v>6.9999999999999999E-4</v>
      </c>
      <c r="O37" s="241">
        <f>ROUND(E37*N37,2)</f>
        <v>0.02</v>
      </c>
      <c r="P37" s="241">
        <v>0</v>
      </c>
      <c r="Q37" s="241">
        <f>ROUND(E37*P37,2)</f>
        <v>0</v>
      </c>
      <c r="R37" s="243" t="s">
        <v>1653</v>
      </c>
      <c r="S37" s="243" t="s">
        <v>237</v>
      </c>
      <c r="T37" s="244" t="s">
        <v>238</v>
      </c>
      <c r="U37" s="221">
        <v>0.156</v>
      </c>
      <c r="V37" s="221">
        <f>ROUND(E37*U37,2)</f>
        <v>4.68</v>
      </c>
      <c r="W37" s="221"/>
      <c r="X37" s="221" t="s">
        <v>239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0" t="s">
        <v>2222</v>
      </c>
      <c r="D38" s="223"/>
      <c r="E38" s="224">
        <v>30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242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8">
        <v>11</v>
      </c>
      <c r="B39" s="239" t="s">
        <v>2223</v>
      </c>
      <c r="C39" s="259" t="s">
        <v>2224</v>
      </c>
      <c r="D39" s="240" t="s">
        <v>236</v>
      </c>
      <c r="E39" s="241">
        <v>30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15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 t="s">
        <v>1653</v>
      </c>
      <c r="S39" s="243" t="s">
        <v>237</v>
      </c>
      <c r="T39" s="244" t="s">
        <v>238</v>
      </c>
      <c r="U39" s="221">
        <v>9.5000000000000001E-2</v>
      </c>
      <c r="V39" s="221">
        <f>ROUND(E39*U39,2)</f>
        <v>2.85</v>
      </c>
      <c r="W39" s="221"/>
      <c r="X39" s="221" t="s">
        <v>239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1" t="s">
        <v>2225</v>
      </c>
      <c r="D40" s="245"/>
      <c r="E40" s="245"/>
      <c r="F40" s="245"/>
      <c r="G40" s="245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292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0" t="s">
        <v>2226</v>
      </c>
      <c r="D41" s="223"/>
      <c r="E41" s="224">
        <v>30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242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8">
        <v>12</v>
      </c>
      <c r="B42" s="239" t="s">
        <v>2227</v>
      </c>
      <c r="C42" s="259" t="s">
        <v>2228</v>
      </c>
      <c r="D42" s="240" t="s">
        <v>572</v>
      </c>
      <c r="E42" s="241">
        <v>35.25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15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 t="s">
        <v>1653</v>
      </c>
      <c r="S42" s="243" t="s">
        <v>237</v>
      </c>
      <c r="T42" s="244" t="s">
        <v>238</v>
      </c>
      <c r="U42" s="221">
        <v>0.34499999999999997</v>
      </c>
      <c r="V42" s="221">
        <f>ROUND(E42*U42,2)</f>
        <v>12.16</v>
      </c>
      <c r="W42" s="221"/>
      <c r="X42" s="221" t="s">
        <v>239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1" t="s">
        <v>2229</v>
      </c>
      <c r="D43" s="245"/>
      <c r="E43" s="245"/>
      <c r="F43" s="245"/>
      <c r="G43" s="245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292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47" t="str">
        <f>C43</f>
        <v>bez naložení do dopravní nádoby, ale s vyprázdněním dopravní nádoby na hromadu nebo na dopravní prostředek,</v>
      </c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0" t="s">
        <v>2203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242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0" t="s">
        <v>2204</v>
      </c>
      <c r="D45" s="223"/>
      <c r="E45" s="224">
        <v>24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242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0" t="s">
        <v>2205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242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0" t="s">
        <v>2206</v>
      </c>
      <c r="D47" s="223"/>
      <c r="E47" s="224">
        <v>11.25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242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8">
        <v>13</v>
      </c>
      <c r="B48" s="239" t="s">
        <v>2230</v>
      </c>
      <c r="C48" s="259" t="s">
        <v>2231</v>
      </c>
      <c r="D48" s="240" t="s">
        <v>572</v>
      </c>
      <c r="E48" s="241">
        <v>18.486419999999999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15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 t="s">
        <v>1653</v>
      </c>
      <c r="S48" s="243" t="s">
        <v>237</v>
      </c>
      <c r="T48" s="244" t="s">
        <v>238</v>
      </c>
      <c r="U48" s="221">
        <v>7.3999999999999996E-2</v>
      </c>
      <c r="V48" s="221">
        <f>ROUND(E48*U48,2)</f>
        <v>1.37</v>
      </c>
      <c r="W48" s="221"/>
      <c r="X48" s="221" t="s">
        <v>239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240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1" t="s">
        <v>1662</v>
      </c>
      <c r="D49" s="245"/>
      <c r="E49" s="245"/>
      <c r="F49" s="245"/>
      <c r="G49" s="245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292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0" t="s">
        <v>2232</v>
      </c>
      <c r="D50" s="223"/>
      <c r="E50" s="224"/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242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0" t="s">
        <v>2206</v>
      </c>
      <c r="D51" s="223"/>
      <c r="E51" s="224">
        <v>11.25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242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0" t="s">
        <v>2204</v>
      </c>
      <c r="D52" s="223"/>
      <c r="E52" s="224">
        <v>24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242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0" t="s">
        <v>2233</v>
      </c>
      <c r="D53" s="223"/>
      <c r="E53" s="224"/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242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0" t="s">
        <v>2234</v>
      </c>
      <c r="D54" s="223"/>
      <c r="E54" s="224">
        <v>-16.763580000000001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242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8">
        <v>14</v>
      </c>
      <c r="B55" s="239" t="s">
        <v>1660</v>
      </c>
      <c r="C55" s="259" t="s">
        <v>1661</v>
      </c>
      <c r="D55" s="240" t="s">
        <v>572</v>
      </c>
      <c r="E55" s="241">
        <v>18.486419999999999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15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 t="s">
        <v>1653</v>
      </c>
      <c r="S55" s="243" t="s">
        <v>237</v>
      </c>
      <c r="T55" s="244" t="s">
        <v>238</v>
      </c>
      <c r="U55" s="221">
        <v>1.0999999999999999E-2</v>
      </c>
      <c r="V55" s="221">
        <f>ROUND(E55*U55,2)</f>
        <v>0.2</v>
      </c>
      <c r="W55" s="221"/>
      <c r="X55" s="221" t="s">
        <v>239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1" t="s">
        <v>1662</v>
      </c>
      <c r="D56" s="245"/>
      <c r="E56" s="245"/>
      <c r="F56" s="245"/>
      <c r="G56" s="245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292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0" t="s">
        <v>2235</v>
      </c>
      <c r="D57" s="223"/>
      <c r="E57" s="224">
        <v>18.486419999999999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242</v>
      </c>
      <c r="AH57" s="210">
        <v>5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33.75" outlineLevel="1" x14ac:dyDescent="0.2">
      <c r="A58" s="238">
        <v>15</v>
      </c>
      <c r="B58" s="239" t="s">
        <v>2236</v>
      </c>
      <c r="C58" s="259" t="s">
        <v>2237</v>
      </c>
      <c r="D58" s="240" t="s">
        <v>572</v>
      </c>
      <c r="E58" s="241">
        <v>92.432079999999999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15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 t="s">
        <v>1653</v>
      </c>
      <c r="S58" s="243" t="s">
        <v>237</v>
      </c>
      <c r="T58" s="244" t="s">
        <v>238</v>
      </c>
      <c r="U58" s="221">
        <v>0</v>
      </c>
      <c r="V58" s="221">
        <f>ROUND(E58*U58,2)</f>
        <v>0</v>
      </c>
      <c r="W58" s="221"/>
      <c r="X58" s="221" t="s">
        <v>239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1" t="s">
        <v>1662</v>
      </c>
      <c r="D59" s="245"/>
      <c r="E59" s="245"/>
      <c r="F59" s="245"/>
      <c r="G59" s="245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292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0" t="s">
        <v>2238</v>
      </c>
      <c r="D60" s="223"/>
      <c r="E60" s="224">
        <v>92.432079999999999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242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8">
        <v>16</v>
      </c>
      <c r="B61" s="239" t="s">
        <v>2239</v>
      </c>
      <c r="C61" s="259" t="s">
        <v>2240</v>
      </c>
      <c r="D61" s="240" t="s">
        <v>572</v>
      </c>
      <c r="E61" s="241">
        <v>18.486419999999999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15</v>
      </c>
      <c r="M61" s="243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3" t="s">
        <v>1653</v>
      </c>
      <c r="S61" s="243" t="s">
        <v>237</v>
      </c>
      <c r="T61" s="244" t="s">
        <v>238</v>
      </c>
      <c r="U61" s="221">
        <v>8.9999999999999993E-3</v>
      </c>
      <c r="V61" s="221">
        <f>ROUND(E61*U61,2)</f>
        <v>0.17</v>
      </c>
      <c r="W61" s="221"/>
      <c r="X61" s="221" t="s">
        <v>239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240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0" t="s">
        <v>2235</v>
      </c>
      <c r="D62" s="223"/>
      <c r="E62" s="224">
        <v>18.486419999999999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242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8">
        <v>17</v>
      </c>
      <c r="B63" s="239" t="s">
        <v>2241</v>
      </c>
      <c r="C63" s="259" t="s">
        <v>2242</v>
      </c>
      <c r="D63" s="240" t="s">
        <v>572</v>
      </c>
      <c r="E63" s="241">
        <v>16.763580000000001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15</v>
      </c>
      <c r="M63" s="243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3" t="s">
        <v>1653</v>
      </c>
      <c r="S63" s="243" t="s">
        <v>237</v>
      </c>
      <c r="T63" s="244" t="s">
        <v>238</v>
      </c>
      <c r="U63" s="221">
        <v>1.1499999999999999</v>
      </c>
      <c r="V63" s="221">
        <f>ROUND(E63*U63,2)</f>
        <v>19.28</v>
      </c>
      <c r="W63" s="221"/>
      <c r="X63" s="221" t="s">
        <v>239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1" t="s">
        <v>1673</v>
      </c>
      <c r="D64" s="245"/>
      <c r="E64" s="245"/>
      <c r="F64" s="245"/>
      <c r="G64" s="245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292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0" t="s">
        <v>2243</v>
      </c>
      <c r="D65" s="223"/>
      <c r="E65" s="224">
        <v>16.32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242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0" t="s">
        <v>2244</v>
      </c>
      <c r="D66" s="223"/>
      <c r="E66" s="224">
        <v>0.44357999999999997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242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8">
        <v>18</v>
      </c>
      <c r="B67" s="239" t="s">
        <v>2245</v>
      </c>
      <c r="C67" s="259" t="s">
        <v>2246</v>
      </c>
      <c r="D67" s="240" t="s">
        <v>572</v>
      </c>
      <c r="E67" s="241">
        <v>3.84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15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 t="s">
        <v>1653</v>
      </c>
      <c r="S67" s="243" t="s">
        <v>237</v>
      </c>
      <c r="T67" s="244" t="s">
        <v>238</v>
      </c>
      <c r="U67" s="221">
        <v>1.587</v>
      </c>
      <c r="V67" s="221">
        <f>ROUND(E67*U67,2)</f>
        <v>6.09</v>
      </c>
      <c r="W67" s="221"/>
      <c r="X67" s="221" t="s">
        <v>239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17"/>
      <c r="B68" s="218"/>
      <c r="C68" s="261" t="s">
        <v>1893</v>
      </c>
      <c r="D68" s="245"/>
      <c r="E68" s="245"/>
      <c r="F68" s="245"/>
      <c r="G68" s="245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292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47" t="str">
        <f>C68</f>
        <v>sypaninou z vhodných hornin tř. 1 - 4 nebo materiálem připraveným podél výkopu ve vzdálenosti do 3 m od jeho kraje, pro jakoukoliv hloubku výkopu a jakoukoliv míru zhutnění,</v>
      </c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0" t="s">
        <v>2247</v>
      </c>
      <c r="D69" s="223"/>
      <c r="E69" s="224">
        <v>3.84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242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8">
        <v>19</v>
      </c>
      <c r="B70" s="239" t="s">
        <v>1689</v>
      </c>
      <c r="C70" s="259" t="s">
        <v>2248</v>
      </c>
      <c r="D70" s="240" t="s">
        <v>756</v>
      </c>
      <c r="E70" s="241">
        <v>34.199869999999997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15</v>
      </c>
      <c r="M70" s="243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3" t="s">
        <v>1653</v>
      </c>
      <c r="S70" s="243" t="s">
        <v>237</v>
      </c>
      <c r="T70" s="244" t="s">
        <v>238</v>
      </c>
      <c r="U70" s="221">
        <v>0</v>
      </c>
      <c r="V70" s="221">
        <f>ROUND(E70*U70,2)</f>
        <v>0</v>
      </c>
      <c r="W70" s="221"/>
      <c r="X70" s="221" t="s">
        <v>239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240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0" t="s">
        <v>2249</v>
      </c>
      <c r="D71" s="223"/>
      <c r="E71" s="224">
        <v>34.199869999999997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242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8">
        <v>20</v>
      </c>
      <c r="B72" s="239" t="s">
        <v>2250</v>
      </c>
      <c r="C72" s="259" t="s">
        <v>2251</v>
      </c>
      <c r="D72" s="240" t="s">
        <v>756</v>
      </c>
      <c r="E72" s="241">
        <v>7.1040000000000001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15</v>
      </c>
      <c r="M72" s="243">
        <f>G72*(1+L72/100)</f>
        <v>0</v>
      </c>
      <c r="N72" s="241">
        <v>1</v>
      </c>
      <c r="O72" s="241">
        <f>ROUND(E72*N72,2)</f>
        <v>7.1</v>
      </c>
      <c r="P72" s="241">
        <v>0</v>
      </c>
      <c r="Q72" s="241">
        <f>ROUND(E72*P72,2)</f>
        <v>0</v>
      </c>
      <c r="R72" s="243" t="s">
        <v>331</v>
      </c>
      <c r="S72" s="243" t="s">
        <v>237</v>
      </c>
      <c r="T72" s="244" t="s">
        <v>238</v>
      </c>
      <c r="U72" s="221">
        <v>0</v>
      </c>
      <c r="V72" s="221">
        <f>ROUND(E72*U72,2)</f>
        <v>0</v>
      </c>
      <c r="W72" s="221"/>
      <c r="X72" s="221" t="s">
        <v>332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333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0" t="s">
        <v>2252</v>
      </c>
      <c r="D73" s="223"/>
      <c r="E73" s="224">
        <v>7.1040000000000001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242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31" t="s">
        <v>232</v>
      </c>
      <c r="B74" s="232" t="s">
        <v>99</v>
      </c>
      <c r="C74" s="258" t="s">
        <v>100</v>
      </c>
      <c r="D74" s="233"/>
      <c r="E74" s="234"/>
      <c r="F74" s="235"/>
      <c r="G74" s="235">
        <f>SUMIF(AG75:AG77,"&lt;&gt;NOR",G75:G77)</f>
        <v>0</v>
      </c>
      <c r="H74" s="235"/>
      <c r="I74" s="235">
        <f>SUM(I75:I77)</f>
        <v>0</v>
      </c>
      <c r="J74" s="235"/>
      <c r="K74" s="235">
        <f>SUM(K75:K77)</f>
        <v>0</v>
      </c>
      <c r="L74" s="235"/>
      <c r="M74" s="235">
        <f>SUM(M75:M77)</f>
        <v>0</v>
      </c>
      <c r="N74" s="234"/>
      <c r="O74" s="234">
        <f>SUM(O75:O77)</f>
        <v>3.63</v>
      </c>
      <c r="P74" s="234"/>
      <c r="Q74" s="234">
        <f>SUM(Q75:Q77)</f>
        <v>0</v>
      </c>
      <c r="R74" s="235"/>
      <c r="S74" s="235"/>
      <c r="T74" s="236"/>
      <c r="U74" s="230"/>
      <c r="V74" s="230">
        <f>SUM(V75:V77)</f>
        <v>3.25</v>
      </c>
      <c r="W74" s="230"/>
      <c r="X74" s="230"/>
      <c r="AG74" t="s">
        <v>233</v>
      </c>
    </row>
    <row r="75" spans="1:60" outlineLevel="1" x14ac:dyDescent="0.2">
      <c r="A75" s="238">
        <v>21</v>
      </c>
      <c r="B75" s="239" t="s">
        <v>1919</v>
      </c>
      <c r="C75" s="259" t="s">
        <v>1920</v>
      </c>
      <c r="D75" s="240" t="s">
        <v>572</v>
      </c>
      <c r="E75" s="241">
        <v>1.92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15</v>
      </c>
      <c r="M75" s="243">
        <f>G75*(1+L75/100)</f>
        <v>0</v>
      </c>
      <c r="N75" s="241">
        <v>1.8907700000000001</v>
      </c>
      <c r="O75" s="241">
        <f>ROUND(E75*N75,2)</f>
        <v>3.63</v>
      </c>
      <c r="P75" s="241">
        <v>0</v>
      </c>
      <c r="Q75" s="241">
        <f>ROUND(E75*P75,2)</f>
        <v>0</v>
      </c>
      <c r="R75" s="243" t="s">
        <v>1921</v>
      </c>
      <c r="S75" s="243" t="s">
        <v>237</v>
      </c>
      <c r="T75" s="244" t="s">
        <v>238</v>
      </c>
      <c r="U75" s="221">
        <v>1.6950000000000001</v>
      </c>
      <c r="V75" s="221">
        <f>ROUND(E75*U75,2)</f>
        <v>3.25</v>
      </c>
      <c r="W75" s="221"/>
      <c r="X75" s="221" t="s">
        <v>239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240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1" t="s">
        <v>1922</v>
      </c>
      <c r="D76" s="245"/>
      <c r="E76" s="245"/>
      <c r="F76" s="245"/>
      <c r="G76" s="245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292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0" t="s">
        <v>2253</v>
      </c>
      <c r="D77" s="223"/>
      <c r="E77" s="224">
        <v>1.92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242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31" t="s">
        <v>232</v>
      </c>
      <c r="B78" s="232" t="s">
        <v>101</v>
      </c>
      <c r="C78" s="258" t="s">
        <v>102</v>
      </c>
      <c r="D78" s="233"/>
      <c r="E78" s="234"/>
      <c r="F78" s="235"/>
      <c r="G78" s="235">
        <f>SUMIF(AG79:AG82,"&lt;&gt;NOR",G79:G82)</f>
        <v>0</v>
      </c>
      <c r="H78" s="235"/>
      <c r="I78" s="235">
        <f>SUM(I79:I82)</f>
        <v>0</v>
      </c>
      <c r="J78" s="235"/>
      <c r="K78" s="235">
        <f>SUM(K79:K82)</f>
        <v>0</v>
      </c>
      <c r="L78" s="235"/>
      <c r="M78" s="235">
        <f>SUM(M79:M82)</f>
        <v>0</v>
      </c>
      <c r="N78" s="234"/>
      <c r="O78" s="234">
        <f>SUM(O79:O82)</f>
        <v>2.02</v>
      </c>
      <c r="P78" s="234"/>
      <c r="Q78" s="234">
        <f>SUM(Q79:Q82)</f>
        <v>0</v>
      </c>
      <c r="R78" s="235"/>
      <c r="S78" s="235"/>
      <c r="T78" s="236"/>
      <c r="U78" s="230"/>
      <c r="V78" s="230">
        <f>SUM(V79:V82)</f>
        <v>1.81</v>
      </c>
      <c r="W78" s="230"/>
      <c r="X78" s="230"/>
      <c r="AG78" t="s">
        <v>233</v>
      </c>
    </row>
    <row r="79" spans="1:60" ht="22.5" outlineLevel="1" x14ac:dyDescent="0.2">
      <c r="A79" s="238">
        <v>22</v>
      </c>
      <c r="B79" s="239" t="s">
        <v>1925</v>
      </c>
      <c r="C79" s="259" t="s">
        <v>1926</v>
      </c>
      <c r="D79" s="240" t="s">
        <v>236</v>
      </c>
      <c r="E79" s="241">
        <v>4.5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15</v>
      </c>
      <c r="M79" s="243">
        <f>G79*(1+L79/100)</f>
        <v>0</v>
      </c>
      <c r="N79" s="241">
        <v>0.378</v>
      </c>
      <c r="O79" s="241">
        <f>ROUND(E79*N79,2)</f>
        <v>1.7</v>
      </c>
      <c r="P79" s="241">
        <v>0</v>
      </c>
      <c r="Q79" s="241">
        <f>ROUND(E79*P79,2)</f>
        <v>0</v>
      </c>
      <c r="R79" s="243" t="s">
        <v>1756</v>
      </c>
      <c r="S79" s="243" t="s">
        <v>237</v>
      </c>
      <c r="T79" s="244" t="s">
        <v>238</v>
      </c>
      <c r="U79" s="221">
        <v>2.5999999999999999E-2</v>
      </c>
      <c r="V79" s="221">
        <f>ROUND(E79*U79,2)</f>
        <v>0.12</v>
      </c>
      <c r="W79" s="221"/>
      <c r="X79" s="221" t="s">
        <v>239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60" t="s">
        <v>2254</v>
      </c>
      <c r="D80" s="223"/>
      <c r="E80" s="224">
        <v>4.5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242</v>
      </c>
      <c r="AH80" s="210">
        <v>5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38">
        <v>23</v>
      </c>
      <c r="B81" s="239" t="s">
        <v>2255</v>
      </c>
      <c r="C81" s="259" t="s">
        <v>2256</v>
      </c>
      <c r="D81" s="240" t="s">
        <v>236</v>
      </c>
      <c r="E81" s="241">
        <v>4.5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15</v>
      </c>
      <c r="M81" s="243">
        <f>G81*(1+L81/100)</f>
        <v>0</v>
      </c>
      <c r="N81" s="241">
        <v>7.1999999999999995E-2</v>
      </c>
      <c r="O81" s="241">
        <f>ROUND(E81*N81,2)</f>
        <v>0.32</v>
      </c>
      <c r="P81" s="241">
        <v>0</v>
      </c>
      <c r="Q81" s="241">
        <f>ROUND(E81*P81,2)</f>
        <v>0</v>
      </c>
      <c r="R81" s="243" t="s">
        <v>1756</v>
      </c>
      <c r="S81" s="243" t="s">
        <v>237</v>
      </c>
      <c r="T81" s="244" t="s">
        <v>238</v>
      </c>
      <c r="U81" s="221">
        <v>0.375</v>
      </c>
      <c r="V81" s="221">
        <f>ROUND(E81*U81,2)</f>
        <v>1.69</v>
      </c>
      <c r="W81" s="221"/>
      <c r="X81" s="221" t="s">
        <v>239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240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17"/>
      <c r="B82" s="218"/>
      <c r="C82" s="261" t="s">
        <v>2257</v>
      </c>
      <c r="D82" s="245"/>
      <c r="E82" s="245"/>
      <c r="F82" s="245"/>
      <c r="G82" s="245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292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47" t="str">
        <f>C82</f>
        <v>komunikací pro pěší do velikosti dlaždic 0,25 m2 s provedením lože do tl. 30 mm, s vyplněním spár a se smetením přebytečného materiálu na vzdálenost do 3 m</v>
      </c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31" t="s">
        <v>232</v>
      </c>
      <c r="B83" s="232" t="s">
        <v>113</v>
      </c>
      <c r="C83" s="258" t="s">
        <v>114</v>
      </c>
      <c r="D83" s="233"/>
      <c r="E83" s="234"/>
      <c r="F83" s="235"/>
      <c r="G83" s="235">
        <f>SUMIF(AG84:AG112,"&lt;&gt;NOR",G84:G112)</f>
        <v>0</v>
      </c>
      <c r="H83" s="235"/>
      <c r="I83" s="235">
        <f>SUM(I84:I112)</f>
        <v>0</v>
      </c>
      <c r="J83" s="235"/>
      <c r="K83" s="235">
        <f>SUM(K84:K112)</f>
        <v>0</v>
      </c>
      <c r="L83" s="235"/>
      <c r="M83" s="235">
        <f>SUM(M84:M112)</f>
        <v>0</v>
      </c>
      <c r="N83" s="234"/>
      <c r="O83" s="234">
        <f>SUM(O84:O112)</f>
        <v>11.75</v>
      </c>
      <c r="P83" s="234"/>
      <c r="Q83" s="234">
        <f>SUM(Q84:Q112)</f>
        <v>0</v>
      </c>
      <c r="R83" s="235"/>
      <c r="S83" s="235"/>
      <c r="T83" s="236"/>
      <c r="U83" s="230"/>
      <c r="V83" s="230">
        <f>SUM(V84:V112)</f>
        <v>29.04</v>
      </c>
      <c r="W83" s="230"/>
      <c r="X83" s="230"/>
      <c r="AG83" t="s">
        <v>233</v>
      </c>
    </row>
    <row r="84" spans="1:60" ht="22.5" outlineLevel="1" x14ac:dyDescent="0.2">
      <c r="A84" s="238">
        <v>24</v>
      </c>
      <c r="B84" s="239" t="s">
        <v>2258</v>
      </c>
      <c r="C84" s="259" t="s">
        <v>2259</v>
      </c>
      <c r="D84" s="240" t="s">
        <v>310</v>
      </c>
      <c r="E84" s="241">
        <v>15.4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15</v>
      </c>
      <c r="M84" s="243">
        <f>G84*(1+L84/100)</f>
        <v>0</v>
      </c>
      <c r="N84" s="241">
        <v>1.6000000000000001E-4</v>
      </c>
      <c r="O84" s="241">
        <f>ROUND(E84*N84,2)</f>
        <v>0</v>
      </c>
      <c r="P84" s="241">
        <v>0</v>
      </c>
      <c r="Q84" s="241">
        <f>ROUND(E84*P84,2)</f>
        <v>0</v>
      </c>
      <c r="R84" s="243" t="s">
        <v>1921</v>
      </c>
      <c r="S84" s="243" t="s">
        <v>237</v>
      </c>
      <c r="T84" s="244" t="s">
        <v>238</v>
      </c>
      <c r="U84" s="221">
        <v>0.29599999999999999</v>
      </c>
      <c r="V84" s="221">
        <f>ROUND(E84*U84,2)</f>
        <v>4.5599999999999996</v>
      </c>
      <c r="W84" s="221"/>
      <c r="X84" s="221" t="s">
        <v>239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1" t="s">
        <v>1922</v>
      </c>
      <c r="D85" s="245"/>
      <c r="E85" s="245"/>
      <c r="F85" s="245"/>
      <c r="G85" s="245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292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0" t="s">
        <v>2260</v>
      </c>
      <c r="D86" s="223"/>
      <c r="E86" s="224">
        <v>15.4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242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38">
        <v>25</v>
      </c>
      <c r="B87" s="239" t="s">
        <v>2261</v>
      </c>
      <c r="C87" s="259" t="s">
        <v>2262</v>
      </c>
      <c r="D87" s="240" t="s">
        <v>310</v>
      </c>
      <c r="E87" s="241">
        <v>100</v>
      </c>
      <c r="F87" s="242"/>
      <c r="G87" s="243">
        <f>ROUND(E87*F87,2)</f>
        <v>0</v>
      </c>
      <c r="H87" s="242"/>
      <c r="I87" s="243">
        <f>ROUND(E87*H87,2)</f>
        <v>0</v>
      </c>
      <c r="J87" s="242"/>
      <c r="K87" s="243">
        <f>ROUND(E87*J87,2)</f>
        <v>0</v>
      </c>
      <c r="L87" s="243">
        <v>15</v>
      </c>
      <c r="M87" s="243">
        <f>G87*(1+L87/100)</f>
        <v>0</v>
      </c>
      <c r="N87" s="241">
        <v>0</v>
      </c>
      <c r="O87" s="241">
        <f>ROUND(E87*N87,2)</f>
        <v>0</v>
      </c>
      <c r="P87" s="241">
        <v>0</v>
      </c>
      <c r="Q87" s="241">
        <f>ROUND(E87*P87,2)</f>
        <v>0</v>
      </c>
      <c r="R87" s="243" t="s">
        <v>1921</v>
      </c>
      <c r="S87" s="243" t="s">
        <v>237</v>
      </c>
      <c r="T87" s="244" t="s">
        <v>238</v>
      </c>
      <c r="U87" s="221">
        <v>7.9000000000000001E-2</v>
      </c>
      <c r="V87" s="221">
        <f>ROUND(E87*U87,2)</f>
        <v>7.9</v>
      </c>
      <c r="W87" s="221"/>
      <c r="X87" s="221" t="s">
        <v>239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1" t="s">
        <v>2263</v>
      </c>
      <c r="D88" s="245"/>
      <c r="E88" s="245"/>
      <c r="F88" s="245"/>
      <c r="G88" s="245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292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8">
        <v>26</v>
      </c>
      <c r="B89" s="239" t="s">
        <v>2264</v>
      </c>
      <c r="C89" s="259" t="s">
        <v>2265</v>
      </c>
      <c r="D89" s="240" t="s">
        <v>278</v>
      </c>
      <c r="E89" s="241">
        <v>18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15</v>
      </c>
      <c r="M89" s="243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3" t="s">
        <v>1921</v>
      </c>
      <c r="S89" s="243" t="s">
        <v>237</v>
      </c>
      <c r="T89" s="244" t="s">
        <v>238</v>
      </c>
      <c r="U89" s="221">
        <v>0.79</v>
      </c>
      <c r="V89" s="221">
        <f>ROUND(E89*U89,2)</f>
        <v>14.22</v>
      </c>
      <c r="W89" s="221"/>
      <c r="X89" s="221" t="s">
        <v>239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240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1" t="s">
        <v>2266</v>
      </c>
      <c r="D90" s="245"/>
      <c r="E90" s="245"/>
      <c r="F90" s="245"/>
      <c r="G90" s="245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292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60" t="s">
        <v>2267</v>
      </c>
      <c r="D91" s="223"/>
      <c r="E91" s="224">
        <v>18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242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8">
        <v>27</v>
      </c>
      <c r="B92" s="249" t="s">
        <v>2268</v>
      </c>
      <c r="C92" s="263" t="s">
        <v>2269</v>
      </c>
      <c r="D92" s="250" t="s">
        <v>278</v>
      </c>
      <c r="E92" s="251">
        <v>2</v>
      </c>
      <c r="F92" s="252"/>
      <c r="G92" s="253">
        <f>ROUND(E92*F92,2)</f>
        <v>0</v>
      </c>
      <c r="H92" s="252"/>
      <c r="I92" s="253">
        <f>ROUND(E92*H92,2)</f>
        <v>0</v>
      </c>
      <c r="J92" s="252"/>
      <c r="K92" s="253">
        <f>ROUND(E92*J92,2)</f>
        <v>0</v>
      </c>
      <c r="L92" s="253">
        <v>15</v>
      </c>
      <c r="M92" s="253">
        <f>G92*(1+L92/100)</f>
        <v>0</v>
      </c>
      <c r="N92" s="251">
        <v>9.3600000000000003E-3</v>
      </c>
      <c r="O92" s="251">
        <f>ROUND(E92*N92,2)</f>
        <v>0.02</v>
      </c>
      <c r="P92" s="251">
        <v>0</v>
      </c>
      <c r="Q92" s="251">
        <f>ROUND(E92*P92,2)</f>
        <v>0</v>
      </c>
      <c r="R92" s="253"/>
      <c r="S92" s="253" t="s">
        <v>237</v>
      </c>
      <c r="T92" s="254" t="s">
        <v>238</v>
      </c>
      <c r="U92" s="221">
        <v>1.18</v>
      </c>
      <c r="V92" s="221">
        <f>ROUND(E92*U92,2)</f>
        <v>2.36</v>
      </c>
      <c r="W92" s="221"/>
      <c r="X92" s="221" t="s">
        <v>239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8">
        <v>28</v>
      </c>
      <c r="B93" s="249" t="s">
        <v>2270</v>
      </c>
      <c r="C93" s="263" t="s">
        <v>2271</v>
      </c>
      <c r="D93" s="250" t="s">
        <v>310</v>
      </c>
      <c r="E93" s="251">
        <v>20</v>
      </c>
      <c r="F93" s="252"/>
      <c r="G93" s="253">
        <f>ROUND(E93*F93,2)</f>
        <v>0</v>
      </c>
      <c r="H93" s="252"/>
      <c r="I93" s="253">
        <f>ROUND(E93*H93,2)</f>
        <v>0</v>
      </c>
      <c r="J93" s="252"/>
      <c r="K93" s="253">
        <f>ROUND(E93*J93,2)</f>
        <v>0</v>
      </c>
      <c r="L93" s="253">
        <v>15</v>
      </c>
      <c r="M93" s="253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3"/>
      <c r="S93" s="253" t="s">
        <v>323</v>
      </c>
      <c r="T93" s="254" t="s">
        <v>324</v>
      </c>
      <c r="U93" s="221">
        <v>0</v>
      </c>
      <c r="V93" s="221">
        <f>ROUND(E93*U93,2)</f>
        <v>0</v>
      </c>
      <c r="W93" s="221"/>
      <c r="X93" s="221" t="s">
        <v>239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240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8">
        <v>29</v>
      </c>
      <c r="B94" s="249" t="s">
        <v>2272</v>
      </c>
      <c r="C94" s="263" t="s">
        <v>2273</v>
      </c>
      <c r="D94" s="250" t="s">
        <v>1133</v>
      </c>
      <c r="E94" s="251">
        <v>2</v>
      </c>
      <c r="F94" s="252"/>
      <c r="G94" s="253">
        <f>ROUND(E94*F94,2)</f>
        <v>0</v>
      </c>
      <c r="H94" s="252"/>
      <c r="I94" s="253">
        <f>ROUND(E94*H94,2)</f>
        <v>0</v>
      </c>
      <c r="J94" s="252"/>
      <c r="K94" s="253">
        <f>ROUND(E94*J94,2)</f>
        <v>0</v>
      </c>
      <c r="L94" s="253">
        <v>15</v>
      </c>
      <c r="M94" s="253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3"/>
      <c r="S94" s="253" t="s">
        <v>323</v>
      </c>
      <c r="T94" s="254" t="s">
        <v>324</v>
      </c>
      <c r="U94" s="221">
        <v>0</v>
      </c>
      <c r="V94" s="221">
        <f>ROUND(E94*U94,2)</f>
        <v>0</v>
      </c>
      <c r="W94" s="221"/>
      <c r="X94" s="221" t="s">
        <v>239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48">
        <v>30</v>
      </c>
      <c r="B95" s="249" t="s">
        <v>2274</v>
      </c>
      <c r="C95" s="263" t="s">
        <v>2275</v>
      </c>
      <c r="D95" s="250" t="s">
        <v>278</v>
      </c>
      <c r="E95" s="251">
        <v>8</v>
      </c>
      <c r="F95" s="252"/>
      <c r="G95" s="253">
        <f>ROUND(E95*F95,2)</f>
        <v>0</v>
      </c>
      <c r="H95" s="252"/>
      <c r="I95" s="253">
        <f>ROUND(E95*H95,2)</f>
        <v>0</v>
      </c>
      <c r="J95" s="252"/>
      <c r="K95" s="253">
        <f>ROUND(E95*J95,2)</f>
        <v>0</v>
      </c>
      <c r="L95" s="253">
        <v>15</v>
      </c>
      <c r="M95" s="253">
        <f>G95*(1+L95/100)</f>
        <v>0</v>
      </c>
      <c r="N95" s="251">
        <v>1.0200000000000001E-2</v>
      </c>
      <c r="O95" s="251">
        <f>ROUND(E95*N95,2)</f>
        <v>0.08</v>
      </c>
      <c r="P95" s="251">
        <v>0</v>
      </c>
      <c r="Q95" s="251">
        <f>ROUND(E95*P95,2)</f>
        <v>0</v>
      </c>
      <c r="R95" s="253" t="s">
        <v>331</v>
      </c>
      <c r="S95" s="253" t="s">
        <v>237</v>
      </c>
      <c r="T95" s="254" t="s">
        <v>238</v>
      </c>
      <c r="U95" s="221">
        <v>0</v>
      </c>
      <c r="V95" s="221">
        <f>ROUND(E95*U95,2)</f>
        <v>0</v>
      </c>
      <c r="W95" s="221"/>
      <c r="X95" s="221" t="s">
        <v>332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333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8">
        <v>31</v>
      </c>
      <c r="B96" s="249" t="s">
        <v>2276</v>
      </c>
      <c r="C96" s="263" t="s">
        <v>2277</v>
      </c>
      <c r="D96" s="250" t="s">
        <v>278</v>
      </c>
      <c r="E96" s="251">
        <v>2</v>
      </c>
      <c r="F96" s="252"/>
      <c r="G96" s="253">
        <f>ROUND(E96*F96,2)</f>
        <v>0</v>
      </c>
      <c r="H96" s="252"/>
      <c r="I96" s="253">
        <f>ROUND(E96*H96,2)</f>
        <v>0</v>
      </c>
      <c r="J96" s="252"/>
      <c r="K96" s="253">
        <f>ROUND(E96*J96,2)</f>
        <v>0</v>
      </c>
      <c r="L96" s="253">
        <v>15</v>
      </c>
      <c r="M96" s="253">
        <f>G96*(1+L96/100)</f>
        <v>0</v>
      </c>
      <c r="N96" s="251">
        <v>6.1199999999999997E-2</v>
      </c>
      <c r="O96" s="251">
        <f>ROUND(E96*N96,2)</f>
        <v>0.12</v>
      </c>
      <c r="P96" s="251">
        <v>0</v>
      </c>
      <c r="Q96" s="251">
        <f>ROUND(E96*P96,2)</f>
        <v>0</v>
      </c>
      <c r="R96" s="253" t="s">
        <v>331</v>
      </c>
      <c r="S96" s="253" t="s">
        <v>237</v>
      </c>
      <c r="T96" s="254" t="s">
        <v>238</v>
      </c>
      <c r="U96" s="221">
        <v>0</v>
      </c>
      <c r="V96" s="221">
        <f>ROUND(E96*U96,2)</f>
        <v>0</v>
      </c>
      <c r="W96" s="221"/>
      <c r="X96" s="221" t="s">
        <v>332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333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48">
        <v>32</v>
      </c>
      <c r="B97" s="249" t="s">
        <v>2278</v>
      </c>
      <c r="C97" s="263" t="s">
        <v>2279</v>
      </c>
      <c r="D97" s="250" t="s">
        <v>278</v>
      </c>
      <c r="E97" s="251">
        <v>2</v>
      </c>
      <c r="F97" s="252"/>
      <c r="G97" s="253">
        <f>ROUND(E97*F97,2)</f>
        <v>0</v>
      </c>
      <c r="H97" s="252"/>
      <c r="I97" s="253">
        <f>ROUND(E97*H97,2)</f>
        <v>0</v>
      </c>
      <c r="J97" s="252"/>
      <c r="K97" s="253">
        <f>ROUND(E97*J97,2)</f>
        <v>0</v>
      </c>
      <c r="L97" s="253">
        <v>15</v>
      </c>
      <c r="M97" s="253">
        <f>G97*(1+L97/100)</f>
        <v>0</v>
      </c>
      <c r="N97" s="251">
        <v>4.7200000000000002E-3</v>
      </c>
      <c r="O97" s="251">
        <f>ROUND(E97*N97,2)</f>
        <v>0.01</v>
      </c>
      <c r="P97" s="251">
        <v>0</v>
      </c>
      <c r="Q97" s="251">
        <f>ROUND(E97*P97,2)</f>
        <v>0</v>
      </c>
      <c r="R97" s="253" t="s">
        <v>331</v>
      </c>
      <c r="S97" s="253" t="s">
        <v>237</v>
      </c>
      <c r="T97" s="254" t="s">
        <v>238</v>
      </c>
      <c r="U97" s="221">
        <v>0</v>
      </c>
      <c r="V97" s="221">
        <f>ROUND(E97*U97,2)</f>
        <v>0</v>
      </c>
      <c r="W97" s="221"/>
      <c r="X97" s="221" t="s">
        <v>332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333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8">
        <v>33</v>
      </c>
      <c r="B98" s="239" t="s">
        <v>2280</v>
      </c>
      <c r="C98" s="259" t="s">
        <v>2281</v>
      </c>
      <c r="D98" s="240" t="s">
        <v>278</v>
      </c>
      <c r="E98" s="241">
        <v>2</v>
      </c>
      <c r="F98" s="242"/>
      <c r="G98" s="243">
        <f>ROUND(E98*F98,2)</f>
        <v>0</v>
      </c>
      <c r="H98" s="242"/>
      <c r="I98" s="243">
        <f>ROUND(E98*H98,2)</f>
        <v>0</v>
      </c>
      <c r="J98" s="242"/>
      <c r="K98" s="243">
        <f>ROUND(E98*J98,2)</f>
        <v>0</v>
      </c>
      <c r="L98" s="243">
        <v>15</v>
      </c>
      <c r="M98" s="243">
        <f>G98*(1+L98/100)</f>
        <v>0</v>
      </c>
      <c r="N98" s="241">
        <v>6.2E-2</v>
      </c>
      <c r="O98" s="241">
        <f>ROUND(E98*N98,2)</f>
        <v>0.12</v>
      </c>
      <c r="P98" s="241">
        <v>0</v>
      </c>
      <c r="Q98" s="241">
        <f>ROUND(E98*P98,2)</f>
        <v>0</v>
      </c>
      <c r="R98" s="243" t="s">
        <v>331</v>
      </c>
      <c r="S98" s="243" t="s">
        <v>237</v>
      </c>
      <c r="T98" s="244" t="s">
        <v>238</v>
      </c>
      <c r="U98" s="221">
        <v>0</v>
      </c>
      <c r="V98" s="221">
        <f>ROUND(E98*U98,2)</f>
        <v>0</v>
      </c>
      <c r="W98" s="221"/>
      <c r="X98" s="221" t="s">
        <v>332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333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0" t="s">
        <v>2282</v>
      </c>
      <c r="D99" s="223"/>
      <c r="E99" s="224">
        <v>2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242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8">
        <v>34</v>
      </c>
      <c r="B100" s="239" t="s">
        <v>2283</v>
      </c>
      <c r="C100" s="259" t="s">
        <v>2284</v>
      </c>
      <c r="D100" s="240" t="s">
        <v>278</v>
      </c>
      <c r="E100" s="241">
        <v>2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15</v>
      </c>
      <c r="M100" s="243">
        <f>G100*(1+L100/100)</f>
        <v>0</v>
      </c>
      <c r="N100" s="241">
        <v>0.185</v>
      </c>
      <c r="O100" s="241">
        <f>ROUND(E100*N100,2)</f>
        <v>0.37</v>
      </c>
      <c r="P100" s="241">
        <v>0</v>
      </c>
      <c r="Q100" s="241">
        <f>ROUND(E100*P100,2)</f>
        <v>0</v>
      </c>
      <c r="R100" s="243" t="s">
        <v>331</v>
      </c>
      <c r="S100" s="243" t="s">
        <v>237</v>
      </c>
      <c r="T100" s="244" t="s">
        <v>238</v>
      </c>
      <c r="U100" s="221">
        <v>0</v>
      </c>
      <c r="V100" s="221">
        <f>ROUND(E100*U100,2)</f>
        <v>0</v>
      </c>
      <c r="W100" s="221"/>
      <c r="X100" s="221" t="s">
        <v>332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333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60" t="s">
        <v>2282</v>
      </c>
      <c r="D101" s="223"/>
      <c r="E101" s="224">
        <v>2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242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38">
        <v>35</v>
      </c>
      <c r="B102" s="239" t="s">
        <v>2285</v>
      </c>
      <c r="C102" s="259" t="s">
        <v>2286</v>
      </c>
      <c r="D102" s="240" t="s">
        <v>278</v>
      </c>
      <c r="E102" s="241">
        <v>2</v>
      </c>
      <c r="F102" s="242"/>
      <c r="G102" s="243">
        <f>ROUND(E102*F102,2)</f>
        <v>0</v>
      </c>
      <c r="H102" s="242"/>
      <c r="I102" s="243">
        <f>ROUND(E102*H102,2)</f>
        <v>0</v>
      </c>
      <c r="J102" s="242"/>
      <c r="K102" s="243">
        <f>ROUND(E102*J102,2)</f>
        <v>0</v>
      </c>
      <c r="L102" s="243">
        <v>15</v>
      </c>
      <c r="M102" s="243">
        <f>G102*(1+L102/100)</f>
        <v>0</v>
      </c>
      <c r="N102" s="241">
        <v>0.37</v>
      </c>
      <c r="O102" s="241">
        <f>ROUND(E102*N102,2)</f>
        <v>0.74</v>
      </c>
      <c r="P102" s="241">
        <v>0</v>
      </c>
      <c r="Q102" s="241">
        <f>ROUND(E102*P102,2)</f>
        <v>0</v>
      </c>
      <c r="R102" s="243" t="s">
        <v>331</v>
      </c>
      <c r="S102" s="243" t="s">
        <v>237</v>
      </c>
      <c r="T102" s="244" t="s">
        <v>238</v>
      </c>
      <c r="U102" s="221">
        <v>0</v>
      </c>
      <c r="V102" s="221">
        <f>ROUND(E102*U102,2)</f>
        <v>0</v>
      </c>
      <c r="W102" s="221"/>
      <c r="X102" s="221" t="s">
        <v>332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333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0" t="s">
        <v>2282</v>
      </c>
      <c r="D103" s="223"/>
      <c r="E103" s="224">
        <v>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242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38">
        <v>36</v>
      </c>
      <c r="B104" s="239" t="s">
        <v>2287</v>
      </c>
      <c r="C104" s="259" t="s">
        <v>2288</v>
      </c>
      <c r="D104" s="240" t="s">
        <v>278</v>
      </c>
      <c r="E104" s="241">
        <v>8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15</v>
      </c>
      <c r="M104" s="243">
        <f>G104*(1+L104/100)</f>
        <v>0</v>
      </c>
      <c r="N104" s="241">
        <v>0.74</v>
      </c>
      <c r="O104" s="241">
        <f>ROUND(E104*N104,2)</f>
        <v>5.92</v>
      </c>
      <c r="P104" s="241">
        <v>0</v>
      </c>
      <c r="Q104" s="241">
        <f>ROUND(E104*P104,2)</f>
        <v>0</v>
      </c>
      <c r="R104" s="243" t="s">
        <v>331</v>
      </c>
      <c r="S104" s="243" t="s">
        <v>237</v>
      </c>
      <c r="T104" s="244" t="s">
        <v>238</v>
      </c>
      <c r="U104" s="221">
        <v>0</v>
      </c>
      <c r="V104" s="221">
        <f>ROUND(E104*U104,2)</f>
        <v>0</v>
      </c>
      <c r="W104" s="221"/>
      <c r="X104" s="221" t="s">
        <v>332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333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60" t="s">
        <v>2289</v>
      </c>
      <c r="D105" s="223"/>
      <c r="E105" s="224">
        <v>8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242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38">
        <v>37</v>
      </c>
      <c r="B106" s="239" t="s">
        <v>2290</v>
      </c>
      <c r="C106" s="259" t="s">
        <v>2291</v>
      </c>
      <c r="D106" s="240" t="s">
        <v>278</v>
      </c>
      <c r="E106" s="241">
        <v>2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15</v>
      </c>
      <c r="M106" s="243">
        <f>G106*(1+L106/100)</f>
        <v>0</v>
      </c>
      <c r="N106" s="241">
        <v>0.505</v>
      </c>
      <c r="O106" s="241">
        <f>ROUND(E106*N106,2)</f>
        <v>1.01</v>
      </c>
      <c r="P106" s="241">
        <v>0</v>
      </c>
      <c r="Q106" s="241">
        <f>ROUND(E106*P106,2)</f>
        <v>0</v>
      </c>
      <c r="R106" s="243" t="s">
        <v>331</v>
      </c>
      <c r="S106" s="243" t="s">
        <v>237</v>
      </c>
      <c r="T106" s="244" t="s">
        <v>238</v>
      </c>
      <c r="U106" s="221">
        <v>0</v>
      </c>
      <c r="V106" s="221">
        <f>ROUND(E106*U106,2)</f>
        <v>0</v>
      </c>
      <c r="W106" s="221"/>
      <c r="X106" s="221" t="s">
        <v>332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333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60" t="s">
        <v>2282</v>
      </c>
      <c r="D107" s="223"/>
      <c r="E107" s="224">
        <v>2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242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48">
        <v>38</v>
      </c>
      <c r="B108" s="249" t="s">
        <v>2292</v>
      </c>
      <c r="C108" s="263" t="s">
        <v>2293</v>
      </c>
      <c r="D108" s="250" t="s">
        <v>278</v>
      </c>
      <c r="E108" s="251">
        <v>1</v>
      </c>
      <c r="F108" s="252"/>
      <c r="G108" s="253">
        <f>ROUND(E108*F108,2)</f>
        <v>0</v>
      </c>
      <c r="H108" s="252"/>
      <c r="I108" s="253">
        <f>ROUND(E108*H108,2)</f>
        <v>0</v>
      </c>
      <c r="J108" s="252"/>
      <c r="K108" s="253">
        <f>ROUND(E108*J108,2)</f>
        <v>0</v>
      </c>
      <c r="L108" s="253">
        <v>15</v>
      </c>
      <c r="M108" s="253">
        <f>G108*(1+L108/100)</f>
        <v>0</v>
      </c>
      <c r="N108" s="251">
        <v>5.3999999999999999E-2</v>
      </c>
      <c r="O108" s="251">
        <f>ROUND(E108*N108,2)</f>
        <v>0.05</v>
      </c>
      <c r="P108" s="251">
        <v>0</v>
      </c>
      <c r="Q108" s="251">
        <f>ROUND(E108*P108,2)</f>
        <v>0</v>
      </c>
      <c r="R108" s="253" t="s">
        <v>331</v>
      </c>
      <c r="S108" s="253" t="s">
        <v>237</v>
      </c>
      <c r="T108" s="254" t="s">
        <v>238</v>
      </c>
      <c r="U108" s="221">
        <v>0</v>
      </c>
      <c r="V108" s="221">
        <f>ROUND(E108*U108,2)</f>
        <v>0</v>
      </c>
      <c r="W108" s="221"/>
      <c r="X108" s="221" t="s">
        <v>332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333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48">
        <v>39</v>
      </c>
      <c r="B109" s="249" t="s">
        <v>2294</v>
      </c>
      <c r="C109" s="263" t="s">
        <v>2295</v>
      </c>
      <c r="D109" s="250" t="s">
        <v>278</v>
      </c>
      <c r="E109" s="251">
        <v>1</v>
      </c>
      <c r="F109" s="252"/>
      <c r="G109" s="253">
        <f>ROUND(E109*F109,2)</f>
        <v>0</v>
      </c>
      <c r="H109" s="252"/>
      <c r="I109" s="253">
        <f>ROUND(E109*H109,2)</f>
        <v>0</v>
      </c>
      <c r="J109" s="252"/>
      <c r="K109" s="253">
        <f>ROUND(E109*J109,2)</f>
        <v>0</v>
      </c>
      <c r="L109" s="253">
        <v>15</v>
      </c>
      <c r="M109" s="253">
        <f>G109*(1+L109/100)</f>
        <v>0</v>
      </c>
      <c r="N109" s="251">
        <v>6.8000000000000005E-2</v>
      </c>
      <c r="O109" s="251">
        <f>ROUND(E109*N109,2)</f>
        <v>7.0000000000000007E-2</v>
      </c>
      <c r="P109" s="251">
        <v>0</v>
      </c>
      <c r="Q109" s="251">
        <f>ROUND(E109*P109,2)</f>
        <v>0</v>
      </c>
      <c r="R109" s="253" t="s">
        <v>331</v>
      </c>
      <c r="S109" s="253" t="s">
        <v>237</v>
      </c>
      <c r="T109" s="254" t="s">
        <v>238</v>
      </c>
      <c r="U109" s="221">
        <v>0</v>
      </c>
      <c r="V109" s="221">
        <f>ROUND(E109*U109,2)</f>
        <v>0</v>
      </c>
      <c r="W109" s="221"/>
      <c r="X109" s="221" t="s">
        <v>332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333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38">
        <v>40</v>
      </c>
      <c r="B110" s="239" t="s">
        <v>2296</v>
      </c>
      <c r="C110" s="259" t="s">
        <v>2297</v>
      </c>
      <c r="D110" s="240" t="s">
        <v>278</v>
      </c>
      <c r="E110" s="241">
        <v>2</v>
      </c>
      <c r="F110" s="242"/>
      <c r="G110" s="243">
        <f>ROUND(E110*F110,2)</f>
        <v>0</v>
      </c>
      <c r="H110" s="242"/>
      <c r="I110" s="243">
        <f>ROUND(E110*H110,2)</f>
        <v>0</v>
      </c>
      <c r="J110" s="242"/>
      <c r="K110" s="243">
        <f>ROUND(E110*J110,2)</f>
        <v>0</v>
      </c>
      <c r="L110" s="243">
        <v>15</v>
      </c>
      <c r="M110" s="243">
        <f>G110*(1+L110/100)</f>
        <v>0</v>
      </c>
      <c r="N110" s="241">
        <v>1.6</v>
      </c>
      <c r="O110" s="241">
        <f>ROUND(E110*N110,2)</f>
        <v>3.2</v>
      </c>
      <c r="P110" s="241">
        <v>0</v>
      </c>
      <c r="Q110" s="241">
        <f>ROUND(E110*P110,2)</f>
        <v>0</v>
      </c>
      <c r="R110" s="243" t="s">
        <v>331</v>
      </c>
      <c r="S110" s="243" t="s">
        <v>237</v>
      </c>
      <c r="T110" s="244" t="s">
        <v>238</v>
      </c>
      <c r="U110" s="221">
        <v>0</v>
      </c>
      <c r="V110" s="221">
        <f>ROUND(E110*U110,2)</f>
        <v>0</v>
      </c>
      <c r="W110" s="221"/>
      <c r="X110" s="221" t="s">
        <v>332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333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60" t="s">
        <v>2282</v>
      </c>
      <c r="D111" s="223"/>
      <c r="E111" s="224">
        <v>2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242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48">
        <v>41</v>
      </c>
      <c r="B112" s="249" t="s">
        <v>2298</v>
      </c>
      <c r="C112" s="263" t="s">
        <v>2299</v>
      </c>
      <c r="D112" s="250" t="s">
        <v>278</v>
      </c>
      <c r="E112" s="251">
        <v>18</v>
      </c>
      <c r="F112" s="252"/>
      <c r="G112" s="253">
        <f>ROUND(E112*F112,2)</f>
        <v>0</v>
      </c>
      <c r="H112" s="252"/>
      <c r="I112" s="253">
        <f>ROUND(E112*H112,2)</f>
        <v>0</v>
      </c>
      <c r="J112" s="252"/>
      <c r="K112" s="253">
        <f>ROUND(E112*J112,2)</f>
        <v>0</v>
      </c>
      <c r="L112" s="253">
        <v>15</v>
      </c>
      <c r="M112" s="253">
        <f>G112*(1+L112/100)</f>
        <v>0</v>
      </c>
      <c r="N112" s="251">
        <v>2E-3</v>
      </c>
      <c r="O112" s="251">
        <f>ROUND(E112*N112,2)</f>
        <v>0.04</v>
      </c>
      <c r="P112" s="251">
        <v>0</v>
      </c>
      <c r="Q112" s="251">
        <f>ROUND(E112*P112,2)</f>
        <v>0</v>
      </c>
      <c r="R112" s="253" t="s">
        <v>331</v>
      </c>
      <c r="S112" s="253" t="s">
        <v>237</v>
      </c>
      <c r="T112" s="254" t="s">
        <v>238</v>
      </c>
      <c r="U112" s="221">
        <v>0</v>
      </c>
      <c r="V112" s="221">
        <f>ROUND(E112*U112,2)</f>
        <v>0</v>
      </c>
      <c r="W112" s="221"/>
      <c r="X112" s="221" t="s">
        <v>332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333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31" t="s">
        <v>232</v>
      </c>
      <c r="B113" s="232" t="s">
        <v>117</v>
      </c>
      <c r="C113" s="258" t="s">
        <v>118</v>
      </c>
      <c r="D113" s="233"/>
      <c r="E113" s="234"/>
      <c r="F113" s="235"/>
      <c r="G113" s="235">
        <f>SUMIF(AG114:AG116,"&lt;&gt;NOR",G114:G116)</f>
        <v>0</v>
      </c>
      <c r="H113" s="235"/>
      <c r="I113" s="235">
        <f>SUM(I114:I116)</f>
        <v>0</v>
      </c>
      <c r="J113" s="235"/>
      <c r="K113" s="235">
        <f>SUM(K114:K116)</f>
        <v>0</v>
      </c>
      <c r="L113" s="235"/>
      <c r="M113" s="235">
        <f>SUM(M114:M116)</f>
        <v>0</v>
      </c>
      <c r="N113" s="234"/>
      <c r="O113" s="234">
        <f>SUM(O114:O116)</f>
        <v>0.73</v>
      </c>
      <c r="P113" s="234"/>
      <c r="Q113" s="234">
        <f>SUM(Q114:Q116)</f>
        <v>0</v>
      </c>
      <c r="R113" s="235"/>
      <c r="S113" s="235"/>
      <c r="T113" s="236"/>
      <c r="U113" s="230"/>
      <c r="V113" s="230">
        <f>SUM(V114:V116)</f>
        <v>0.62</v>
      </c>
      <c r="W113" s="230"/>
      <c r="X113" s="230"/>
      <c r="AG113" t="s">
        <v>233</v>
      </c>
    </row>
    <row r="114" spans="1:60" ht="22.5" outlineLevel="1" x14ac:dyDescent="0.2">
      <c r="A114" s="238">
        <v>42</v>
      </c>
      <c r="B114" s="239" t="s">
        <v>2300</v>
      </c>
      <c r="C114" s="259" t="s">
        <v>2301</v>
      </c>
      <c r="D114" s="240" t="s">
        <v>310</v>
      </c>
      <c r="E114" s="241">
        <v>3.8</v>
      </c>
      <c r="F114" s="242"/>
      <c r="G114" s="243">
        <f>ROUND(E114*F114,2)</f>
        <v>0</v>
      </c>
      <c r="H114" s="242"/>
      <c r="I114" s="243">
        <f>ROUND(E114*H114,2)</f>
        <v>0</v>
      </c>
      <c r="J114" s="242"/>
      <c r="K114" s="243">
        <f>ROUND(E114*J114,2)</f>
        <v>0</v>
      </c>
      <c r="L114" s="243">
        <v>15</v>
      </c>
      <c r="M114" s="243">
        <f>G114*(1+L114/100)</f>
        <v>0</v>
      </c>
      <c r="N114" s="241">
        <v>0.19189000000000001</v>
      </c>
      <c r="O114" s="241">
        <f>ROUND(E114*N114,2)</f>
        <v>0.73</v>
      </c>
      <c r="P114" s="241">
        <v>0</v>
      </c>
      <c r="Q114" s="241">
        <f>ROUND(E114*P114,2)</f>
        <v>0</v>
      </c>
      <c r="R114" s="243" t="s">
        <v>1756</v>
      </c>
      <c r="S114" s="243" t="s">
        <v>237</v>
      </c>
      <c r="T114" s="244" t="s">
        <v>238</v>
      </c>
      <c r="U114" s="221">
        <v>0.16200000000000001</v>
      </c>
      <c r="V114" s="221">
        <f>ROUND(E114*U114,2)</f>
        <v>0.62</v>
      </c>
      <c r="W114" s="221"/>
      <c r="X114" s="221" t="s">
        <v>239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240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61" t="s">
        <v>1757</v>
      </c>
      <c r="D115" s="245"/>
      <c r="E115" s="245"/>
      <c r="F115" s="245"/>
      <c r="G115" s="245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292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60" t="s">
        <v>2302</v>
      </c>
      <c r="D116" s="223"/>
      <c r="E116" s="224">
        <v>3.8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242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31" t="s">
        <v>232</v>
      </c>
      <c r="B117" s="232" t="s">
        <v>123</v>
      </c>
      <c r="C117" s="258" t="s">
        <v>124</v>
      </c>
      <c r="D117" s="233"/>
      <c r="E117" s="234"/>
      <c r="F117" s="235"/>
      <c r="G117" s="235">
        <f>SUMIF(AG118:AG119,"&lt;&gt;NOR",G118:G119)</f>
        <v>0</v>
      </c>
      <c r="H117" s="235"/>
      <c r="I117" s="235">
        <f>SUM(I118:I119)</f>
        <v>0</v>
      </c>
      <c r="J117" s="235"/>
      <c r="K117" s="235">
        <f>SUM(K118:K119)</f>
        <v>0</v>
      </c>
      <c r="L117" s="235"/>
      <c r="M117" s="235">
        <f>SUM(M118:M119)</f>
        <v>0</v>
      </c>
      <c r="N117" s="234"/>
      <c r="O117" s="234">
        <f>SUM(O118:O119)</f>
        <v>0</v>
      </c>
      <c r="P117" s="234"/>
      <c r="Q117" s="234">
        <f>SUM(Q118:Q119)</f>
        <v>0</v>
      </c>
      <c r="R117" s="235"/>
      <c r="S117" s="235"/>
      <c r="T117" s="236"/>
      <c r="U117" s="230"/>
      <c r="V117" s="230">
        <f>SUM(V118:V119)</f>
        <v>0.52</v>
      </c>
      <c r="W117" s="230"/>
      <c r="X117" s="230"/>
      <c r="AG117" t="s">
        <v>233</v>
      </c>
    </row>
    <row r="118" spans="1:60" ht="22.5" outlineLevel="1" x14ac:dyDescent="0.2">
      <c r="A118" s="238">
        <v>43</v>
      </c>
      <c r="B118" s="239" t="s">
        <v>1991</v>
      </c>
      <c r="C118" s="259" t="s">
        <v>1992</v>
      </c>
      <c r="D118" s="240" t="s">
        <v>236</v>
      </c>
      <c r="E118" s="241">
        <v>4.5</v>
      </c>
      <c r="F118" s="242"/>
      <c r="G118" s="243">
        <f>ROUND(E118*F118,2)</f>
        <v>0</v>
      </c>
      <c r="H118" s="242"/>
      <c r="I118" s="243">
        <f>ROUND(E118*H118,2)</f>
        <v>0</v>
      </c>
      <c r="J118" s="242"/>
      <c r="K118" s="243">
        <f>ROUND(E118*J118,2)</f>
        <v>0</v>
      </c>
      <c r="L118" s="243">
        <v>15</v>
      </c>
      <c r="M118" s="243">
        <f>G118*(1+L118/100)</f>
        <v>0</v>
      </c>
      <c r="N118" s="241">
        <v>0</v>
      </c>
      <c r="O118" s="241">
        <f>ROUND(E118*N118,2)</f>
        <v>0</v>
      </c>
      <c r="P118" s="241">
        <v>0</v>
      </c>
      <c r="Q118" s="241">
        <f>ROUND(E118*P118,2)</f>
        <v>0</v>
      </c>
      <c r="R118" s="243" t="s">
        <v>1756</v>
      </c>
      <c r="S118" s="243" t="s">
        <v>237</v>
      </c>
      <c r="T118" s="244" t="s">
        <v>238</v>
      </c>
      <c r="U118" s="221">
        <v>0.115</v>
      </c>
      <c r="V118" s="221">
        <f>ROUND(E118*U118,2)</f>
        <v>0.52</v>
      </c>
      <c r="W118" s="221"/>
      <c r="X118" s="221" t="s">
        <v>239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240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17"/>
      <c r="B119" s="218"/>
      <c r="C119" s="261" t="s">
        <v>1993</v>
      </c>
      <c r="D119" s="245"/>
      <c r="E119" s="245"/>
      <c r="F119" s="245"/>
      <c r="G119" s="245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292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47" t="str">
        <f>C119</f>
        <v>krajníků, desek nebo panelů od spojovacího materiálu s odklizením a uložením očištěných hmot a spojovacího materiálu na skládku na vzdálenost do 10 m</v>
      </c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231" t="s">
        <v>232</v>
      </c>
      <c r="B120" s="232" t="s">
        <v>125</v>
      </c>
      <c r="C120" s="258" t="s">
        <v>126</v>
      </c>
      <c r="D120" s="233"/>
      <c r="E120" s="234"/>
      <c r="F120" s="235"/>
      <c r="G120" s="235">
        <f>SUMIF(AG121:AG122,"&lt;&gt;NOR",G121:G122)</f>
        <v>0</v>
      </c>
      <c r="H120" s="235"/>
      <c r="I120" s="235">
        <f>SUM(I121:I122)</f>
        <v>0</v>
      </c>
      <c r="J120" s="235"/>
      <c r="K120" s="235">
        <f>SUM(K121:K122)</f>
        <v>0</v>
      </c>
      <c r="L120" s="235"/>
      <c r="M120" s="235">
        <f>SUM(M121:M122)</f>
        <v>0</v>
      </c>
      <c r="N120" s="234"/>
      <c r="O120" s="234">
        <f>SUM(O121:O122)</f>
        <v>0</v>
      </c>
      <c r="P120" s="234"/>
      <c r="Q120" s="234">
        <f>SUM(Q121:Q122)</f>
        <v>0</v>
      </c>
      <c r="R120" s="235"/>
      <c r="S120" s="235"/>
      <c r="T120" s="236"/>
      <c r="U120" s="230"/>
      <c r="V120" s="230">
        <f>SUM(V121:V122)</f>
        <v>5.4</v>
      </c>
      <c r="W120" s="230"/>
      <c r="X120" s="230"/>
      <c r="AG120" t="s">
        <v>233</v>
      </c>
    </row>
    <row r="121" spans="1:60" ht="22.5" outlineLevel="1" x14ac:dyDescent="0.2">
      <c r="A121" s="238">
        <v>44</v>
      </c>
      <c r="B121" s="239" t="s">
        <v>2303</v>
      </c>
      <c r="C121" s="259" t="s">
        <v>2304</v>
      </c>
      <c r="D121" s="240" t="s">
        <v>756</v>
      </c>
      <c r="E121" s="241">
        <v>25.53593</v>
      </c>
      <c r="F121" s="242"/>
      <c r="G121" s="243">
        <f>ROUND(E121*F121,2)</f>
        <v>0</v>
      </c>
      <c r="H121" s="242"/>
      <c r="I121" s="243">
        <f>ROUND(E121*H121,2)</f>
        <v>0</v>
      </c>
      <c r="J121" s="242"/>
      <c r="K121" s="243">
        <f>ROUND(E121*J121,2)</f>
        <v>0</v>
      </c>
      <c r="L121" s="243">
        <v>15</v>
      </c>
      <c r="M121" s="243">
        <f>G121*(1+L121/100)</f>
        <v>0</v>
      </c>
      <c r="N121" s="241">
        <v>0</v>
      </c>
      <c r="O121" s="241">
        <f>ROUND(E121*N121,2)</f>
        <v>0</v>
      </c>
      <c r="P121" s="241">
        <v>0</v>
      </c>
      <c r="Q121" s="241">
        <f>ROUND(E121*P121,2)</f>
        <v>0</v>
      </c>
      <c r="R121" s="243" t="s">
        <v>1921</v>
      </c>
      <c r="S121" s="243" t="s">
        <v>237</v>
      </c>
      <c r="T121" s="244" t="s">
        <v>238</v>
      </c>
      <c r="U121" s="221">
        <v>0.21149999999999999</v>
      </c>
      <c r="V121" s="221">
        <f>ROUND(E121*U121,2)</f>
        <v>5.4</v>
      </c>
      <c r="W121" s="221"/>
      <c r="X121" s="221" t="s">
        <v>757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758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61" t="s">
        <v>2305</v>
      </c>
      <c r="D122" s="245"/>
      <c r="E122" s="245"/>
      <c r="F122" s="245"/>
      <c r="G122" s="245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292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3"/>
      <c r="B123" s="4"/>
      <c r="C123" s="268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v>15</v>
      </c>
      <c r="AF123">
        <v>21</v>
      </c>
      <c r="AG123" t="s">
        <v>219</v>
      </c>
    </row>
    <row r="124" spans="1:60" x14ac:dyDescent="0.2">
      <c r="A124" s="213"/>
      <c r="B124" s="214" t="s">
        <v>29</v>
      </c>
      <c r="C124" s="269"/>
      <c r="D124" s="215"/>
      <c r="E124" s="216"/>
      <c r="F124" s="216"/>
      <c r="G124" s="237">
        <f>G8+G74+G78+G83+G113+G117+G120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f>SUMIF(L7:L122,AE123,G7:G122)</f>
        <v>0</v>
      </c>
      <c r="AF124">
        <f>SUMIF(L7:L122,AF123,G7:G122)</f>
        <v>0</v>
      </c>
      <c r="AG124" t="s">
        <v>1094</v>
      </c>
    </row>
    <row r="125" spans="1:60" x14ac:dyDescent="0.2">
      <c r="C125" s="270"/>
      <c r="D125" s="10"/>
      <c r="AG125" t="s">
        <v>1095</v>
      </c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ZbGYAL01eVlAI1Gty18TG+zLGAx3++4SSqO6iD1T8Nnr5f2U8H+xj4RMmmPpGd2rbmJdVd1YAvDgNlc3+ZtHw==" saltValue="IBrdSotBYFqr8AOkJuS2hg==" spinCount="100000" sheet="1"/>
  <mergeCells count="28">
    <mergeCell ref="C90:G90"/>
    <mergeCell ref="C115:G115"/>
    <mergeCell ref="C119:G119"/>
    <mergeCell ref="C122:G122"/>
    <mergeCell ref="C64:G64"/>
    <mergeCell ref="C68:G68"/>
    <mergeCell ref="C76:G76"/>
    <mergeCell ref="C82:G82"/>
    <mergeCell ref="C85:G85"/>
    <mergeCell ref="C88:G88"/>
    <mergeCell ref="C35:G35"/>
    <mergeCell ref="C40:G40"/>
    <mergeCell ref="C43:G43"/>
    <mergeCell ref="C49:G49"/>
    <mergeCell ref="C56:G56"/>
    <mergeCell ref="C59:G59"/>
    <mergeCell ref="C15:G15"/>
    <mergeCell ref="C18:G18"/>
    <mergeCell ref="C20:G20"/>
    <mergeCell ref="C26:G26"/>
    <mergeCell ref="C29:G29"/>
    <mergeCell ref="C32:G3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4BA7D-08CB-4575-8E74-1B06DF398BE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79</v>
      </c>
      <c r="C3" s="199" t="s">
        <v>80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78</v>
      </c>
      <c r="C4" s="202" t="s">
        <v>78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89</v>
      </c>
      <c r="C8" s="258" t="s">
        <v>91</v>
      </c>
      <c r="D8" s="233"/>
      <c r="E8" s="234"/>
      <c r="F8" s="235"/>
      <c r="G8" s="235">
        <f>SUMIF(AG9:AG65,"&lt;&gt;NOR",G9:G65)</f>
        <v>0</v>
      </c>
      <c r="H8" s="235"/>
      <c r="I8" s="235">
        <f>SUM(I9:I65)</f>
        <v>0</v>
      </c>
      <c r="J8" s="235"/>
      <c r="K8" s="235">
        <f>SUM(K9:K65)</f>
        <v>0</v>
      </c>
      <c r="L8" s="235"/>
      <c r="M8" s="235">
        <f>SUM(M9:M65)</f>
        <v>0</v>
      </c>
      <c r="N8" s="234"/>
      <c r="O8" s="234">
        <f>SUM(O9:O65)</f>
        <v>9.31</v>
      </c>
      <c r="P8" s="234"/>
      <c r="Q8" s="234">
        <f>SUM(Q9:Q65)</f>
        <v>1.08</v>
      </c>
      <c r="R8" s="235"/>
      <c r="S8" s="235"/>
      <c r="T8" s="236"/>
      <c r="U8" s="230"/>
      <c r="V8" s="230">
        <f>SUM(V9:V65)</f>
        <v>160.91999999999999</v>
      </c>
      <c r="W8" s="230"/>
      <c r="X8" s="230"/>
      <c r="AG8" t="s">
        <v>233</v>
      </c>
    </row>
    <row r="9" spans="1:60" outlineLevel="1" x14ac:dyDescent="0.2">
      <c r="A9" s="238">
        <v>1</v>
      </c>
      <c r="B9" s="239" t="s">
        <v>2189</v>
      </c>
      <c r="C9" s="259" t="s">
        <v>2190</v>
      </c>
      <c r="D9" s="240" t="s">
        <v>236</v>
      </c>
      <c r="E9" s="241">
        <v>16.8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1653</v>
      </c>
      <c r="S9" s="243" t="s">
        <v>237</v>
      </c>
      <c r="T9" s="244" t="s">
        <v>238</v>
      </c>
      <c r="U9" s="221">
        <v>0.26</v>
      </c>
      <c r="V9" s="221">
        <f>ROUND(E9*U9,2)</f>
        <v>4.37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1" t="s">
        <v>2191</v>
      </c>
      <c r="D10" s="245"/>
      <c r="E10" s="245"/>
      <c r="F10" s="245"/>
      <c r="G10" s="245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292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0" t="s">
        <v>2306</v>
      </c>
      <c r="D11" s="223"/>
      <c r="E11" s="224">
        <v>16.8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242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8">
        <v>2</v>
      </c>
      <c r="B12" s="239" t="s">
        <v>2307</v>
      </c>
      <c r="C12" s="259" t="s">
        <v>2308</v>
      </c>
      <c r="D12" s="240" t="s">
        <v>310</v>
      </c>
      <c r="E12" s="241">
        <v>4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15</v>
      </c>
      <c r="M12" s="243">
        <f>G12*(1+L12/100)</f>
        <v>0</v>
      </c>
      <c r="N12" s="241">
        <v>0</v>
      </c>
      <c r="O12" s="241">
        <f>ROUND(E12*N12,2)</f>
        <v>0</v>
      </c>
      <c r="P12" s="241">
        <v>0.27</v>
      </c>
      <c r="Q12" s="241">
        <f>ROUND(E12*P12,2)</f>
        <v>1.08</v>
      </c>
      <c r="R12" s="243" t="s">
        <v>1756</v>
      </c>
      <c r="S12" s="243" t="s">
        <v>237</v>
      </c>
      <c r="T12" s="244" t="s">
        <v>238</v>
      </c>
      <c r="U12" s="221">
        <v>0.123</v>
      </c>
      <c r="V12" s="221">
        <f>ROUND(E12*U12,2)</f>
        <v>0.49</v>
      </c>
      <c r="W12" s="221"/>
      <c r="X12" s="221" t="s">
        <v>239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1" t="s">
        <v>2195</v>
      </c>
      <c r="D13" s="245"/>
      <c r="E13" s="245"/>
      <c r="F13" s="245"/>
      <c r="G13" s="245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292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7" t="str">
        <f>C13</f>
        <v>s vybouráním lože, s přemístěním hmot na skládku na vzdálenost do 3 m nebo naložením na dopravní prostředek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0" t="s">
        <v>2309</v>
      </c>
      <c r="D14" s="223"/>
      <c r="E14" s="224">
        <v>4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242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8">
        <v>3</v>
      </c>
      <c r="B15" s="239" t="s">
        <v>2197</v>
      </c>
      <c r="C15" s="259" t="s">
        <v>2198</v>
      </c>
      <c r="D15" s="240" t="s">
        <v>310</v>
      </c>
      <c r="E15" s="241">
        <v>10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15</v>
      </c>
      <c r="M15" s="243">
        <f>G15*(1+L15/100)</f>
        <v>0</v>
      </c>
      <c r="N15" s="241">
        <v>1.2710000000000001E-2</v>
      </c>
      <c r="O15" s="241">
        <f>ROUND(E15*N15,2)</f>
        <v>0.13</v>
      </c>
      <c r="P15" s="241">
        <v>0</v>
      </c>
      <c r="Q15" s="241">
        <f>ROUND(E15*P15,2)</f>
        <v>0</v>
      </c>
      <c r="R15" s="243" t="s">
        <v>1653</v>
      </c>
      <c r="S15" s="243" t="s">
        <v>237</v>
      </c>
      <c r="T15" s="244" t="s">
        <v>238</v>
      </c>
      <c r="U15" s="221">
        <v>1.153</v>
      </c>
      <c r="V15" s="221">
        <f>ROUND(E15*U15,2)</f>
        <v>11.53</v>
      </c>
      <c r="W15" s="221"/>
      <c r="X15" s="221" t="s">
        <v>239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17"/>
      <c r="B16" s="218"/>
      <c r="C16" s="261" t="s">
        <v>2199</v>
      </c>
      <c r="D16" s="245"/>
      <c r="E16" s="245"/>
      <c r="F16" s="245"/>
      <c r="G16" s="245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292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7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0" t="s">
        <v>2310</v>
      </c>
      <c r="D17" s="223"/>
      <c r="E17" s="224">
        <v>10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242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8">
        <v>4</v>
      </c>
      <c r="B18" s="239" t="s">
        <v>2200</v>
      </c>
      <c r="C18" s="259" t="s">
        <v>2201</v>
      </c>
      <c r="D18" s="240" t="s">
        <v>572</v>
      </c>
      <c r="E18" s="241">
        <v>33.6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15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 t="s">
        <v>1653</v>
      </c>
      <c r="S18" s="243" t="s">
        <v>237</v>
      </c>
      <c r="T18" s="244" t="s">
        <v>238</v>
      </c>
      <c r="U18" s="221">
        <v>1.548</v>
      </c>
      <c r="V18" s="221">
        <f>ROUND(E18*U18,2)</f>
        <v>52.01</v>
      </c>
      <c r="W18" s="221"/>
      <c r="X18" s="221" t="s">
        <v>239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1" t="s">
        <v>2202</v>
      </c>
      <c r="D19" s="245"/>
      <c r="E19" s="245"/>
      <c r="F19" s="245"/>
      <c r="G19" s="245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292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7" t="str">
        <f>C19</f>
        <v>příplatek k cenám vykopávek za ztížení vykopávky v blízkosti podzemního vedení nebo výbušnin v horninách jakékoliv třídy,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0" t="s">
        <v>2311</v>
      </c>
      <c r="D20" s="223"/>
      <c r="E20" s="224">
        <v>33.6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242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8">
        <v>5</v>
      </c>
      <c r="B21" s="239" t="s">
        <v>2312</v>
      </c>
      <c r="C21" s="259" t="s">
        <v>2313</v>
      </c>
      <c r="D21" s="240" t="s">
        <v>572</v>
      </c>
      <c r="E21" s="241">
        <v>33.6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15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 t="s">
        <v>1653</v>
      </c>
      <c r="S21" s="243" t="s">
        <v>237</v>
      </c>
      <c r="T21" s="244" t="s">
        <v>238</v>
      </c>
      <c r="U21" s="221">
        <v>0.36499999999999999</v>
      </c>
      <c r="V21" s="221">
        <f>ROUND(E21*U21,2)</f>
        <v>12.26</v>
      </c>
      <c r="W21" s="221"/>
      <c r="X21" s="221" t="s">
        <v>239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17"/>
      <c r="B22" s="218"/>
      <c r="C22" s="261" t="s">
        <v>1883</v>
      </c>
      <c r="D22" s="245"/>
      <c r="E22" s="245"/>
      <c r="F22" s="245"/>
      <c r="G22" s="245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292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7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0" t="s">
        <v>2314</v>
      </c>
      <c r="D23" s="223"/>
      <c r="E23" s="224">
        <v>33.6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242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8">
        <v>6</v>
      </c>
      <c r="B24" s="239" t="s">
        <v>2315</v>
      </c>
      <c r="C24" s="259" t="s">
        <v>2316</v>
      </c>
      <c r="D24" s="240" t="s">
        <v>572</v>
      </c>
      <c r="E24" s="241">
        <v>33.6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15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 t="s">
        <v>1653</v>
      </c>
      <c r="S24" s="243" t="s">
        <v>237</v>
      </c>
      <c r="T24" s="244" t="s">
        <v>556</v>
      </c>
      <c r="U24" s="221">
        <v>8.4000000000000005E-2</v>
      </c>
      <c r="V24" s="221">
        <f>ROUND(E24*U24,2)</f>
        <v>2.82</v>
      </c>
      <c r="W24" s="221"/>
      <c r="X24" s="221" t="s">
        <v>239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17"/>
      <c r="B25" s="218"/>
      <c r="C25" s="261" t="s">
        <v>2317</v>
      </c>
      <c r="D25" s="245"/>
      <c r="E25" s="245"/>
      <c r="F25" s="245"/>
      <c r="G25" s="245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292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7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0" t="s">
        <v>2311</v>
      </c>
      <c r="D26" s="223"/>
      <c r="E26" s="224">
        <v>33.6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242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8">
        <v>7</v>
      </c>
      <c r="B27" s="239" t="s">
        <v>2212</v>
      </c>
      <c r="C27" s="259" t="s">
        <v>2213</v>
      </c>
      <c r="D27" s="240" t="s">
        <v>236</v>
      </c>
      <c r="E27" s="241">
        <v>112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15</v>
      </c>
      <c r="M27" s="243">
        <f>G27*(1+L27/100)</f>
        <v>0</v>
      </c>
      <c r="N27" s="241">
        <v>9.8999999999999999E-4</v>
      </c>
      <c r="O27" s="241">
        <f>ROUND(E27*N27,2)</f>
        <v>0.11</v>
      </c>
      <c r="P27" s="241">
        <v>0</v>
      </c>
      <c r="Q27" s="241">
        <f>ROUND(E27*P27,2)</f>
        <v>0</v>
      </c>
      <c r="R27" s="243" t="s">
        <v>1653</v>
      </c>
      <c r="S27" s="243" t="s">
        <v>237</v>
      </c>
      <c r="T27" s="244" t="s">
        <v>556</v>
      </c>
      <c r="U27" s="221">
        <v>0.23599999999999999</v>
      </c>
      <c r="V27" s="221">
        <f>ROUND(E27*U27,2)</f>
        <v>26.43</v>
      </c>
      <c r="W27" s="221"/>
      <c r="X27" s="221" t="s">
        <v>239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2214</v>
      </c>
      <c r="D28" s="245"/>
      <c r="E28" s="245"/>
      <c r="F28" s="245"/>
      <c r="G28" s="245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292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0" t="s">
        <v>2318</v>
      </c>
      <c r="D29" s="223"/>
      <c r="E29" s="224">
        <v>112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242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8">
        <v>8</v>
      </c>
      <c r="B30" s="239" t="s">
        <v>2216</v>
      </c>
      <c r="C30" s="259" t="s">
        <v>2217</v>
      </c>
      <c r="D30" s="240" t="s">
        <v>236</v>
      </c>
      <c r="E30" s="241">
        <v>112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15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 t="s">
        <v>1653</v>
      </c>
      <c r="S30" s="243" t="s">
        <v>237</v>
      </c>
      <c r="T30" s="244" t="s">
        <v>556</v>
      </c>
      <c r="U30" s="221">
        <v>7.0000000000000007E-2</v>
      </c>
      <c r="V30" s="221">
        <f>ROUND(E30*U30,2)</f>
        <v>7.84</v>
      </c>
      <c r="W30" s="221"/>
      <c r="X30" s="221" t="s">
        <v>239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1" t="s">
        <v>2218</v>
      </c>
      <c r="D31" s="245"/>
      <c r="E31" s="245"/>
      <c r="F31" s="245"/>
      <c r="G31" s="245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292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0" t="s">
        <v>2319</v>
      </c>
      <c r="D32" s="223"/>
      <c r="E32" s="224">
        <v>112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242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8">
        <v>9</v>
      </c>
      <c r="B33" s="239" t="s">
        <v>2320</v>
      </c>
      <c r="C33" s="259" t="s">
        <v>2321</v>
      </c>
      <c r="D33" s="240" t="s">
        <v>572</v>
      </c>
      <c r="E33" s="241">
        <v>33.6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15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 t="s">
        <v>1653</v>
      </c>
      <c r="S33" s="243" t="s">
        <v>237</v>
      </c>
      <c r="T33" s="244" t="s">
        <v>556</v>
      </c>
      <c r="U33" s="221">
        <v>3.9E-2</v>
      </c>
      <c r="V33" s="221">
        <f>ROUND(E33*U33,2)</f>
        <v>1.31</v>
      </c>
      <c r="W33" s="221"/>
      <c r="X33" s="221" t="s">
        <v>239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0" t="s">
        <v>2322</v>
      </c>
      <c r="D34" s="223"/>
      <c r="E34" s="224">
        <v>33.6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242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8">
        <v>10</v>
      </c>
      <c r="B35" s="239" t="s">
        <v>2227</v>
      </c>
      <c r="C35" s="259" t="s">
        <v>2228</v>
      </c>
      <c r="D35" s="240" t="s">
        <v>572</v>
      </c>
      <c r="E35" s="241">
        <v>6.72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15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 t="s">
        <v>1653</v>
      </c>
      <c r="S35" s="243" t="s">
        <v>237</v>
      </c>
      <c r="T35" s="244" t="s">
        <v>556</v>
      </c>
      <c r="U35" s="221">
        <v>0.34499999999999997</v>
      </c>
      <c r="V35" s="221">
        <f>ROUND(E35*U35,2)</f>
        <v>2.3199999999999998</v>
      </c>
      <c r="W35" s="221"/>
      <c r="X35" s="221" t="s">
        <v>239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1" t="s">
        <v>2229</v>
      </c>
      <c r="D36" s="245"/>
      <c r="E36" s="245"/>
      <c r="F36" s="245"/>
      <c r="G36" s="245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292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7" t="str">
        <f>C36</f>
        <v>bez naložení do dopravní nádoby, ale s vyprázdněním dopravní nádoby na hromadu nebo na dopravní prostředek,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0" t="s">
        <v>2232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242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0" t="s">
        <v>2311</v>
      </c>
      <c r="D38" s="223"/>
      <c r="E38" s="224">
        <v>33.6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242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0" t="s">
        <v>2233</v>
      </c>
      <c r="D39" s="223"/>
      <c r="E39" s="224"/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242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0" t="s">
        <v>2323</v>
      </c>
      <c r="D40" s="223"/>
      <c r="E40" s="224">
        <v>-26.88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242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8">
        <v>11</v>
      </c>
      <c r="B41" s="239" t="s">
        <v>2230</v>
      </c>
      <c r="C41" s="259" t="s">
        <v>2231</v>
      </c>
      <c r="D41" s="240" t="s">
        <v>572</v>
      </c>
      <c r="E41" s="241">
        <v>6.72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15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 t="s">
        <v>1653</v>
      </c>
      <c r="S41" s="243" t="s">
        <v>237</v>
      </c>
      <c r="T41" s="244" t="s">
        <v>238</v>
      </c>
      <c r="U41" s="221">
        <v>7.3999999999999996E-2</v>
      </c>
      <c r="V41" s="221">
        <f>ROUND(E41*U41,2)</f>
        <v>0.5</v>
      </c>
      <c r="W41" s="221"/>
      <c r="X41" s="221" t="s">
        <v>239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1" t="s">
        <v>1662</v>
      </c>
      <c r="D42" s="245"/>
      <c r="E42" s="245"/>
      <c r="F42" s="245"/>
      <c r="G42" s="245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292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0" t="s">
        <v>2324</v>
      </c>
      <c r="D43" s="223"/>
      <c r="E43" s="224">
        <v>6.72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242</v>
      </c>
      <c r="AH43" s="210">
        <v>5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8">
        <v>12</v>
      </c>
      <c r="B44" s="239" t="s">
        <v>1660</v>
      </c>
      <c r="C44" s="259" t="s">
        <v>1661</v>
      </c>
      <c r="D44" s="240" t="s">
        <v>572</v>
      </c>
      <c r="E44" s="241">
        <v>6.72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15</v>
      </c>
      <c r="M44" s="243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3" t="s">
        <v>1653</v>
      </c>
      <c r="S44" s="243" t="s">
        <v>237</v>
      </c>
      <c r="T44" s="244" t="s">
        <v>556</v>
      </c>
      <c r="U44" s="221">
        <v>1.0999999999999999E-2</v>
      </c>
      <c r="V44" s="221">
        <f>ROUND(E44*U44,2)</f>
        <v>7.0000000000000007E-2</v>
      </c>
      <c r="W44" s="221"/>
      <c r="X44" s="221" t="s">
        <v>239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1" t="s">
        <v>1662</v>
      </c>
      <c r="D45" s="245"/>
      <c r="E45" s="245"/>
      <c r="F45" s="245"/>
      <c r="G45" s="245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292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0" t="s">
        <v>2324</v>
      </c>
      <c r="D46" s="223"/>
      <c r="E46" s="224">
        <v>6.72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242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33.75" outlineLevel="1" x14ac:dyDescent="0.2">
      <c r="A47" s="238">
        <v>13</v>
      </c>
      <c r="B47" s="239" t="s">
        <v>2236</v>
      </c>
      <c r="C47" s="259" t="s">
        <v>2237</v>
      </c>
      <c r="D47" s="240" t="s">
        <v>572</v>
      </c>
      <c r="E47" s="241">
        <v>33.6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 t="s">
        <v>1653</v>
      </c>
      <c r="S47" s="243" t="s">
        <v>237</v>
      </c>
      <c r="T47" s="244" t="s">
        <v>238</v>
      </c>
      <c r="U47" s="221">
        <v>0</v>
      </c>
      <c r="V47" s="221">
        <f>ROUND(E47*U47,2)</f>
        <v>0</v>
      </c>
      <c r="W47" s="221"/>
      <c r="X47" s="221" t="s">
        <v>239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1662</v>
      </c>
      <c r="D48" s="245"/>
      <c r="E48" s="245"/>
      <c r="F48" s="245"/>
      <c r="G48" s="245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292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0" t="s">
        <v>2325</v>
      </c>
      <c r="D49" s="223"/>
      <c r="E49" s="224">
        <v>33.6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242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8">
        <v>14</v>
      </c>
      <c r="B50" s="239" t="s">
        <v>2239</v>
      </c>
      <c r="C50" s="259" t="s">
        <v>2240</v>
      </c>
      <c r="D50" s="240" t="s">
        <v>572</v>
      </c>
      <c r="E50" s="241">
        <v>6.72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15</v>
      </c>
      <c r="M50" s="243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3" t="s">
        <v>1653</v>
      </c>
      <c r="S50" s="243" t="s">
        <v>237</v>
      </c>
      <c r="T50" s="244" t="s">
        <v>556</v>
      </c>
      <c r="U50" s="221">
        <v>8.9999999999999993E-3</v>
      </c>
      <c r="V50" s="221">
        <f>ROUND(E50*U50,2)</f>
        <v>0.06</v>
      </c>
      <c r="W50" s="221"/>
      <c r="X50" s="221" t="s">
        <v>239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0" t="s">
        <v>2324</v>
      </c>
      <c r="D51" s="223"/>
      <c r="E51" s="224">
        <v>6.72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242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8">
        <v>15</v>
      </c>
      <c r="B52" s="239" t="s">
        <v>2241</v>
      </c>
      <c r="C52" s="259" t="s">
        <v>2242</v>
      </c>
      <c r="D52" s="240" t="s">
        <v>572</v>
      </c>
      <c r="E52" s="241">
        <v>26.88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15</v>
      </c>
      <c r="M52" s="243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3" t="s">
        <v>1653</v>
      </c>
      <c r="S52" s="243" t="s">
        <v>237</v>
      </c>
      <c r="T52" s="244" t="s">
        <v>556</v>
      </c>
      <c r="U52" s="221">
        <v>1.1499999999999999</v>
      </c>
      <c r="V52" s="221">
        <f>ROUND(E52*U52,2)</f>
        <v>30.91</v>
      </c>
      <c r="W52" s="221"/>
      <c r="X52" s="221" t="s">
        <v>239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1" t="s">
        <v>1673</v>
      </c>
      <c r="D53" s="245"/>
      <c r="E53" s="245"/>
      <c r="F53" s="245"/>
      <c r="G53" s="245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292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0" t="s">
        <v>2232</v>
      </c>
      <c r="D54" s="223"/>
      <c r="E54" s="224"/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242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0" t="s">
        <v>2311</v>
      </c>
      <c r="D55" s="223"/>
      <c r="E55" s="224">
        <v>33.6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242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0" t="s">
        <v>2326</v>
      </c>
      <c r="D56" s="223"/>
      <c r="E56" s="224"/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242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0" t="s">
        <v>2327</v>
      </c>
      <c r="D57" s="223"/>
      <c r="E57" s="224">
        <v>-5.04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242</v>
      </c>
      <c r="AH57" s="210">
        <v>5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0" t="s">
        <v>2328</v>
      </c>
      <c r="D58" s="223"/>
      <c r="E58" s="224">
        <v>-1.68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242</v>
      </c>
      <c r="AH58" s="210">
        <v>5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8">
        <v>16</v>
      </c>
      <c r="B59" s="239" t="s">
        <v>2245</v>
      </c>
      <c r="C59" s="259" t="s">
        <v>2246</v>
      </c>
      <c r="D59" s="240" t="s">
        <v>572</v>
      </c>
      <c r="E59" s="241">
        <v>5.04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15</v>
      </c>
      <c r="M59" s="243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3" t="s">
        <v>1653</v>
      </c>
      <c r="S59" s="243" t="s">
        <v>237</v>
      </c>
      <c r="T59" s="244" t="s">
        <v>556</v>
      </c>
      <c r="U59" s="221">
        <v>1.587</v>
      </c>
      <c r="V59" s="221">
        <f>ROUND(E59*U59,2)</f>
        <v>8</v>
      </c>
      <c r="W59" s="221"/>
      <c r="X59" s="221" t="s">
        <v>239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17"/>
      <c r="B60" s="218"/>
      <c r="C60" s="261" t="s">
        <v>1893</v>
      </c>
      <c r="D60" s="245"/>
      <c r="E60" s="245"/>
      <c r="F60" s="245"/>
      <c r="G60" s="245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292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47" t="str">
        <f>C60</f>
        <v>sypaninou z vhodných hornin tř. 1 - 4 nebo materiálem připraveným podél výkopu ve vzdálenosti do 3 m od jeho kraje, pro jakoukoliv hloubku výkopu a jakoukoliv míru zhutnění,</v>
      </c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0" t="s">
        <v>2329</v>
      </c>
      <c r="D61" s="223"/>
      <c r="E61" s="224">
        <v>5.04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242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8">
        <v>17</v>
      </c>
      <c r="B62" s="239" t="s">
        <v>1689</v>
      </c>
      <c r="C62" s="259" t="s">
        <v>2248</v>
      </c>
      <c r="D62" s="240" t="s">
        <v>756</v>
      </c>
      <c r="E62" s="241">
        <v>12.432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15</v>
      </c>
      <c r="M62" s="243">
        <f>G62*(1+L62/100)</f>
        <v>0</v>
      </c>
      <c r="N62" s="241">
        <v>0</v>
      </c>
      <c r="O62" s="241">
        <f>ROUND(E62*N62,2)</f>
        <v>0</v>
      </c>
      <c r="P62" s="241">
        <v>0</v>
      </c>
      <c r="Q62" s="241">
        <f>ROUND(E62*P62,2)</f>
        <v>0</v>
      </c>
      <c r="R62" s="243" t="s">
        <v>1653</v>
      </c>
      <c r="S62" s="243" t="s">
        <v>237</v>
      </c>
      <c r="T62" s="244" t="s">
        <v>238</v>
      </c>
      <c r="U62" s="221">
        <v>0</v>
      </c>
      <c r="V62" s="221">
        <f>ROUND(E62*U62,2)</f>
        <v>0</v>
      </c>
      <c r="W62" s="221"/>
      <c r="X62" s="221" t="s">
        <v>239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60" t="s">
        <v>2330</v>
      </c>
      <c r="D63" s="223"/>
      <c r="E63" s="224">
        <v>12.432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242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8">
        <v>18</v>
      </c>
      <c r="B64" s="239" t="s">
        <v>2250</v>
      </c>
      <c r="C64" s="259" t="s">
        <v>2251</v>
      </c>
      <c r="D64" s="240" t="s">
        <v>756</v>
      </c>
      <c r="E64" s="241">
        <v>9.0719999999999992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15</v>
      </c>
      <c r="M64" s="243">
        <f>G64*(1+L64/100)</f>
        <v>0</v>
      </c>
      <c r="N64" s="241">
        <v>1</v>
      </c>
      <c r="O64" s="241">
        <f>ROUND(E64*N64,2)</f>
        <v>9.07</v>
      </c>
      <c r="P64" s="241">
        <v>0</v>
      </c>
      <c r="Q64" s="241">
        <f>ROUND(E64*P64,2)</f>
        <v>0</v>
      </c>
      <c r="R64" s="243" t="s">
        <v>331</v>
      </c>
      <c r="S64" s="243" t="s">
        <v>237</v>
      </c>
      <c r="T64" s="244" t="s">
        <v>238</v>
      </c>
      <c r="U64" s="221">
        <v>0</v>
      </c>
      <c r="V64" s="221">
        <f>ROUND(E64*U64,2)</f>
        <v>0</v>
      </c>
      <c r="W64" s="221"/>
      <c r="X64" s="221" t="s">
        <v>332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333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0" t="s">
        <v>2331</v>
      </c>
      <c r="D65" s="223"/>
      <c r="E65" s="224">
        <v>9.0719999999999992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242</v>
      </c>
      <c r="AH65" s="210">
        <v>5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31" t="s">
        <v>232</v>
      </c>
      <c r="B66" s="232" t="s">
        <v>99</v>
      </c>
      <c r="C66" s="258" t="s">
        <v>100</v>
      </c>
      <c r="D66" s="233"/>
      <c r="E66" s="234"/>
      <c r="F66" s="235"/>
      <c r="G66" s="235">
        <f>SUMIF(AG67:AG69,"&lt;&gt;NOR",G67:G69)</f>
        <v>0</v>
      </c>
      <c r="H66" s="235"/>
      <c r="I66" s="235">
        <f>SUM(I67:I69)</f>
        <v>0</v>
      </c>
      <c r="J66" s="235"/>
      <c r="K66" s="235">
        <f>SUM(K67:K69)</f>
        <v>0</v>
      </c>
      <c r="L66" s="235"/>
      <c r="M66" s="235">
        <f>SUM(M67:M69)</f>
        <v>0</v>
      </c>
      <c r="N66" s="234"/>
      <c r="O66" s="234">
        <f>SUM(O67:O69)</f>
        <v>3.18</v>
      </c>
      <c r="P66" s="234"/>
      <c r="Q66" s="234">
        <f>SUM(Q67:Q69)</f>
        <v>0</v>
      </c>
      <c r="R66" s="235"/>
      <c r="S66" s="235"/>
      <c r="T66" s="236"/>
      <c r="U66" s="230"/>
      <c r="V66" s="230">
        <f>SUM(V67:V69)</f>
        <v>2.85</v>
      </c>
      <c r="W66" s="230"/>
      <c r="X66" s="230"/>
      <c r="AG66" t="s">
        <v>233</v>
      </c>
    </row>
    <row r="67" spans="1:60" outlineLevel="1" x14ac:dyDescent="0.2">
      <c r="A67" s="238">
        <v>19</v>
      </c>
      <c r="B67" s="239" t="s">
        <v>1919</v>
      </c>
      <c r="C67" s="259" t="s">
        <v>1920</v>
      </c>
      <c r="D67" s="240" t="s">
        <v>572</v>
      </c>
      <c r="E67" s="241">
        <v>1.68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15</v>
      </c>
      <c r="M67" s="243">
        <f>G67*(1+L67/100)</f>
        <v>0</v>
      </c>
      <c r="N67" s="241">
        <v>1.8907700000000001</v>
      </c>
      <c r="O67" s="241">
        <f>ROUND(E67*N67,2)</f>
        <v>3.18</v>
      </c>
      <c r="P67" s="241">
        <v>0</v>
      </c>
      <c r="Q67" s="241">
        <f>ROUND(E67*P67,2)</f>
        <v>0</v>
      </c>
      <c r="R67" s="243" t="s">
        <v>1921</v>
      </c>
      <c r="S67" s="243" t="s">
        <v>237</v>
      </c>
      <c r="T67" s="244" t="s">
        <v>556</v>
      </c>
      <c r="U67" s="221">
        <v>1.6950000000000001</v>
      </c>
      <c r="V67" s="221">
        <f>ROUND(E67*U67,2)</f>
        <v>2.85</v>
      </c>
      <c r="W67" s="221"/>
      <c r="X67" s="221" t="s">
        <v>239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1" t="s">
        <v>1922</v>
      </c>
      <c r="D68" s="245"/>
      <c r="E68" s="245"/>
      <c r="F68" s="245"/>
      <c r="G68" s="245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292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0" t="s">
        <v>2332</v>
      </c>
      <c r="D69" s="223"/>
      <c r="E69" s="224">
        <v>1.68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242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31" t="s">
        <v>232</v>
      </c>
      <c r="B70" s="232" t="s">
        <v>101</v>
      </c>
      <c r="C70" s="258" t="s">
        <v>102</v>
      </c>
      <c r="D70" s="233"/>
      <c r="E70" s="234"/>
      <c r="F70" s="235"/>
      <c r="G70" s="235">
        <f>SUMIF(AG71:AG80,"&lt;&gt;NOR",G71:G80)</f>
        <v>0</v>
      </c>
      <c r="H70" s="235"/>
      <c r="I70" s="235">
        <f>SUM(I71:I80)</f>
        <v>0</v>
      </c>
      <c r="J70" s="235"/>
      <c r="K70" s="235">
        <f>SUM(K71:K80)</f>
        <v>0</v>
      </c>
      <c r="L70" s="235"/>
      <c r="M70" s="235">
        <f>SUM(M71:M80)</f>
        <v>0</v>
      </c>
      <c r="N70" s="234"/>
      <c r="O70" s="234">
        <f>SUM(O71:O80)</f>
        <v>2.2399999999999998</v>
      </c>
      <c r="P70" s="234"/>
      <c r="Q70" s="234">
        <f>SUM(Q71:Q80)</f>
        <v>0</v>
      </c>
      <c r="R70" s="235"/>
      <c r="S70" s="235"/>
      <c r="T70" s="236"/>
      <c r="U70" s="230"/>
      <c r="V70" s="230">
        <f>SUM(V71:V80)</f>
        <v>1</v>
      </c>
      <c r="W70" s="230"/>
      <c r="X70" s="230"/>
      <c r="AG70" t="s">
        <v>233</v>
      </c>
    </row>
    <row r="71" spans="1:60" outlineLevel="1" x14ac:dyDescent="0.2">
      <c r="A71" s="238">
        <v>20</v>
      </c>
      <c r="B71" s="239" t="s">
        <v>2333</v>
      </c>
      <c r="C71" s="259" t="s">
        <v>2334</v>
      </c>
      <c r="D71" s="240" t="s">
        <v>572</v>
      </c>
      <c r="E71" s="241">
        <v>0.84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15</v>
      </c>
      <c r="M71" s="243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3"/>
      <c r="S71" s="243" t="s">
        <v>237</v>
      </c>
      <c r="T71" s="244" t="s">
        <v>238</v>
      </c>
      <c r="U71" s="221">
        <v>0.33</v>
      </c>
      <c r="V71" s="221">
        <f>ROUND(E71*U71,2)</f>
        <v>0.28000000000000003</v>
      </c>
      <c r="W71" s="221"/>
      <c r="X71" s="221" t="s">
        <v>239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60" t="s">
        <v>2335</v>
      </c>
      <c r="D72" s="223"/>
      <c r="E72" s="224">
        <v>0.84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242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8">
        <v>21</v>
      </c>
      <c r="B73" s="239" t="s">
        <v>2336</v>
      </c>
      <c r="C73" s="259" t="s">
        <v>2337</v>
      </c>
      <c r="D73" s="240" t="s">
        <v>756</v>
      </c>
      <c r="E73" s="241">
        <v>1.1200000000000001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15</v>
      </c>
      <c r="M73" s="243">
        <f>G73*(1+L73/100)</f>
        <v>0</v>
      </c>
      <c r="N73" s="241">
        <v>1.1000000000000001</v>
      </c>
      <c r="O73" s="241">
        <f>ROUND(E73*N73,2)</f>
        <v>1.23</v>
      </c>
      <c r="P73" s="241">
        <v>0</v>
      </c>
      <c r="Q73" s="241">
        <f>ROUND(E73*P73,2)</f>
        <v>0</v>
      </c>
      <c r="R73" s="243" t="s">
        <v>1756</v>
      </c>
      <c r="S73" s="243" t="s">
        <v>237</v>
      </c>
      <c r="T73" s="244" t="s">
        <v>238</v>
      </c>
      <c r="U73" s="221">
        <v>0.16300000000000001</v>
      </c>
      <c r="V73" s="221">
        <f>ROUND(E73*U73,2)</f>
        <v>0.18</v>
      </c>
      <c r="W73" s="221"/>
      <c r="X73" s="221" t="s">
        <v>239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240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1" t="s">
        <v>2338</v>
      </c>
      <c r="D74" s="245"/>
      <c r="E74" s="245"/>
      <c r="F74" s="245"/>
      <c r="G74" s="245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292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0" t="s">
        <v>2339</v>
      </c>
      <c r="D75" s="223"/>
      <c r="E75" s="224">
        <v>1.1200000000000001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242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8">
        <v>22</v>
      </c>
      <c r="B76" s="239" t="s">
        <v>2340</v>
      </c>
      <c r="C76" s="259" t="s">
        <v>2341</v>
      </c>
      <c r="D76" s="240" t="s">
        <v>756</v>
      </c>
      <c r="E76" s="241">
        <v>0.92400000000000004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15</v>
      </c>
      <c r="M76" s="243">
        <f>G76*(1+L76/100)</f>
        <v>0</v>
      </c>
      <c r="N76" s="241">
        <v>1</v>
      </c>
      <c r="O76" s="241">
        <f>ROUND(E76*N76,2)</f>
        <v>0.92</v>
      </c>
      <c r="P76" s="241">
        <v>0</v>
      </c>
      <c r="Q76" s="241">
        <f>ROUND(E76*P76,2)</f>
        <v>0</v>
      </c>
      <c r="R76" s="243" t="s">
        <v>1756</v>
      </c>
      <c r="S76" s="243" t="s">
        <v>237</v>
      </c>
      <c r="T76" s="244" t="s">
        <v>238</v>
      </c>
      <c r="U76" s="221">
        <v>0.40600000000000003</v>
      </c>
      <c r="V76" s="221">
        <f>ROUND(E76*U76,2)</f>
        <v>0.38</v>
      </c>
      <c r="W76" s="221"/>
      <c r="X76" s="221" t="s">
        <v>239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1" t="s">
        <v>2338</v>
      </c>
      <c r="D77" s="245"/>
      <c r="E77" s="245"/>
      <c r="F77" s="245"/>
      <c r="G77" s="245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292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0" t="s">
        <v>2342</v>
      </c>
      <c r="D78" s="223"/>
      <c r="E78" s="224">
        <v>0.92400000000000004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242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8">
        <v>23</v>
      </c>
      <c r="B79" s="239" t="s">
        <v>2343</v>
      </c>
      <c r="C79" s="259" t="s">
        <v>2344</v>
      </c>
      <c r="D79" s="240" t="s">
        <v>236</v>
      </c>
      <c r="E79" s="241">
        <v>0.84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15</v>
      </c>
      <c r="M79" s="243">
        <f>G79*(1+L79/100)</f>
        <v>0</v>
      </c>
      <c r="N79" s="241">
        <v>0.10255</v>
      </c>
      <c r="O79" s="241">
        <f>ROUND(E79*N79,2)</f>
        <v>0.09</v>
      </c>
      <c r="P79" s="241">
        <v>0</v>
      </c>
      <c r="Q79" s="241">
        <f>ROUND(E79*P79,2)</f>
        <v>0</v>
      </c>
      <c r="R79" s="243" t="s">
        <v>1756</v>
      </c>
      <c r="S79" s="243" t="s">
        <v>237</v>
      </c>
      <c r="T79" s="244" t="s">
        <v>238</v>
      </c>
      <c r="U79" s="221">
        <v>0.19500000000000001</v>
      </c>
      <c r="V79" s="221">
        <f>ROUND(E79*U79,2)</f>
        <v>0.16</v>
      </c>
      <c r="W79" s="221"/>
      <c r="X79" s="221" t="s">
        <v>239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60" t="s">
        <v>2345</v>
      </c>
      <c r="D80" s="223"/>
      <c r="E80" s="224">
        <v>0.84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242</v>
      </c>
      <c r="AH80" s="210">
        <v>5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31" t="s">
        <v>232</v>
      </c>
      <c r="B81" s="232" t="s">
        <v>113</v>
      </c>
      <c r="C81" s="258" t="s">
        <v>114</v>
      </c>
      <c r="D81" s="233"/>
      <c r="E81" s="234"/>
      <c r="F81" s="235"/>
      <c r="G81" s="235">
        <f>SUMIF(AG82:AG91,"&lt;&gt;NOR",G82:G91)</f>
        <v>0</v>
      </c>
      <c r="H81" s="235"/>
      <c r="I81" s="235">
        <f>SUM(I82:I91)</f>
        <v>0</v>
      </c>
      <c r="J81" s="235"/>
      <c r="K81" s="235">
        <f>SUM(K82:K91)</f>
        <v>0</v>
      </c>
      <c r="L81" s="235"/>
      <c r="M81" s="235">
        <f>SUM(M82:M91)</f>
        <v>0</v>
      </c>
      <c r="N81" s="234"/>
      <c r="O81" s="234">
        <f>SUM(O82:O91)</f>
        <v>17.77</v>
      </c>
      <c r="P81" s="234"/>
      <c r="Q81" s="234">
        <f>SUM(Q82:Q91)</f>
        <v>0</v>
      </c>
      <c r="R81" s="235"/>
      <c r="S81" s="235"/>
      <c r="T81" s="236"/>
      <c r="U81" s="230"/>
      <c r="V81" s="230">
        <f>SUM(V82:V91)</f>
        <v>46.629999999999995</v>
      </c>
      <c r="W81" s="230"/>
      <c r="X81" s="230"/>
      <c r="AG81" t="s">
        <v>233</v>
      </c>
    </row>
    <row r="82" spans="1:60" ht="22.5" outlineLevel="1" x14ac:dyDescent="0.2">
      <c r="A82" s="238">
        <v>24</v>
      </c>
      <c r="B82" s="239" t="s">
        <v>2346</v>
      </c>
      <c r="C82" s="259" t="s">
        <v>2347</v>
      </c>
      <c r="D82" s="240" t="s">
        <v>310</v>
      </c>
      <c r="E82" s="241">
        <v>27.9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15</v>
      </c>
      <c r="M82" s="243">
        <f>G82*(1+L82/100)</f>
        <v>0</v>
      </c>
      <c r="N82" s="241">
        <v>0</v>
      </c>
      <c r="O82" s="241">
        <f>ROUND(E82*N82,2)</f>
        <v>0</v>
      </c>
      <c r="P82" s="241">
        <v>0</v>
      </c>
      <c r="Q82" s="241">
        <f>ROUND(E82*P82,2)</f>
        <v>0</v>
      </c>
      <c r="R82" s="243" t="s">
        <v>1921</v>
      </c>
      <c r="S82" s="243" t="s">
        <v>237</v>
      </c>
      <c r="T82" s="244" t="s">
        <v>556</v>
      </c>
      <c r="U82" s="221">
        <v>0.17199999999999999</v>
      </c>
      <c r="V82" s="221">
        <f>ROUND(E82*U82,2)</f>
        <v>4.8</v>
      </c>
      <c r="W82" s="221"/>
      <c r="X82" s="221" t="s">
        <v>239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61" t="s">
        <v>1922</v>
      </c>
      <c r="D83" s="245"/>
      <c r="E83" s="245"/>
      <c r="F83" s="245"/>
      <c r="G83" s="245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292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8">
        <v>25</v>
      </c>
      <c r="B84" s="249" t="s">
        <v>2348</v>
      </c>
      <c r="C84" s="263" t="s">
        <v>2349</v>
      </c>
      <c r="D84" s="250" t="s">
        <v>278</v>
      </c>
      <c r="E84" s="251">
        <v>2</v>
      </c>
      <c r="F84" s="252"/>
      <c r="G84" s="253">
        <f>ROUND(E84*F84,2)</f>
        <v>0</v>
      </c>
      <c r="H84" s="252"/>
      <c r="I84" s="253">
        <f>ROUND(E84*H84,2)</f>
        <v>0</v>
      </c>
      <c r="J84" s="252"/>
      <c r="K84" s="253">
        <f>ROUND(E84*J84,2)</f>
        <v>0</v>
      </c>
      <c r="L84" s="253">
        <v>15</v>
      </c>
      <c r="M84" s="253">
        <f>G84*(1+L84/100)</f>
        <v>0</v>
      </c>
      <c r="N84" s="251">
        <v>4.0999999999999999E-4</v>
      </c>
      <c r="O84" s="251">
        <f>ROUND(E84*N84,2)</f>
        <v>0</v>
      </c>
      <c r="P84" s="251">
        <v>0</v>
      </c>
      <c r="Q84" s="251">
        <f>ROUND(E84*P84,2)</f>
        <v>0</v>
      </c>
      <c r="R84" s="253" t="s">
        <v>1921</v>
      </c>
      <c r="S84" s="253" t="s">
        <v>237</v>
      </c>
      <c r="T84" s="254" t="s">
        <v>556</v>
      </c>
      <c r="U84" s="221">
        <v>1.8660000000000001</v>
      </c>
      <c r="V84" s="221">
        <f>ROUND(E84*U84,2)</f>
        <v>3.73</v>
      </c>
      <c r="W84" s="221"/>
      <c r="X84" s="221" t="s">
        <v>239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8">
        <v>26</v>
      </c>
      <c r="B85" s="239" t="s">
        <v>2350</v>
      </c>
      <c r="C85" s="259" t="s">
        <v>2351</v>
      </c>
      <c r="D85" s="240" t="s">
        <v>310</v>
      </c>
      <c r="E85" s="241">
        <v>150</v>
      </c>
      <c r="F85" s="242"/>
      <c r="G85" s="243">
        <f>ROUND(E85*F85,2)</f>
        <v>0</v>
      </c>
      <c r="H85" s="242"/>
      <c r="I85" s="243">
        <f>ROUND(E85*H85,2)</f>
        <v>0</v>
      </c>
      <c r="J85" s="242"/>
      <c r="K85" s="243">
        <f>ROUND(E85*J85,2)</f>
        <v>0</v>
      </c>
      <c r="L85" s="243">
        <v>15</v>
      </c>
      <c r="M85" s="243">
        <f>G85*(1+L85/100)</f>
        <v>0</v>
      </c>
      <c r="N85" s="241">
        <v>0</v>
      </c>
      <c r="O85" s="241">
        <f>ROUND(E85*N85,2)</f>
        <v>0</v>
      </c>
      <c r="P85" s="241">
        <v>0</v>
      </c>
      <c r="Q85" s="241">
        <f>ROUND(E85*P85,2)</f>
        <v>0</v>
      </c>
      <c r="R85" s="243" t="s">
        <v>1921</v>
      </c>
      <c r="S85" s="243" t="s">
        <v>237</v>
      </c>
      <c r="T85" s="244" t="s">
        <v>556</v>
      </c>
      <c r="U85" s="221">
        <v>4.3999999999999997E-2</v>
      </c>
      <c r="V85" s="221">
        <f>ROUND(E85*U85,2)</f>
        <v>6.6</v>
      </c>
      <c r="W85" s="221"/>
      <c r="X85" s="221" t="s">
        <v>239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240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1" t="s">
        <v>2352</v>
      </c>
      <c r="D86" s="245"/>
      <c r="E86" s="245"/>
      <c r="F86" s="245"/>
      <c r="G86" s="245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292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47" t="str">
        <f>C86</f>
        <v>přísun, montáže, demontáže a odsunu zkoušecího čerpadla, napuštění tlakovou vodou a dodání vody pro tlakovou zkoušku,</v>
      </c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8">
        <v>27</v>
      </c>
      <c r="B87" s="239" t="s">
        <v>2353</v>
      </c>
      <c r="C87" s="259" t="s">
        <v>2354</v>
      </c>
      <c r="D87" s="240" t="s">
        <v>310</v>
      </c>
      <c r="E87" s="241">
        <v>150</v>
      </c>
      <c r="F87" s="242"/>
      <c r="G87" s="243">
        <f>ROUND(E87*F87,2)</f>
        <v>0</v>
      </c>
      <c r="H87" s="242"/>
      <c r="I87" s="243">
        <f>ROUND(E87*H87,2)</f>
        <v>0</v>
      </c>
      <c r="J87" s="242"/>
      <c r="K87" s="243">
        <f>ROUND(E87*J87,2)</f>
        <v>0</v>
      </c>
      <c r="L87" s="243">
        <v>15</v>
      </c>
      <c r="M87" s="243">
        <f>G87*(1+L87/100)</f>
        <v>0</v>
      </c>
      <c r="N87" s="241">
        <v>0</v>
      </c>
      <c r="O87" s="241">
        <f>ROUND(E87*N87,2)</f>
        <v>0</v>
      </c>
      <c r="P87" s="241">
        <v>0</v>
      </c>
      <c r="Q87" s="241">
        <f>ROUND(E87*P87,2)</f>
        <v>0</v>
      </c>
      <c r="R87" s="243" t="s">
        <v>1921</v>
      </c>
      <c r="S87" s="243" t="s">
        <v>237</v>
      </c>
      <c r="T87" s="244" t="s">
        <v>556</v>
      </c>
      <c r="U87" s="221">
        <v>0.21</v>
      </c>
      <c r="V87" s="221">
        <f>ROUND(E87*U87,2)</f>
        <v>31.5</v>
      </c>
      <c r="W87" s="221"/>
      <c r="X87" s="221" t="s">
        <v>239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1" t="s">
        <v>2355</v>
      </c>
      <c r="D88" s="245"/>
      <c r="E88" s="245"/>
      <c r="F88" s="245"/>
      <c r="G88" s="245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292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47" t="str">
        <f>C88</f>
        <v>napuštění a vypuštění vody, dodání vody a desinfekčního prostředku, náklady na bakteriologický rozbor vody,</v>
      </c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8">
        <v>28</v>
      </c>
      <c r="B89" s="249" t="s">
        <v>2356</v>
      </c>
      <c r="C89" s="263" t="s">
        <v>2357</v>
      </c>
      <c r="D89" s="250" t="s">
        <v>310</v>
      </c>
      <c r="E89" s="251">
        <v>28.5</v>
      </c>
      <c r="F89" s="252"/>
      <c r="G89" s="253">
        <f>ROUND(E89*F89,2)</f>
        <v>0</v>
      </c>
      <c r="H89" s="252"/>
      <c r="I89" s="253">
        <f>ROUND(E89*H89,2)</f>
        <v>0</v>
      </c>
      <c r="J89" s="252"/>
      <c r="K89" s="253">
        <f>ROUND(E89*J89,2)</f>
        <v>0</v>
      </c>
      <c r="L89" s="253">
        <v>15</v>
      </c>
      <c r="M89" s="253">
        <f>G89*(1+L89/100)</f>
        <v>0</v>
      </c>
      <c r="N89" s="251">
        <v>2.1700000000000001E-3</v>
      </c>
      <c r="O89" s="251">
        <f>ROUND(E89*N89,2)</f>
        <v>0.06</v>
      </c>
      <c r="P89" s="251">
        <v>0</v>
      </c>
      <c r="Q89" s="251">
        <f>ROUND(E89*P89,2)</f>
        <v>0</v>
      </c>
      <c r="R89" s="253" t="s">
        <v>331</v>
      </c>
      <c r="S89" s="253" t="s">
        <v>237</v>
      </c>
      <c r="T89" s="254" t="s">
        <v>1098</v>
      </c>
      <c r="U89" s="221">
        <v>0</v>
      </c>
      <c r="V89" s="221">
        <f>ROUND(E89*U89,2)</f>
        <v>0</v>
      </c>
      <c r="W89" s="221"/>
      <c r="X89" s="221" t="s">
        <v>332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333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8">
        <v>29</v>
      </c>
      <c r="B90" s="249" t="s">
        <v>2358</v>
      </c>
      <c r="C90" s="263" t="s">
        <v>2359</v>
      </c>
      <c r="D90" s="250" t="s">
        <v>2360</v>
      </c>
      <c r="E90" s="251">
        <v>5500</v>
      </c>
      <c r="F90" s="252"/>
      <c r="G90" s="253">
        <f>ROUND(E90*F90,2)</f>
        <v>0</v>
      </c>
      <c r="H90" s="252"/>
      <c r="I90" s="253">
        <f>ROUND(E90*H90,2)</f>
        <v>0</v>
      </c>
      <c r="J90" s="252"/>
      <c r="K90" s="253">
        <f>ROUND(E90*J90,2)</f>
        <v>0</v>
      </c>
      <c r="L90" s="253">
        <v>15</v>
      </c>
      <c r="M90" s="253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3" t="s">
        <v>331</v>
      </c>
      <c r="S90" s="253" t="s">
        <v>237</v>
      </c>
      <c r="T90" s="254" t="s">
        <v>1098</v>
      </c>
      <c r="U90" s="221">
        <v>0</v>
      </c>
      <c r="V90" s="221">
        <f>ROUND(E90*U90,2)</f>
        <v>0</v>
      </c>
      <c r="W90" s="221"/>
      <c r="X90" s="221" t="s">
        <v>332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333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8">
        <v>30</v>
      </c>
      <c r="B91" s="249" t="s">
        <v>2361</v>
      </c>
      <c r="C91" s="263" t="s">
        <v>2362</v>
      </c>
      <c r="D91" s="250" t="s">
        <v>756</v>
      </c>
      <c r="E91" s="251">
        <v>17.70534</v>
      </c>
      <c r="F91" s="252"/>
      <c r="G91" s="253">
        <f>ROUND(E91*F91,2)</f>
        <v>0</v>
      </c>
      <c r="H91" s="252"/>
      <c r="I91" s="253">
        <f>ROUND(E91*H91,2)</f>
        <v>0</v>
      </c>
      <c r="J91" s="252"/>
      <c r="K91" s="253">
        <f>ROUND(E91*J91,2)</f>
        <v>0</v>
      </c>
      <c r="L91" s="253">
        <v>15</v>
      </c>
      <c r="M91" s="253">
        <f>G91*(1+L91/100)</f>
        <v>0</v>
      </c>
      <c r="N91" s="251">
        <v>1</v>
      </c>
      <c r="O91" s="251">
        <f>ROUND(E91*N91,2)</f>
        <v>17.71</v>
      </c>
      <c r="P91" s="251">
        <v>0</v>
      </c>
      <c r="Q91" s="251">
        <f>ROUND(E91*P91,2)</f>
        <v>0</v>
      </c>
      <c r="R91" s="253" t="s">
        <v>331</v>
      </c>
      <c r="S91" s="253" t="s">
        <v>237</v>
      </c>
      <c r="T91" s="254" t="s">
        <v>1098</v>
      </c>
      <c r="U91" s="221">
        <v>0</v>
      </c>
      <c r="V91" s="221">
        <f>ROUND(E91*U91,2)</f>
        <v>0</v>
      </c>
      <c r="W91" s="221"/>
      <c r="X91" s="221" t="s">
        <v>332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333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31" t="s">
        <v>232</v>
      </c>
      <c r="B92" s="232" t="s">
        <v>117</v>
      </c>
      <c r="C92" s="258" t="s">
        <v>118</v>
      </c>
      <c r="D92" s="233"/>
      <c r="E92" s="234"/>
      <c r="F92" s="235"/>
      <c r="G92" s="235">
        <f>SUMIF(AG93:AG98,"&lt;&gt;NOR",G93:G98)</f>
        <v>0</v>
      </c>
      <c r="H92" s="235"/>
      <c r="I92" s="235">
        <f>SUM(I93:I98)</f>
        <v>0</v>
      </c>
      <c r="J92" s="235"/>
      <c r="K92" s="235">
        <f>SUM(K93:K98)</f>
        <v>0</v>
      </c>
      <c r="L92" s="235"/>
      <c r="M92" s="235">
        <f>SUM(M93:M98)</f>
        <v>0</v>
      </c>
      <c r="N92" s="234"/>
      <c r="O92" s="234">
        <f>SUM(O93:O98)</f>
        <v>1.08</v>
      </c>
      <c r="P92" s="234"/>
      <c r="Q92" s="234">
        <f>SUM(Q93:Q98)</f>
        <v>0</v>
      </c>
      <c r="R92" s="235"/>
      <c r="S92" s="235"/>
      <c r="T92" s="236"/>
      <c r="U92" s="230"/>
      <c r="V92" s="230">
        <f>SUM(V93:V98)</f>
        <v>1.46</v>
      </c>
      <c r="W92" s="230"/>
      <c r="X92" s="230"/>
      <c r="AG92" t="s">
        <v>233</v>
      </c>
    </row>
    <row r="93" spans="1:60" ht="45" outlineLevel="1" x14ac:dyDescent="0.2">
      <c r="A93" s="238">
        <v>31</v>
      </c>
      <c r="B93" s="239" t="s">
        <v>2363</v>
      </c>
      <c r="C93" s="259" t="s">
        <v>2364</v>
      </c>
      <c r="D93" s="240" t="s">
        <v>310</v>
      </c>
      <c r="E93" s="241">
        <v>4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15</v>
      </c>
      <c r="M93" s="243">
        <f>G93*(1+L93/100)</f>
        <v>0</v>
      </c>
      <c r="N93" s="241">
        <v>0.26980999999999999</v>
      </c>
      <c r="O93" s="241">
        <f>ROUND(E93*N93,2)</f>
        <v>1.08</v>
      </c>
      <c r="P93" s="241">
        <v>0</v>
      </c>
      <c r="Q93" s="241">
        <f>ROUND(E93*P93,2)</f>
        <v>0</v>
      </c>
      <c r="R93" s="243" t="s">
        <v>1756</v>
      </c>
      <c r="S93" s="243" t="s">
        <v>237</v>
      </c>
      <c r="T93" s="244" t="s">
        <v>238</v>
      </c>
      <c r="U93" s="221">
        <v>0.27200000000000002</v>
      </c>
      <c r="V93" s="221">
        <f>ROUND(E93*U93,2)</f>
        <v>1.0900000000000001</v>
      </c>
      <c r="W93" s="221"/>
      <c r="X93" s="221" t="s">
        <v>239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240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61" t="s">
        <v>2365</v>
      </c>
      <c r="D94" s="245"/>
      <c r="E94" s="245"/>
      <c r="F94" s="245"/>
      <c r="G94" s="245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292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60" t="s">
        <v>99</v>
      </c>
      <c r="D95" s="223"/>
      <c r="E95" s="224">
        <v>4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242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8">
        <v>32</v>
      </c>
      <c r="B96" s="239" t="s">
        <v>2366</v>
      </c>
      <c r="C96" s="259" t="s">
        <v>2367</v>
      </c>
      <c r="D96" s="240" t="s">
        <v>310</v>
      </c>
      <c r="E96" s="241">
        <v>6.8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15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 t="s">
        <v>1756</v>
      </c>
      <c r="S96" s="243" t="s">
        <v>237</v>
      </c>
      <c r="T96" s="244" t="s">
        <v>238</v>
      </c>
      <c r="U96" s="221">
        <v>5.5E-2</v>
      </c>
      <c r="V96" s="221">
        <f>ROUND(E96*U96,2)</f>
        <v>0.37</v>
      </c>
      <c r="W96" s="221"/>
      <c r="X96" s="221" t="s">
        <v>239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240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61" t="s">
        <v>2368</v>
      </c>
      <c r="D97" s="245"/>
      <c r="E97" s="245"/>
      <c r="F97" s="245"/>
      <c r="G97" s="245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292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60" t="s">
        <v>2369</v>
      </c>
      <c r="D98" s="223"/>
      <c r="E98" s="224">
        <v>6.8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242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31" t="s">
        <v>232</v>
      </c>
      <c r="B99" s="232" t="s">
        <v>125</v>
      </c>
      <c r="C99" s="258" t="s">
        <v>126</v>
      </c>
      <c r="D99" s="233"/>
      <c r="E99" s="234"/>
      <c r="F99" s="235"/>
      <c r="G99" s="235">
        <f>SUMIF(AG100:AG101,"&lt;&gt;NOR",G100:G101)</f>
        <v>0</v>
      </c>
      <c r="H99" s="235"/>
      <c r="I99" s="235">
        <f>SUM(I100:I101)</f>
        <v>0</v>
      </c>
      <c r="J99" s="235"/>
      <c r="K99" s="235">
        <f>SUM(K100:K101)</f>
        <v>0</v>
      </c>
      <c r="L99" s="235"/>
      <c r="M99" s="235">
        <f>SUM(M100:M101)</f>
        <v>0</v>
      </c>
      <c r="N99" s="234"/>
      <c r="O99" s="234">
        <f>SUM(O100:O101)</f>
        <v>0</v>
      </c>
      <c r="P99" s="234"/>
      <c r="Q99" s="234">
        <f>SUM(Q100:Q101)</f>
        <v>0</v>
      </c>
      <c r="R99" s="235"/>
      <c r="S99" s="235"/>
      <c r="T99" s="236"/>
      <c r="U99" s="230"/>
      <c r="V99" s="230">
        <f>SUM(V100:V101)</f>
        <v>7.1</v>
      </c>
      <c r="W99" s="230"/>
      <c r="X99" s="230"/>
      <c r="AG99" t="s">
        <v>233</v>
      </c>
    </row>
    <row r="100" spans="1:60" ht="22.5" outlineLevel="1" x14ac:dyDescent="0.2">
      <c r="A100" s="238">
        <v>33</v>
      </c>
      <c r="B100" s="239" t="s">
        <v>2370</v>
      </c>
      <c r="C100" s="259" t="s">
        <v>2371</v>
      </c>
      <c r="D100" s="240" t="s">
        <v>756</v>
      </c>
      <c r="E100" s="241">
        <v>33.575859999999999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15</v>
      </c>
      <c r="M100" s="243">
        <f>G100*(1+L100/100)</f>
        <v>0</v>
      </c>
      <c r="N100" s="241">
        <v>0</v>
      </c>
      <c r="O100" s="241">
        <f>ROUND(E100*N100,2)</f>
        <v>0</v>
      </c>
      <c r="P100" s="241">
        <v>0</v>
      </c>
      <c r="Q100" s="241">
        <f>ROUND(E100*P100,2)</f>
        <v>0</v>
      </c>
      <c r="R100" s="243" t="s">
        <v>1921</v>
      </c>
      <c r="S100" s="243" t="s">
        <v>237</v>
      </c>
      <c r="T100" s="244" t="s">
        <v>238</v>
      </c>
      <c r="U100" s="221">
        <v>0.21149999999999999</v>
      </c>
      <c r="V100" s="221">
        <f>ROUND(E100*U100,2)</f>
        <v>7.1</v>
      </c>
      <c r="W100" s="221"/>
      <c r="X100" s="221" t="s">
        <v>757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758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61" t="s">
        <v>2305</v>
      </c>
      <c r="D101" s="245"/>
      <c r="E101" s="245"/>
      <c r="F101" s="245"/>
      <c r="G101" s="245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292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31" t="s">
        <v>232</v>
      </c>
      <c r="B102" s="232" t="s">
        <v>161</v>
      </c>
      <c r="C102" s="258" t="s">
        <v>162</v>
      </c>
      <c r="D102" s="233"/>
      <c r="E102" s="234"/>
      <c r="F102" s="235"/>
      <c r="G102" s="235">
        <f>SUMIF(AG103:AG104,"&lt;&gt;NOR",G103:G104)</f>
        <v>0</v>
      </c>
      <c r="H102" s="235"/>
      <c r="I102" s="235">
        <f>SUM(I103:I104)</f>
        <v>0</v>
      </c>
      <c r="J102" s="235"/>
      <c r="K102" s="235">
        <f>SUM(K103:K104)</f>
        <v>0</v>
      </c>
      <c r="L102" s="235"/>
      <c r="M102" s="235">
        <f>SUM(M103:M104)</f>
        <v>0</v>
      </c>
      <c r="N102" s="234"/>
      <c r="O102" s="234">
        <f>SUM(O103:O104)</f>
        <v>0</v>
      </c>
      <c r="P102" s="234"/>
      <c r="Q102" s="234">
        <f>SUM(Q103:Q104)</f>
        <v>0</v>
      </c>
      <c r="R102" s="235"/>
      <c r="S102" s="235"/>
      <c r="T102" s="236"/>
      <c r="U102" s="230"/>
      <c r="V102" s="230">
        <f>SUM(V103:V104)</f>
        <v>0.66</v>
      </c>
      <c r="W102" s="230"/>
      <c r="X102" s="230"/>
      <c r="AG102" t="s">
        <v>233</v>
      </c>
    </row>
    <row r="103" spans="1:60" outlineLevel="1" x14ac:dyDescent="0.2">
      <c r="A103" s="238">
        <v>34</v>
      </c>
      <c r="B103" s="239" t="s">
        <v>1120</v>
      </c>
      <c r="C103" s="259" t="s">
        <v>1121</v>
      </c>
      <c r="D103" s="240" t="s">
        <v>278</v>
      </c>
      <c r="E103" s="241">
        <v>4</v>
      </c>
      <c r="F103" s="242"/>
      <c r="G103" s="243">
        <f>ROUND(E103*F103,2)</f>
        <v>0</v>
      </c>
      <c r="H103" s="242"/>
      <c r="I103" s="243">
        <f>ROUND(E103*H103,2)</f>
        <v>0</v>
      </c>
      <c r="J103" s="242"/>
      <c r="K103" s="243">
        <f>ROUND(E103*J103,2)</f>
        <v>0</v>
      </c>
      <c r="L103" s="243">
        <v>15</v>
      </c>
      <c r="M103" s="243">
        <f>G103*(1+L103/100)</f>
        <v>0</v>
      </c>
      <c r="N103" s="241">
        <v>0</v>
      </c>
      <c r="O103" s="241">
        <f>ROUND(E103*N103,2)</f>
        <v>0</v>
      </c>
      <c r="P103" s="241">
        <v>0</v>
      </c>
      <c r="Q103" s="241">
        <f>ROUND(E103*P103,2)</f>
        <v>0</v>
      </c>
      <c r="R103" s="243" t="s">
        <v>1122</v>
      </c>
      <c r="S103" s="243" t="s">
        <v>237</v>
      </c>
      <c r="T103" s="244" t="s">
        <v>324</v>
      </c>
      <c r="U103" s="221">
        <v>0.16500000000000001</v>
      </c>
      <c r="V103" s="221">
        <f>ROUND(E103*U103,2)</f>
        <v>0.66</v>
      </c>
      <c r="W103" s="221"/>
      <c r="X103" s="221" t="s">
        <v>239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240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61" t="s">
        <v>1123</v>
      </c>
      <c r="D104" s="245"/>
      <c r="E104" s="245"/>
      <c r="F104" s="245"/>
      <c r="G104" s="245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292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31" t="s">
        <v>232</v>
      </c>
      <c r="B105" s="232" t="s">
        <v>197</v>
      </c>
      <c r="C105" s="258" t="s">
        <v>198</v>
      </c>
      <c r="D105" s="233"/>
      <c r="E105" s="234"/>
      <c r="F105" s="235"/>
      <c r="G105" s="235">
        <f>SUMIF(AG106:AG106,"&lt;&gt;NOR",G106:G106)</f>
        <v>0</v>
      </c>
      <c r="H105" s="235"/>
      <c r="I105" s="235">
        <f>SUM(I106:I106)</f>
        <v>0</v>
      </c>
      <c r="J105" s="235"/>
      <c r="K105" s="235">
        <f>SUM(K106:K106)</f>
        <v>0</v>
      </c>
      <c r="L105" s="235"/>
      <c r="M105" s="235">
        <f>SUM(M106:M106)</f>
        <v>0</v>
      </c>
      <c r="N105" s="234"/>
      <c r="O105" s="234">
        <f>SUM(O106:O106)</f>
        <v>0</v>
      </c>
      <c r="P105" s="234"/>
      <c r="Q105" s="234">
        <f>SUM(Q106:Q106)</f>
        <v>0</v>
      </c>
      <c r="R105" s="235"/>
      <c r="S105" s="235"/>
      <c r="T105" s="236"/>
      <c r="U105" s="230"/>
      <c r="V105" s="230">
        <f>SUM(V106:V106)</f>
        <v>1.43</v>
      </c>
      <c r="W105" s="230"/>
      <c r="X105" s="230"/>
      <c r="AG105" t="s">
        <v>233</v>
      </c>
    </row>
    <row r="106" spans="1:60" outlineLevel="1" x14ac:dyDescent="0.2">
      <c r="A106" s="248">
        <v>35</v>
      </c>
      <c r="B106" s="249" t="s">
        <v>2372</v>
      </c>
      <c r="C106" s="263" t="s">
        <v>2373</v>
      </c>
      <c r="D106" s="250" t="s">
        <v>310</v>
      </c>
      <c r="E106" s="251">
        <v>28</v>
      </c>
      <c r="F106" s="252"/>
      <c r="G106" s="253">
        <f>ROUND(E106*F106,2)</f>
        <v>0</v>
      </c>
      <c r="H106" s="252"/>
      <c r="I106" s="253">
        <f>ROUND(E106*H106,2)</f>
        <v>0</v>
      </c>
      <c r="J106" s="252"/>
      <c r="K106" s="253">
        <f>ROUND(E106*J106,2)</f>
        <v>0</v>
      </c>
      <c r="L106" s="253">
        <v>15</v>
      </c>
      <c r="M106" s="253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3"/>
      <c r="S106" s="253" t="s">
        <v>237</v>
      </c>
      <c r="T106" s="254" t="s">
        <v>238</v>
      </c>
      <c r="U106" s="221">
        <v>5.0999999999999997E-2</v>
      </c>
      <c r="V106" s="221">
        <f>ROUND(E106*U106,2)</f>
        <v>1.43</v>
      </c>
      <c r="W106" s="221"/>
      <c r="X106" s="221" t="s">
        <v>239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240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231" t="s">
        <v>232</v>
      </c>
      <c r="B107" s="232" t="s">
        <v>199</v>
      </c>
      <c r="C107" s="258" t="s">
        <v>200</v>
      </c>
      <c r="D107" s="233"/>
      <c r="E107" s="234"/>
      <c r="F107" s="235"/>
      <c r="G107" s="235">
        <f>SUMIF(AG108:AG110,"&lt;&gt;NOR",G108:G110)</f>
        <v>0</v>
      </c>
      <c r="H107" s="235"/>
      <c r="I107" s="235">
        <f>SUM(I108:I110)</f>
        <v>0</v>
      </c>
      <c r="J107" s="235"/>
      <c r="K107" s="235">
        <f>SUM(K108:K110)</f>
        <v>0</v>
      </c>
      <c r="L107" s="235"/>
      <c r="M107" s="235">
        <f>SUM(M108:M110)</f>
        <v>0</v>
      </c>
      <c r="N107" s="234"/>
      <c r="O107" s="234">
        <f>SUM(O108:O110)</f>
        <v>0</v>
      </c>
      <c r="P107" s="234"/>
      <c r="Q107" s="234">
        <f>SUM(Q108:Q110)</f>
        <v>0</v>
      </c>
      <c r="R107" s="235"/>
      <c r="S107" s="235"/>
      <c r="T107" s="236"/>
      <c r="U107" s="230"/>
      <c r="V107" s="230">
        <f>SUM(V108:V110)</f>
        <v>2.67</v>
      </c>
      <c r="W107" s="230"/>
      <c r="X107" s="230"/>
      <c r="AG107" t="s">
        <v>233</v>
      </c>
    </row>
    <row r="108" spans="1:60" outlineLevel="1" x14ac:dyDescent="0.2">
      <c r="A108" s="238">
        <v>36</v>
      </c>
      <c r="B108" s="239" t="s">
        <v>2374</v>
      </c>
      <c r="C108" s="259" t="s">
        <v>2375</v>
      </c>
      <c r="D108" s="240" t="s">
        <v>236</v>
      </c>
      <c r="E108" s="241">
        <v>2.72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15</v>
      </c>
      <c r="M108" s="243">
        <f>G108*(1+L108/100)</f>
        <v>0</v>
      </c>
      <c r="N108" s="241">
        <v>0</v>
      </c>
      <c r="O108" s="241">
        <f>ROUND(E108*N108,2)</f>
        <v>0</v>
      </c>
      <c r="P108" s="241">
        <v>0</v>
      </c>
      <c r="Q108" s="241">
        <f>ROUND(E108*P108,2)</f>
        <v>0</v>
      </c>
      <c r="R108" s="243"/>
      <c r="S108" s="243" t="s">
        <v>237</v>
      </c>
      <c r="T108" s="244" t="s">
        <v>238</v>
      </c>
      <c r="U108" s="221">
        <v>0.69499999999999995</v>
      </c>
      <c r="V108" s="221">
        <f>ROUND(E108*U108,2)</f>
        <v>1.89</v>
      </c>
      <c r="W108" s="221"/>
      <c r="X108" s="221" t="s">
        <v>239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240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0" t="s">
        <v>2376</v>
      </c>
      <c r="D109" s="223"/>
      <c r="E109" s="224">
        <v>2.72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242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8">
        <v>37</v>
      </c>
      <c r="B110" s="239" t="s">
        <v>2377</v>
      </c>
      <c r="C110" s="259" t="s">
        <v>2378</v>
      </c>
      <c r="D110" s="240" t="s">
        <v>310</v>
      </c>
      <c r="E110" s="241">
        <v>30</v>
      </c>
      <c r="F110" s="242"/>
      <c r="G110" s="243">
        <f>ROUND(E110*F110,2)</f>
        <v>0</v>
      </c>
      <c r="H110" s="242"/>
      <c r="I110" s="243">
        <f>ROUND(E110*H110,2)</f>
        <v>0</v>
      </c>
      <c r="J110" s="242"/>
      <c r="K110" s="243">
        <f>ROUND(E110*J110,2)</f>
        <v>0</v>
      </c>
      <c r="L110" s="243">
        <v>15</v>
      </c>
      <c r="M110" s="243">
        <f>G110*(1+L110/100)</f>
        <v>0</v>
      </c>
      <c r="N110" s="241">
        <v>6.0000000000000002E-5</v>
      </c>
      <c r="O110" s="241">
        <f>ROUND(E110*N110,2)</f>
        <v>0</v>
      </c>
      <c r="P110" s="241">
        <v>0</v>
      </c>
      <c r="Q110" s="241">
        <f>ROUND(E110*P110,2)</f>
        <v>0</v>
      </c>
      <c r="R110" s="243"/>
      <c r="S110" s="243" t="s">
        <v>237</v>
      </c>
      <c r="T110" s="244" t="s">
        <v>238</v>
      </c>
      <c r="U110" s="221">
        <v>2.5999999999999999E-2</v>
      </c>
      <c r="V110" s="221">
        <f>ROUND(E110*U110,2)</f>
        <v>0.78</v>
      </c>
      <c r="W110" s="221"/>
      <c r="X110" s="221" t="s">
        <v>239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">
      <c r="A111" s="3"/>
      <c r="B111" s="4"/>
      <c r="C111" s="268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AE111">
        <v>15</v>
      </c>
      <c r="AF111">
        <v>21</v>
      </c>
      <c r="AG111" t="s">
        <v>219</v>
      </c>
    </row>
    <row r="112" spans="1:60" x14ac:dyDescent="0.2">
      <c r="A112" s="213"/>
      <c r="B112" s="214" t="s">
        <v>29</v>
      </c>
      <c r="C112" s="269"/>
      <c r="D112" s="215"/>
      <c r="E112" s="216"/>
      <c r="F112" s="216"/>
      <c r="G112" s="237">
        <f>G8+G66+G70+G81+G92+G99+G102+G105+G107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E112">
        <f>SUMIF(L7:L110,AE111,G7:G110)</f>
        <v>0</v>
      </c>
      <c r="AF112">
        <f>SUMIF(L7:L110,AF111,G7:G110)</f>
        <v>0</v>
      </c>
      <c r="AG112" t="s">
        <v>1094</v>
      </c>
    </row>
    <row r="113" spans="3:33" x14ac:dyDescent="0.2">
      <c r="C113" s="270"/>
      <c r="D113" s="10"/>
      <c r="AG113" t="s">
        <v>1095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S+HU3bdG/3s3SkRvL4GMUZRfBgFIQolh8PAPR5XCaB9Dojv9lK66dljOzxI0KnB7R8cBgMw0l12nf/I1O8E4w==" saltValue="tNU+yNo9RbJ+g0BoE+kc/g==" spinCount="100000" sheet="1"/>
  <mergeCells count="28">
    <mergeCell ref="C94:G94"/>
    <mergeCell ref="C97:G97"/>
    <mergeCell ref="C101:G101"/>
    <mergeCell ref="C104:G104"/>
    <mergeCell ref="C68:G68"/>
    <mergeCell ref="C74:G74"/>
    <mergeCell ref="C77:G77"/>
    <mergeCell ref="C83:G83"/>
    <mergeCell ref="C86:G86"/>
    <mergeCell ref="C88:G88"/>
    <mergeCell ref="C36:G36"/>
    <mergeCell ref="C42:G42"/>
    <mergeCell ref="C45:G45"/>
    <mergeCell ref="C48:G48"/>
    <mergeCell ref="C53:G53"/>
    <mergeCell ref="C60:G60"/>
    <mergeCell ref="C16:G16"/>
    <mergeCell ref="C19:G19"/>
    <mergeCell ref="C22:G22"/>
    <mergeCell ref="C25:G25"/>
    <mergeCell ref="C28:G28"/>
    <mergeCell ref="C31:G3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CA3C-B084-4F78-9C06-272E06BFB8F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81</v>
      </c>
      <c r="C3" s="199" t="s">
        <v>82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78</v>
      </c>
      <c r="C4" s="202" t="s">
        <v>78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89</v>
      </c>
      <c r="C8" s="258" t="s">
        <v>91</v>
      </c>
      <c r="D8" s="233"/>
      <c r="E8" s="234"/>
      <c r="F8" s="235"/>
      <c r="G8" s="235">
        <f>SUMIF(AG9:AG12,"&lt;&gt;NOR",G9:G12)</f>
        <v>0</v>
      </c>
      <c r="H8" s="235"/>
      <c r="I8" s="235">
        <f>SUM(I9:I12)</f>
        <v>0</v>
      </c>
      <c r="J8" s="235"/>
      <c r="K8" s="235">
        <f>SUM(K9:K12)</f>
        <v>0</v>
      </c>
      <c r="L8" s="235"/>
      <c r="M8" s="235">
        <f>SUM(M9:M12)</f>
        <v>0</v>
      </c>
      <c r="N8" s="234"/>
      <c r="O8" s="234">
        <f>SUM(O9:O12)</f>
        <v>0</v>
      </c>
      <c r="P8" s="234"/>
      <c r="Q8" s="234">
        <f>SUM(Q9:Q12)</f>
        <v>0</v>
      </c>
      <c r="R8" s="235"/>
      <c r="S8" s="235"/>
      <c r="T8" s="236"/>
      <c r="U8" s="230"/>
      <c r="V8" s="230">
        <f>SUM(V9:V12)</f>
        <v>0</v>
      </c>
      <c r="W8" s="230"/>
      <c r="X8" s="230"/>
      <c r="AG8" t="s">
        <v>233</v>
      </c>
    </row>
    <row r="9" spans="1:60" outlineLevel="1" x14ac:dyDescent="0.2">
      <c r="A9" s="248">
        <v>1</v>
      </c>
      <c r="B9" s="249" t="s">
        <v>2379</v>
      </c>
      <c r="C9" s="263" t="s">
        <v>2380</v>
      </c>
      <c r="D9" s="250" t="s">
        <v>572</v>
      </c>
      <c r="E9" s="251">
        <v>6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15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323</v>
      </c>
      <c r="T9" s="254" t="s">
        <v>324</v>
      </c>
      <c r="U9" s="221">
        <v>0</v>
      </c>
      <c r="V9" s="221">
        <f>ROUND(E9*U9,2)</f>
        <v>0</v>
      </c>
      <c r="W9" s="221"/>
      <c r="X9" s="221" t="s">
        <v>239</v>
      </c>
      <c r="Y9" s="210"/>
      <c r="Z9" s="210"/>
      <c r="AA9" s="210"/>
      <c r="AB9" s="210"/>
      <c r="AC9" s="210"/>
      <c r="AD9" s="210"/>
      <c r="AE9" s="210"/>
      <c r="AF9" s="210"/>
      <c r="AG9" s="210" t="s">
        <v>240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8">
        <v>2</v>
      </c>
      <c r="B10" s="249" t="s">
        <v>2381</v>
      </c>
      <c r="C10" s="263" t="s">
        <v>2382</v>
      </c>
      <c r="D10" s="250" t="s">
        <v>572</v>
      </c>
      <c r="E10" s="251">
        <v>6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15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323</v>
      </c>
      <c r="T10" s="254" t="s">
        <v>324</v>
      </c>
      <c r="U10" s="221">
        <v>0</v>
      </c>
      <c r="V10" s="221">
        <f>ROUND(E10*U10,2)</f>
        <v>0</v>
      </c>
      <c r="W10" s="221"/>
      <c r="X10" s="221" t="s">
        <v>239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8">
        <v>3</v>
      </c>
      <c r="B11" s="249" t="s">
        <v>2383</v>
      </c>
      <c r="C11" s="263" t="s">
        <v>2384</v>
      </c>
      <c r="D11" s="250" t="s">
        <v>310</v>
      </c>
      <c r="E11" s="251">
        <v>15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15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323</v>
      </c>
      <c r="T11" s="254" t="s">
        <v>324</v>
      </c>
      <c r="U11" s="221">
        <v>0</v>
      </c>
      <c r="V11" s="221">
        <f>ROUND(E11*U11,2)</f>
        <v>0</v>
      </c>
      <c r="W11" s="221"/>
      <c r="X11" s="221" t="s">
        <v>239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240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4</v>
      </c>
      <c r="B12" s="249" t="s">
        <v>2385</v>
      </c>
      <c r="C12" s="263" t="s">
        <v>2386</v>
      </c>
      <c r="D12" s="250" t="s">
        <v>310</v>
      </c>
      <c r="E12" s="251">
        <v>30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15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323</v>
      </c>
      <c r="T12" s="254" t="s">
        <v>324</v>
      </c>
      <c r="U12" s="221">
        <v>0</v>
      </c>
      <c r="V12" s="221">
        <f>ROUND(E12*U12,2)</f>
        <v>0</v>
      </c>
      <c r="W12" s="221"/>
      <c r="X12" s="221" t="s">
        <v>239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1" t="s">
        <v>232</v>
      </c>
      <c r="B13" s="232" t="s">
        <v>127</v>
      </c>
      <c r="C13" s="258" t="s">
        <v>128</v>
      </c>
      <c r="D13" s="233"/>
      <c r="E13" s="234"/>
      <c r="F13" s="235"/>
      <c r="G13" s="235">
        <f>SUMIF(AG14:AG20,"&lt;&gt;NOR",G14:G20)</f>
        <v>0</v>
      </c>
      <c r="H13" s="235"/>
      <c r="I13" s="235">
        <f>SUM(I14:I20)</f>
        <v>0</v>
      </c>
      <c r="J13" s="235"/>
      <c r="K13" s="235">
        <f>SUM(K14:K20)</f>
        <v>0</v>
      </c>
      <c r="L13" s="235"/>
      <c r="M13" s="235">
        <f>SUM(M14:M20)</f>
        <v>0</v>
      </c>
      <c r="N13" s="234"/>
      <c r="O13" s="234">
        <f>SUM(O14:O20)</f>
        <v>0</v>
      </c>
      <c r="P13" s="234"/>
      <c r="Q13" s="234">
        <f>SUM(Q14:Q20)</f>
        <v>0</v>
      </c>
      <c r="R13" s="235"/>
      <c r="S13" s="235"/>
      <c r="T13" s="236"/>
      <c r="U13" s="230"/>
      <c r="V13" s="230">
        <f>SUM(V14:V20)</f>
        <v>0</v>
      </c>
      <c r="W13" s="230"/>
      <c r="X13" s="230"/>
      <c r="AG13" t="s">
        <v>233</v>
      </c>
    </row>
    <row r="14" spans="1:60" outlineLevel="1" x14ac:dyDescent="0.2">
      <c r="A14" s="248">
        <v>5</v>
      </c>
      <c r="B14" s="249" t="s">
        <v>2387</v>
      </c>
      <c r="C14" s="263" t="s">
        <v>2388</v>
      </c>
      <c r="D14" s="250" t="s">
        <v>1346</v>
      </c>
      <c r="E14" s="251">
        <v>1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15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323</v>
      </c>
      <c r="T14" s="254" t="s">
        <v>324</v>
      </c>
      <c r="U14" s="221">
        <v>0</v>
      </c>
      <c r="V14" s="221">
        <f>ROUND(E14*U14,2)</f>
        <v>0</v>
      </c>
      <c r="W14" s="221"/>
      <c r="X14" s="221" t="s">
        <v>239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8">
        <v>6</v>
      </c>
      <c r="B15" s="249" t="s">
        <v>2389</v>
      </c>
      <c r="C15" s="263" t="s">
        <v>2390</v>
      </c>
      <c r="D15" s="250" t="s">
        <v>1346</v>
      </c>
      <c r="E15" s="251">
        <v>2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15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323</v>
      </c>
      <c r="T15" s="254" t="s">
        <v>324</v>
      </c>
      <c r="U15" s="221">
        <v>0</v>
      </c>
      <c r="V15" s="221">
        <f>ROUND(E15*U15,2)</f>
        <v>0</v>
      </c>
      <c r="W15" s="221"/>
      <c r="X15" s="221" t="s">
        <v>239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8">
        <v>7</v>
      </c>
      <c r="B16" s="249" t="s">
        <v>2391</v>
      </c>
      <c r="C16" s="263" t="s">
        <v>2392</v>
      </c>
      <c r="D16" s="250" t="s">
        <v>1346</v>
      </c>
      <c r="E16" s="251">
        <v>5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15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323</v>
      </c>
      <c r="T16" s="254" t="s">
        <v>324</v>
      </c>
      <c r="U16" s="221">
        <v>0</v>
      </c>
      <c r="V16" s="221">
        <f>ROUND(E16*U16,2)</f>
        <v>0</v>
      </c>
      <c r="W16" s="221"/>
      <c r="X16" s="221" t="s">
        <v>239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8">
        <v>8</v>
      </c>
      <c r="B17" s="249" t="s">
        <v>2393</v>
      </c>
      <c r="C17" s="263" t="s">
        <v>2394</v>
      </c>
      <c r="D17" s="250" t="s">
        <v>1346</v>
      </c>
      <c r="E17" s="251">
        <v>6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15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323</v>
      </c>
      <c r="T17" s="254" t="s">
        <v>324</v>
      </c>
      <c r="U17" s="221">
        <v>0</v>
      </c>
      <c r="V17" s="221">
        <f>ROUND(E17*U17,2)</f>
        <v>0</v>
      </c>
      <c r="W17" s="221"/>
      <c r="X17" s="221" t="s">
        <v>239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8">
        <v>9</v>
      </c>
      <c r="B18" s="249" t="s">
        <v>2395</v>
      </c>
      <c r="C18" s="263" t="s">
        <v>1352</v>
      </c>
      <c r="D18" s="250" t="s">
        <v>837</v>
      </c>
      <c r="E18" s="251">
        <v>1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15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323</v>
      </c>
      <c r="T18" s="254" t="s">
        <v>324</v>
      </c>
      <c r="U18" s="221">
        <v>0</v>
      </c>
      <c r="V18" s="221">
        <f>ROUND(E18*U18,2)</f>
        <v>0</v>
      </c>
      <c r="W18" s="221"/>
      <c r="X18" s="221" t="s">
        <v>239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10</v>
      </c>
      <c r="B19" s="249" t="s">
        <v>2396</v>
      </c>
      <c r="C19" s="263" t="s">
        <v>2397</v>
      </c>
      <c r="D19" s="250" t="s">
        <v>1346</v>
      </c>
      <c r="E19" s="251">
        <v>6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323</v>
      </c>
      <c r="T19" s="254" t="s">
        <v>324</v>
      </c>
      <c r="U19" s="221">
        <v>0</v>
      </c>
      <c r="V19" s="221">
        <f>ROUND(E19*U19,2)</f>
        <v>0</v>
      </c>
      <c r="W19" s="221"/>
      <c r="X19" s="221" t="s">
        <v>239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8">
        <v>11</v>
      </c>
      <c r="B20" s="249" t="s">
        <v>2398</v>
      </c>
      <c r="C20" s="263" t="s">
        <v>2399</v>
      </c>
      <c r="D20" s="250" t="s">
        <v>1346</v>
      </c>
      <c r="E20" s="251">
        <v>4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15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323</v>
      </c>
      <c r="T20" s="254" t="s">
        <v>324</v>
      </c>
      <c r="U20" s="221">
        <v>0</v>
      </c>
      <c r="V20" s="221">
        <f>ROUND(E20*U20,2)</f>
        <v>0</v>
      </c>
      <c r="W20" s="221"/>
      <c r="X20" s="221" t="s">
        <v>239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1" t="s">
        <v>232</v>
      </c>
      <c r="B21" s="232" t="s">
        <v>193</v>
      </c>
      <c r="C21" s="258" t="s">
        <v>194</v>
      </c>
      <c r="D21" s="233"/>
      <c r="E21" s="234"/>
      <c r="F21" s="235"/>
      <c r="G21" s="235">
        <f>SUMIF(AG22:AG28,"&lt;&gt;NOR",G22:G28)</f>
        <v>0</v>
      </c>
      <c r="H21" s="235"/>
      <c r="I21" s="235">
        <f>SUM(I22:I28)</f>
        <v>0</v>
      </c>
      <c r="J21" s="235"/>
      <c r="K21" s="235">
        <f>SUM(K22:K28)</f>
        <v>0</v>
      </c>
      <c r="L21" s="235"/>
      <c r="M21" s="235">
        <f>SUM(M22:M28)</f>
        <v>0</v>
      </c>
      <c r="N21" s="234"/>
      <c r="O21" s="234">
        <f>SUM(O22:O28)</f>
        <v>0</v>
      </c>
      <c r="P21" s="234"/>
      <c r="Q21" s="234">
        <f>SUM(Q22:Q28)</f>
        <v>0</v>
      </c>
      <c r="R21" s="235"/>
      <c r="S21" s="235"/>
      <c r="T21" s="236"/>
      <c r="U21" s="230"/>
      <c r="V21" s="230">
        <f>SUM(V22:V28)</f>
        <v>0</v>
      </c>
      <c r="W21" s="230"/>
      <c r="X21" s="230"/>
      <c r="AG21" t="s">
        <v>233</v>
      </c>
    </row>
    <row r="22" spans="1:60" outlineLevel="1" x14ac:dyDescent="0.2">
      <c r="A22" s="248">
        <v>12</v>
      </c>
      <c r="B22" s="249" t="s">
        <v>2400</v>
      </c>
      <c r="C22" s="263" t="s">
        <v>2401</v>
      </c>
      <c r="D22" s="250" t="s">
        <v>310</v>
      </c>
      <c r="E22" s="251">
        <v>30</v>
      </c>
      <c r="F22" s="252"/>
      <c r="G22" s="253">
        <f>ROUND(E22*F22,2)</f>
        <v>0</v>
      </c>
      <c r="H22" s="252"/>
      <c r="I22" s="253">
        <f>ROUND(E22*H22,2)</f>
        <v>0</v>
      </c>
      <c r="J22" s="252"/>
      <c r="K22" s="253">
        <f>ROUND(E22*J22,2)</f>
        <v>0</v>
      </c>
      <c r="L22" s="253">
        <v>15</v>
      </c>
      <c r="M22" s="253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3"/>
      <c r="S22" s="253" t="s">
        <v>323</v>
      </c>
      <c r="T22" s="254" t="s">
        <v>324</v>
      </c>
      <c r="U22" s="221">
        <v>0</v>
      </c>
      <c r="V22" s="221">
        <f>ROUND(E22*U22,2)</f>
        <v>0</v>
      </c>
      <c r="W22" s="221"/>
      <c r="X22" s="221" t="s">
        <v>239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8">
        <v>13</v>
      </c>
      <c r="B23" s="249" t="s">
        <v>2402</v>
      </c>
      <c r="C23" s="263" t="s">
        <v>2403</v>
      </c>
      <c r="D23" s="250" t="s">
        <v>310</v>
      </c>
      <c r="E23" s="251">
        <v>18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15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323</v>
      </c>
      <c r="T23" s="254" t="s">
        <v>324</v>
      </c>
      <c r="U23" s="221">
        <v>0</v>
      </c>
      <c r="V23" s="221">
        <f>ROUND(E23*U23,2)</f>
        <v>0</v>
      </c>
      <c r="W23" s="221"/>
      <c r="X23" s="221" t="s">
        <v>239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8">
        <v>14</v>
      </c>
      <c r="B24" s="249" t="s">
        <v>2404</v>
      </c>
      <c r="C24" s="263" t="s">
        <v>2405</v>
      </c>
      <c r="D24" s="250" t="s">
        <v>322</v>
      </c>
      <c r="E24" s="251">
        <v>2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15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323</v>
      </c>
      <c r="T24" s="254" t="s">
        <v>324</v>
      </c>
      <c r="U24" s="221">
        <v>0</v>
      </c>
      <c r="V24" s="221">
        <f>ROUND(E24*U24,2)</f>
        <v>0</v>
      </c>
      <c r="W24" s="221"/>
      <c r="X24" s="221" t="s">
        <v>239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8">
        <v>15</v>
      </c>
      <c r="B25" s="249" t="s">
        <v>2406</v>
      </c>
      <c r="C25" s="263" t="s">
        <v>2407</v>
      </c>
      <c r="D25" s="250" t="s">
        <v>322</v>
      </c>
      <c r="E25" s="251">
        <v>4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15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323</v>
      </c>
      <c r="T25" s="254" t="s">
        <v>324</v>
      </c>
      <c r="U25" s="221">
        <v>0</v>
      </c>
      <c r="V25" s="221">
        <f>ROUND(E25*U25,2)</f>
        <v>0</v>
      </c>
      <c r="W25" s="221"/>
      <c r="X25" s="221" t="s">
        <v>239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8">
        <v>16</v>
      </c>
      <c r="B26" s="249" t="s">
        <v>2408</v>
      </c>
      <c r="C26" s="263" t="s">
        <v>2409</v>
      </c>
      <c r="D26" s="250" t="s">
        <v>322</v>
      </c>
      <c r="E26" s="251">
        <v>8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15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323</v>
      </c>
      <c r="T26" s="254" t="s">
        <v>324</v>
      </c>
      <c r="U26" s="221">
        <v>0</v>
      </c>
      <c r="V26" s="221">
        <f>ROUND(E26*U26,2)</f>
        <v>0</v>
      </c>
      <c r="W26" s="221"/>
      <c r="X26" s="221" t="s">
        <v>239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8">
        <v>17</v>
      </c>
      <c r="B27" s="249" t="s">
        <v>2410</v>
      </c>
      <c r="C27" s="263" t="s">
        <v>2411</v>
      </c>
      <c r="D27" s="250" t="s">
        <v>322</v>
      </c>
      <c r="E27" s="251">
        <v>4</v>
      </c>
      <c r="F27" s="252"/>
      <c r="G27" s="253">
        <f>ROUND(E27*F27,2)</f>
        <v>0</v>
      </c>
      <c r="H27" s="252"/>
      <c r="I27" s="253">
        <f>ROUND(E27*H27,2)</f>
        <v>0</v>
      </c>
      <c r="J27" s="252"/>
      <c r="K27" s="253">
        <f>ROUND(E27*J27,2)</f>
        <v>0</v>
      </c>
      <c r="L27" s="253">
        <v>15</v>
      </c>
      <c r="M27" s="253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3"/>
      <c r="S27" s="253" t="s">
        <v>323</v>
      </c>
      <c r="T27" s="254" t="s">
        <v>324</v>
      </c>
      <c r="U27" s="221">
        <v>0</v>
      </c>
      <c r="V27" s="221">
        <f>ROUND(E27*U27,2)</f>
        <v>0</v>
      </c>
      <c r="W27" s="221"/>
      <c r="X27" s="221" t="s">
        <v>239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8">
        <v>18</v>
      </c>
      <c r="B28" s="239" t="s">
        <v>2412</v>
      </c>
      <c r="C28" s="259" t="s">
        <v>2413</v>
      </c>
      <c r="D28" s="240" t="s">
        <v>322</v>
      </c>
      <c r="E28" s="241">
        <v>12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15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323</v>
      </c>
      <c r="T28" s="244" t="s">
        <v>324</v>
      </c>
      <c r="U28" s="221">
        <v>0</v>
      </c>
      <c r="V28" s="221">
        <f>ROUND(E28*U28,2)</f>
        <v>0</v>
      </c>
      <c r="W28" s="221"/>
      <c r="X28" s="221" t="s">
        <v>239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3"/>
      <c r="B29" s="4"/>
      <c r="C29" s="268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219</v>
      </c>
    </row>
    <row r="30" spans="1:60" x14ac:dyDescent="0.2">
      <c r="A30" s="213"/>
      <c r="B30" s="214" t="s">
        <v>29</v>
      </c>
      <c r="C30" s="269"/>
      <c r="D30" s="215"/>
      <c r="E30" s="216"/>
      <c r="F30" s="216"/>
      <c r="G30" s="237">
        <f>G8+G13+G21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1094</v>
      </c>
    </row>
    <row r="31" spans="1:60" x14ac:dyDescent="0.2">
      <c r="C31" s="270"/>
      <c r="D31" s="10"/>
      <c r="AG31" t="s">
        <v>1095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IT1YE1nB34+B49fgDDpR5uscQ9jKix1ecU/Dg2b2qIbxk1Xc+iERDMWhjqywPPxYADqjL9ThGwbZ8/wmJPe5w==" saltValue="zNXfS0NpaUC7ds2KGaDpq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4EBD1-8912-4085-9931-5DA1F53B76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206</v>
      </c>
      <c r="B1" s="195"/>
      <c r="C1" s="195"/>
      <c r="D1" s="195"/>
      <c r="E1" s="195"/>
      <c r="F1" s="195"/>
      <c r="G1" s="195"/>
      <c r="AG1" t="s">
        <v>207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208</v>
      </c>
    </row>
    <row r="3" spans="1:60" ht="24.95" customHeight="1" x14ac:dyDescent="0.2">
      <c r="A3" s="196" t="s">
        <v>8</v>
      </c>
      <c r="B3" s="49" t="s">
        <v>83</v>
      </c>
      <c r="C3" s="199" t="s">
        <v>84</v>
      </c>
      <c r="D3" s="197"/>
      <c r="E3" s="197"/>
      <c r="F3" s="197"/>
      <c r="G3" s="198"/>
      <c r="AC3" s="175" t="s">
        <v>208</v>
      </c>
      <c r="AG3" t="s">
        <v>209</v>
      </c>
    </row>
    <row r="4" spans="1:60" ht="24.95" customHeight="1" x14ac:dyDescent="0.2">
      <c r="A4" s="200" t="s">
        <v>9</v>
      </c>
      <c r="B4" s="201" t="s">
        <v>78</v>
      </c>
      <c r="C4" s="202" t="s">
        <v>78</v>
      </c>
      <c r="D4" s="203"/>
      <c r="E4" s="203"/>
      <c r="F4" s="203"/>
      <c r="G4" s="204"/>
      <c r="AG4" t="s">
        <v>210</v>
      </c>
    </row>
    <row r="5" spans="1:60" x14ac:dyDescent="0.2">
      <c r="D5" s="10"/>
    </row>
    <row r="6" spans="1:60" ht="38.25" x14ac:dyDescent="0.2">
      <c r="A6" s="206" t="s">
        <v>211</v>
      </c>
      <c r="B6" s="208" t="s">
        <v>212</v>
      </c>
      <c r="C6" s="208" t="s">
        <v>213</v>
      </c>
      <c r="D6" s="207" t="s">
        <v>214</v>
      </c>
      <c r="E6" s="206" t="s">
        <v>215</v>
      </c>
      <c r="F6" s="205" t="s">
        <v>216</v>
      </c>
      <c r="G6" s="206" t="s">
        <v>29</v>
      </c>
      <c r="H6" s="209" t="s">
        <v>30</v>
      </c>
      <c r="I6" s="209" t="s">
        <v>217</v>
      </c>
      <c r="J6" s="209" t="s">
        <v>31</v>
      </c>
      <c r="K6" s="209" t="s">
        <v>218</v>
      </c>
      <c r="L6" s="209" t="s">
        <v>219</v>
      </c>
      <c r="M6" s="209" t="s">
        <v>220</v>
      </c>
      <c r="N6" s="209" t="s">
        <v>221</v>
      </c>
      <c r="O6" s="209" t="s">
        <v>222</v>
      </c>
      <c r="P6" s="209" t="s">
        <v>223</v>
      </c>
      <c r="Q6" s="209" t="s">
        <v>224</v>
      </c>
      <c r="R6" s="209" t="s">
        <v>225</v>
      </c>
      <c r="S6" s="209" t="s">
        <v>226</v>
      </c>
      <c r="T6" s="209" t="s">
        <v>227</v>
      </c>
      <c r="U6" s="209" t="s">
        <v>228</v>
      </c>
      <c r="V6" s="209" t="s">
        <v>229</v>
      </c>
      <c r="W6" s="209" t="s">
        <v>230</v>
      </c>
      <c r="X6" s="209" t="s">
        <v>231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31" t="s">
        <v>232</v>
      </c>
      <c r="B8" s="232" t="s">
        <v>204</v>
      </c>
      <c r="C8" s="258" t="s">
        <v>27</v>
      </c>
      <c r="D8" s="233"/>
      <c r="E8" s="234"/>
      <c r="F8" s="235"/>
      <c r="G8" s="235">
        <f>SUMIF(AG9:AG16,"&lt;&gt;NOR",G9:G16)</f>
        <v>0</v>
      </c>
      <c r="H8" s="235"/>
      <c r="I8" s="235">
        <f>SUM(I9:I16)</f>
        <v>0</v>
      </c>
      <c r="J8" s="235"/>
      <c r="K8" s="235">
        <f>SUM(K9:K16)</f>
        <v>0</v>
      </c>
      <c r="L8" s="235"/>
      <c r="M8" s="235">
        <f>SUM(M9:M16)</f>
        <v>0</v>
      </c>
      <c r="N8" s="234"/>
      <c r="O8" s="234">
        <f>SUM(O9:O16)</f>
        <v>0</v>
      </c>
      <c r="P8" s="234"/>
      <c r="Q8" s="234">
        <f>SUM(Q9:Q16)</f>
        <v>0</v>
      </c>
      <c r="R8" s="235"/>
      <c r="S8" s="235"/>
      <c r="T8" s="236"/>
      <c r="U8" s="230"/>
      <c r="V8" s="230">
        <f>SUM(V9:V16)</f>
        <v>0</v>
      </c>
      <c r="W8" s="230"/>
      <c r="X8" s="230"/>
      <c r="AG8" t="s">
        <v>233</v>
      </c>
    </row>
    <row r="9" spans="1:60" outlineLevel="1" x14ac:dyDescent="0.2">
      <c r="A9" s="248">
        <v>1</v>
      </c>
      <c r="B9" s="249" t="s">
        <v>2414</v>
      </c>
      <c r="C9" s="263" t="s">
        <v>2415</v>
      </c>
      <c r="D9" s="250" t="s">
        <v>2416</v>
      </c>
      <c r="E9" s="251">
        <v>1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15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237</v>
      </c>
      <c r="T9" s="254" t="s">
        <v>324</v>
      </c>
      <c r="U9" s="221">
        <v>0</v>
      </c>
      <c r="V9" s="221">
        <f>ROUND(E9*U9,2)</f>
        <v>0</v>
      </c>
      <c r="W9" s="221"/>
      <c r="X9" s="221" t="s">
        <v>1638</v>
      </c>
      <c r="Y9" s="210"/>
      <c r="Z9" s="210"/>
      <c r="AA9" s="210"/>
      <c r="AB9" s="210"/>
      <c r="AC9" s="210"/>
      <c r="AD9" s="210"/>
      <c r="AE9" s="210"/>
      <c r="AF9" s="210"/>
      <c r="AG9" s="210" t="s">
        <v>1639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8">
        <v>2</v>
      </c>
      <c r="B10" s="239" t="s">
        <v>2417</v>
      </c>
      <c r="C10" s="259" t="s">
        <v>2418</v>
      </c>
      <c r="D10" s="240" t="s">
        <v>2416</v>
      </c>
      <c r="E10" s="241">
        <v>1</v>
      </c>
      <c r="F10" s="242"/>
      <c r="G10" s="243">
        <f>ROUND(E10*F10,2)</f>
        <v>0</v>
      </c>
      <c r="H10" s="242"/>
      <c r="I10" s="243">
        <f>ROUND(E10*H10,2)</f>
        <v>0</v>
      </c>
      <c r="J10" s="242"/>
      <c r="K10" s="243">
        <f>ROUND(E10*J10,2)</f>
        <v>0</v>
      </c>
      <c r="L10" s="243">
        <v>15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237</v>
      </c>
      <c r="T10" s="244" t="s">
        <v>324</v>
      </c>
      <c r="U10" s="221">
        <v>0</v>
      </c>
      <c r="V10" s="221">
        <f>ROUND(E10*U10,2)</f>
        <v>0</v>
      </c>
      <c r="W10" s="221"/>
      <c r="X10" s="221" t="s">
        <v>1638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1639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2" t="s">
        <v>2419</v>
      </c>
      <c r="D11" s="246"/>
      <c r="E11" s="246"/>
      <c r="F11" s="246"/>
      <c r="G11" s="246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351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8">
        <v>3</v>
      </c>
      <c r="B12" s="239" t="s">
        <v>2420</v>
      </c>
      <c r="C12" s="259" t="s">
        <v>2421</v>
      </c>
      <c r="D12" s="240" t="s">
        <v>2416</v>
      </c>
      <c r="E12" s="241">
        <v>1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15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237</v>
      </c>
      <c r="T12" s="244" t="s">
        <v>324</v>
      </c>
      <c r="U12" s="221">
        <v>0</v>
      </c>
      <c r="V12" s="221">
        <f>ROUND(E12*U12,2)</f>
        <v>0</v>
      </c>
      <c r="W12" s="221"/>
      <c r="X12" s="221" t="s">
        <v>1638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1639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17"/>
      <c r="B13" s="218"/>
      <c r="C13" s="262" t="s">
        <v>2422</v>
      </c>
      <c r="D13" s="246"/>
      <c r="E13" s="246"/>
      <c r="F13" s="246"/>
      <c r="G13" s="246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351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7" t="str">
        <f>C13</f>
        <v>Náklady na ztížené provádění stavebních prací v důsledku nepřerušeného provozu na staveništi nebo v případech nepřerušeného provozu v objektech v nichž se stavební práce provádí.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8">
        <v>4</v>
      </c>
      <c r="B14" s="249" t="s">
        <v>2423</v>
      </c>
      <c r="C14" s="263" t="s">
        <v>2424</v>
      </c>
      <c r="D14" s="250" t="s">
        <v>2416</v>
      </c>
      <c r="E14" s="251">
        <v>1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15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237</v>
      </c>
      <c r="T14" s="254" t="s">
        <v>324</v>
      </c>
      <c r="U14" s="221">
        <v>0</v>
      </c>
      <c r="V14" s="221">
        <f>ROUND(E14*U14,2)</f>
        <v>0</v>
      </c>
      <c r="W14" s="221"/>
      <c r="X14" s="221" t="s">
        <v>1638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1639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8">
        <v>5</v>
      </c>
      <c r="B15" s="239" t="s">
        <v>2425</v>
      </c>
      <c r="C15" s="259" t="s">
        <v>2426</v>
      </c>
      <c r="D15" s="240" t="s">
        <v>2416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15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323</v>
      </c>
      <c r="T15" s="244" t="s">
        <v>324</v>
      </c>
      <c r="U15" s="221">
        <v>0</v>
      </c>
      <c r="V15" s="221">
        <f>ROUND(E15*U15,2)</f>
        <v>0</v>
      </c>
      <c r="W15" s="221"/>
      <c r="X15" s="221" t="s">
        <v>1638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17"/>
      <c r="B16" s="218"/>
      <c r="C16" s="262" t="s">
        <v>2422</v>
      </c>
      <c r="D16" s="246"/>
      <c r="E16" s="246"/>
      <c r="F16" s="246"/>
      <c r="G16" s="246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351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7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1" t="s">
        <v>232</v>
      </c>
      <c r="B17" s="232" t="s">
        <v>205</v>
      </c>
      <c r="C17" s="258" t="s">
        <v>28</v>
      </c>
      <c r="D17" s="233"/>
      <c r="E17" s="234"/>
      <c r="F17" s="235"/>
      <c r="G17" s="235">
        <f>SUMIF(AG18:AG23,"&lt;&gt;NOR",G18:G23)</f>
        <v>0</v>
      </c>
      <c r="H17" s="235"/>
      <c r="I17" s="235">
        <f>SUM(I18:I23)</f>
        <v>0</v>
      </c>
      <c r="J17" s="235"/>
      <c r="K17" s="235">
        <f>SUM(K18:K23)</f>
        <v>0</v>
      </c>
      <c r="L17" s="235"/>
      <c r="M17" s="235">
        <f>SUM(M18:M23)</f>
        <v>0</v>
      </c>
      <c r="N17" s="234"/>
      <c r="O17" s="234">
        <f>SUM(O18:O23)</f>
        <v>0</v>
      </c>
      <c r="P17" s="234"/>
      <c r="Q17" s="234">
        <f>SUM(Q18:Q23)</f>
        <v>0</v>
      </c>
      <c r="R17" s="235"/>
      <c r="S17" s="235"/>
      <c r="T17" s="236"/>
      <c r="U17" s="230"/>
      <c r="V17" s="230">
        <f>SUM(V18:V23)</f>
        <v>0</v>
      </c>
      <c r="W17" s="230"/>
      <c r="X17" s="230"/>
      <c r="AG17" t="s">
        <v>233</v>
      </c>
    </row>
    <row r="18" spans="1:60" outlineLevel="1" x14ac:dyDescent="0.2">
      <c r="A18" s="248">
        <v>6</v>
      </c>
      <c r="B18" s="249" t="s">
        <v>2427</v>
      </c>
      <c r="C18" s="263" t="s">
        <v>2428</v>
      </c>
      <c r="D18" s="250" t="s">
        <v>2416</v>
      </c>
      <c r="E18" s="251">
        <v>1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15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237</v>
      </c>
      <c r="T18" s="254" t="s">
        <v>324</v>
      </c>
      <c r="U18" s="221">
        <v>0</v>
      </c>
      <c r="V18" s="221">
        <f>ROUND(E18*U18,2)</f>
        <v>0</v>
      </c>
      <c r="W18" s="221"/>
      <c r="X18" s="221" t="s">
        <v>1638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1639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8">
        <v>7</v>
      </c>
      <c r="B19" s="249" t="s">
        <v>2429</v>
      </c>
      <c r="C19" s="263" t="s">
        <v>2430</v>
      </c>
      <c r="D19" s="250" t="s">
        <v>2416</v>
      </c>
      <c r="E19" s="251">
        <v>1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237</v>
      </c>
      <c r="T19" s="254" t="s">
        <v>324</v>
      </c>
      <c r="U19" s="221">
        <v>0</v>
      </c>
      <c r="V19" s="221">
        <f>ROUND(E19*U19,2)</f>
        <v>0</v>
      </c>
      <c r="W19" s="221"/>
      <c r="X19" s="221" t="s">
        <v>1638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1639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8">
        <v>8</v>
      </c>
      <c r="B20" s="249" t="s">
        <v>2431</v>
      </c>
      <c r="C20" s="263" t="s">
        <v>2432</v>
      </c>
      <c r="D20" s="250" t="s">
        <v>2416</v>
      </c>
      <c r="E20" s="251">
        <v>1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15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237</v>
      </c>
      <c r="T20" s="254" t="s">
        <v>324</v>
      </c>
      <c r="U20" s="221">
        <v>0</v>
      </c>
      <c r="V20" s="221">
        <f>ROUND(E20*U20,2)</f>
        <v>0</v>
      </c>
      <c r="W20" s="221"/>
      <c r="X20" s="221" t="s">
        <v>1638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1639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8">
        <v>9</v>
      </c>
      <c r="B21" s="239" t="s">
        <v>2433</v>
      </c>
      <c r="C21" s="259" t="s">
        <v>2434</v>
      </c>
      <c r="D21" s="240" t="s">
        <v>2416</v>
      </c>
      <c r="E21" s="241">
        <v>1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15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323</v>
      </c>
      <c r="T21" s="244" t="s">
        <v>324</v>
      </c>
      <c r="U21" s="221">
        <v>0</v>
      </c>
      <c r="V21" s="221">
        <f>ROUND(E21*U21,2)</f>
        <v>0</v>
      </c>
      <c r="W21" s="221"/>
      <c r="X21" s="221" t="s">
        <v>1638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1639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17"/>
      <c r="B22" s="218"/>
      <c r="C22" s="262" t="s">
        <v>2435</v>
      </c>
      <c r="D22" s="246"/>
      <c r="E22" s="246"/>
      <c r="F22" s="246"/>
      <c r="G22" s="246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351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7" t="str">
        <f>C22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8">
        <v>10</v>
      </c>
      <c r="B23" s="239" t="s">
        <v>2436</v>
      </c>
      <c r="C23" s="259" t="s">
        <v>2437</v>
      </c>
      <c r="D23" s="240" t="s">
        <v>2416</v>
      </c>
      <c r="E23" s="241">
        <v>1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15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323</v>
      </c>
      <c r="T23" s="244" t="s">
        <v>324</v>
      </c>
      <c r="U23" s="221">
        <v>0</v>
      </c>
      <c r="V23" s="221">
        <f>ROUND(E23*U23,2)</f>
        <v>0</v>
      </c>
      <c r="W23" s="221"/>
      <c r="X23" s="221" t="s">
        <v>1638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1639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3"/>
      <c r="B24" s="4"/>
      <c r="C24" s="26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219</v>
      </c>
    </row>
    <row r="25" spans="1:60" x14ac:dyDescent="0.2">
      <c r="A25" s="213"/>
      <c r="B25" s="214" t="s">
        <v>29</v>
      </c>
      <c r="C25" s="269"/>
      <c r="D25" s="215"/>
      <c r="E25" s="216"/>
      <c r="F25" s="216"/>
      <c r="G25" s="237">
        <f>G8+G17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1094</v>
      </c>
    </row>
    <row r="26" spans="1:60" x14ac:dyDescent="0.2">
      <c r="C26" s="270"/>
      <c r="D26" s="10"/>
      <c r="AG26" t="s">
        <v>1095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piFKaCQyhHku4D+MurFD8xXGyno9wpzz+HM86YPCLJIjdOuLTUF5JIp4n+QLdasowkKfsitKgvxgXidF6LR7Q==" saltValue="TcKBV9+lbphB5mZDQfySmw==" spinCount="100000" sheet="1"/>
  <mergeCells count="8">
    <mergeCell ref="C16:G16"/>
    <mergeCell ref="C22:G22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 SO01.1 01.1 - STA Pol</vt:lpstr>
      <vt:lpstr> SO01.1 01.2 - hydranty Pol</vt:lpstr>
      <vt:lpstr> SO01.1 01.3 - Plyn Pol</vt:lpstr>
      <vt:lpstr> SO01.1 02 - SIL Pol</vt:lpstr>
      <vt:lpstr> SO01.1 03 - SLP Pol</vt:lpstr>
      <vt:lpstr> SO01.1 04 - VZT CHÚC Pol</vt:lpstr>
      <vt:lpstr> SO01.1 05 - VZT MP Pol</vt:lpstr>
      <vt:lpstr> SO01.2  01 - STA Pol</vt:lpstr>
      <vt:lpstr> SO01.2  02 - STA Pol</vt:lpstr>
      <vt:lpstr> SO01.2  03 - SIL Pol</vt:lpstr>
      <vt:lpstr> SO01.3 01 - STA Pol</vt:lpstr>
      <vt:lpstr> SO01.3 02 - SIL Pol</vt:lpstr>
      <vt:lpstr>IO01 01 Pol</vt:lpstr>
      <vt:lpstr>IO02  01 Pol</vt:lpstr>
      <vt:lpstr>IO03 01 Pol</vt:lpstr>
      <vt:lpstr>VN+ON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 SO01.1 01.1 - STA Pol'!Názvy_tisku</vt:lpstr>
      <vt:lpstr>' SO01.1 01.2 - hydranty Pol'!Názvy_tisku</vt:lpstr>
      <vt:lpstr>' SO01.1 01.3 - Plyn Pol'!Názvy_tisku</vt:lpstr>
      <vt:lpstr>' SO01.1 02 - SIL Pol'!Názvy_tisku</vt:lpstr>
      <vt:lpstr>' SO01.1 03 - SLP Pol'!Názvy_tisku</vt:lpstr>
      <vt:lpstr>' SO01.1 04 - VZT CHÚC Pol'!Názvy_tisku</vt:lpstr>
      <vt:lpstr>' SO01.1 05 - VZT MP Pol'!Názvy_tisku</vt:lpstr>
      <vt:lpstr>' SO01.2  01 - STA Pol'!Názvy_tisku</vt:lpstr>
      <vt:lpstr>' SO01.2  02 - STA Pol'!Názvy_tisku</vt:lpstr>
      <vt:lpstr>' SO01.2  03 - SIL Pol'!Názvy_tisku</vt:lpstr>
      <vt:lpstr>' SO01.3 01 - STA Pol'!Názvy_tisku</vt:lpstr>
      <vt:lpstr>' SO01.3 02 - SIL Pol'!Názvy_tisku</vt:lpstr>
      <vt:lpstr>'IO01 01 Pol'!Názvy_tisku</vt:lpstr>
      <vt:lpstr>'IO02  01 Pol'!Názvy_tisku</vt:lpstr>
      <vt:lpstr>'IO03 01 Pol'!Názvy_tisku</vt:lpstr>
      <vt:lpstr>'VN+ON 01 Pol'!Názvy_tisku</vt:lpstr>
      <vt:lpstr>oadresa</vt:lpstr>
      <vt:lpstr>Stavba!Objednatel</vt:lpstr>
      <vt:lpstr>Stavba!Objekt</vt:lpstr>
      <vt:lpstr>' SO01.1 01.1 - STA Pol'!Oblast_tisku</vt:lpstr>
      <vt:lpstr>' SO01.1 01.2 - hydranty Pol'!Oblast_tisku</vt:lpstr>
      <vt:lpstr>' SO01.1 01.3 - Plyn Pol'!Oblast_tisku</vt:lpstr>
      <vt:lpstr>' SO01.1 02 - SIL Pol'!Oblast_tisku</vt:lpstr>
      <vt:lpstr>' SO01.1 03 - SLP Pol'!Oblast_tisku</vt:lpstr>
      <vt:lpstr>' SO01.1 04 - VZT CHÚC Pol'!Oblast_tisku</vt:lpstr>
      <vt:lpstr>' SO01.1 05 - VZT MP Pol'!Oblast_tisku</vt:lpstr>
      <vt:lpstr>' SO01.2  01 - STA Pol'!Oblast_tisku</vt:lpstr>
      <vt:lpstr>' SO01.2  02 - STA Pol'!Oblast_tisku</vt:lpstr>
      <vt:lpstr>' SO01.2  03 - SIL Pol'!Oblast_tisku</vt:lpstr>
      <vt:lpstr>' SO01.3 01 - STA Pol'!Oblast_tisku</vt:lpstr>
      <vt:lpstr>' SO01.3 02 - SIL Pol'!Oblast_tisku</vt:lpstr>
      <vt:lpstr>'IO01 01 Pol'!Oblast_tisku</vt:lpstr>
      <vt:lpstr>'IO02  01 Pol'!Oblast_tisku</vt:lpstr>
      <vt:lpstr>'IO03 01 Pol'!Oblast_tisku</vt:lpstr>
      <vt:lpstr>Stavba!Oblast_tisku</vt:lpstr>
      <vt:lpstr>'VN+ON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Krasnovský</dc:creator>
  <cp:lastModifiedBy>Jiří Krasnovský</cp:lastModifiedBy>
  <cp:lastPrinted>2022-03-15T15:46:06Z</cp:lastPrinted>
  <dcterms:created xsi:type="dcterms:W3CDTF">2009-04-08T07:15:50Z</dcterms:created>
  <dcterms:modified xsi:type="dcterms:W3CDTF">2022-03-15T15:47:09Z</dcterms:modified>
</cp:coreProperties>
</file>