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6-22-Kroměříž - DD Erbenovo nábřeží - koupelny/Výkaz soutěž dotazy/"/>
    </mc:Choice>
  </mc:AlternateContent>
  <xr:revisionPtr revIDLastSave="14" documentId="11_95F18F0FB19B4FF32C8DC7B0317453CDF0D28E22" xr6:coauthVersionLast="47" xr6:coauthVersionMax="47" xr10:uidLastSave="{EA325C27-1372-4735-9A20-9ECD6B9B7E94}"/>
  <bookViews>
    <workbookView xWindow="-120" yWindow="-120" windowWidth="38640" windowHeight="21240" activeTab="2" xr2:uid="{00000000-000D-0000-FFFF-FFFF00000000}"/>
  </bookViews>
  <sheets>
    <sheet name="Stavba" sheetId="1" r:id="rId1"/>
    <sheet name="A02 2.1 " sheetId="2" r:id="rId2"/>
    <sheet name="A02 2.4a " sheetId="3" r:id="rId3"/>
    <sheet name="A02 2.4b " sheetId="4" r:id="rId4"/>
    <sheet name="A02 2.4c " sheetId="5" r:id="rId5"/>
    <sheet name="A02 2.5 " sheetId="6" r:id="rId6"/>
  </sheets>
  <definedNames>
    <definedName name="AAA" localSheetId="2">'A02 2.4a '!#REF!</definedName>
    <definedName name="AAA" localSheetId="3">'A02 2.4b '!#REF!</definedName>
    <definedName name="AAA" localSheetId="4">'A02 2.4c '!#REF!</definedName>
    <definedName name="AAA" localSheetId="5">'A02 2.5 '!#REF!</definedName>
    <definedName name="AAA">'A02 2.1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'A02 2.4a '!#REF!</definedName>
    <definedName name="Dodavka0" localSheetId="3">'A02 2.4b '!#REF!</definedName>
    <definedName name="Dodavka0" localSheetId="4">'A02 2.4c '!#REF!</definedName>
    <definedName name="Dodavka0" localSheetId="5">'A02 2.5 '!#REF!</definedName>
    <definedName name="Dodavka0">'A02 2.1 '!#REF!</definedName>
    <definedName name="dpsc" localSheetId="0">Stavba!$C$9</definedName>
    <definedName name="dpsc">#REF!</definedName>
    <definedName name="HSV">#REF!</definedName>
    <definedName name="HSV_" localSheetId="2">'A02 2.4a '!#REF!</definedName>
    <definedName name="HSV_" localSheetId="3">'A02 2.4b '!#REF!</definedName>
    <definedName name="HSV_" localSheetId="4">'A02 2.4c '!#REF!</definedName>
    <definedName name="HSV_" localSheetId="5">'A02 2.5 '!#REF!</definedName>
    <definedName name="HSV_">'A02 2.1 '!#REF!</definedName>
    <definedName name="HSV0" localSheetId="2">'A02 2.4a '!#REF!</definedName>
    <definedName name="HSV0" localSheetId="3">'A02 2.4b '!#REF!</definedName>
    <definedName name="HSV0" localSheetId="4">'A02 2.4c '!#REF!</definedName>
    <definedName name="HSV0" localSheetId="5">'A02 2.5 '!#REF!</definedName>
    <definedName name="HSV0">'A02 2.1 '!#REF!</definedName>
    <definedName name="HZS">#REF!</definedName>
    <definedName name="HZS0" localSheetId="2">'A02 2.4a '!#REF!</definedName>
    <definedName name="HZS0" localSheetId="3">'A02 2.4b '!#REF!</definedName>
    <definedName name="HZS0" localSheetId="4">'A02 2.4c '!#REF!</definedName>
    <definedName name="HZS0" localSheetId="5">'A02 2.5 '!#REF!</definedName>
    <definedName name="HZS0">'A02 2.1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'A02 2.4a '!#REF!</definedName>
    <definedName name="Mont_" localSheetId="3">'A02 2.4b '!#REF!</definedName>
    <definedName name="Mont_" localSheetId="4">'A02 2.4c '!#REF!</definedName>
    <definedName name="Mont_" localSheetId="5">'A02 2.5 '!#REF!</definedName>
    <definedName name="Mont_">'A02 2.1 '!#REF!</definedName>
    <definedName name="Montaz0" localSheetId="2">'A02 2.4a '!#REF!</definedName>
    <definedName name="Montaz0" localSheetId="3">'A02 2.4b '!#REF!</definedName>
    <definedName name="Montaz0" localSheetId="4">'A02 2.4c '!#REF!</definedName>
    <definedName name="Montaz0" localSheetId="5">'A02 2.5 '!#REF!</definedName>
    <definedName name="Montaz0">'A02 2.1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'A02 2.1 '!$1:$6</definedName>
    <definedName name="_xlnm.Print_Titles" localSheetId="2">'A02 2.4a '!$1:$6</definedName>
    <definedName name="_xlnm.Print_Titles" localSheetId="3">'A02 2.4b '!$1:$6</definedName>
    <definedName name="_xlnm.Print_Titles" localSheetId="4">'A02 2.4c '!$1:$6</definedName>
    <definedName name="_xlnm.Print_Titles" localSheetId="5">'A02 2.5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'A02 2.1 '!$A$1:$K$292</definedName>
    <definedName name="_xlnm.Print_Area" localSheetId="2">'A02 2.4a '!$A$1:$K$106</definedName>
    <definedName name="_xlnm.Print_Area" localSheetId="3">'A02 2.4b '!$A$1:$K$47</definedName>
    <definedName name="_xlnm.Print_Area" localSheetId="4">'A02 2.4c '!$A$1:$K$19</definedName>
    <definedName name="_xlnm.Print_Area" localSheetId="5">'A02 2.5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'A02 2.4a '!#REF!</definedName>
    <definedName name="PSV_" localSheetId="3">'A02 2.4b '!#REF!</definedName>
    <definedName name="PSV_" localSheetId="4">'A02 2.4c '!#REF!</definedName>
    <definedName name="PSV_" localSheetId="5">'A02 2.5 '!#REF!</definedName>
    <definedName name="PSV_">'A02 2.1 '!#REF!</definedName>
    <definedName name="PSV0" localSheetId="2">'A02 2.4a '!#REF!</definedName>
    <definedName name="PSV0" localSheetId="3">'A02 2.4b '!#REF!</definedName>
    <definedName name="PSV0" localSheetId="4">'A02 2.4c '!#REF!</definedName>
    <definedName name="PSV0" localSheetId="5">'A02 2.5 '!#REF!</definedName>
    <definedName name="PSV0">'A02 2.1 '!#REF!</definedName>
    <definedName name="SazbaDPH1">Stavba!$D$19</definedName>
    <definedName name="SazbaDPH2">Stavba!$D$21</definedName>
    <definedName name="SloupecCC" localSheetId="2">'A02 2.4a '!$G$6</definedName>
    <definedName name="SloupecCC" localSheetId="3">'A02 2.4b '!$G$6</definedName>
    <definedName name="SloupecCC" localSheetId="4">'A02 2.4c '!$G$6</definedName>
    <definedName name="SloupecCC" localSheetId="5">'A02 2.5 '!$G$6</definedName>
    <definedName name="SloupecCC">'A02 2.1 '!$G$6</definedName>
    <definedName name="SloupecCDH" localSheetId="2">'A02 2.4a '!$K$6</definedName>
    <definedName name="SloupecCDH" localSheetId="3">'A02 2.4b '!$K$6</definedName>
    <definedName name="SloupecCDH" localSheetId="4">'A02 2.4c '!$K$6</definedName>
    <definedName name="SloupecCDH" localSheetId="5">'A02 2.5 '!$K$6</definedName>
    <definedName name="SloupecCDH">'A02 2.1 '!$K$6</definedName>
    <definedName name="SloupecCisloPol" localSheetId="2">'A02 2.4a '!$B$6</definedName>
    <definedName name="SloupecCisloPol" localSheetId="3">'A02 2.4b '!$B$6</definedName>
    <definedName name="SloupecCisloPol" localSheetId="4">'A02 2.4c '!$B$6</definedName>
    <definedName name="SloupecCisloPol" localSheetId="5">'A02 2.5 '!$B$6</definedName>
    <definedName name="SloupecCisloPol">'A02 2.1 '!$B$6</definedName>
    <definedName name="SloupecCH" localSheetId="2">'A02 2.4a '!$I$6</definedName>
    <definedName name="SloupecCH" localSheetId="3">'A02 2.4b '!$I$6</definedName>
    <definedName name="SloupecCH" localSheetId="4">'A02 2.4c '!$I$6</definedName>
    <definedName name="SloupecCH" localSheetId="5">'A02 2.5 '!$I$6</definedName>
    <definedName name="SloupecCH">'A02 2.1 '!$I$6</definedName>
    <definedName name="SloupecJC" localSheetId="2">'A02 2.4a '!$F$6</definedName>
    <definedName name="SloupecJC" localSheetId="3">'A02 2.4b '!$F$6</definedName>
    <definedName name="SloupecJC" localSheetId="4">'A02 2.4c '!$F$6</definedName>
    <definedName name="SloupecJC" localSheetId="5">'A02 2.5 '!$F$6</definedName>
    <definedName name="SloupecJC">'A02 2.1 '!$F$6</definedName>
    <definedName name="SloupecJDH" localSheetId="2">'A02 2.4a '!$J$6</definedName>
    <definedName name="SloupecJDH" localSheetId="3">'A02 2.4b '!$J$6</definedName>
    <definedName name="SloupecJDH" localSheetId="4">'A02 2.4c '!$J$6</definedName>
    <definedName name="SloupecJDH" localSheetId="5">'A02 2.5 '!$J$6</definedName>
    <definedName name="SloupecJDH">'A02 2.1 '!$J$6</definedName>
    <definedName name="SloupecJDM" localSheetId="2">'A02 2.4a '!$J$6</definedName>
    <definedName name="SloupecJDM" localSheetId="3">'A02 2.4b '!$J$6</definedName>
    <definedName name="SloupecJDM" localSheetId="4">'A02 2.4c '!$J$6</definedName>
    <definedName name="SloupecJDM" localSheetId="5">'A02 2.5 '!$J$6</definedName>
    <definedName name="SloupecJDM">'A02 2.1 '!$J$6</definedName>
    <definedName name="SloupecJH" localSheetId="2">'A02 2.4a '!$H$6</definedName>
    <definedName name="SloupecJH" localSheetId="3">'A02 2.4b '!$H$6</definedName>
    <definedName name="SloupecJH" localSheetId="4">'A02 2.4c '!$H$6</definedName>
    <definedName name="SloupecJH" localSheetId="5">'A02 2.5 '!$H$6</definedName>
    <definedName name="SloupecJH">'A02 2.1 '!$H$6</definedName>
    <definedName name="SloupecMJ" localSheetId="2">'A02 2.4a '!$D$6</definedName>
    <definedName name="SloupecMJ" localSheetId="3">'A02 2.4b '!$D$6</definedName>
    <definedName name="SloupecMJ" localSheetId="4">'A02 2.4c '!$D$6</definedName>
    <definedName name="SloupecMJ" localSheetId="5">'A02 2.5 '!$D$6</definedName>
    <definedName name="SloupecMJ">'A02 2.1 '!$D$6</definedName>
    <definedName name="SloupecMnozstvi" localSheetId="2">'A02 2.4a '!$E$6</definedName>
    <definedName name="SloupecMnozstvi" localSheetId="3">'A02 2.4b '!$E$6</definedName>
    <definedName name="SloupecMnozstvi" localSheetId="4">'A02 2.4c '!$E$6</definedName>
    <definedName name="SloupecMnozstvi" localSheetId="5">'A02 2.5 '!$E$6</definedName>
    <definedName name="SloupecMnozstvi">'A02 2.1 '!$E$6</definedName>
    <definedName name="SloupecNazPol" localSheetId="2">'A02 2.4a '!$C$6</definedName>
    <definedName name="SloupecNazPol" localSheetId="3">'A02 2.4b '!$C$6</definedName>
    <definedName name="SloupecNazPol" localSheetId="4">'A02 2.4c '!$C$6</definedName>
    <definedName name="SloupecNazPol" localSheetId="5">'A02 2.5 '!$C$6</definedName>
    <definedName name="SloupecNazPol">'A02 2.1 '!$C$6</definedName>
    <definedName name="SloupecPC" localSheetId="2">'A02 2.4a '!$A$6</definedName>
    <definedName name="SloupecPC" localSheetId="3">'A02 2.4b '!$A$6</definedName>
    <definedName name="SloupecPC" localSheetId="4">'A02 2.4c '!$A$6</definedName>
    <definedName name="SloupecPC" localSheetId="5">'A02 2.5 '!$A$6</definedName>
    <definedName name="SloupecPC">'A02 2.1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'A02 2.1 '!#REF!</definedName>
    <definedName name="solver_opt" localSheetId="2" hidden="1">'A02 2.4a '!#REF!</definedName>
    <definedName name="solver_opt" localSheetId="3" hidden="1">'A02 2.4b '!#REF!</definedName>
    <definedName name="solver_opt" localSheetId="4" hidden="1">'A02 2.4c '!#REF!</definedName>
    <definedName name="solver_opt" localSheetId="5" hidden="1">'A02 2.5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'A02 2.4a '!#REF!</definedName>
    <definedName name="Typ" localSheetId="3">'A02 2.4b '!#REF!</definedName>
    <definedName name="Typ" localSheetId="4">'A02 2.4c '!#REF!</definedName>
    <definedName name="Typ" localSheetId="5">'A02 2.5 '!#REF!</definedName>
    <definedName name="Typ">'A02 2.1 '!#REF!</definedName>
    <definedName name="VRN" localSheetId="2">'A02 2.4a '!#REF!</definedName>
    <definedName name="VRN" localSheetId="3">'A02 2.4b '!#REF!</definedName>
    <definedName name="VRN" localSheetId="4">'A02 2.4c '!#REF!</definedName>
    <definedName name="VRN" localSheetId="5">'A02 2.5 '!#REF!</definedName>
    <definedName name="VRN">'A02 2.1 '!#REF!</definedName>
    <definedName name="VRNKc">#REF!</definedName>
    <definedName name="VRNNazev" localSheetId="2">'A02 2.4a '!#REF!</definedName>
    <definedName name="VRNNazev" localSheetId="3">'A02 2.4b '!#REF!</definedName>
    <definedName name="VRNNazev" localSheetId="4">'A02 2.4c '!#REF!</definedName>
    <definedName name="VRNNazev" localSheetId="5">'A02 2.5 '!#REF!</definedName>
    <definedName name="VRNNazev">'A02 2.1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I8" i="2"/>
  <c r="K8" i="2"/>
  <c r="BD9" i="2"/>
  <c r="BD10" i="2"/>
  <c r="G11" i="2"/>
  <c r="I11" i="2"/>
  <c r="K11" i="2"/>
  <c r="BD12" i="2"/>
  <c r="BD13" i="2"/>
  <c r="BD14" i="2"/>
  <c r="BD15" i="2"/>
  <c r="G16" i="2"/>
  <c r="I16" i="2"/>
  <c r="K16" i="2"/>
  <c r="BD17" i="2"/>
  <c r="BD18" i="2"/>
  <c r="BD19" i="2"/>
  <c r="BD20" i="2"/>
  <c r="G21" i="2"/>
  <c r="G26" i="2" s="1"/>
  <c r="Z26" i="2" s="1"/>
  <c r="I21" i="2"/>
  <c r="K21" i="2"/>
  <c r="BD22" i="2"/>
  <c r="BD23" i="2"/>
  <c r="BD24" i="2"/>
  <c r="BD25" i="2"/>
  <c r="G28" i="2"/>
  <c r="I28" i="2"/>
  <c r="K28" i="2"/>
  <c r="BD29" i="2"/>
  <c r="BD30" i="2"/>
  <c r="BD31" i="2"/>
  <c r="BD32" i="2"/>
  <c r="BD33" i="2"/>
  <c r="BD34" i="2"/>
  <c r="G35" i="2"/>
  <c r="I35" i="2"/>
  <c r="K35" i="2"/>
  <c r="BD36" i="2"/>
  <c r="BD37" i="2"/>
  <c r="BD38" i="2"/>
  <c r="BD39" i="2"/>
  <c r="BD40" i="2"/>
  <c r="BD41" i="2"/>
  <c r="G42" i="2"/>
  <c r="I42" i="2"/>
  <c r="K42" i="2"/>
  <c r="BD43" i="2"/>
  <c r="BD44" i="2"/>
  <c r="BD45" i="2"/>
  <c r="BD46" i="2"/>
  <c r="BD47" i="2"/>
  <c r="BD48" i="2"/>
  <c r="G49" i="2"/>
  <c r="I49" i="2"/>
  <c r="K49" i="2"/>
  <c r="BD50" i="2"/>
  <c r="BD51" i="2"/>
  <c r="BD52" i="2"/>
  <c r="BD53" i="2"/>
  <c r="G54" i="2"/>
  <c r="I54" i="2"/>
  <c r="K54" i="2"/>
  <c r="BD55" i="2"/>
  <c r="BD56" i="2"/>
  <c r="BD57" i="2"/>
  <c r="BD58" i="2"/>
  <c r="BD59" i="2"/>
  <c r="BD60" i="2"/>
  <c r="G61" i="2"/>
  <c r="I61" i="2"/>
  <c r="K61" i="2"/>
  <c r="BD62" i="2"/>
  <c r="BD63" i="2"/>
  <c r="BD64" i="2"/>
  <c r="BD65" i="2"/>
  <c r="G66" i="2"/>
  <c r="I66" i="2"/>
  <c r="K66" i="2"/>
  <c r="BD67" i="2"/>
  <c r="BD68" i="2"/>
  <c r="G69" i="2"/>
  <c r="I69" i="2"/>
  <c r="K69" i="2"/>
  <c r="BD70" i="2"/>
  <c r="BD71" i="2"/>
  <c r="BD72" i="2"/>
  <c r="BD73" i="2"/>
  <c r="G76" i="2"/>
  <c r="I76" i="2"/>
  <c r="K76" i="2"/>
  <c r="BD77" i="2"/>
  <c r="BD78" i="2"/>
  <c r="BD79" i="2"/>
  <c r="BD80" i="2"/>
  <c r="G81" i="2"/>
  <c r="I81" i="2"/>
  <c r="K81" i="2"/>
  <c r="BD82" i="2"/>
  <c r="BD83" i="2"/>
  <c r="BD84" i="2"/>
  <c r="BD85" i="2"/>
  <c r="G86" i="2"/>
  <c r="I86" i="2"/>
  <c r="K86" i="2"/>
  <c r="BD87" i="2"/>
  <c r="BD88" i="2"/>
  <c r="BD89" i="2"/>
  <c r="BD90" i="2"/>
  <c r="G93" i="2"/>
  <c r="I93" i="2"/>
  <c r="K93" i="2"/>
  <c r="BD94" i="2"/>
  <c r="BD95" i="2"/>
  <c r="BD96" i="2"/>
  <c r="BD97" i="2"/>
  <c r="G98" i="2"/>
  <c r="I98" i="2"/>
  <c r="K98" i="2"/>
  <c r="BD99" i="2"/>
  <c r="BD100" i="2"/>
  <c r="BD101" i="2"/>
  <c r="BD102" i="2"/>
  <c r="G105" i="2"/>
  <c r="G112" i="2" s="1"/>
  <c r="Z112" i="2" s="1"/>
  <c r="I105" i="2"/>
  <c r="I112" i="2" s="1"/>
  <c r="Y112" i="2" s="1"/>
  <c r="K105" i="2"/>
  <c r="K112" i="2" s="1"/>
  <c r="X112" i="2" s="1"/>
  <c r="BD106" i="2"/>
  <c r="BD107" i="2"/>
  <c r="BD108" i="2"/>
  <c r="BD109" i="2"/>
  <c r="BD110" i="2"/>
  <c r="BD111" i="2"/>
  <c r="G114" i="2"/>
  <c r="I114" i="2"/>
  <c r="K114" i="2"/>
  <c r="BD115" i="2"/>
  <c r="BD116" i="2"/>
  <c r="G117" i="2"/>
  <c r="I117" i="2"/>
  <c r="K117" i="2"/>
  <c r="BD118" i="2"/>
  <c r="BD119" i="2"/>
  <c r="BD120" i="2"/>
  <c r="BD121" i="2"/>
  <c r="G122" i="2"/>
  <c r="I122" i="2"/>
  <c r="K122" i="2"/>
  <c r="BD123" i="2"/>
  <c r="BD124" i="2"/>
  <c r="BD125" i="2"/>
  <c r="BD126" i="2"/>
  <c r="G127" i="2"/>
  <c r="I127" i="2"/>
  <c r="K127" i="2"/>
  <c r="BD128" i="2"/>
  <c r="BD129" i="2"/>
  <c r="BD130" i="2"/>
  <c r="BD131" i="2"/>
  <c r="G132" i="2"/>
  <c r="I132" i="2"/>
  <c r="K132" i="2"/>
  <c r="BD133" i="2"/>
  <c r="BD134" i="2"/>
  <c r="BD135" i="2"/>
  <c r="BD136" i="2"/>
  <c r="G137" i="2"/>
  <c r="I137" i="2"/>
  <c r="K137" i="2"/>
  <c r="BD138" i="2"/>
  <c r="BD139" i="2"/>
  <c r="BD140" i="2"/>
  <c r="BD141" i="2"/>
  <c r="G142" i="2"/>
  <c r="I142" i="2"/>
  <c r="K142" i="2"/>
  <c r="BD143" i="2"/>
  <c r="BD144" i="2"/>
  <c r="BD145" i="2"/>
  <c r="BD146" i="2"/>
  <c r="G149" i="2"/>
  <c r="I149" i="2"/>
  <c r="K149" i="2"/>
  <c r="BD150" i="2"/>
  <c r="BD151" i="2"/>
  <c r="BD152" i="2"/>
  <c r="BD153" i="2"/>
  <c r="G154" i="2"/>
  <c r="I154" i="2"/>
  <c r="K154" i="2"/>
  <c r="BD155" i="2"/>
  <c r="BD156" i="2"/>
  <c r="BD157" i="2"/>
  <c r="BD158" i="2"/>
  <c r="G161" i="2"/>
  <c r="G162" i="2" s="1"/>
  <c r="Z162" i="2" s="1"/>
  <c r="I161" i="2"/>
  <c r="I162" i="2" s="1"/>
  <c r="Y162" i="2" s="1"/>
  <c r="K161" i="2"/>
  <c r="K162" i="2" s="1"/>
  <c r="X162" i="2" s="1"/>
  <c r="G164" i="2"/>
  <c r="I164" i="2"/>
  <c r="K164" i="2"/>
  <c r="BD165" i="2"/>
  <c r="BD166" i="2"/>
  <c r="BD167" i="2"/>
  <c r="BD168" i="2"/>
  <c r="G169" i="2"/>
  <c r="I169" i="2"/>
  <c r="K169" i="2"/>
  <c r="BD171" i="2"/>
  <c r="BD172" i="2"/>
  <c r="BD173" i="2"/>
  <c r="BD174" i="2"/>
  <c r="BD175" i="2"/>
  <c r="BD176" i="2"/>
  <c r="G177" i="2"/>
  <c r="I177" i="2"/>
  <c r="K177" i="2"/>
  <c r="G180" i="2"/>
  <c r="I180" i="2"/>
  <c r="K180" i="2"/>
  <c r="BD181" i="2"/>
  <c r="BD182" i="2"/>
  <c r="BD183" i="2"/>
  <c r="BD184" i="2"/>
  <c r="G185" i="2"/>
  <c r="I185" i="2"/>
  <c r="K185" i="2"/>
  <c r="BD186" i="2"/>
  <c r="BD187" i="2"/>
  <c r="BD188" i="2"/>
  <c r="BD189" i="2"/>
  <c r="G190" i="2"/>
  <c r="I190" i="2"/>
  <c r="K190" i="2"/>
  <c r="G193" i="2"/>
  <c r="G198" i="2" s="1"/>
  <c r="Z198" i="2" s="1"/>
  <c r="I193" i="2"/>
  <c r="I198" i="2" s="1"/>
  <c r="Y198" i="2" s="1"/>
  <c r="K193" i="2"/>
  <c r="BD194" i="2"/>
  <c r="BD195" i="2"/>
  <c r="BD196" i="2"/>
  <c r="BD197" i="2"/>
  <c r="K198" i="2"/>
  <c r="X198" i="2" s="1"/>
  <c r="G200" i="2"/>
  <c r="I200" i="2"/>
  <c r="K200" i="2"/>
  <c r="BD201" i="2"/>
  <c r="BD202" i="2"/>
  <c r="G203" i="2"/>
  <c r="I203" i="2"/>
  <c r="K203" i="2"/>
  <c r="BD204" i="2"/>
  <c r="BD205" i="2"/>
  <c r="BD206" i="2"/>
  <c r="BD207" i="2"/>
  <c r="G208" i="2"/>
  <c r="I208" i="2"/>
  <c r="K208" i="2"/>
  <c r="BD209" i="2"/>
  <c r="G210" i="2"/>
  <c r="I210" i="2"/>
  <c r="K210" i="2"/>
  <c r="G213" i="2"/>
  <c r="G218" i="2" s="1"/>
  <c r="Z218" i="2" s="1"/>
  <c r="I213" i="2"/>
  <c r="I218" i="2" s="1"/>
  <c r="Y218" i="2" s="1"/>
  <c r="K213" i="2"/>
  <c r="K218" i="2" s="1"/>
  <c r="X218" i="2" s="1"/>
  <c r="BD214" i="2"/>
  <c r="BD215" i="2"/>
  <c r="BD216" i="2"/>
  <c r="BD217" i="2"/>
  <c r="G220" i="2"/>
  <c r="I220" i="2"/>
  <c r="K220" i="2"/>
  <c r="BD221" i="2"/>
  <c r="BD222" i="2"/>
  <c r="BD223" i="2"/>
  <c r="BD224" i="2"/>
  <c r="G225" i="2"/>
  <c r="I225" i="2"/>
  <c r="K225" i="2"/>
  <c r="BD226" i="2"/>
  <c r="BD227" i="2"/>
  <c r="BD228" i="2"/>
  <c r="BD229" i="2"/>
  <c r="G230" i="2"/>
  <c r="I230" i="2"/>
  <c r="K230" i="2"/>
  <c r="BD231" i="2"/>
  <c r="G232" i="2"/>
  <c r="I232" i="2"/>
  <c r="K232" i="2"/>
  <c r="BD233" i="2"/>
  <c r="G234" i="2"/>
  <c r="I234" i="2"/>
  <c r="K234" i="2"/>
  <c r="G237" i="2"/>
  <c r="I237" i="2"/>
  <c r="K237" i="2"/>
  <c r="G238" i="2"/>
  <c r="I238" i="2"/>
  <c r="K238" i="2"/>
  <c r="BD239" i="2"/>
  <c r="BD240" i="2"/>
  <c r="BD241" i="2"/>
  <c r="BD242" i="2"/>
  <c r="G243" i="2"/>
  <c r="I243" i="2"/>
  <c r="K243" i="2"/>
  <c r="BD244" i="2"/>
  <c r="BD245" i="2"/>
  <c r="BD246" i="2"/>
  <c r="BD247" i="2"/>
  <c r="BD248" i="2"/>
  <c r="BD249" i="2"/>
  <c r="G252" i="2"/>
  <c r="I252" i="2"/>
  <c r="K252" i="2"/>
  <c r="BD253" i="2"/>
  <c r="BD254" i="2"/>
  <c r="BD255" i="2"/>
  <c r="BD256" i="2"/>
  <c r="BD257" i="2"/>
  <c r="BD258" i="2"/>
  <c r="BD259" i="2"/>
  <c r="BD260" i="2"/>
  <c r="BD261" i="2"/>
  <c r="G262" i="2"/>
  <c r="G263" i="2" s="1"/>
  <c r="Z263" i="2" s="1"/>
  <c r="I262" i="2"/>
  <c r="K262" i="2"/>
  <c r="G265" i="2"/>
  <c r="I265" i="2"/>
  <c r="K265" i="2"/>
  <c r="BD266" i="2"/>
  <c r="BD267" i="2"/>
  <c r="BD268" i="2"/>
  <c r="BD269" i="2"/>
  <c r="G270" i="2"/>
  <c r="I270" i="2"/>
  <c r="K270" i="2"/>
  <c r="BD271" i="2"/>
  <c r="BD272" i="2"/>
  <c r="BD273" i="2"/>
  <c r="BD274" i="2"/>
  <c r="G275" i="2"/>
  <c r="I275" i="2"/>
  <c r="K275" i="2"/>
  <c r="BD276" i="2"/>
  <c r="BD277" i="2"/>
  <c r="BD278" i="2"/>
  <c r="BD279" i="2"/>
  <c r="G282" i="2"/>
  <c r="I282" i="2"/>
  <c r="K282" i="2"/>
  <c r="G283" i="2"/>
  <c r="I283" i="2"/>
  <c r="K283" i="2"/>
  <c r="G284" i="2"/>
  <c r="I284" i="2"/>
  <c r="K284" i="2"/>
  <c r="G285" i="2"/>
  <c r="I285" i="2"/>
  <c r="K285" i="2"/>
  <c r="G286" i="2"/>
  <c r="I286" i="2"/>
  <c r="K286" i="2"/>
  <c r="G287" i="2"/>
  <c r="I287" i="2"/>
  <c r="K287" i="2"/>
  <c r="G288" i="2"/>
  <c r="I288" i="2"/>
  <c r="K288" i="2"/>
  <c r="G289" i="2"/>
  <c r="I289" i="2"/>
  <c r="K289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K79" i="3" s="1"/>
  <c r="X79" i="3" s="1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I11" i="4" s="1"/>
  <c r="Y11" i="4" s="1"/>
  <c r="K8" i="4"/>
  <c r="G9" i="4"/>
  <c r="I9" i="4"/>
  <c r="K9" i="4"/>
  <c r="G10" i="4"/>
  <c r="G11" i="4" s="1"/>
  <c r="Z11" i="4" s="1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K32" i="4" l="1"/>
  <c r="X32" i="4" s="1"/>
  <c r="I178" i="2"/>
  <c r="Y178" i="2" s="1"/>
  <c r="K159" i="2"/>
  <c r="X159" i="2" s="1"/>
  <c r="K74" i="2"/>
  <c r="X74" i="2" s="1"/>
  <c r="K12" i="5"/>
  <c r="X12" i="5" s="1"/>
  <c r="G159" i="2"/>
  <c r="Z159" i="2" s="1"/>
  <c r="I17" i="4"/>
  <c r="Y17" i="4" s="1"/>
  <c r="K17" i="5"/>
  <c r="X17" i="5" s="1"/>
  <c r="K18" i="5" s="1"/>
  <c r="G103" i="2"/>
  <c r="Z103" i="2" s="1"/>
  <c r="K191" i="2"/>
  <c r="X191" i="2" s="1"/>
  <c r="G26" i="3"/>
  <c r="Z26" i="3" s="1"/>
  <c r="K20" i="6"/>
  <c r="X20" i="6" s="1"/>
  <c r="K21" i="6" s="1"/>
  <c r="K11" i="4"/>
  <c r="X11" i="4" s="1"/>
  <c r="G45" i="4"/>
  <c r="Z45" i="4" s="1"/>
  <c r="G211" i="2"/>
  <c r="Z211" i="2" s="1"/>
  <c r="K178" i="2"/>
  <c r="X178" i="2" s="1"/>
  <c r="I280" i="2"/>
  <c r="Y280" i="2" s="1"/>
  <c r="I191" i="2"/>
  <c r="Y191" i="2" s="1"/>
  <c r="G235" i="2"/>
  <c r="Z235" i="2" s="1"/>
  <c r="I211" i="2"/>
  <c r="Y211" i="2" s="1"/>
  <c r="K91" i="2"/>
  <c r="X91" i="2" s="1"/>
  <c r="G280" i="2"/>
  <c r="Z280" i="2" s="1"/>
  <c r="K103" i="2"/>
  <c r="X103" i="2" s="1"/>
  <c r="G20" i="6"/>
  <c r="Z20" i="6" s="1"/>
  <c r="G21" i="6" s="1"/>
  <c r="H35" i="1" s="1"/>
  <c r="I35" i="1" s="1"/>
  <c r="F35" i="1" s="1"/>
  <c r="I20" i="6"/>
  <c r="Y20" i="6" s="1"/>
  <c r="I21" i="6" s="1"/>
  <c r="G17" i="5"/>
  <c r="Z17" i="5" s="1"/>
  <c r="G12" i="5"/>
  <c r="Z12" i="5" s="1"/>
  <c r="G18" i="5" s="1"/>
  <c r="H34" i="1" s="1"/>
  <c r="I17" i="5"/>
  <c r="Y17" i="5" s="1"/>
  <c r="I12" i="5"/>
  <c r="Y12" i="5" s="1"/>
  <c r="G25" i="4"/>
  <c r="Z25" i="4" s="1"/>
  <c r="K25" i="4"/>
  <c r="X25" i="4" s="1"/>
  <c r="I25" i="4"/>
  <c r="Y25" i="4" s="1"/>
  <c r="K45" i="4"/>
  <c r="X45" i="4" s="1"/>
  <c r="I45" i="4"/>
  <c r="Y45" i="4" s="1"/>
  <c r="I37" i="4"/>
  <c r="Y37" i="4" s="1"/>
  <c r="I32" i="4"/>
  <c r="Y32" i="4" s="1"/>
  <c r="K17" i="4"/>
  <c r="X17" i="4" s="1"/>
  <c r="G17" i="4"/>
  <c r="Z17" i="4" s="1"/>
  <c r="K37" i="4"/>
  <c r="X37" i="4" s="1"/>
  <c r="G37" i="4"/>
  <c r="Z37" i="4" s="1"/>
  <c r="G32" i="4"/>
  <c r="Z32" i="4" s="1"/>
  <c r="K94" i="3"/>
  <c r="X94" i="3" s="1"/>
  <c r="I94" i="3"/>
  <c r="Y94" i="3" s="1"/>
  <c r="G94" i="3"/>
  <c r="Z94" i="3" s="1"/>
  <c r="K26" i="3"/>
  <c r="X26" i="3" s="1"/>
  <c r="I26" i="3"/>
  <c r="Y26" i="3" s="1"/>
  <c r="I53" i="3"/>
  <c r="Y53" i="3" s="1"/>
  <c r="G53" i="3"/>
  <c r="Z53" i="3" s="1"/>
  <c r="K53" i="3"/>
  <c r="X53" i="3" s="1"/>
  <c r="I104" i="3"/>
  <c r="Y104" i="3" s="1"/>
  <c r="K104" i="3"/>
  <c r="X104" i="3" s="1"/>
  <c r="G104" i="3"/>
  <c r="Z104" i="3" s="1"/>
  <c r="G79" i="3"/>
  <c r="Z79" i="3" s="1"/>
  <c r="I79" i="3"/>
  <c r="Y79" i="3" s="1"/>
  <c r="K290" i="2"/>
  <c r="X290" i="2" s="1"/>
  <c r="G290" i="2"/>
  <c r="Z290" i="2" s="1"/>
  <c r="G250" i="2"/>
  <c r="Z250" i="2" s="1"/>
  <c r="K250" i="2"/>
  <c r="X250" i="2" s="1"/>
  <c r="K211" i="2"/>
  <c r="X211" i="2" s="1"/>
  <c r="I103" i="2"/>
  <c r="Y103" i="2" s="1"/>
  <c r="I26" i="2"/>
  <c r="Y26" i="2" s="1"/>
  <c r="K26" i="2"/>
  <c r="X26" i="2" s="1"/>
  <c r="K263" i="2"/>
  <c r="X263" i="2" s="1"/>
  <c r="I250" i="2"/>
  <c r="Y250" i="2" s="1"/>
  <c r="G191" i="2"/>
  <c r="Z191" i="2" s="1"/>
  <c r="G147" i="2"/>
  <c r="Z147" i="2" s="1"/>
  <c r="I147" i="2"/>
  <c r="Y147" i="2" s="1"/>
  <c r="K147" i="2"/>
  <c r="X147" i="2" s="1"/>
  <c r="G74" i="2"/>
  <c r="Z74" i="2" s="1"/>
  <c r="I74" i="2"/>
  <c r="Y74" i="2" s="1"/>
  <c r="I263" i="2"/>
  <c r="Y263" i="2" s="1"/>
  <c r="K235" i="2"/>
  <c r="X235" i="2" s="1"/>
  <c r="G178" i="2"/>
  <c r="Z178" i="2" s="1"/>
  <c r="I91" i="2"/>
  <c r="Y91" i="2" s="1"/>
  <c r="G91" i="2"/>
  <c r="Z91" i="2" s="1"/>
  <c r="I290" i="2"/>
  <c r="Y290" i="2" s="1"/>
  <c r="K280" i="2"/>
  <c r="X280" i="2" s="1"/>
  <c r="I235" i="2"/>
  <c r="Y235" i="2" s="1"/>
  <c r="I159" i="2"/>
  <c r="Y159" i="2" s="1"/>
  <c r="H20" i="1"/>
  <c r="I105" i="3" l="1"/>
  <c r="K105" i="3"/>
  <c r="G46" i="4"/>
  <c r="H33" i="1" s="1"/>
  <c r="I46" i="4"/>
  <c r="I291" i="2"/>
  <c r="G105" i="3"/>
  <c r="H32" i="1" s="1"/>
  <c r="I32" i="1" s="1"/>
  <c r="F32" i="1" s="1"/>
  <c r="G291" i="2"/>
  <c r="H31" i="1" s="1"/>
  <c r="I31" i="1" s="1"/>
  <c r="K291" i="2"/>
  <c r="K46" i="4"/>
  <c r="I34" i="1"/>
  <c r="F34" i="1" s="1"/>
  <c r="I18" i="5"/>
  <c r="I33" i="1"/>
  <c r="F33" i="1" s="1"/>
  <c r="H36" i="1" l="1"/>
  <c r="H21" i="1" s="1"/>
  <c r="I36" i="1"/>
  <c r="H22" i="1" s="1"/>
  <c r="F31" i="1"/>
  <c r="F36" i="1" s="1"/>
  <c r="H23" i="1" l="1"/>
</calcChain>
</file>

<file path=xl/sharedStrings.xml><?xml version="1.0" encoding="utf-8"?>
<sst xmlns="http://schemas.openxmlformats.org/spreadsheetml/2006/main" count="1264" uniqueCount="523">
  <si>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</si>
  <si>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</si>
  <si>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</si>
  <si>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</si>
  <si>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</si>
  <si>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</si>
  <si>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</si>
  <si>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</si>
  <si>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</si>
  <si>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</si>
  <si>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</si>
  <si>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</si>
  <si>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</si>
  <si>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</si>
  <si>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</si>
  <si>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</si>
  <si>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</si>
  <si>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</si>
  <si>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</si>
  <si>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</si>
  <si>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</si>
  <si>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</si>
  <si>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</si>
  <si>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</si>
  <si>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</si>
  <si>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</si>
  <si>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</si>
  <si>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</si>
  <si>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</si>
  <si>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</si>
  <si>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</si>
  <si>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</si>
  <si>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</si>
  <si>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</si>
  <si>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</si>
  <si>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</si>
  <si>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</si>
  <si>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</si>
  <si>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</si>
  <si>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</si>
  <si>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</si>
  <si>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</si>
  <si>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</si>
  <si>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</si>
  <si>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</si>
  <si>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2,65*(1,875+0,225+0,075)</t>
  </si>
  <si>
    <t>342255028RT1</t>
  </si>
  <si>
    <t>Příčky z desek pórobetonových tl. 15 cm desky P 2 - 500, 599 x 249 x 150 mm</t>
  </si>
  <si>
    <t>2.NP:</t>
  </si>
  <si>
    <t>2,5*1,67</t>
  </si>
  <si>
    <t>3.NP:</t>
  </si>
  <si>
    <t>342264051RT3</t>
  </si>
  <si>
    <t>Podhled sádrokartonový na zavěšenou ocel. konstr. desky standard impreg. tl. 12,5 mm, bez izolace</t>
  </si>
  <si>
    <t>(4,4+4,285)*1,67/2</t>
  </si>
  <si>
    <t>342948111R00</t>
  </si>
  <si>
    <t>Ukotvení příček k cihel.konstr. kotvami na hmožd.</t>
  </si>
  <si>
    <t>m</t>
  </si>
  <si>
    <t>2*(2,5+2,65)</t>
  </si>
  <si>
    <t>61</t>
  </si>
  <si>
    <t>Upravy povrchů vnitřní</t>
  </si>
  <si>
    <t>602011102R00</t>
  </si>
  <si>
    <t>Postřik cementový ručně</t>
  </si>
  <si>
    <t>2,65*(1,875+2*0,075+0,225)</t>
  </si>
  <si>
    <t>2,5*1,67-0,6*0,6</t>
  </si>
  <si>
    <t>602011118RT1</t>
  </si>
  <si>
    <t>Omítka jádrová vápenná ručně tloušťka vrstvy 10 mm</t>
  </si>
  <si>
    <t>602011141RT1</t>
  </si>
  <si>
    <t>Štuk vnitřní ručně tloušťka vrstvy 2 mm</t>
  </si>
  <si>
    <t>;1.NP!</t>
  </si>
  <si>
    <t>;2,65*(1,875+2*0,075+0,225)</t>
  </si>
  <si>
    <t>;2.NP!</t>
  </si>
  <si>
    <t>;(2,5-2,0)*(4,4+4,285+1,67+1,675)-(2,50-1,47+0,86)*0,39+0,2*(0,39+2*(1,47+0,86-2,0))</t>
  </si>
  <si>
    <t>;3.NP!</t>
  </si>
  <si>
    <t>610991111R00</t>
  </si>
  <si>
    <t>Zakrývání výplní vnitřních otvorů</t>
  </si>
  <si>
    <t>0,39*1,47</t>
  </si>
  <si>
    <t>611901111R00</t>
  </si>
  <si>
    <t>Ubroušení výstupků povrchů</t>
  </si>
  <si>
    <t>3,285*1,67</t>
  </si>
  <si>
    <t>2,0*(4,4+4,285+1,675-2*0,9)-0,39*(2,0-0,86)</t>
  </si>
  <si>
    <t>612403399R00</t>
  </si>
  <si>
    <t>Hrubá výplň rýh ve stěnách maltou</t>
  </si>
  <si>
    <t>2*0,15*2,5</t>
  </si>
  <si>
    <t>612409991R00</t>
  </si>
  <si>
    <t>Začištění omítek kolem oken,dveří apod.</t>
  </si>
  <si>
    <t>2*2,65+1,875+0,225+2*0,075</t>
  </si>
  <si>
    <t>612421221R00</t>
  </si>
  <si>
    <t>Oprava vápen.omítek stěn do 10 % pl. - hladkých</t>
  </si>
  <si>
    <t>2,5*(4,4+1,675+4,285)-2*0,9*2,0-0,39*1,47</t>
  </si>
  <si>
    <t>63</t>
  </si>
  <si>
    <t>Podlahy a podlahové konstrukce</t>
  </si>
  <si>
    <t>614471715R00</t>
  </si>
  <si>
    <t>Vyspravení beton. konstrukcí - adhézní můstek</t>
  </si>
  <si>
    <t>(1,115+1,0)*1,67/2</t>
  </si>
  <si>
    <t>631312141R00</t>
  </si>
  <si>
    <t>Doplnění rýh betonem v dosavadních mazaninách</t>
  </si>
  <si>
    <t>m3</t>
  </si>
  <si>
    <t>0,03*0,15*1,67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</si>
  <si>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</si>
  <si>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</si>
  <si>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</si>
  <si>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</si>
  <si>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</si>
  <si>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</si>
  <si>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</si>
  <si>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</si>
  <si>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pro obkládání 600 x 600 mm</t>
  </si>
  <si>
    <t>94</t>
  </si>
  <si>
    <t>Lešení a stavební výtahy</t>
  </si>
  <si>
    <t>941955001R00</t>
  </si>
  <si>
    <t>Lešení lehké pomocné, výška podlahy do 1,2 m</t>
  </si>
  <si>
    <t>1,0*2,0</t>
  </si>
  <si>
    <t>96</t>
  </si>
  <si>
    <t>Bourání konstrukcí</t>
  </si>
  <si>
    <t>962031132R00</t>
  </si>
  <si>
    <t>Bourání příček cihelných tl. 10 cm</t>
  </si>
  <si>
    <t>2,65*(1,95+0,3)</t>
  </si>
  <si>
    <t>962031136R00</t>
  </si>
  <si>
    <t>Bourání příček z tvárnic tl. 15 cm</t>
  </si>
  <si>
    <t>2*2,5*1,67-0,9*2,0</t>
  </si>
  <si>
    <t>963016111R00</t>
  </si>
  <si>
    <t>DMTZ podhledu SDK, kovová kce., 1xoplášť.12,5 mm</t>
  </si>
  <si>
    <t>(2,69+2,575)*1,67/2+1,57*1,67</t>
  </si>
  <si>
    <t>965043331R00</t>
  </si>
  <si>
    <t>Bourání podkladů bet., potěr tl. 10 cm, pl. 4 m2 tl. cca 3cm</t>
  </si>
  <si>
    <t>0,03*(1,115+1,0)*1,67/2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</si>
  <si>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</si>
  <si>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</si>
  <si>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</si>
  <si>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</si>
  <si>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1+2</t>
  </si>
  <si>
    <t>968072455R00</t>
  </si>
  <si>
    <t>Vybourání kovových dveřních zárubní pl. do 2 m2</t>
  </si>
  <si>
    <t>97</t>
  </si>
  <si>
    <t>Prorážení otvorů</t>
  </si>
  <si>
    <t>970241100R00</t>
  </si>
  <si>
    <t>Řezání prostého betonu hl. řezu 100 mm hl. 30mm</t>
  </si>
  <si>
    <t>1,67</t>
  </si>
  <si>
    <t>978059531R00</t>
  </si>
  <si>
    <t>Odsekání vnitřních obkladů stěn nad 2 m2</t>
  </si>
  <si>
    <t>2,0*(1,675+1,67+2,575+2,69-0,9)-0,39*(2,0-0,86)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</si>
  <si>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</si>
  <si>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</si>
  <si>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</si>
  <si>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</si>
  <si>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</si>
  <si>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</si>
  <si>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</si>
  <si>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</si>
  <si>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</si>
  <si>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(2,0-0,2)*(1,67+2*3,285-2*0,9)</t>
  </si>
  <si>
    <t>711401121R00</t>
  </si>
  <si>
    <t>Izolace vodotěsná pásy KERDI</t>
  </si>
  <si>
    <t>vč. lepidla</t>
  </si>
  <si>
    <t>2,0*(1,115+1,0+1,675)-0,39*(2,0-1,47)+0,2*(1,67+2*3,285-2*0,9)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</si>
  <si>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</si>
  <si>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</si>
  <si>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</si>
  <si>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</si>
  <si>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</si>
  <si>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</si>
  <si>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</si>
  <si>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</si>
  <si>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</si>
  <si>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</si>
  <si>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</si>
  <si>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</si>
  <si>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</si>
  <si>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</si>
  <si>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2*0,9*2,0</t>
  </si>
  <si>
    <t>771</t>
  </si>
  <si>
    <t>Podlahy z dlaždic a obklady</t>
  </si>
  <si>
    <t>771578011R00</t>
  </si>
  <si>
    <t>Spára podlaha - stěna, silikonem</t>
  </si>
  <si>
    <t>1,875+0,225+2*0,075</t>
  </si>
  <si>
    <t>771570012RAI</t>
  </si>
  <si>
    <t>Dlažba z dlaždic keramických 20 x 20 cm do tmele, dlažba ve specifikaci</t>
  </si>
  <si>
    <t>597642021</t>
  </si>
  <si>
    <t>Dlažba reliéfní 200x200x9 mm</t>
  </si>
  <si>
    <t>1,02*14,5039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</si>
  <si>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</si>
  <si>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</si>
  <si>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</si>
  <si>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</si>
  <si>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</si>
  <si>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</si>
  <si>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2*0,9</t>
  </si>
  <si>
    <t>781</t>
  </si>
  <si>
    <t>Obklady keramické</t>
  </si>
  <si>
    <t>781415015R00</t>
  </si>
  <si>
    <t>Montáž obkladů stěn, porovin.,tmel, 20x20,30x15 cm</t>
  </si>
  <si>
    <t>2,0*(4,4+4,285+1,67+1,675-2*0,9)-0,39*(2,0-0,86)</t>
  </si>
  <si>
    <t>781491001R00</t>
  </si>
  <si>
    <t>Montáž lišt k obkladům</t>
  </si>
  <si>
    <t>1,67+4,4+1,675+4,285-2*0,9+4*2,0</t>
  </si>
  <si>
    <t>5534365050</t>
  </si>
  <si>
    <t>Vnitřní kout 90° Schlüter</t>
  </si>
  <si>
    <t>1,05*36,46/2,5</t>
  </si>
  <si>
    <t>597813600</t>
  </si>
  <si>
    <t>Obkládačka 20x20 bílá mat</t>
  </si>
  <si>
    <t>1,02*40,0308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</si>
  <si>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</si>
  <si>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</si>
  <si>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</si>
  <si>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</si>
  <si>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</si>
  <si>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</si>
  <si>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</si>
  <si>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</si>
  <si>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</si>
  <si>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</si>
  <si>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</si>
  <si>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</si>
  <si>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</si>
  <si>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</si>
  <si>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</si>
  <si>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;0,5*(2*2,65+1,875+0,225+2*0,075)</t>
  </si>
  <si>
    <t>;(2,35-2,0)*(4,4+4,285+1,67+1,675)-(2,35-1,47+0,86)*0,39+0,2*(0,39+2*(1,47+0,86-2,0))</t>
  </si>
  <si>
    <t>;(4,4+4,285)*1,67/2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</si>
  <si>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</si>
  <si>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</si>
  <si>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</si>
  <si>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</si>
  <si>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</si>
  <si>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</si>
  <si>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</si>
  <si>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</si>
  <si>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</si>
  <si>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</si>
  <si>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</si>
  <si>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</si>
  <si>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</si>
  <si>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</si>
  <si>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</si>
  <si>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</si>
  <si>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</si>
  <si>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</si>
  <si>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</si>
  <si>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</si>
  <si>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</si>
  <si>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</si>
  <si>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</si>
  <si>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</si>
  <si>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</si>
  <si>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</si>
  <si>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</si>
  <si>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</si>
  <si>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</si>
  <si>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A02</t>
  </si>
  <si>
    <t>Stupačka A2</t>
  </si>
  <si>
    <t>A02 Stupačka A2</t>
  </si>
  <si>
    <t>2.1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</si>
  <si>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</si>
  <si>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</si>
  <si>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</si>
  <si>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</si>
  <si>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</si>
  <si>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</si>
  <si>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</si>
  <si>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</si>
  <si>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</si>
  <si>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</si>
  <si>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</si>
  <si>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</si>
  <si>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</si>
  <si>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</si>
  <si>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</si>
  <si>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</si>
  <si>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</si>
  <si>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</si>
  <si>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</si>
  <si>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</si>
  <si>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</si>
  <si>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</si>
  <si>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</si>
  <si>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</si>
  <si>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</si>
  <si>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</si>
  <si>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</si>
  <si>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</si>
  <si>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</si>
  <si>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</si>
  <si>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</si>
  <si>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</si>
  <si>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</si>
  <si>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</si>
  <si>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</si>
  <si>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</si>
  <si>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</si>
  <si>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</si>
  <si>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</si>
  <si>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</si>
  <si>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</si>
  <si>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</si>
  <si>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</si>
  <si>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</si>
  <si>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</si>
  <si>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</si>
  <si>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</si>
  <si>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</si>
  <si>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</si>
  <si>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</si>
  <si>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</si>
  <si>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</si>
  <si>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</si>
  <si>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</si>
  <si>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</si>
  <si>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</si>
  <si>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</si>
  <si>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</si>
  <si>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</si>
  <si>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</si>
  <si>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</si>
  <si>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</si>
  <si>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</si>
  <si>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</si>
  <si>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</si>
  <si>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</si>
  <si>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</si>
  <si>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</si>
  <si>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</si>
  <si>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</si>
  <si>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</si>
  <si>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</si>
  <si>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</si>
  <si>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</si>
  <si>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</si>
  <si>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</si>
  <si>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</si>
  <si>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</si>
  <si>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</si>
  <si>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</si>
  <si>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</si>
  <si>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</si>
  <si>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</si>
  <si>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</si>
  <si>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</si>
  <si>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</si>
  <si>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</si>
  <si>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</si>
  <si>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</si>
  <si>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</si>
  <si>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</si>
  <si>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</si>
  <si>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</si>
  <si>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</si>
  <si>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</si>
  <si>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</si>
  <si>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</si>
  <si>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</si>
  <si>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</si>
  <si>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</si>
  <si>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</si>
  <si>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</si>
  <si>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</si>
  <si>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</si>
  <si>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</si>
  <si>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</si>
  <si>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</si>
  <si>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</si>
  <si>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</si>
  <si>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</si>
  <si>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</si>
  <si>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</si>
  <si>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</si>
  <si>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</si>
  <si>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</si>
  <si>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</si>
  <si>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</si>
  <si>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</si>
  <si>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</si>
  <si>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</si>
  <si>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</si>
  <si>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</si>
  <si>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</si>
  <si>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</si>
  <si>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</si>
  <si>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</si>
  <si>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</si>
  <si>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</si>
  <si>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</si>
  <si>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</si>
  <si>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</si>
  <si>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</si>
  <si>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</si>
  <si>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</si>
  <si>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</si>
  <si>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</si>
  <si>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</si>
  <si>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</si>
  <si>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</si>
  <si>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</si>
  <si>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</si>
  <si>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</si>
  <si>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</si>
  <si>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</si>
  <si>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</si>
  <si>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2.4a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</si>
  <si>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</si>
  <si>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</si>
  <si>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</si>
  <si>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</si>
  <si>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</si>
  <si>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</si>
  <si>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</si>
  <si>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</si>
  <si>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</si>
  <si>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</si>
  <si>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</si>
  <si>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</si>
  <si>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</si>
  <si>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</si>
  <si>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</si>
  <si>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</si>
  <si>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</si>
  <si>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</si>
  <si>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</si>
  <si>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</si>
  <si>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</si>
  <si>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</si>
  <si>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</si>
  <si>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</si>
  <si>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</si>
  <si>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</si>
  <si>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</si>
  <si>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</si>
  <si>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</si>
  <si>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</si>
  <si>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</si>
  <si>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</si>
  <si>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</si>
  <si>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</si>
  <si>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</si>
  <si>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</si>
  <si>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</si>
  <si>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</si>
  <si>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</si>
  <si>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</si>
  <si>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</si>
  <si>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</si>
  <si>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</si>
  <si>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</si>
  <si>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</si>
  <si>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</si>
  <si>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</si>
  <si>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</si>
  <si>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B/svítidlo LED, 34 W, 4200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</si>
  <si>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</si>
  <si>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</si>
  <si>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</si>
  <si>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</si>
  <si>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</si>
  <si>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</si>
  <si>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</si>
  <si>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</si>
  <si>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</si>
  <si>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</si>
  <si>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</si>
  <si>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</si>
  <si>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</si>
  <si>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</si>
  <si>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</si>
  <si>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</si>
  <si>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</si>
  <si>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</si>
  <si>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2.4b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</si>
  <si>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</si>
  <si>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</si>
  <si>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</si>
  <si>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</si>
  <si>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</si>
  <si>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</si>
  <si>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</si>
  <si>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</si>
  <si>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</si>
  <si>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</si>
  <si>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</si>
  <si>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</si>
  <si>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</si>
  <si>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</si>
  <si>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</si>
  <si>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</si>
  <si>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</si>
  <si>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</si>
  <si>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2.4c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</si>
  <si>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</si>
  <si>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</si>
  <si>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</si>
  <si>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</si>
  <si>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</si>
  <si>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</si>
  <si>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</si>
  <si>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</si>
  <si>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</si>
  <si>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</si>
  <si>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</si>
  <si>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</si>
  <si>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</si>
  <si>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</si>
  <si>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</si>
  <si>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</si>
  <si>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</si>
  <si>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</si>
  <si>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</si>
  <si>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</si>
  <si>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</si>
  <si>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</si>
  <si>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</si>
  <si>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</si>
  <si>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</si>
  <si>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</si>
  <si>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</si>
  <si>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</si>
  <si>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2.5 Ostatní a vedlejší náklady</t>
  </si>
  <si>
    <t>1.NP</t>
  </si>
  <si>
    <t>2.NP</t>
  </si>
  <si>
    <t>(2,5-2,0)*(4,4+4,285+1,67+1,675)-(2,50-1,47+0,86)*0,39+0,2*(0,39+2*(1,47+0,86-2,0))</t>
  </si>
  <si>
    <t>3.NP</t>
  </si>
  <si>
    <t>0,5*(2*2,65+1,875+0,225+2*0,075)</t>
  </si>
  <si>
    <t>(2,35-2,0)*(4,4+4,285+1,67+1,675)-(2,35-1,47+0,86)*0,39+0,2*(0,39+2*(1,47+0,86-2,0))</t>
  </si>
  <si>
    <t>Oprava koupelen v domově pro seniory U Moravy, KM</t>
  </si>
  <si>
    <t>Závěs gumový bílý na bílé tyči dl. 1670 mm</t>
  </si>
  <si>
    <t>NC-725244315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</si>
</sst>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zoomScaleNormal="75" zoomScaleSheetLayoutView="75" workbookViewId="0">
      <selection activeCell="E13" sqref="E13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520</v>
      </c>
      <c r="E5" s="10"/>
      <c r="F5" s="11"/>
      <c r="G5" s="11"/>
      <c r="H5" s="11"/>
      <c r="N5" s="5"/>
    </row>
    <row r="7" spans="2:14" ht="15.75" x14ac:dyDescent="0.25">
      <c r="C7" s="12"/>
      <c r="D7" s="143" t="s">
        <v>249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5">
        <f>CEILING(G36,1)</f>
        <v>0</v>
      </c>
      <c r="I19" s="166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7">
        <f>ROUND(H19*D20/100,1)</f>
        <v>0</v>
      </c>
      <c r="I20" s="168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7">
        <f>H36</f>
        <v>0</v>
      </c>
      <c r="I21" s="168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69">
        <f>I36</f>
        <v>0</v>
      </c>
      <c r="I22" s="170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3">
        <f>SUM(SUM(H19:I22))</f>
        <v>0</v>
      </c>
      <c r="I23" s="164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8" t="s">
        <v>10</v>
      </c>
      <c r="G29" s="156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248</v>
      </c>
      <c r="C30" s="49" t="s">
        <v>249</v>
      </c>
      <c r="D30" s="50"/>
      <c r="E30" s="51"/>
      <c r="F30" s="159"/>
      <c r="G30" s="52"/>
      <c r="H30" s="53"/>
      <c r="I30" s="53"/>
    </row>
    <row r="31" spans="2:11" x14ac:dyDescent="0.2">
      <c r="B31" s="146"/>
      <c r="C31" s="144" t="s">
        <v>251</v>
      </c>
      <c r="D31" s="147"/>
      <c r="E31" s="148"/>
      <c r="F31" s="160">
        <f t="shared" ref="F31:F35" si="0">G31+H31+I31</f>
        <v>0</v>
      </c>
      <c r="G31" s="149">
        <v>0</v>
      </c>
      <c r="H31" s="150">
        <f>'A02 2.1 '!G291</f>
        <v>0</v>
      </c>
      <c r="I31" s="150">
        <f>(G31*SazbaDPH1)/100+(H31*SazbaDPH2)/100</f>
        <v>0</v>
      </c>
    </row>
    <row r="32" spans="2:11" x14ac:dyDescent="0.2">
      <c r="B32" s="146"/>
      <c r="C32" s="144" t="s">
        <v>397</v>
      </c>
      <c r="D32" s="147"/>
      <c r="E32" s="148"/>
      <c r="F32" s="160">
        <f t="shared" si="0"/>
        <v>0</v>
      </c>
      <c r="G32" s="149">
        <v>0</v>
      </c>
      <c r="H32" s="150">
        <f>'A02 2.4a '!G105</f>
        <v>0</v>
      </c>
      <c r="I32" s="150">
        <f>(G32*SazbaDPH1)/100+(H32*SazbaDPH2)/100</f>
        <v>0</v>
      </c>
    </row>
    <row r="33" spans="2:10" x14ac:dyDescent="0.2">
      <c r="B33" s="146"/>
      <c r="C33" s="144" t="s">
        <v>465</v>
      </c>
      <c r="D33" s="147"/>
      <c r="E33" s="148"/>
      <c r="F33" s="160">
        <f t="shared" si="0"/>
        <v>0</v>
      </c>
      <c r="G33" s="149">
        <v>0</v>
      </c>
      <c r="H33" s="150">
        <f>'A02 2.4b '!G46</f>
        <v>0</v>
      </c>
      <c r="I33" s="150">
        <f>(G33*SazbaDPH1)/100+(H33*SazbaDPH2)/100</f>
        <v>0</v>
      </c>
    </row>
    <row r="34" spans="2:10" x14ac:dyDescent="0.2">
      <c r="B34" s="146"/>
      <c r="C34" s="144" t="s">
        <v>484</v>
      </c>
      <c r="D34" s="147"/>
      <c r="E34" s="148"/>
      <c r="F34" s="160">
        <f t="shared" si="0"/>
        <v>0</v>
      </c>
      <c r="G34" s="149">
        <v>0</v>
      </c>
      <c r="H34" s="150">
        <f>'A02 2.4c '!G18</f>
        <v>0</v>
      </c>
      <c r="I34" s="150">
        <f>(G34*SazbaDPH1)/100+(H34*SazbaDPH2)/100</f>
        <v>0</v>
      </c>
    </row>
    <row r="35" spans="2:10" x14ac:dyDescent="0.2">
      <c r="B35" s="151"/>
      <c r="C35" s="145" t="s">
        <v>513</v>
      </c>
      <c r="D35" s="152"/>
      <c r="E35" s="153"/>
      <c r="F35" s="161">
        <f t="shared" si="0"/>
        <v>0</v>
      </c>
      <c r="G35" s="154">
        <v>0</v>
      </c>
      <c r="H35" s="155">
        <f>'A02 2.5 '!G21</f>
        <v>0</v>
      </c>
      <c r="I35" s="155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2">
        <f>SUM(F30:F35)</f>
        <v>0</v>
      </c>
      <c r="G36" s="157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69"/>
  <sheetViews>
    <sheetView showGridLines="0" showZeros="0" topLeftCell="A177" zoomScale="120" zoomScaleNormal="120" workbookViewId="0">
      <selection activeCell="E186" sqref="E186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251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5.7637</v>
      </c>
      <c r="F8" s="100"/>
      <c r="G8" s="101">
        <f>E8*F8</f>
        <v>0</v>
      </c>
      <c r="H8" s="102">
        <v>5.3200000000003897E-2</v>
      </c>
      <c r="I8" s="103">
        <f>E8*H8</f>
        <v>0.30662884000002244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1" t="s">
        <v>44</v>
      </c>
      <c r="D9" s="172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1" t="s">
        <v>45</v>
      </c>
      <c r="D10" s="172"/>
      <c r="E10" s="109">
        <v>5.7637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>C9</f>
        <v>1.NP:</v>
      </c>
      <c r="BE10" s="104"/>
      <c r="BF10" s="104"/>
      <c r="BG10" s="104"/>
      <c r="BH10" s="104"/>
      <c r="BI10" s="104"/>
      <c r="BJ10" s="104"/>
      <c r="BK10" s="104"/>
    </row>
    <row r="11" spans="1:104" ht="22.5" x14ac:dyDescent="0.2">
      <c r="A11" s="95">
        <v>2</v>
      </c>
      <c r="B11" s="96" t="s">
        <v>46</v>
      </c>
      <c r="C11" s="97" t="s">
        <v>47</v>
      </c>
      <c r="D11" s="98" t="s">
        <v>29</v>
      </c>
      <c r="E11" s="99">
        <v>8.35</v>
      </c>
      <c r="F11" s="100"/>
      <c r="G11" s="101">
        <f>E11*F11</f>
        <v>0</v>
      </c>
      <c r="H11" s="102">
        <v>0.10550000000000601</v>
      </c>
      <c r="I11" s="103">
        <f>E11*H11</f>
        <v>0.88092500000005014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ht="25.5" x14ac:dyDescent="0.2">
      <c r="A12" s="105"/>
      <c r="B12" s="106"/>
      <c r="C12" s="171" t="s">
        <v>48</v>
      </c>
      <c r="D12" s="172"/>
      <c r="E12" s="109">
        <v>0</v>
      </c>
      <c r="F12" s="110"/>
      <c r="G12" s="111"/>
      <c r="H12" s="112"/>
      <c r="I12" s="107"/>
      <c r="K12" s="107"/>
      <c r="M12" s="108" t="s">
        <v>48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>C11</f>
        <v>Příčky z desek pórobetonových tl. 15 cm desky P 2 - 500, 599 x 249 x 150 mm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1" t="s">
        <v>49</v>
      </c>
      <c r="D13" s="172"/>
      <c r="E13" s="109">
        <v>4.1749999999999998</v>
      </c>
      <c r="F13" s="110"/>
      <c r="G13" s="111"/>
      <c r="H13" s="112"/>
      <c r="I13" s="107"/>
      <c r="K13" s="107"/>
      <c r="M13" s="108" t="s">
        <v>49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>C12</f>
        <v>2.NP: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1" t="s">
        <v>50</v>
      </c>
      <c r="D14" s="172"/>
      <c r="E14" s="109">
        <v>0</v>
      </c>
      <c r="F14" s="110"/>
      <c r="G14" s="111"/>
      <c r="H14" s="112"/>
      <c r="I14" s="107"/>
      <c r="K14" s="107"/>
      <c r="M14" s="108" t="s">
        <v>50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>C13</f>
        <v>2,5*1,67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1" t="s">
        <v>49</v>
      </c>
      <c r="D15" s="172"/>
      <c r="E15" s="109">
        <v>4.1749999999999998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>C14</f>
        <v>3.NP:</v>
      </c>
      <c r="BE15" s="104"/>
      <c r="BF15" s="104"/>
      <c r="BG15" s="104"/>
      <c r="BH15" s="104"/>
      <c r="BI15" s="104"/>
      <c r="BJ15" s="104"/>
      <c r="BK15" s="104"/>
    </row>
    <row r="16" spans="1:104" ht="22.5" x14ac:dyDescent="0.2">
      <c r="A16" s="95">
        <v>3</v>
      </c>
      <c r="B16" s="96" t="s">
        <v>51</v>
      </c>
      <c r="C16" s="97" t="s">
        <v>52</v>
      </c>
      <c r="D16" s="98" t="s">
        <v>29</v>
      </c>
      <c r="E16" s="99">
        <v>14.5039</v>
      </c>
      <c r="F16" s="100"/>
      <c r="G16" s="101">
        <f>E16*F16</f>
        <v>0</v>
      </c>
      <c r="H16" s="102">
        <v>1.8599999999992199E-2</v>
      </c>
      <c r="I16" s="103">
        <f>E16*H16</f>
        <v>0.26977253999988687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ht="25.5" x14ac:dyDescent="0.2">
      <c r="A17" s="105"/>
      <c r="B17" s="106"/>
      <c r="C17" s="171" t="s">
        <v>48</v>
      </c>
      <c r="D17" s="172"/>
      <c r="E17" s="109">
        <v>0</v>
      </c>
      <c r="F17" s="110"/>
      <c r="G17" s="111"/>
      <c r="H17" s="112"/>
      <c r="I17" s="107"/>
      <c r="K17" s="107"/>
      <c r="M17" s="108" t="s">
        <v>48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Podhled sádrokartonový na zavěšenou ocel. konstr. desky standard impreg. tl. 12,5 mm, bez izolace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05"/>
      <c r="B18" s="106"/>
      <c r="C18" s="171" t="s">
        <v>53</v>
      </c>
      <c r="D18" s="172"/>
      <c r="E18" s="109">
        <v>7.2519999999999998</v>
      </c>
      <c r="F18" s="110"/>
      <c r="G18" s="111"/>
      <c r="H18" s="112"/>
      <c r="I18" s="107"/>
      <c r="K18" s="107"/>
      <c r="M18" s="108" t="s">
        <v>53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2.NP: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1" t="s">
        <v>50</v>
      </c>
      <c r="D19" s="172"/>
      <c r="E19" s="109">
        <v>0</v>
      </c>
      <c r="F19" s="110"/>
      <c r="G19" s="111"/>
      <c r="H19" s="112"/>
      <c r="I19" s="107"/>
      <c r="K19" s="107"/>
      <c r="M19" s="108" t="s">
        <v>50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(4,4+4,285)*1,67/2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1" t="s">
        <v>53</v>
      </c>
      <c r="D20" s="172"/>
      <c r="E20" s="109">
        <v>7.2519999999999998</v>
      </c>
      <c r="F20" s="110"/>
      <c r="G20" s="111"/>
      <c r="H20" s="112"/>
      <c r="I20" s="107"/>
      <c r="K20" s="107"/>
      <c r="M20" s="108" t="s">
        <v>53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3.NP: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95">
        <v>4</v>
      </c>
      <c r="B21" s="96" t="s">
        <v>54</v>
      </c>
      <c r="C21" s="97" t="s">
        <v>55</v>
      </c>
      <c r="D21" s="98" t="s">
        <v>56</v>
      </c>
      <c r="E21" s="99">
        <v>20.6</v>
      </c>
      <c r="F21" s="100"/>
      <c r="G21" s="101">
        <f>E21*F21</f>
        <v>0</v>
      </c>
      <c r="H21" s="102">
        <v>1.02000000000046E-3</v>
      </c>
      <c r="I21" s="103">
        <f>E21*H21</f>
        <v>2.1012000000009478E-2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105"/>
      <c r="B22" s="106"/>
      <c r="C22" s="171" t="s">
        <v>48</v>
      </c>
      <c r="D22" s="172"/>
      <c r="E22" s="109">
        <v>0</v>
      </c>
      <c r="F22" s="110"/>
      <c r="G22" s="111"/>
      <c r="H22" s="112"/>
      <c r="I22" s="107"/>
      <c r="K22" s="107"/>
      <c r="M22" s="108" t="s">
        <v>48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>C21</f>
        <v>Ukotvení příček k cihel.konstr. kotvami na hmožd.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05"/>
      <c r="B23" s="106"/>
      <c r="C23" s="171" t="s">
        <v>57</v>
      </c>
      <c r="D23" s="172"/>
      <c r="E23" s="109">
        <v>10.3</v>
      </c>
      <c r="F23" s="110"/>
      <c r="G23" s="111"/>
      <c r="H23" s="112"/>
      <c r="I23" s="107"/>
      <c r="K23" s="107"/>
      <c r="M23" s="108" t="s">
        <v>57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>C22</f>
        <v>2.NP: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1" t="s">
        <v>50</v>
      </c>
      <c r="D24" s="172"/>
      <c r="E24" s="109">
        <v>0</v>
      </c>
      <c r="F24" s="110"/>
      <c r="G24" s="111"/>
      <c r="H24" s="112"/>
      <c r="I24" s="107"/>
      <c r="K24" s="107"/>
      <c r="M24" s="108" t="s">
        <v>50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>C23</f>
        <v>2*(2,5+2,65)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1" t="s">
        <v>57</v>
      </c>
      <c r="D25" s="172"/>
      <c r="E25" s="109">
        <v>10.3</v>
      </c>
      <c r="F25" s="110"/>
      <c r="G25" s="111"/>
      <c r="H25" s="112"/>
      <c r="I25" s="107"/>
      <c r="K25" s="107"/>
      <c r="M25" s="108" t="s">
        <v>57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>C24</f>
        <v>3.NP: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14" t="s">
        <v>30</v>
      </c>
      <c r="B26" s="115" t="s">
        <v>40</v>
      </c>
      <c r="C26" s="116" t="s">
        <v>41</v>
      </c>
      <c r="D26" s="117"/>
      <c r="E26" s="118"/>
      <c r="F26" s="118"/>
      <c r="G26" s="119">
        <f>SUM(G7:G25)</f>
        <v>0</v>
      </c>
      <c r="H26" s="120"/>
      <c r="I26" s="121">
        <f>SUM(I7:I25)</f>
        <v>1.478338379999969</v>
      </c>
      <c r="J26" s="122"/>
      <c r="K26" s="121">
        <f>SUM(K7:K25)</f>
        <v>0</v>
      </c>
      <c r="O26" s="94"/>
      <c r="X26" s="123">
        <f>K26</f>
        <v>0</v>
      </c>
      <c r="Y26" s="123">
        <f>I26</f>
        <v>1.478338379999969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58</v>
      </c>
      <c r="C27" s="88" t="s">
        <v>59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x14ac:dyDescent="0.2">
      <c r="A28" s="95">
        <v>5</v>
      </c>
      <c r="B28" s="96" t="s">
        <v>60</v>
      </c>
      <c r="C28" s="97" t="s">
        <v>61</v>
      </c>
      <c r="D28" s="98" t="s">
        <v>29</v>
      </c>
      <c r="E28" s="99">
        <v>13.592499999999999</v>
      </c>
      <c r="F28" s="100"/>
      <c r="G28" s="101">
        <f>E28*F28</f>
        <v>0</v>
      </c>
      <c r="H28" s="102">
        <v>5.0000000000025597E-3</v>
      </c>
      <c r="I28" s="103">
        <f>E28*H28</f>
        <v>6.7962500000034787E-2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105"/>
      <c r="B29" s="106"/>
      <c r="C29" s="171" t="s">
        <v>44</v>
      </c>
      <c r="D29" s="172"/>
      <c r="E29" s="109">
        <v>0</v>
      </c>
      <c r="F29" s="110"/>
      <c r="G29" s="111"/>
      <c r="H29" s="112"/>
      <c r="I29" s="107"/>
      <c r="K29" s="107"/>
      <c r="M29" s="108" t="s">
        <v>44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ref="BD29:BD34" si="0">C28</f>
        <v>Postřik cementový ručně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1" t="s">
        <v>62</v>
      </c>
      <c r="D30" s="172"/>
      <c r="E30" s="109">
        <v>5.9625000000000004</v>
      </c>
      <c r="F30" s="110"/>
      <c r="G30" s="111"/>
      <c r="H30" s="112"/>
      <c r="I30" s="107"/>
      <c r="K30" s="107"/>
      <c r="M30" s="108" t="s">
        <v>62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0"/>
        <v>1.NP: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05"/>
      <c r="B31" s="106"/>
      <c r="C31" s="171" t="s">
        <v>48</v>
      </c>
      <c r="D31" s="172"/>
      <c r="E31" s="109">
        <v>0</v>
      </c>
      <c r="F31" s="110"/>
      <c r="G31" s="111"/>
      <c r="H31" s="112"/>
      <c r="I31" s="107"/>
      <c r="K31" s="107"/>
      <c r="M31" s="108" t="s">
        <v>48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 t="shared" si="0"/>
        <v>2,65*(1,875+2*0,075+0,225)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1" t="s">
        <v>63</v>
      </c>
      <c r="D32" s="172"/>
      <c r="E32" s="109">
        <v>3.8149999999999999</v>
      </c>
      <c r="F32" s="110"/>
      <c r="G32" s="111"/>
      <c r="H32" s="112"/>
      <c r="I32" s="107"/>
      <c r="K32" s="107"/>
      <c r="M32" s="108" t="s">
        <v>63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si="0"/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1" t="s">
        <v>50</v>
      </c>
      <c r="D33" s="172"/>
      <c r="E33" s="109">
        <v>0</v>
      </c>
      <c r="F33" s="110"/>
      <c r="G33" s="111"/>
      <c r="H33" s="112"/>
      <c r="I33" s="107"/>
      <c r="K33" s="107"/>
      <c r="M33" s="108" t="s">
        <v>50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0"/>
        <v>2,5*1,67-0,6*0,6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1" t="s">
        <v>63</v>
      </c>
      <c r="D34" s="172"/>
      <c r="E34" s="109">
        <v>3.8149999999999999</v>
      </c>
      <c r="F34" s="110"/>
      <c r="G34" s="111"/>
      <c r="H34" s="112"/>
      <c r="I34" s="107"/>
      <c r="K34" s="107"/>
      <c r="M34" s="108" t="s">
        <v>63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0"/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95">
        <v>6</v>
      </c>
      <c r="B35" s="96" t="s">
        <v>64</v>
      </c>
      <c r="C35" s="97" t="s">
        <v>65</v>
      </c>
      <c r="D35" s="98" t="s">
        <v>29</v>
      </c>
      <c r="E35" s="99">
        <v>13.592499999999999</v>
      </c>
      <c r="F35" s="100"/>
      <c r="G35" s="101">
        <f>E35*F35</f>
        <v>0</v>
      </c>
      <c r="H35" s="102">
        <v>1.47000000000048E-2</v>
      </c>
      <c r="I35" s="103">
        <f>E35*H35</f>
        <v>0.19980975000006523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05"/>
      <c r="B36" s="106"/>
      <c r="C36" s="171" t="s">
        <v>44</v>
      </c>
      <c r="D36" s="172"/>
      <c r="E36" s="109">
        <v>0</v>
      </c>
      <c r="F36" s="110"/>
      <c r="G36" s="111"/>
      <c r="H36" s="112"/>
      <c r="I36" s="107"/>
      <c r="K36" s="107"/>
      <c r="M36" s="108" t="s">
        <v>44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ref="BD36:BD41" si="1">C35</f>
        <v>Omítka jádrová vápenná ručně tloušťka vrstvy 10 mm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1" t="s">
        <v>62</v>
      </c>
      <c r="D37" s="172"/>
      <c r="E37" s="109">
        <v>5.9625000000000004</v>
      </c>
      <c r="F37" s="110"/>
      <c r="G37" s="111"/>
      <c r="H37" s="112"/>
      <c r="I37" s="107"/>
      <c r="K37" s="107"/>
      <c r="M37" s="108" t="s">
        <v>62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1"/>
        <v>1.NP: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1" t="s">
        <v>48</v>
      </c>
      <c r="D38" s="172"/>
      <c r="E38" s="109">
        <v>0</v>
      </c>
      <c r="F38" s="110"/>
      <c r="G38" s="111"/>
      <c r="H38" s="112"/>
      <c r="I38" s="107"/>
      <c r="K38" s="107"/>
      <c r="M38" s="108" t="s">
        <v>48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1"/>
        <v>2,65*(1,875+2*0,075+0,225)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1" t="s">
        <v>63</v>
      </c>
      <c r="D39" s="172"/>
      <c r="E39" s="109">
        <v>3.8149999999999999</v>
      </c>
      <c r="F39" s="110"/>
      <c r="G39" s="111"/>
      <c r="H39" s="112"/>
      <c r="I39" s="107"/>
      <c r="K39" s="107"/>
      <c r="M39" s="108" t="s">
        <v>63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1"/>
        <v>2.NP: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1" t="s">
        <v>50</v>
      </c>
      <c r="D40" s="172"/>
      <c r="E40" s="109">
        <v>0</v>
      </c>
      <c r="F40" s="110"/>
      <c r="G40" s="111"/>
      <c r="H40" s="112"/>
      <c r="I40" s="107"/>
      <c r="K40" s="107"/>
      <c r="M40" s="108" t="s">
        <v>50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1"/>
        <v>2,5*1,67-0,6*0,6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1" t="s">
        <v>63</v>
      </c>
      <c r="D41" s="172"/>
      <c r="E41" s="109">
        <v>3.8149999999999999</v>
      </c>
      <c r="F41" s="110"/>
      <c r="G41" s="111"/>
      <c r="H41" s="112"/>
      <c r="I41" s="107"/>
      <c r="K41" s="107"/>
      <c r="M41" s="108" t="s">
        <v>63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1"/>
        <v>3.NP: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95">
        <v>7</v>
      </c>
      <c r="B42" s="96" t="s">
        <v>66</v>
      </c>
      <c r="C42" s="97" t="s">
        <v>67</v>
      </c>
      <c r="D42" s="98" t="s">
        <v>29</v>
      </c>
      <c r="E42" s="99">
        <v>16.938300000000002</v>
      </c>
      <c r="F42" s="100"/>
      <c r="G42" s="101">
        <f>E42*F42</f>
        <v>0</v>
      </c>
      <c r="H42" s="102">
        <v>2.5000000000012798E-3</v>
      </c>
      <c r="I42" s="103">
        <f>E42*H42</f>
        <v>4.2345750000021685E-2</v>
      </c>
      <c r="J42" s="102">
        <v>0</v>
      </c>
      <c r="K42" s="103">
        <f>E42*J42</f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105"/>
      <c r="B43" s="106"/>
      <c r="C43" s="171" t="s">
        <v>514</v>
      </c>
      <c r="D43" s="172"/>
      <c r="E43" s="109">
        <v>0</v>
      </c>
      <c r="F43" s="110"/>
      <c r="G43" s="111"/>
      <c r="H43" s="112"/>
      <c r="I43" s="107"/>
      <c r="K43" s="107"/>
      <c r="M43" s="108" t="s">
        <v>68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e">
        <f>#REF!</f>
        <v>#REF!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1" t="s">
        <v>62</v>
      </c>
      <c r="D44" s="172"/>
      <c r="E44" s="109">
        <v>5.9625000000000004</v>
      </c>
      <c r="F44" s="110"/>
      <c r="G44" s="111"/>
      <c r="H44" s="112"/>
      <c r="I44" s="107"/>
      <c r="K44" s="107"/>
      <c r="M44" s="108" t="s">
        <v>69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ref="BD44:BD48" si="2">C43</f>
        <v>1.NP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1" t="s">
        <v>515</v>
      </c>
      <c r="D45" s="172"/>
      <c r="E45" s="109">
        <v>0</v>
      </c>
      <c r="F45" s="110"/>
      <c r="G45" s="111"/>
      <c r="H45" s="112"/>
      <c r="I45" s="107"/>
      <c r="K45" s="107"/>
      <c r="M45" s="108" t="s">
        <v>70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2"/>
        <v>2,65*(1,875+2*0,075+0,225)</v>
      </c>
      <c r="BE45" s="104"/>
      <c r="BF45" s="104"/>
      <c r="BG45" s="104"/>
      <c r="BH45" s="104"/>
      <c r="BI45" s="104"/>
      <c r="BJ45" s="104"/>
      <c r="BK45" s="104"/>
    </row>
    <row r="46" spans="1:104" ht="22.5" x14ac:dyDescent="0.2">
      <c r="A46" s="105"/>
      <c r="B46" s="106"/>
      <c r="C46" s="171" t="s">
        <v>516</v>
      </c>
      <c r="D46" s="172"/>
      <c r="E46" s="109">
        <v>5.4878999999999998</v>
      </c>
      <c r="F46" s="110"/>
      <c r="G46" s="111"/>
      <c r="H46" s="112"/>
      <c r="I46" s="107"/>
      <c r="K46" s="107"/>
      <c r="M46" s="108" t="s">
        <v>71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2"/>
        <v>2.NP</v>
      </c>
      <c r="BE46" s="104"/>
      <c r="BF46" s="104"/>
      <c r="BG46" s="104"/>
      <c r="BH46" s="104"/>
      <c r="BI46" s="104"/>
      <c r="BJ46" s="104"/>
      <c r="BK46" s="104"/>
    </row>
    <row r="47" spans="1:104" ht="25.5" x14ac:dyDescent="0.2">
      <c r="A47" s="105"/>
      <c r="B47" s="106"/>
      <c r="C47" s="171" t="s">
        <v>517</v>
      </c>
      <c r="D47" s="172"/>
      <c r="E47" s="109">
        <v>0</v>
      </c>
      <c r="F47" s="110"/>
      <c r="G47" s="111"/>
      <c r="H47" s="112"/>
      <c r="I47" s="107"/>
      <c r="K47" s="107"/>
      <c r="M47" s="108" t="s">
        <v>72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2"/>
        <v>(2,5-2,0)*(4,4+4,285+1,67+1,675)-(2,50-1,47+0,86)*0,39+0,2*(0,39+2*(1,47+0,86-2,0))</v>
      </c>
      <c r="BE47" s="104"/>
      <c r="BF47" s="104"/>
      <c r="BG47" s="104"/>
      <c r="BH47" s="104"/>
      <c r="BI47" s="104"/>
      <c r="BJ47" s="104"/>
      <c r="BK47" s="104"/>
    </row>
    <row r="48" spans="1:104" ht="22.5" x14ac:dyDescent="0.2">
      <c r="A48" s="105"/>
      <c r="B48" s="106"/>
      <c r="C48" s="171" t="s">
        <v>516</v>
      </c>
      <c r="D48" s="172"/>
      <c r="E48" s="109">
        <v>5.4878999999999998</v>
      </c>
      <c r="F48" s="110"/>
      <c r="G48" s="111"/>
      <c r="H48" s="112"/>
      <c r="I48" s="107"/>
      <c r="K48" s="107"/>
      <c r="M48" s="108" t="s">
        <v>71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2"/>
        <v>3.NP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95">
        <v>8</v>
      </c>
      <c r="B49" s="96" t="s">
        <v>73</v>
      </c>
      <c r="C49" s="97" t="s">
        <v>74</v>
      </c>
      <c r="D49" s="98" t="s">
        <v>29</v>
      </c>
      <c r="E49" s="99">
        <v>1.1466000000000001</v>
      </c>
      <c r="F49" s="100"/>
      <c r="G49" s="101">
        <f>E49*F49</f>
        <v>0</v>
      </c>
      <c r="H49" s="102">
        <v>3.9999999999984499E-5</v>
      </c>
      <c r="I49" s="103">
        <f>E49*H49</f>
        <v>4.5863999999982233E-5</v>
      </c>
      <c r="J49" s="102">
        <v>0</v>
      </c>
      <c r="K49" s="103">
        <f>E49*J49</f>
        <v>0</v>
      </c>
      <c r="O49" s="94"/>
      <c r="Z49" s="104"/>
      <c r="AA49" s="104">
        <v>1</v>
      </c>
      <c r="AB49" s="104">
        <v>1</v>
      </c>
      <c r="AC49" s="104">
        <v>1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1</v>
      </c>
      <c r="CZ49" s="61">
        <v>1</v>
      </c>
    </row>
    <row r="50" spans="1:104" x14ac:dyDescent="0.2">
      <c r="A50" s="105"/>
      <c r="B50" s="106"/>
      <c r="C50" s="171" t="s">
        <v>48</v>
      </c>
      <c r="D50" s="172"/>
      <c r="E50" s="109">
        <v>0</v>
      </c>
      <c r="F50" s="110"/>
      <c r="G50" s="111"/>
      <c r="H50" s="112"/>
      <c r="I50" s="107"/>
      <c r="K50" s="107"/>
      <c r="M50" s="108" t="s">
        <v>48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>C49</f>
        <v>Zakrývání výplní vnitřních otvorů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1" t="s">
        <v>75</v>
      </c>
      <c r="D51" s="172"/>
      <c r="E51" s="109">
        <v>0.57330000000000003</v>
      </c>
      <c r="F51" s="110"/>
      <c r="G51" s="111"/>
      <c r="H51" s="112"/>
      <c r="I51" s="107"/>
      <c r="K51" s="107"/>
      <c r="M51" s="108" t="s">
        <v>75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>C50</f>
        <v>2.NP: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05"/>
      <c r="B52" s="106"/>
      <c r="C52" s="171" t="s">
        <v>50</v>
      </c>
      <c r="D52" s="172"/>
      <c r="E52" s="109">
        <v>0</v>
      </c>
      <c r="F52" s="110"/>
      <c r="G52" s="111"/>
      <c r="H52" s="112"/>
      <c r="I52" s="107"/>
      <c r="K52" s="107"/>
      <c r="M52" s="108" t="s">
        <v>50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>C51</f>
        <v>0,39*1,47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1" t="s">
        <v>75</v>
      </c>
      <c r="D53" s="172"/>
      <c r="E53" s="109">
        <v>0.57330000000000003</v>
      </c>
      <c r="F53" s="110"/>
      <c r="G53" s="111"/>
      <c r="H53" s="112"/>
      <c r="I53" s="107"/>
      <c r="K53" s="107"/>
      <c r="M53" s="108" t="s">
        <v>75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>C52</f>
        <v>3.NP: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95">
        <v>9</v>
      </c>
      <c r="B54" s="96" t="s">
        <v>76</v>
      </c>
      <c r="C54" s="97" t="s">
        <v>77</v>
      </c>
      <c r="D54" s="98" t="s">
        <v>29</v>
      </c>
      <c r="E54" s="99">
        <v>44.322699999999998</v>
      </c>
      <c r="F54" s="100"/>
      <c r="G54" s="101">
        <f>E54*F54</f>
        <v>0</v>
      </c>
      <c r="H54" s="102">
        <v>5.0299999999978704E-3</v>
      </c>
      <c r="I54" s="103">
        <f>E54*H54</f>
        <v>0.22294318099990559</v>
      </c>
      <c r="J54" s="102">
        <v>0</v>
      </c>
      <c r="K54" s="103">
        <f>E54*J54</f>
        <v>0</v>
      </c>
      <c r="O54" s="94"/>
      <c r="Z54" s="104"/>
      <c r="AA54" s="104">
        <v>1</v>
      </c>
      <c r="AB54" s="104">
        <v>1</v>
      </c>
      <c r="AC54" s="104">
        <v>1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CA54" s="104">
        <v>1</v>
      </c>
      <c r="CB54" s="104">
        <v>1</v>
      </c>
      <c r="CZ54" s="61">
        <v>1</v>
      </c>
    </row>
    <row r="55" spans="1:104" x14ac:dyDescent="0.2">
      <c r="A55" s="105"/>
      <c r="B55" s="106"/>
      <c r="C55" s="171" t="s">
        <v>48</v>
      </c>
      <c r="D55" s="172"/>
      <c r="E55" s="109">
        <v>0</v>
      </c>
      <c r="F55" s="110"/>
      <c r="G55" s="111"/>
      <c r="H55" s="112"/>
      <c r="I55" s="107"/>
      <c r="K55" s="107"/>
      <c r="M55" s="108" t="s">
        <v>48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ref="BD55:BD60" si="3">C54</f>
        <v>Ubroušení výstupků povrchů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1" t="s">
        <v>78</v>
      </c>
      <c r="D56" s="172"/>
      <c r="E56" s="109">
        <v>5.4859</v>
      </c>
      <c r="F56" s="110"/>
      <c r="G56" s="111"/>
      <c r="H56" s="112"/>
      <c r="I56" s="107"/>
      <c r="K56" s="107"/>
      <c r="M56" s="108" t="s">
        <v>78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3"/>
        <v>2.NP: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1" t="s">
        <v>79</v>
      </c>
      <c r="D57" s="172"/>
      <c r="E57" s="109">
        <v>16.6754</v>
      </c>
      <c r="F57" s="110"/>
      <c r="G57" s="111"/>
      <c r="H57" s="112"/>
      <c r="I57" s="107"/>
      <c r="K57" s="107"/>
      <c r="M57" s="108" t="s">
        <v>79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3"/>
        <v>3,285*1,67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1" t="s">
        <v>50</v>
      </c>
      <c r="D58" s="172"/>
      <c r="E58" s="109">
        <v>0</v>
      </c>
      <c r="F58" s="110"/>
      <c r="G58" s="111"/>
      <c r="H58" s="112"/>
      <c r="I58" s="107"/>
      <c r="K58" s="107"/>
      <c r="M58" s="108" t="s">
        <v>50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3"/>
        <v>2,0*(4,4+4,285+1,675-2*0,9)-0,39*(2,0-0,86)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1" t="s">
        <v>78</v>
      </c>
      <c r="D59" s="172"/>
      <c r="E59" s="109">
        <v>5.4859</v>
      </c>
      <c r="F59" s="110"/>
      <c r="G59" s="111"/>
      <c r="H59" s="112"/>
      <c r="I59" s="107"/>
      <c r="K59" s="107"/>
      <c r="M59" s="108" t="s">
        <v>78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3"/>
        <v>3.NP: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1" t="s">
        <v>79</v>
      </c>
      <c r="D60" s="172"/>
      <c r="E60" s="109">
        <v>16.6754</v>
      </c>
      <c r="F60" s="110"/>
      <c r="G60" s="111"/>
      <c r="H60" s="112"/>
      <c r="I60" s="107"/>
      <c r="K60" s="107"/>
      <c r="M60" s="108" t="s">
        <v>79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 t="shared" si="3"/>
        <v>3,285*1,67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10</v>
      </c>
      <c r="B61" s="96" t="s">
        <v>80</v>
      </c>
      <c r="C61" s="97" t="s">
        <v>81</v>
      </c>
      <c r="D61" s="98" t="s">
        <v>29</v>
      </c>
      <c r="E61" s="99">
        <v>1.5</v>
      </c>
      <c r="F61" s="100"/>
      <c r="G61" s="101">
        <f>E61*F61</f>
        <v>0</v>
      </c>
      <c r="H61" s="102">
        <v>0.107120000000009</v>
      </c>
      <c r="I61" s="103">
        <f>E61*H61</f>
        <v>0.16068000000001351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1</v>
      </c>
      <c r="AC61" s="104">
        <v>1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1</v>
      </c>
      <c r="CZ61" s="61">
        <v>1</v>
      </c>
    </row>
    <row r="62" spans="1:104" x14ac:dyDescent="0.2">
      <c r="A62" s="105"/>
      <c r="B62" s="106"/>
      <c r="C62" s="171" t="s">
        <v>48</v>
      </c>
      <c r="D62" s="172"/>
      <c r="E62" s="109">
        <v>0</v>
      </c>
      <c r="F62" s="110"/>
      <c r="G62" s="111"/>
      <c r="H62" s="112"/>
      <c r="I62" s="107"/>
      <c r="K62" s="107"/>
      <c r="M62" s="108" t="s">
        <v>48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>C61</f>
        <v>Hrubá výplň rýh ve stěnách maltou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1" t="s">
        <v>82</v>
      </c>
      <c r="D63" s="172"/>
      <c r="E63" s="109">
        <v>0.75</v>
      </c>
      <c r="F63" s="110"/>
      <c r="G63" s="111"/>
      <c r="H63" s="112"/>
      <c r="I63" s="107"/>
      <c r="K63" s="107"/>
      <c r="M63" s="108" t="s">
        <v>82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>C62</f>
        <v>2.NP: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1" t="s">
        <v>50</v>
      </c>
      <c r="D64" s="172"/>
      <c r="E64" s="109">
        <v>0</v>
      </c>
      <c r="F64" s="110"/>
      <c r="G64" s="111"/>
      <c r="H64" s="112"/>
      <c r="I64" s="107"/>
      <c r="K64" s="107"/>
      <c r="M64" s="108" t="s">
        <v>50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>C63</f>
        <v>2*0,15*2,5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1" t="s">
        <v>82</v>
      </c>
      <c r="D65" s="172"/>
      <c r="E65" s="109">
        <v>0.75</v>
      </c>
      <c r="F65" s="110"/>
      <c r="G65" s="111"/>
      <c r="H65" s="112"/>
      <c r="I65" s="107"/>
      <c r="K65" s="107"/>
      <c r="M65" s="108" t="s">
        <v>82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>C64</f>
        <v>3.NP: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95">
        <v>11</v>
      </c>
      <c r="B66" s="96" t="s">
        <v>83</v>
      </c>
      <c r="C66" s="97" t="s">
        <v>84</v>
      </c>
      <c r="D66" s="98" t="s">
        <v>56</v>
      </c>
      <c r="E66" s="99">
        <v>7.55</v>
      </c>
      <c r="F66" s="100"/>
      <c r="G66" s="101">
        <f>E66*F66</f>
        <v>0</v>
      </c>
      <c r="H66" s="102">
        <v>4.3099999999967097E-3</v>
      </c>
      <c r="I66" s="103">
        <f>E66*H66</f>
        <v>3.2540499999975159E-2</v>
      </c>
      <c r="J66" s="102">
        <v>0</v>
      </c>
      <c r="K66" s="103">
        <f>E66*J66</f>
        <v>0</v>
      </c>
      <c r="O66" s="94"/>
      <c r="Z66" s="104"/>
      <c r="AA66" s="104">
        <v>1</v>
      </c>
      <c r="AB66" s="104">
        <v>1</v>
      </c>
      <c r="AC66" s="104">
        <v>1</v>
      </c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CA66" s="104">
        <v>1</v>
      </c>
      <c r="CB66" s="104">
        <v>1</v>
      </c>
      <c r="CZ66" s="61">
        <v>1</v>
      </c>
    </row>
    <row r="67" spans="1:104" x14ac:dyDescent="0.2">
      <c r="A67" s="105"/>
      <c r="B67" s="106"/>
      <c r="C67" s="171" t="s">
        <v>44</v>
      </c>
      <c r="D67" s="172"/>
      <c r="E67" s="109">
        <v>0</v>
      </c>
      <c r="F67" s="110"/>
      <c r="G67" s="111"/>
      <c r="H67" s="112"/>
      <c r="I67" s="107"/>
      <c r="K67" s="107"/>
      <c r="M67" s="108" t="s">
        <v>44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Začištění omítek kolem oken,dveří apod.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1" t="s">
        <v>85</v>
      </c>
      <c r="D68" s="172"/>
      <c r="E68" s="109">
        <v>7.55</v>
      </c>
      <c r="F68" s="110"/>
      <c r="G68" s="111"/>
      <c r="H68" s="112"/>
      <c r="I68" s="107"/>
      <c r="K68" s="107"/>
      <c r="M68" s="108" t="s">
        <v>85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1.NP: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95">
        <v>12</v>
      </c>
      <c r="B69" s="96" t="s">
        <v>86</v>
      </c>
      <c r="C69" s="97" t="s">
        <v>87</v>
      </c>
      <c r="D69" s="98" t="s">
        <v>29</v>
      </c>
      <c r="E69" s="99">
        <v>43.453400000000002</v>
      </c>
      <c r="F69" s="100"/>
      <c r="G69" s="101">
        <f>E69*F69</f>
        <v>0</v>
      </c>
      <c r="H69" s="102">
        <v>5.33999999999679E-3</v>
      </c>
      <c r="I69" s="103">
        <f>E69*H69</f>
        <v>0.23204115599986053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1</v>
      </c>
      <c r="AC69" s="104">
        <v>1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1</v>
      </c>
      <c r="CZ69" s="61">
        <v>1</v>
      </c>
    </row>
    <row r="70" spans="1:104" x14ac:dyDescent="0.2">
      <c r="A70" s="105"/>
      <c r="B70" s="106"/>
      <c r="C70" s="171" t="s">
        <v>48</v>
      </c>
      <c r="D70" s="172"/>
      <c r="E70" s="109">
        <v>0</v>
      </c>
      <c r="F70" s="110"/>
      <c r="G70" s="111"/>
      <c r="H70" s="112"/>
      <c r="I70" s="107"/>
      <c r="K70" s="107"/>
      <c r="M70" s="108" t="s">
        <v>48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Oprava vápen.omítek stěn do 10 % pl. - hladkých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1" t="s">
        <v>88</v>
      </c>
      <c r="D71" s="172"/>
      <c r="E71" s="109">
        <v>21.726700000000001</v>
      </c>
      <c r="F71" s="110"/>
      <c r="G71" s="111"/>
      <c r="H71" s="112"/>
      <c r="I71" s="107"/>
      <c r="K71" s="107"/>
      <c r="M71" s="108" t="s">
        <v>88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2.NP: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1" t="s">
        <v>50</v>
      </c>
      <c r="D72" s="172"/>
      <c r="E72" s="109">
        <v>0</v>
      </c>
      <c r="F72" s="110"/>
      <c r="G72" s="111"/>
      <c r="H72" s="112"/>
      <c r="I72" s="107"/>
      <c r="K72" s="107"/>
      <c r="M72" s="108" t="s">
        <v>50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2,5*(4,4+1,675+4,285)-2*0,9*2,0-0,39*1,47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1" t="s">
        <v>88</v>
      </c>
      <c r="D73" s="172"/>
      <c r="E73" s="109">
        <v>21.726700000000001</v>
      </c>
      <c r="F73" s="110"/>
      <c r="G73" s="111"/>
      <c r="H73" s="112"/>
      <c r="I73" s="107"/>
      <c r="K73" s="107"/>
      <c r="M73" s="108" t="s">
        <v>88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3.NP: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14" t="s">
        <v>30</v>
      </c>
      <c r="B74" s="115" t="s">
        <v>58</v>
      </c>
      <c r="C74" s="116" t="s">
        <v>59</v>
      </c>
      <c r="D74" s="117"/>
      <c r="E74" s="118"/>
      <c r="F74" s="118"/>
      <c r="G74" s="119">
        <f>SUM(G27:G73)</f>
        <v>0</v>
      </c>
      <c r="H74" s="120"/>
      <c r="I74" s="121">
        <f>SUM(I27:I73)</f>
        <v>0.95836870099987648</v>
      </c>
      <c r="J74" s="122"/>
      <c r="K74" s="121">
        <f>SUM(K27:K73)</f>
        <v>0</v>
      </c>
      <c r="O74" s="94"/>
      <c r="X74" s="123">
        <f>K74</f>
        <v>0</v>
      </c>
      <c r="Y74" s="123">
        <f>I74</f>
        <v>0.95836870099987648</v>
      </c>
      <c r="Z74" s="124">
        <f>G74</f>
        <v>0</v>
      </c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25"/>
      <c r="BB74" s="125"/>
      <c r="BC74" s="125"/>
      <c r="BD74" s="125"/>
      <c r="BE74" s="125"/>
      <c r="BF74" s="125"/>
      <c r="BG74" s="104"/>
      <c r="BH74" s="104"/>
      <c r="BI74" s="104"/>
      <c r="BJ74" s="104"/>
      <c r="BK74" s="104"/>
    </row>
    <row r="75" spans="1:104" ht="14.25" customHeight="1" x14ac:dyDescent="0.2">
      <c r="A75" s="86" t="s">
        <v>27</v>
      </c>
      <c r="B75" s="87" t="s">
        <v>89</v>
      </c>
      <c r="C75" s="88" t="s">
        <v>90</v>
      </c>
      <c r="D75" s="89"/>
      <c r="E75" s="90"/>
      <c r="F75" s="90"/>
      <c r="G75" s="91"/>
      <c r="H75" s="92"/>
      <c r="I75" s="93"/>
      <c r="J75" s="92"/>
      <c r="K75" s="93"/>
      <c r="O75" s="94"/>
    </row>
    <row r="76" spans="1:104" x14ac:dyDescent="0.2">
      <c r="A76" s="95">
        <v>13</v>
      </c>
      <c r="B76" s="96" t="s">
        <v>91</v>
      </c>
      <c r="C76" s="97" t="s">
        <v>92</v>
      </c>
      <c r="D76" s="98" t="s">
        <v>29</v>
      </c>
      <c r="E76" s="99">
        <v>3.5320999999999998</v>
      </c>
      <c r="F76" s="100"/>
      <c r="G76" s="101">
        <f>E76*F76</f>
        <v>0</v>
      </c>
      <c r="H76" s="102">
        <v>1.5999999999998201E-3</v>
      </c>
      <c r="I76" s="103">
        <f>E76*H76</f>
        <v>5.6513599999993645E-3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1</v>
      </c>
      <c r="AC76" s="104">
        <v>1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1</v>
      </c>
      <c r="CZ76" s="61">
        <v>1</v>
      </c>
    </row>
    <row r="77" spans="1:104" x14ac:dyDescent="0.2">
      <c r="A77" s="105"/>
      <c r="B77" s="106"/>
      <c r="C77" s="171" t="s">
        <v>48</v>
      </c>
      <c r="D77" s="172"/>
      <c r="E77" s="109">
        <v>0</v>
      </c>
      <c r="F77" s="110"/>
      <c r="G77" s="111"/>
      <c r="H77" s="112"/>
      <c r="I77" s="107"/>
      <c r="K77" s="107"/>
      <c r="M77" s="108" t="s">
        <v>48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>C76</f>
        <v>Vyspravení beton. konstrukcí - adhézní můstek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1" t="s">
        <v>93</v>
      </c>
      <c r="D78" s="172"/>
      <c r="E78" s="109">
        <v>1.766</v>
      </c>
      <c r="F78" s="110"/>
      <c r="G78" s="111"/>
      <c r="H78" s="112"/>
      <c r="I78" s="107"/>
      <c r="K78" s="107"/>
      <c r="M78" s="108" t="s">
        <v>93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2.NP: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1" t="s">
        <v>50</v>
      </c>
      <c r="D79" s="172"/>
      <c r="E79" s="109">
        <v>0</v>
      </c>
      <c r="F79" s="110"/>
      <c r="G79" s="111"/>
      <c r="H79" s="112"/>
      <c r="I79" s="107"/>
      <c r="K79" s="107"/>
      <c r="M79" s="108" t="s">
        <v>50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(1,115+1,0)*1,67/2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1" t="s">
        <v>93</v>
      </c>
      <c r="D80" s="172"/>
      <c r="E80" s="109">
        <v>1.766</v>
      </c>
      <c r="F80" s="110"/>
      <c r="G80" s="111"/>
      <c r="H80" s="112"/>
      <c r="I80" s="107"/>
      <c r="K80" s="107"/>
      <c r="M80" s="108" t="s">
        <v>93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3.NP: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95">
        <v>14</v>
      </c>
      <c r="B81" s="96" t="s">
        <v>94</v>
      </c>
      <c r="C81" s="97" t="s">
        <v>95</v>
      </c>
      <c r="D81" s="98" t="s">
        <v>96</v>
      </c>
      <c r="E81" s="99">
        <v>1.4999999999999999E-2</v>
      </c>
      <c r="F81" s="100"/>
      <c r="G81" s="101">
        <f>E81*F81</f>
        <v>0</v>
      </c>
      <c r="H81" s="102">
        <v>2.5</v>
      </c>
      <c r="I81" s="103">
        <f>E81*H81</f>
        <v>3.7499999999999999E-2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1</v>
      </c>
      <c r="AC81" s="104">
        <v>1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1</v>
      </c>
      <c r="CZ81" s="61">
        <v>1</v>
      </c>
    </row>
    <row r="82" spans="1:104" x14ac:dyDescent="0.2">
      <c r="A82" s="105"/>
      <c r="B82" s="106"/>
      <c r="C82" s="171" t="s">
        <v>48</v>
      </c>
      <c r="D82" s="172"/>
      <c r="E82" s="109">
        <v>0</v>
      </c>
      <c r="F82" s="110"/>
      <c r="G82" s="111"/>
      <c r="H82" s="112"/>
      <c r="I82" s="107"/>
      <c r="K82" s="107"/>
      <c r="M82" s="108" t="s">
        <v>48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>C81</f>
        <v>Doplnění rýh betonem v dosavadních mazaninách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1" t="s">
        <v>97</v>
      </c>
      <c r="D83" s="172"/>
      <c r="E83" s="109">
        <v>7.4999999999999997E-3</v>
      </c>
      <c r="F83" s="110"/>
      <c r="G83" s="111"/>
      <c r="H83" s="112"/>
      <c r="I83" s="107"/>
      <c r="K83" s="107"/>
      <c r="M83" s="108" t="s">
        <v>97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2.NP: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1" t="s">
        <v>50</v>
      </c>
      <c r="D84" s="172"/>
      <c r="E84" s="109">
        <v>0</v>
      </c>
      <c r="F84" s="110"/>
      <c r="G84" s="111"/>
      <c r="H84" s="112"/>
      <c r="I84" s="107"/>
      <c r="K84" s="107"/>
      <c r="M84" s="108" t="s">
        <v>50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0,03*0,15*1,67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1" t="s">
        <v>97</v>
      </c>
      <c r="D85" s="172"/>
      <c r="E85" s="109">
        <v>7.4999999999999997E-3</v>
      </c>
      <c r="F85" s="110"/>
      <c r="G85" s="111"/>
      <c r="H85" s="112"/>
      <c r="I85" s="107"/>
      <c r="K85" s="107"/>
      <c r="M85" s="108" t="s">
        <v>97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3.NP:</v>
      </c>
      <c r="BE85" s="104"/>
      <c r="BF85" s="104"/>
      <c r="BG85" s="104"/>
      <c r="BH85" s="104"/>
      <c r="BI85" s="104"/>
      <c r="BJ85" s="104"/>
      <c r="BK85" s="104"/>
    </row>
    <row r="86" spans="1:104" ht="22.5" x14ac:dyDescent="0.2">
      <c r="A86" s="95">
        <v>15</v>
      </c>
      <c r="B86" s="96" t="s">
        <v>98</v>
      </c>
      <c r="C86" s="97" t="s">
        <v>99</v>
      </c>
      <c r="D86" s="98" t="s">
        <v>29</v>
      </c>
      <c r="E86" s="99">
        <v>3.5320999999999998</v>
      </c>
      <c r="F86" s="100"/>
      <c r="G86" s="101">
        <f>E86*F86</f>
        <v>0</v>
      </c>
      <c r="H86" s="102">
        <v>6.0000000000002301E-2</v>
      </c>
      <c r="I86" s="103">
        <f>E86*H86</f>
        <v>0.21192600000000811</v>
      </c>
      <c r="J86" s="102">
        <v>0</v>
      </c>
      <c r="K86" s="103">
        <f>E86*J86</f>
        <v>0</v>
      </c>
      <c r="O86" s="94"/>
      <c r="Z86" s="104"/>
      <c r="AA86" s="104">
        <v>1</v>
      </c>
      <c r="AB86" s="104">
        <v>1</v>
      </c>
      <c r="AC86" s="104">
        <v>1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1</v>
      </c>
      <c r="CB86" s="104">
        <v>1</v>
      </c>
      <c r="CZ86" s="61">
        <v>1</v>
      </c>
    </row>
    <row r="87" spans="1:104" x14ac:dyDescent="0.2">
      <c r="A87" s="105"/>
      <c r="B87" s="106"/>
      <c r="C87" s="171" t="s">
        <v>48</v>
      </c>
      <c r="D87" s="172"/>
      <c r="E87" s="109">
        <v>0</v>
      </c>
      <c r="F87" s="110"/>
      <c r="G87" s="111"/>
      <c r="H87" s="112"/>
      <c r="I87" s="107"/>
      <c r="K87" s="107"/>
      <c r="M87" s="108" t="s">
        <v>48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Potěr ze SMS, ruční zpracování, tl. 30 mm pro vnitřní účely, spádový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1" t="s">
        <v>93</v>
      </c>
      <c r="D88" s="172"/>
      <c r="E88" s="109">
        <v>1.766</v>
      </c>
      <c r="F88" s="110"/>
      <c r="G88" s="111"/>
      <c r="H88" s="112"/>
      <c r="I88" s="107"/>
      <c r="K88" s="107"/>
      <c r="M88" s="108" t="s">
        <v>93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2.NP: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1" t="s">
        <v>50</v>
      </c>
      <c r="D89" s="172"/>
      <c r="E89" s="109">
        <v>0</v>
      </c>
      <c r="F89" s="110"/>
      <c r="G89" s="111"/>
      <c r="H89" s="112"/>
      <c r="I89" s="107"/>
      <c r="K89" s="107"/>
      <c r="M89" s="108" t="s">
        <v>50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(1,115+1,0)*1,67/2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1" t="s">
        <v>93</v>
      </c>
      <c r="D90" s="172"/>
      <c r="E90" s="109">
        <v>1.766</v>
      </c>
      <c r="F90" s="110"/>
      <c r="G90" s="111"/>
      <c r="H90" s="112"/>
      <c r="I90" s="107"/>
      <c r="K90" s="107"/>
      <c r="M90" s="108" t="s">
        <v>93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3.NP: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14" t="s">
        <v>30</v>
      </c>
      <c r="B91" s="115" t="s">
        <v>89</v>
      </c>
      <c r="C91" s="116" t="s">
        <v>90</v>
      </c>
      <c r="D91" s="117"/>
      <c r="E91" s="118"/>
      <c r="F91" s="118"/>
      <c r="G91" s="119">
        <f>SUM(G75:G90)</f>
        <v>0</v>
      </c>
      <c r="H91" s="120"/>
      <c r="I91" s="121">
        <f>SUM(I75:I90)</f>
        <v>0.25507736000000747</v>
      </c>
      <c r="J91" s="122"/>
      <c r="K91" s="121">
        <f>SUM(K75:K90)</f>
        <v>0</v>
      </c>
      <c r="O91" s="94"/>
      <c r="X91" s="123">
        <f>K91</f>
        <v>0</v>
      </c>
      <c r="Y91" s="123">
        <f>I91</f>
        <v>0.25507736000000747</v>
      </c>
      <c r="Z91" s="124">
        <f>G91</f>
        <v>0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25"/>
      <c r="BB91" s="125"/>
      <c r="BC91" s="125"/>
      <c r="BD91" s="125"/>
      <c r="BE91" s="125"/>
      <c r="BF91" s="125"/>
      <c r="BG91" s="104"/>
      <c r="BH91" s="104"/>
      <c r="BI91" s="104"/>
      <c r="BJ91" s="104"/>
      <c r="BK91" s="104"/>
    </row>
    <row r="92" spans="1:104" ht="14.25" customHeight="1" x14ac:dyDescent="0.2">
      <c r="A92" s="86" t="s">
        <v>27</v>
      </c>
      <c r="B92" s="87" t="s">
        <v>100</v>
      </c>
      <c r="C92" s="88" t="s">
        <v>101</v>
      </c>
      <c r="D92" s="89"/>
      <c r="E92" s="90"/>
      <c r="F92" s="90"/>
      <c r="G92" s="91"/>
      <c r="H92" s="92"/>
      <c r="I92" s="93"/>
      <c r="J92" s="92"/>
      <c r="K92" s="93"/>
      <c r="O92" s="94"/>
    </row>
    <row r="93" spans="1:104" x14ac:dyDescent="0.2">
      <c r="A93" s="95">
        <v>16</v>
      </c>
      <c r="B93" s="96" t="s">
        <v>102</v>
      </c>
      <c r="C93" s="97" t="s">
        <v>103</v>
      </c>
      <c r="D93" s="98" t="s">
        <v>104</v>
      </c>
      <c r="E93" s="99">
        <v>2</v>
      </c>
      <c r="F93" s="100"/>
      <c r="G93" s="101">
        <f>E93*F93</f>
        <v>0</v>
      </c>
      <c r="H93" s="102">
        <v>3.99999999999956E-4</v>
      </c>
      <c r="I93" s="103">
        <f>E93*H93</f>
        <v>7.99999999999912E-4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1</v>
      </c>
    </row>
    <row r="94" spans="1:104" x14ac:dyDescent="0.2">
      <c r="A94" s="105"/>
      <c r="B94" s="106"/>
      <c r="C94" s="171" t="s">
        <v>48</v>
      </c>
      <c r="D94" s="172"/>
      <c r="E94" s="109">
        <v>0</v>
      </c>
      <c r="F94" s="110"/>
      <c r="G94" s="111"/>
      <c r="H94" s="112"/>
      <c r="I94" s="107"/>
      <c r="K94" s="107"/>
      <c r="M94" s="108" t="s">
        <v>48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>C93</f>
        <v>Montáž otvorových výplní - dvířek, poklopů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1" t="s">
        <v>28</v>
      </c>
      <c r="D95" s="172"/>
      <c r="E95" s="109">
        <v>1</v>
      </c>
      <c r="F95" s="110"/>
      <c r="G95" s="111"/>
      <c r="H95" s="112"/>
      <c r="I95" s="107"/>
      <c r="K95" s="107"/>
      <c r="M95" s="108">
        <v>1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2.NP: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1" t="s">
        <v>50</v>
      </c>
      <c r="D96" s="172"/>
      <c r="E96" s="109">
        <v>0</v>
      </c>
      <c r="F96" s="110"/>
      <c r="G96" s="111"/>
      <c r="H96" s="112"/>
      <c r="I96" s="107"/>
      <c r="K96" s="107"/>
      <c r="M96" s="108" t="s">
        <v>50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1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1" t="s">
        <v>28</v>
      </c>
      <c r="D97" s="172"/>
      <c r="E97" s="109">
        <v>1</v>
      </c>
      <c r="F97" s="110"/>
      <c r="G97" s="111"/>
      <c r="H97" s="112"/>
      <c r="I97" s="107"/>
      <c r="K97" s="107"/>
      <c r="M97" s="108">
        <v>1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3.NP: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95">
        <v>17</v>
      </c>
      <c r="B98" s="96" t="s">
        <v>105</v>
      </c>
      <c r="C98" s="97" t="s">
        <v>106</v>
      </c>
      <c r="D98" s="98" t="s">
        <v>104</v>
      </c>
      <c r="E98" s="99">
        <v>2</v>
      </c>
      <c r="F98" s="100"/>
      <c r="G98" s="101">
        <f>E98*F98</f>
        <v>0</v>
      </c>
      <c r="H98" s="102">
        <v>7.5000000000002799E-3</v>
      </c>
      <c r="I98" s="103">
        <f>E98*H98</f>
        <v>1.500000000000056E-2</v>
      </c>
      <c r="J98" s="102"/>
      <c r="K98" s="103">
        <f>E98*J98</f>
        <v>0</v>
      </c>
      <c r="O98" s="94"/>
      <c r="Z98" s="104"/>
      <c r="AA98" s="104">
        <v>3</v>
      </c>
      <c r="AB98" s="104">
        <v>1</v>
      </c>
      <c r="AC98" s="104">
        <v>5536019603</v>
      </c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  <c r="CA98" s="104">
        <v>3</v>
      </c>
      <c r="CB98" s="104">
        <v>1</v>
      </c>
      <c r="CZ98" s="61">
        <v>1</v>
      </c>
    </row>
    <row r="99" spans="1:104" x14ac:dyDescent="0.2">
      <c r="A99" s="105"/>
      <c r="B99" s="106"/>
      <c r="C99" s="171" t="s">
        <v>48</v>
      </c>
      <c r="D99" s="172"/>
      <c r="E99" s="109">
        <v>0</v>
      </c>
      <c r="F99" s="110"/>
      <c r="G99" s="111"/>
      <c r="H99" s="112"/>
      <c r="I99" s="107"/>
      <c r="K99" s="107"/>
      <c r="M99" s="108" t="s">
        <v>48</v>
      </c>
      <c r="O99" s="9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13" t="str">
        <f>C98</f>
        <v>Dvířka revizní pro obkládání 600 x 600 mm</v>
      </c>
      <c r="BE99" s="104"/>
      <c r="BF99" s="104"/>
      <c r="BG99" s="104"/>
      <c r="BH99" s="104"/>
      <c r="BI99" s="104"/>
      <c r="BJ99" s="104"/>
      <c r="BK99" s="104"/>
    </row>
    <row r="100" spans="1:104" x14ac:dyDescent="0.2">
      <c r="A100" s="105"/>
      <c r="B100" s="106"/>
      <c r="C100" s="171" t="s">
        <v>28</v>
      </c>
      <c r="D100" s="172"/>
      <c r="E100" s="109">
        <v>1</v>
      </c>
      <c r="F100" s="110"/>
      <c r="G100" s="111"/>
      <c r="H100" s="112"/>
      <c r="I100" s="107"/>
      <c r="K100" s="107"/>
      <c r="M100" s="108">
        <v>1</v>
      </c>
      <c r="O100" s="9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13" t="str">
        <f>C99</f>
        <v>2.NP:</v>
      </c>
      <c r="BE100" s="104"/>
      <c r="BF100" s="104"/>
      <c r="BG100" s="104"/>
      <c r="BH100" s="104"/>
      <c r="BI100" s="104"/>
      <c r="BJ100" s="104"/>
      <c r="BK100" s="104"/>
    </row>
    <row r="101" spans="1:104" x14ac:dyDescent="0.2">
      <c r="A101" s="105"/>
      <c r="B101" s="106"/>
      <c r="C101" s="171" t="s">
        <v>50</v>
      </c>
      <c r="D101" s="172"/>
      <c r="E101" s="109">
        <v>0</v>
      </c>
      <c r="F101" s="110"/>
      <c r="G101" s="111"/>
      <c r="H101" s="112"/>
      <c r="I101" s="107"/>
      <c r="K101" s="107"/>
      <c r="M101" s="108" t="s">
        <v>50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1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1" t="s">
        <v>28</v>
      </c>
      <c r="D102" s="172"/>
      <c r="E102" s="109">
        <v>1</v>
      </c>
      <c r="F102" s="110"/>
      <c r="G102" s="111"/>
      <c r="H102" s="112"/>
      <c r="I102" s="107"/>
      <c r="K102" s="107"/>
      <c r="M102" s="108">
        <v>1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3.NP: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14" t="s">
        <v>30</v>
      </c>
      <c r="B103" s="115" t="s">
        <v>100</v>
      </c>
      <c r="C103" s="116" t="s">
        <v>101</v>
      </c>
      <c r="D103" s="117"/>
      <c r="E103" s="118"/>
      <c r="F103" s="118"/>
      <c r="G103" s="119">
        <f>SUM(G92:G102)</f>
        <v>0</v>
      </c>
      <c r="H103" s="120"/>
      <c r="I103" s="121">
        <f>SUM(I92:I102)</f>
        <v>1.5800000000000473E-2</v>
      </c>
      <c r="J103" s="122"/>
      <c r="K103" s="121">
        <f>SUM(K92:K102)</f>
        <v>0</v>
      </c>
      <c r="O103" s="94"/>
      <c r="X103" s="123">
        <f>K103</f>
        <v>0</v>
      </c>
      <c r="Y103" s="123">
        <f>I103</f>
        <v>1.5800000000000473E-2</v>
      </c>
      <c r="Z103" s="124">
        <f>G103</f>
        <v>0</v>
      </c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25"/>
      <c r="BB103" s="125"/>
      <c r="BC103" s="125"/>
      <c r="BD103" s="125"/>
      <c r="BE103" s="125"/>
      <c r="BF103" s="125"/>
      <c r="BG103" s="104"/>
      <c r="BH103" s="104"/>
      <c r="BI103" s="104"/>
      <c r="BJ103" s="104"/>
      <c r="BK103" s="104"/>
    </row>
    <row r="104" spans="1:104" ht="14.25" customHeight="1" x14ac:dyDescent="0.2">
      <c r="A104" s="86" t="s">
        <v>27</v>
      </c>
      <c r="B104" s="87" t="s">
        <v>107</v>
      </c>
      <c r="C104" s="88" t="s">
        <v>108</v>
      </c>
      <c r="D104" s="89"/>
      <c r="E104" s="90"/>
      <c r="F104" s="90"/>
      <c r="G104" s="91"/>
      <c r="H104" s="92"/>
      <c r="I104" s="93"/>
      <c r="J104" s="92"/>
      <c r="K104" s="93"/>
      <c r="O104" s="94"/>
    </row>
    <row r="105" spans="1:104" x14ac:dyDescent="0.2">
      <c r="A105" s="95">
        <v>18</v>
      </c>
      <c r="B105" s="96" t="s">
        <v>109</v>
      </c>
      <c r="C105" s="97" t="s">
        <v>110</v>
      </c>
      <c r="D105" s="98" t="s">
        <v>29</v>
      </c>
      <c r="E105" s="99">
        <v>16.503900000000002</v>
      </c>
      <c r="F105" s="100"/>
      <c r="G105" s="101">
        <f>E105*F105</f>
        <v>0</v>
      </c>
      <c r="H105" s="102">
        <v>1.21000000000038E-3</v>
      </c>
      <c r="I105" s="103">
        <f>E105*H105</f>
        <v>1.9969719000006273E-2</v>
      </c>
      <c r="J105" s="102">
        <v>0</v>
      </c>
      <c r="K105" s="103">
        <f>E105*J105</f>
        <v>0</v>
      </c>
      <c r="O105" s="94"/>
      <c r="Z105" s="104"/>
      <c r="AA105" s="104">
        <v>1</v>
      </c>
      <c r="AB105" s="104">
        <v>1</v>
      </c>
      <c r="AC105" s="104">
        <v>1</v>
      </c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CA105" s="104">
        <v>1</v>
      </c>
      <c r="CB105" s="104">
        <v>1</v>
      </c>
      <c r="CZ105" s="61">
        <v>1</v>
      </c>
    </row>
    <row r="106" spans="1:104" x14ac:dyDescent="0.2">
      <c r="A106" s="105"/>
      <c r="B106" s="106"/>
      <c r="C106" s="171" t="s">
        <v>44</v>
      </c>
      <c r="D106" s="172"/>
      <c r="E106" s="109">
        <v>0</v>
      </c>
      <c r="F106" s="110"/>
      <c r="G106" s="111"/>
      <c r="H106" s="112"/>
      <c r="I106" s="107"/>
      <c r="K106" s="107"/>
      <c r="M106" s="108" t="s">
        <v>44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 t="shared" ref="BD106:BD111" si="4">C105</f>
        <v>Lešení lehké pomocné, výška podlahy do 1,2 m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1" t="s">
        <v>111</v>
      </c>
      <c r="D107" s="172"/>
      <c r="E107" s="109">
        <v>2</v>
      </c>
      <c r="F107" s="110"/>
      <c r="G107" s="111"/>
      <c r="H107" s="112"/>
      <c r="I107" s="107"/>
      <c r="K107" s="107"/>
      <c r="M107" s="108" t="s">
        <v>111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si="4"/>
        <v>1.NP: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1" t="s">
        <v>48</v>
      </c>
      <c r="D108" s="172"/>
      <c r="E108" s="109">
        <v>0</v>
      </c>
      <c r="F108" s="110"/>
      <c r="G108" s="111"/>
      <c r="H108" s="112"/>
      <c r="I108" s="107"/>
      <c r="K108" s="107"/>
      <c r="M108" s="108" t="s">
        <v>48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4"/>
        <v>1,0*2,0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1" t="s">
        <v>53</v>
      </c>
      <c r="D109" s="172"/>
      <c r="E109" s="109">
        <v>7.2519999999999998</v>
      </c>
      <c r="F109" s="110"/>
      <c r="G109" s="111"/>
      <c r="H109" s="112"/>
      <c r="I109" s="107"/>
      <c r="K109" s="107"/>
      <c r="M109" s="108" t="s">
        <v>53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4"/>
        <v>2.NP: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105"/>
      <c r="B110" s="106"/>
      <c r="C110" s="171" t="s">
        <v>50</v>
      </c>
      <c r="D110" s="172"/>
      <c r="E110" s="109">
        <v>0</v>
      </c>
      <c r="F110" s="110"/>
      <c r="G110" s="111"/>
      <c r="H110" s="112"/>
      <c r="I110" s="107"/>
      <c r="K110" s="107"/>
      <c r="M110" s="108" t="s">
        <v>50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 t="shared" si="4"/>
        <v>(4,4+4,285)*1,67/2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05"/>
      <c r="B111" s="106"/>
      <c r="C111" s="171" t="s">
        <v>53</v>
      </c>
      <c r="D111" s="172"/>
      <c r="E111" s="109">
        <v>7.2519999999999998</v>
      </c>
      <c r="F111" s="110"/>
      <c r="G111" s="111"/>
      <c r="H111" s="112"/>
      <c r="I111" s="107"/>
      <c r="K111" s="107"/>
      <c r="M111" s="108" t="s">
        <v>53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 t="shared" si="4"/>
        <v>3.NP: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14" t="s">
        <v>30</v>
      </c>
      <c r="B112" s="115" t="s">
        <v>107</v>
      </c>
      <c r="C112" s="116" t="s">
        <v>108</v>
      </c>
      <c r="D112" s="117"/>
      <c r="E112" s="118"/>
      <c r="F112" s="118"/>
      <c r="G112" s="119">
        <f>SUM(G104:G111)</f>
        <v>0</v>
      </c>
      <c r="H112" s="120"/>
      <c r="I112" s="121">
        <f>SUM(I104:I111)</f>
        <v>1.9969719000006273E-2</v>
      </c>
      <c r="J112" s="122"/>
      <c r="K112" s="121">
        <f>SUM(K104:K111)</f>
        <v>0</v>
      </c>
      <c r="O112" s="94"/>
      <c r="X112" s="123">
        <f>K112</f>
        <v>0</v>
      </c>
      <c r="Y112" s="123">
        <f>I112</f>
        <v>1.9969719000006273E-2</v>
      </c>
      <c r="Z112" s="124">
        <f>G112</f>
        <v>0</v>
      </c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25"/>
      <c r="BB112" s="125"/>
      <c r="BC112" s="125"/>
      <c r="BD112" s="125"/>
      <c r="BE112" s="125"/>
      <c r="BF112" s="125"/>
      <c r="BG112" s="104"/>
      <c r="BH112" s="104"/>
      <c r="BI112" s="104"/>
      <c r="BJ112" s="104"/>
      <c r="BK112" s="104"/>
    </row>
    <row r="113" spans="1:104" ht="14.25" customHeight="1" x14ac:dyDescent="0.2">
      <c r="A113" s="86" t="s">
        <v>27</v>
      </c>
      <c r="B113" s="87" t="s">
        <v>112</v>
      </c>
      <c r="C113" s="88" t="s">
        <v>113</v>
      </c>
      <c r="D113" s="89"/>
      <c r="E113" s="90"/>
      <c r="F113" s="90"/>
      <c r="G113" s="91"/>
      <c r="H113" s="92"/>
      <c r="I113" s="93"/>
      <c r="J113" s="92"/>
      <c r="K113" s="93"/>
      <c r="O113" s="94"/>
    </row>
    <row r="114" spans="1:104" x14ac:dyDescent="0.2">
      <c r="A114" s="95">
        <v>19</v>
      </c>
      <c r="B114" s="96" t="s">
        <v>114</v>
      </c>
      <c r="C114" s="97" t="s">
        <v>115</v>
      </c>
      <c r="D114" s="98" t="s">
        <v>29</v>
      </c>
      <c r="E114" s="99">
        <v>5.9625000000000004</v>
      </c>
      <c r="F114" s="100"/>
      <c r="G114" s="101">
        <f>E114*F114</f>
        <v>0</v>
      </c>
      <c r="H114" s="102">
        <v>6.7000000000039305E-4</v>
      </c>
      <c r="I114" s="103">
        <f>E114*H114</f>
        <v>3.9948750000023438E-3</v>
      </c>
      <c r="J114" s="102">
        <v>-0.13100000000008499</v>
      </c>
      <c r="K114" s="103">
        <f>E114*J114</f>
        <v>-0.78108750000050686</v>
      </c>
      <c r="O114" s="94"/>
      <c r="Z114" s="104"/>
      <c r="AA114" s="104">
        <v>1</v>
      </c>
      <c r="AB114" s="104">
        <v>1</v>
      </c>
      <c r="AC114" s="104">
        <v>1</v>
      </c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CA114" s="104">
        <v>1</v>
      </c>
      <c r="CB114" s="104">
        <v>1</v>
      </c>
      <c r="CZ114" s="61">
        <v>1</v>
      </c>
    </row>
    <row r="115" spans="1:104" x14ac:dyDescent="0.2">
      <c r="A115" s="105"/>
      <c r="B115" s="106"/>
      <c r="C115" s="171" t="s">
        <v>44</v>
      </c>
      <c r="D115" s="172"/>
      <c r="E115" s="109">
        <v>0</v>
      </c>
      <c r="F115" s="110"/>
      <c r="G115" s="111"/>
      <c r="H115" s="112"/>
      <c r="I115" s="107"/>
      <c r="K115" s="107"/>
      <c r="M115" s="108" t="s">
        <v>44</v>
      </c>
      <c r="O115" s="9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13" t="str">
        <f>C114</f>
        <v>Bourání příček cihelných tl. 10 cm</v>
      </c>
      <c r="BE115" s="104"/>
      <c r="BF115" s="104"/>
      <c r="BG115" s="104"/>
      <c r="BH115" s="104"/>
      <c r="BI115" s="104"/>
      <c r="BJ115" s="104"/>
      <c r="BK115" s="104"/>
    </row>
    <row r="116" spans="1:104" x14ac:dyDescent="0.2">
      <c r="A116" s="105"/>
      <c r="B116" s="106"/>
      <c r="C116" s="171" t="s">
        <v>116</v>
      </c>
      <c r="D116" s="172"/>
      <c r="E116" s="109">
        <v>5.9625000000000004</v>
      </c>
      <c r="F116" s="110"/>
      <c r="G116" s="111"/>
      <c r="H116" s="112"/>
      <c r="I116" s="107"/>
      <c r="K116" s="107"/>
      <c r="M116" s="108" t="s">
        <v>116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1.NP: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95">
        <v>20</v>
      </c>
      <c r="B117" s="96" t="s">
        <v>117</v>
      </c>
      <c r="C117" s="97" t="s">
        <v>118</v>
      </c>
      <c r="D117" s="98" t="s">
        <v>29</v>
      </c>
      <c r="E117" s="99">
        <v>13.1</v>
      </c>
      <c r="F117" s="100"/>
      <c r="G117" s="101">
        <f>E117*F117</f>
        <v>0</v>
      </c>
      <c r="H117" s="102">
        <v>6.7000000000039305E-4</v>
      </c>
      <c r="I117" s="103">
        <f>E117*H117</f>
        <v>8.7770000000051487E-3</v>
      </c>
      <c r="J117" s="102">
        <v>-0.116999999999962</v>
      </c>
      <c r="K117" s="103">
        <f>E117*J117</f>
        <v>-1.5326999999995021</v>
      </c>
      <c r="O117" s="94"/>
      <c r="Z117" s="104"/>
      <c r="AA117" s="104">
        <v>1</v>
      </c>
      <c r="AB117" s="104">
        <v>1</v>
      </c>
      <c r="AC117" s="104">
        <v>1</v>
      </c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  <c r="BJ117" s="104"/>
      <c r="BK117" s="104"/>
      <c r="CA117" s="104">
        <v>1</v>
      </c>
      <c r="CB117" s="104">
        <v>1</v>
      </c>
      <c r="CZ117" s="61">
        <v>1</v>
      </c>
    </row>
    <row r="118" spans="1:104" x14ac:dyDescent="0.2">
      <c r="A118" s="105"/>
      <c r="B118" s="106"/>
      <c r="C118" s="171" t="s">
        <v>48</v>
      </c>
      <c r="D118" s="172"/>
      <c r="E118" s="109">
        <v>0</v>
      </c>
      <c r="F118" s="110"/>
      <c r="G118" s="111"/>
      <c r="H118" s="112"/>
      <c r="I118" s="107"/>
      <c r="K118" s="107"/>
      <c r="M118" s="108" t="s">
        <v>48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Bourání příček z tvárnic tl. 15 cm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1" t="s">
        <v>119</v>
      </c>
      <c r="D119" s="172"/>
      <c r="E119" s="109">
        <v>6.55</v>
      </c>
      <c r="F119" s="110"/>
      <c r="G119" s="111"/>
      <c r="H119" s="112"/>
      <c r="I119" s="107"/>
      <c r="K119" s="107"/>
      <c r="M119" s="108" t="s">
        <v>119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2.NP: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05"/>
      <c r="B120" s="106"/>
      <c r="C120" s="171" t="s">
        <v>50</v>
      </c>
      <c r="D120" s="172"/>
      <c r="E120" s="109">
        <v>0</v>
      </c>
      <c r="F120" s="110"/>
      <c r="G120" s="111"/>
      <c r="H120" s="112"/>
      <c r="I120" s="107"/>
      <c r="K120" s="107"/>
      <c r="M120" s="108" t="s">
        <v>50</v>
      </c>
      <c r="O120" s="9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13" t="str">
        <f>C119</f>
        <v>2*2,5*1,67-0,9*2,0</v>
      </c>
      <c r="BE120" s="104"/>
      <c r="BF120" s="104"/>
      <c r="BG120" s="104"/>
      <c r="BH120" s="104"/>
      <c r="BI120" s="104"/>
      <c r="BJ120" s="104"/>
      <c r="BK120" s="104"/>
    </row>
    <row r="121" spans="1:104" x14ac:dyDescent="0.2">
      <c r="A121" s="105"/>
      <c r="B121" s="106"/>
      <c r="C121" s="171" t="s">
        <v>119</v>
      </c>
      <c r="D121" s="172"/>
      <c r="E121" s="109">
        <v>6.55</v>
      </c>
      <c r="F121" s="110"/>
      <c r="G121" s="111"/>
      <c r="H121" s="112"/>
      <c r="I121" s="107"/>
      <c r="K121" s="107"/>
      <c r="M121" s="108" t="s">
        <v>119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>C120</f>
        <v>3.NP: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95">
        <v>21</v>
      </c>
      <c r="B122" s="96" t="s">
        <v>120</v>
      </c>
      <c r="C122" s="97" t="s">
        <v>121</v>
      </c>
      <c r="D122" s="98" t="s">
        <v>29</v>
      </c>
      <c r="E122" s="99">
        <v>14.0364</v>
      </c>
      <c r="F122" s="100"/>
      <c r="G122" s="101">
        <f>E122*F122</f>
        <v>0</v>
      </c>
      <c r="H122" s="102">
        <v>3.2999999999994102E-4</v>
      </c>
      <c r="I122" s="103">
        <f>E122*H122</f>
        <v>4.6320119999991721E-3</v>
      </c>
      <c r="J122" s="102">
        <v>-1.18300000000033E-2</v>
      </c>
      <c r="K122" s="103">
        <f>E122*J122</f>
        <v>-0.16605061200004631</v>
      </c>
      <c r="O122" s="94"/>
      <c r="Z122" s="104"/>
      <c r="AA122" s="104">
        <v>1</v>
      </c>
      <c r="AB122" s="104">
        <v>1</v>
      </c>
      <c r="AC122" s="104">
        <v>1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1</v>
      </c>
      <c r="CB122" s="104">
        <v>1</v>
      </c>
      <c r="CZ122" s="61">
        <v>1</v>
      </c>
    </row>
    <row r="123" spans="1:104" x14ac:dyDescent="0.2">
      <c r="A123" s="105"/>
      <c r="B123" s="106"/>
      <c r="C123" s="171" t="s">
        <v>48</v>
      </c>
      <c r="D123" s="172"/>
      <c r="E123" s="109">
        <v>0</v>
      </c>
      <c r="F123" s="110"/>
      <c r="G123" s="111"/>
      <c r="H123" s="112"/>
      <c r="I123" s="107"/>
      <c r="K123" s="107"/>
      <c r="M123" s="108" t="s">
        <v>48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DMTZ podhledu SDK, kovová kce., 1xoplášť.12,5 mm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1" t="s">
        <v>122</v>
      </c>
      <c r="D124" s="172"/>
      <c r="E124" s="109">
        <v>7.0182000000000002</v>
      </c>
      <c r="F124" s="110"/>
      <c r="G124" s="111"/>
      <c r="H124" s="112"/>
      <c r="I124" s="107"/>
      <c r="K124" s="107"/>
      <c r="M124" s="108" t="s">
        <v>122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2.NP: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1" t="s">
        <v>50</v>
      </c>
      <c r="D125" s="172"/>
      <c r="E125" s="109">
        <v>0</v>
      </c>
      <c r="F125" s="110"/>
      <c r="G125" s="111"/>
      <c r="H125" s="112"/>
      <c r="I125" s="107"/>
      <c r="K125" s="107"/>
      <c r="M125" s="108" t="s">
        <v>50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>C124</f>
        <v>(2,69+2,575)*1,67/2+1,57*1,67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1" t="s">
        <v>122</v>
      </c>
      <c r="D126" s="172"/>
      <c r="E126" s="109">
        <v>7.0182000000000002</v>
      </c>
      <c r="F126" s="110"/>
      <c r="G126" s="111"/>
      <c r="H126" s="112"/>
      <c r="I126" s="107"/>
      <c r="K126" s="107"/>
      <c r="M126" s="108" t="s">
        <v>122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3.NP:</v>
      </c>
      <c r="BE126" s="104"/>
      <c r="BF126" s="104"/>
      <c r="BG126" s="104"/>
      <c r="BH126" s="104"/>
      <c r="BI126" s="104"/>
      <c r="BJ126" s="104"/>
      <c r="BK126" s="104"/>
    </row>
    <row r="127" spans="1:104" ht="22.5" x14ac:dyDescent="0.2">
      <c r="A127" s="95">
        <v>22</v>
      </c>
      <c r="B127" s="96" t="s">
        <v>123</v>
      </c>
      <c r="C127" s="97" t="s">
        <v>124</v>
      </c>
      <c r="D127" s="98" t="s">
        <v>96</v>
      </c>
      <c r="E127" s="99">
        <v>0.106</v>
      </c>
      <c r="F127" s="100"/>
      <c r="G127" s="101">
        <f>E127*F127</f>
        <v>0</v>
      </c>
      <c r="H127" s="102">
        <v>0</v>
      </c>
      <c r="I127" s="103">
        <f>E127*H127</f>
        <v>0</v>
      </c>
      <c r="J127" s="102">
        <v>-2.2000000000007298</v>
      </c>
      <c r="K127" s="103">
        <f>E127*J127</f>
        <v>-0.23320000000007735</v>
      </c>
      <c r="O127" s="94"/>
      <c r="Z127" s="104"/>
      <c r="AA127" s="104">
        <v>1</v>
      </c>
      <c r="AB127" s="104">
        <v>0</v>
      </c>
      <c r="AC127" s="104">
        <v>0</v>
      </c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CA127" s="104">
        <v>1</v>
      </c>
      <c r="CB127" s="104">
        <v>0</v>
      </c>
      <c r="CZ127" s="61">
        <v>1</v>
      </c>
    </row>
    <row r="128" spans="1:104" x14ac:dyDescent="0.2">
      <c r="A128" s="105"/>
      <c r="B128" s="106"/>
      <c r="C128" s="171" t="s">
        <v>48</v>
      </c>
      <c r="D128" s="172"/>
      <c r="E128" s="109">
        <v>0</v>
      </c>
      <c r="F128" s="110"/>
      <c r="G128" s="111"/>
      <c r="H128" s="112"/>
      <c r="I128" s="107"/>
      <c r="K128" s="107"/>
      <c r="M128" s="108" t="s">
        <v>48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Bourání podkladů bet., potěr tl. 10 cm, pl. 4 m2 tl. cca 3cm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1" t="s">
        <v>125</v>
      </c>
      <c r="D129" s="172"/>
      <c r="E129" s="109">
        <v>5.2999999999999999E-2</v>
      </c>
      <c r="F129" s="110"/>
      <c r="G129" s="111"/>
      <c r="H129" s="112"/>
      <c r="I129" s="107"/>
      <c r="K129" s="107"/>
      <c r="M129" s="108" t="s">
        <v>125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2.NP: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1" t="s">
        <v>50</v>
      </c>
      <c r="D130" s="172"/>
      <c r="E130" s="109">
        <v>0</v>
      </c>
      <c r="F130" s="110"/>
      <c r="G130" s="111"/>
      <c r="H130" s="112"/>
      <c r="I130" s="107"/>
      <c r="K130" s="107"/>
      <c r="M130" s="108" t="s">
        <v>50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>C129</f>
        <v>0,03*(1,115+1,0)*1,67/2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1" t="s">
        <v>125</v>
      </c>
      <c r="D131" s="172"/>
      <c r="E131" s="109">
        <v>5.2999999999999999E-2</v>
      </c>
      <c r="F131" s="110"/>
      <c r="G131" s="111"/>
      <c r="H131" s="112"/>
      <c r="I131" s="107"/>
      <c r="K131" s="107"/>
      <c r="M131" s="108" t="s">
        <v>125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>C130</f>
        <v>3.NP:</v>
      </c>
      <c r="BE131" s="104"/>
      <c r="BF131" s="104"/>
      <c r="BG131" s="104"/>
      <c r="BH131" s="104"/>
      <c r="BI131" s="104"/>
      <c r="BJ131" s="104"/>
      <c r="BK131" s="104"/>
    </row>
    <row r="132" spans="1:104" ht="22.5" x14ac:dyDescent="0.2">
      <c r="A132" s="95">
        <v>23</v>
      </c>
      <c r="B132" s="96" t="s">
        <v>126</v>
      </c>
      <c r="C132" s="97" t="s">
        <v>127</v>
      </c>
      <c r="D132" s="98" t="s">
        <v>29</v>
      </c>
      <c r="E132" s="99">
        <v>14.0364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-2.0000000000010201E-2</v>
      </c>
      <c r="K132" s="103">
        <f>E132*J132</f>
        <v>-0.2807280000001432</v>
      </c>
      <c r="O132" s="94"/>
      <c r="Z132" s="104"/>
      <c r="AA132" s="104">
        <v>1</v>
      </c>
      <c r="AB132" s="104">
        <v>1</v>
      </c>
      <c r="AC132" s="104">
        <v>1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1</v>
      </c>
      <c r="CZ132" s="61">
        <v>1</v>
      </c>
    </row>
    <row r="133" spans="1:104" ht="25.5" x14ac:dyDescent="0.2">
      <c r="A133" s="105"/>
      <c r="B133" s="106"/>
      <c r="C133" s="171" t="s">
        <v>48</v>
      </c>
      <c r="D133" s="172"/>
      <c r="E133" s="109">
        <v>0</v>
      </c>
      <c r="F133" s="110"/>
      <c r="G133" s="111"/>
      <c r="H133" s="112"/>
      <c r="I133" s="107"/>
      <c r="K133" s="107"/>
      <c r="M133" s="108" t="s">
        <v>48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Bourání dlaždic keramických tl. 1 cm, nad 1 m2 sbíječka, dlaždice keramické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1" t="s">
        <v>122</v>
      </c>
      <c r="D134" s="172"/>
      <c r="E134" s="109">
        <v>7.0182000000000002</v>
      </c>
      <c r="F134" s="110"/>
      <c r="G134" s="111"/>
      <c r="H134" s="112"/>
      <c r="I134" s="107"/>
      <c r="K134" s="107"/>
      <c r="M134" s="108" t="s">
        <v>122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1" t="s">
        <v>50</v>
      </c>
      <c r="D135" s="172"/>
      <c r="E135" s="109">
        <v>0</v>
      </c>
      <c r="F135" s="110"/>
      <c r="G135" s="111"/>
      <c r="H135" s="112"/>
      <c r="I135" s="107"/>
      <c r="K135" s="107"/>
      <c r="M135" s="108" t="s">
        <v>50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(2,69+2,575)*1,67/2+1,57*1,67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1" t="s">
        <v>122</v>
      </c>
      <c r="D136" s="172"/>
      <c r="E136" s="109">
        <v>7.0182000000000002</v>
      </c>
      <c r="F136" s="110"/>
      <c r="G136" s="111"/>
      <c r="H136" s="112"/>
      <c r="I136" s="107"/>
      <c r="K136" s="107"/>
      <c r="M136" s="108" t="s">
        <v>122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95">
        <v>24</v>
      </c>
      <c r="B137" s="96" t="s">
        <v>128</v>
      </c>
      <c r="C137" s="97" t="s">
        <v>129</v>
      </c>
      <c r="D137" s="98" t="s">
        <v>104</v>
      </c>
      <c r="E137" s="99">
        <v>6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0</v>
      </c>
      <c r="K137" s="103">
        <f>E137*J137</f>
        <v>0</v>
      </c>
      <c r="O137" s="94"/>
      <c r="Z137" s="104"/>
      <c r="AA137" s="104">
        <v>1</v>
      </c>
      <c r="AB137" s="104">
        <v>1</v>
      </c>
      <c r="AC137" s="104">
        <v>1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1</v>
      </c>
      <c r="CZ137" s="61">
        <v>1</v>
      </c>
    </row>
    <row r="138" spans="1:104" x14ac:dyDescent="0.2">
      <c r="A138" s="105"/>
      <c r="B138" s="106"/>
      <c r="C138" s="171" t="s">
        <v>48</v>
      </c>
      <c r="D138" s="172"/>
      <c r="E138" s="109">
        <v>0</v>
      </c>
      <c r="F138" s="110"/>
      <c r="G138" s="111"/>
      <c r="H138" s="112"/>
      <c r="I138" s="107"/>
      <c r="K138" s="107"/>
      <c r="M138" s="108" t="s">
        <v>48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Vyvěšení dřevěných dveřních křídel pl. do 2 m2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1" t="s">
        <v>130</v>
      </c>
      <c r="D139" s="172"/>
      <c r="E139" s="109">
        <v>3</v>
      </c>
      <c r="F139" s="110"/>
      <c r="G139" s="111"/>
      <c r="H139" s="112"/>
      <c r="I139" s="107"/>
      <c r="K139" s="107"/>
      <c r="M139" s="108" t="s">
        <v>130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1" t="s">
        <v>50</v>
      </c>
      <c r="D140" s="172"/>
      <c r="E140" s="109">
        <v>0</v>
      </c>
      <c r="F140" s="110"/>
      <c r="G140" s="111"/>
      <c r="H140" s="112"/>
      <c r="I140" s="107"/>
      <c r="K140" s="107"/>
      <c r="M140" s="108" t="s">
        <v>50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1+2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1" t="s">
        <v>130</v>
      </c>
      <c r="D141" s="172"/>
      <c r="E141" s="109">
        <v>3</v>
      </c>
      <c r="F141" s="110"/>
      <c r="G141" s="111"/>
      <c r="H141" s="112"/>
      <c r="I141" s="107"/>
      <c r="K141" s="107"/>
      <c r="M141" s="108" t="s">
        <v>130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95">
        <v>25</v>
      </c>
      <c r="B142" s="96" t="s">
        <v>131</v>
      </c>
      <c r="C142" s="97" t="s">
        <v>132</v>
      </c>
      <c r="D142" s="98" t="s">
        <v>29</v>
      </c>
      <c r="E142" s="99">
        <v>2</v>
      </c>
      <c r="F142" s="100"/>
      <c r="G142" s="101">
        <f>E142*F142</f>
        <v>0</v>
      </c>
      <c r="H142" s="102">
        <v>1.1700000000001199E-3</v>
      </c>
      <c r="I142" s="103">
        <f>E142*H142</f>
        <v>2.3400000000002399E-3</v>
      </c>
      <c r="J142" s="102">
        <v>-7.60000000000218E-2</v>
      </c>
      <c r="K142" s="103">
        <f>E142*J142</f>
        <v>-0.1520000000000436</v>
      </c>
      <c r="O142" s="94"/>
      <c r="Z142" s="104"/>
      <c r="AA142" s="104">
        <v>1</v>
      </c>
      <c r="AB142" s="104">
        <v>1</v>
      </c>
      <c r="AC142" s="104">
        <v>1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1</v>
      </c>
      <c r="CB142" s="104">
        <v>1</v>
      </c>
      <c r="CZ142" s="61">
        <v>1</v>
      </c>
    </row>
    <row r="143" spans="1:104" x14ac:dyDescent="0.2">
      <c r="A143" s="105"/>
      <c r="B143" s="106"/>
      <c r="C143" s="171" t="s">
        <v>48</v>
      </c>
      <c r="D143" s="172"/>
      <c r="E143" s="109">
        <v>0</v>
      </c>
      <c r="F143" s="110"/>
      <c r="G143" s="111"/>
      <c r="H143" s="112"/>
      <c r="I143" s="107"/>
      <c r="K143" s="107"/>
      <c r="M143" s="108" t="s">
        <v>48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>C142</f>
        <v>Vybourání kovových dveřních zárubní pl. do 2 m2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1" t="s">
        <v>28</v>
      </c>
      <c r="D144" s="172"/>
      <c r="E144" s="109">
        <v>1</v>
      </c>
      <c r="F144" s="110"/>
      <c r="G144" s="111"/>
      <c r="H144" s="112"/>
      <c r="I144" s="107"/>
      <c r="K144" s="107"/>
      <c r="M144" s="108">
        <v>1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2.NP: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1" t="s">
        <v>50</v>
      </c>
      <c r="D145" s="172"/>
      <c r="E145" s="109">
        <v>0</v>
      </c>
      <c r="F145" s="110"/>
      <c r="G145" s="111"/>
      <c r="H145" s="112"/>
      <c r="I145" s="107"/>
      <c r="K145" s="107"/>
      <c r="M145" s="108" t="s">
        <v>50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1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1" t="s">
        <v>28</v>
      </c>
      <c r="D146" s="172"/>
      <c r="E146" s="109">
        <v>1</v>
      </c>
      <c r="F146" s="110"/>
      <c r="G146" s="111"/>
      <c r="H146" s="112"/>
      <c r="I146" s="107"/>
      <c r="K146" s="107"/>
      <c r="M146" s="108">
        <v>1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3.NP: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114" t="s">
        <v>30</v>
      </c>
      <c r="B147" s="115" t="s">
        <v>112</v>
      </c>
      <c r="C147" s="116" t="s">
        <v>113</v>
      </c>
      <c r="D147" s="117"/>
      <c r="E147" s="118"/>
      <c r="F147" s="118"/>
      <c r="G147" s="119">
        <f>SUM(G113:G146)</f>
        <v>0</v>
      </c>
      <c r="H147" s="120"/>
      <c r="I147" s="121">
        <f>SUM(I113:I146)</f>
        <v>1.9743887000006906E-2</v>
      </c>
      <c r="J147" s="122"/>
      <c r="K147" s="121">
        <f>SUM(K113:K146)</f>
        <v>-3.1457661120003197</v>
      </c>
      <c r="O147" s="94"/>
      <c r="X147" s="123">
        <f>K147</f>
        <v>-3.1457661120003197</v>
      </c>
      <c r="Y147" s="123">
        <f>I147</f>
        <v>1.9743887000006906E-2</v>
      </c>
      <c r="Z147" s="124">
        <f>G147</f>
        <v>0</v>
      </c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25"/>
      <c r="BB147" s="125"/>
      <c r="BC147" s="125"/>
      <c r="BD147" s="125"/>
      <c r="BE147" s="125"/>
      <c r="BF147" s="125"/>
      <c r="BG147" s="104"/>
      <c r="BH147" s="104"/>
      <c r="BI147" s="104"/>
      <c r="BJ147" s="104"/>
      <c r="BK147" s="104"/>
    </row>
    <row r="148" spans="1:104" ht="14.25" customHeight="1" x14ac:dyDescent="0.2">
      <c r="A148" s="86" t="s">
        <v>27</v>
      </c>
      <c r="B148" s="87" t="s">
        <v>133</v>
      </c>
      <c r="C148" s="88" t="s">
        <v>134</v>
      </c>
      <c r="D148" s="89"/>
      <c r="E148" s="90"/>
      <c r="F148" s="90"/>
      <c r="G148" s="91"/>
      <c r="H148" s="92"/>
      <c r="I148" s="93"/>
      <c r="J148" s="92"/>
      <c r="K148" s="93"/>
      <c r="O148" s="94"/>
    </row>
    <row r="149" spans="1:104" x14ac:dyDescent="0.2">
      <c r="A149" s="95">
        <v>26</v>
      </c>
      <c r="B149" s="96" t="s">
        <v>135</v>
      </c>
      <c r="C149" s="97" t="s">
        <v>136</v>
      </c>
      <c r="D149" s="98" t="s">
        <v>56</v>
      </c>
      <c r="E149" s="99">
        <v>3.34</v>
      </c>
      <c r="F149" s="100"/>
      <c r="G149" s="101">
        <f>E149*F149</f>
        <v>0</v>
      </c>
      <c r="H149" s="102">
        <v>0</v>
      </c>
      <c r="I149" s="103">
        <f>E149*H149</f>
        <v>0</v>
      </c>
      <c r="J149" s="102">
        <v>-4.5999999999990498E-4</v>
      </c>
      <c r="K149" s="103">
        <f>E149*J149</f>
        <v>-1.5363999999996826E-3</v>
      </c>
      <c r="O149" s="94"/>
      <c r="Z149" s="104"/>
      <c r="AA149" s="104">
        <v>1</v>
      </c>
      <c r="AB149" s="104">
        <v>1</v>
      </c>
      <c r="AC149" s="104">
        <v>1</v>
      </c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04"/>
      <c r="BE149" s="104"/>
      <c r="BF149" s="104"/>
      <c r="BG149" s="104"/>
      <c r="BH149" s="104"/>
      <c r="BI149" s="104"/>
      <c r="BJ149" s="104"/>
      <c r="BK149" s="104"/>
      <c r="CA149" s="104">
        <v>1</v>
      </c>
      <c r="CB149" s="104">
        <v>1</v>
      </c>
      <c r="CZ149" s="61">
        <v>1</v>
      </c>
    </row>
    <row r="150" spans="1:104" x14ac:dyDescent="0.2">
      <c r="A150" s="105"/>
      <c r="B150" s="106"/>
      <c r="C150" s="171" t="s">
        <v>48</v>
      </c>
      <c r="D150" s="172"/>
      <c r="E150" s="109">
        <v>0</v>
      </c>
      <c r="F150" s="110"/>
      <c r="G150" s="111"/>
      <c r="H150" s="112"/>
      <c r="I150" s="107"/>
      <c r="K150" s="107"/>
      <c r="M150" s="108" t="s">
        <v>48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Řezání prostého betonu hl. řezu 100 mm hl. 30mm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1" t="s">
        <v>137</v>
      </c>
      <c r="D151" s="172"/>
      <c r="E151" s="109">
        <v>1.67</v>
      </c>
      <c r="F151" s="110"/>
      <c r="G151" s="111"/>
      <c r="H151" s="112"/>
      <c r="I151" s="107"/>
      <c r="K151" s="107"/>
      <c r="M151" s="108" t="s">
        <v>137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2.NP: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105"/>
      <c r="B152" s="106"/>
      <c r="C152" s="171" t="s">
        <v>50</v>
      </c>
      <c r="D152" s="172"/>
      <c r="E152" s="109">
        <v>0</v>
      </c>
      <c r="F152" s="110"/>
      <c r="G152" s="111"/>
      <c r="H152" s="112"/>
      <c r="I152" s="107"/>
      <c r="K152" s="107"/>
      <c r="M152" s="108" t="s">
        <v>50</v>
      </c>
      <c r="O152" s="94"/>
      <c r="Z152" s="104"/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13" t="str">
        <f>C151</f>
        <v>1,67</v>
      </c>
      <c r="BE152" s="104"/>
      <c r="BF152" s="104"/>
      <c r="BG152" s="104"/>
      <c r="BH152" s="104"/>
      <c r="BI152" s="104"/>
      <c r="BJ152" s="104"/>
      <c r="BK152" s="104"/>
    </row>
    <row r="153" spans="1:104" x14ac:dyDescent="0.2">
      <c r="A153" s="105"/>
      <c r="B153" s="106"/>
      <c r="C153" s="171" t="s">
        <v>137</v>
      </c>
      <c r="D153" s="172"/>
      <c r="E153" s="109">
        <v>1.67</v>
      </c>
      <c r="F153" s="110"/>
      <c r="G153" s="111"/>
      <c r="H153" s="112"/>
      <c r="I153" s="107"/>
      <c r="K153" s="107"/>
      <c r="M153" s="108" t="s">
        <v>137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13" t="str">
        <f>C152</f>
        <v>3.NP:</v>
      </c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95">
        <v>27</v>
      </c>
      <c r="B154" s="96" t="s">
        <v>138</v>
      </c>
      <c r="C154" s="97" t="s">
        <v>139</v>
      </c>
      <c r="D154" s="98" t="s">
        <v>29</v>
      </c>
      <c r="E154" s="99">
        <v>29.950800000000001</v>
      </c>
      <c r="F154" s="100"/>
      <c r="G154" s="101">
        <f>E154*F154</f>
        <v>0</v>
      </c>
      <c r="H154" s="102">
        <v>0</v>
      </c>
      <c r="I154" s="103">
        <f>E154*H154</f>
        <v>0</v>
      </c>
      <c r="J154" s="102">
        <v>-6.7999999999983601E-2</v>
      </c>
      <c r="K154" s="103">
        <f>E154*J154</f>
        <v>-2.036654399999509</v>
      </c>
      <c r="O154" s="94"/>
      <c r="Z154" s="104"/>
      <c r="AA154" s="104">
        <v>1</v>
      </c>
      <c r="AB154" s="104">
        <v>0</v>
      </c>
      <c r="AC154" s="104">
        <v>0</v>
      </c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04"/>
      <c r="BG154" s="104"/>
      <c r="BH154" s="104"/>
      <c r="BI154" s="104"/>
      <c r="BJ154" s="104"/>
      <c r="BK154" s="104"/>
      <c r="CA154" s="104">
        <v>1</v>
      </c>
      <c r="CB154" s="104">
        <v>0</v>
      </c>
      <c r="CZ154" s="61">
        <v>1</v>
      </c>
    </row>
    <row r="155" spans="1:104" x14ac:dyDescent="0.2">
      <c r="A155" s="105"/>
      <c r="B155" s="106"/>
      <c r="C155" s="171" t="s">
        <v>48</v>
      </c>
      <c r="D155" s="172"/>
      <c r="E155" s="109">
        <v>0</v>
      </c>
      <c r="F155" s="110"/>
      <c r="G155" s="111"/>
      <c r="H155" s="112"/>
      <c r="I155" s="107"/>
      <c r="K155" s="107"/>
      <c r="M155" s="108" t="s">
        <v>48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Odsekání vnitřních obkladů stěn nad 2 m2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1" t="s">
        <v>140</v>
      </c>
      <c r="D156" s="172"/>
      <c r="E156" s="109">
        <v>14.9754</v>
      </c>
      <c r="F156" s="110"/>
      <c r="G156" s="111"/>
      <c r="H156" s="112"/>
      <c r="I156" s="107"/>
      <c r="K156" s="107"/>
      <c r="M156" s="108" t="s">
        <v>140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2.NP: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1" t="s">
        <v>50</v>
      </c>
      <c r="D157" s="172"/>
      <c r="E157" s="109">
        <v>0</v>
      </c>
      <c r="F157" s="110"/>
      <c r="G157" s="111"/>
      <c r="H157" s="112"/>
      <c r="I157" s="107"/>
      <c r="K157" s="107"/>
      <c r="M157" s="108" t="s">
        <v>50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>C156</f>
        <v>2,0*(1,675+1,67+2,575+2,69-0,9)-0,39*(2,0-0,86)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1" t="s">
        <v>140</v>
      </c>
      <c r="D158" s="172"/>
      <c r="E158" s="109">
        <v>14.9754</v>
      </c>
      <c r="F158" s="110"/>
      <c r="G158" s="111"/>
      <c r="H158" s="112"/>
      <c r="I158" s="107"/>
      <c r="K158" s="107"/>
      <c r="M158" s="108" t="s">
        <v>140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>C157</f>
        <v>3.NP:</v>
      </c>
      <c r="BE158" s="104"/>
      <c r="BF158" s="104"/>
      <c r="BG158" s="104"/>
      <c r="BH158" s="104"/>
      <c r="BI158" s="104"/>
      <c r="BJ158" s="104"/>
      <c r="BK158" s="104"/>
    </row>
    <row r="159" spans="1:104" x14ac:dyDescent="0.2">
      <c r="A159" s="114" t="s">
        <v>30</v>
      </c>
      <c r="B159" s="115" t="s">
        <v>133</v>
      </c>
      <c r="C159" s="116" t="s">
        <v>134</v>
      </c>
      <c r="D159" s="117"/>
      <c r="E159" s="118"/>
      <c r="F159" s="118"/>
      <c r="G159" s="119">
        <f>SUM(G148:G158)</f>
        <v>0</v>
      </c>
      <c r="H159" s="120"/>
      <c r="I159" s="121">
        <f>SUM(I148:I158)</f>
        <v>0</v>
      </c>
      <c r="J159" s="122"/>
      <c r="K159" s="121">
        <f>SUM(K148:K158)</f>
        <v>-2.0381907999995086</v>
      </c>
      <c r="O159" s="94"/>
      <c r="X159" s="123">
        <f>K159</f>
        <v>-2.0381907999995086</v>
      </c>
      <c r="Y159" s="123">
        <f>I159</f>
        <v>0</v>
      </c>
      <c r="Z159" s="124">
        <f>G159</f>
        <v>0</v>
      </c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25"/>
      <c r="BB159" s="125"/>
      <c r="BC159" s="125"/>
      <c r="BD159" s="125"/>
      <c r="BE159" s="125"/>
      <c r="BF159" s="125"/>
      <c r="BG159" s="104"/>
      <c r="BH159" s="104"/>
      <c r="BI159" s="104"/>
      <c r="BJ159" s="104"/>
      <c r="BK159" s="104"/>
    </row>
    <row r="160" spans="1:104" ht="14.25" customHeight="1" x14ac:dyDescent="0.2">
      <c r="A160" s="86" t="s">
        <v>27</v>
      </c>
      <c r="B160" s="87" t="s">
        <v>141</v>
      </c>
      <c r="C160" s="88" t="s">
        <v>142</v>
      </c>
      <c r="D160" s="89"/>
      <c r="E160" s="90"/>
      <c r="F160" s="90"/>
      <c r="G160" s="91"/>
      <c r="H160" s="92"/>
      <c r="I160" s="93"/>
      <c r="J160" s="92"/>
      <c r="K160" s="93"/>
      <c r="O160" s="94"/>
    </row>
    <row r="161" spans="1:104" x14ac:dyDescent="0.2">
      <c r="A161" s="95">
        <v>28</v>
      </c>
      <c r="B161" s="96" t="s">
        <v>143</v>
      </c>
      <c r="C161" s="97" t="s">
        <v>144</v>
      </c>
      <c r="D161" s="98" t="s">
        <v>145</v>
      </c>
      <c r="E161" s="99">
        <v>2.74729804699987</v>
      </c>
      <c r="F161" s="100"/>
      <c r="G161" s="101">
        <f>E161*F161</f>
        <v>0</v>
      </c>
      <c r="H161" s="102">
        <v>0</v>
      </c>
      <c r="I161" s="103">
        <f>E161*H161</f>
        <v>0</v>
      </c>
      <c r="J161" s="102"/>
      <c r="K161" s="103">
        <f>E161*J161</f>
        <v>0</v>
      </c>
      <c r="O161" s="94"/>
      <c r="Z161" s="104"/>
      <c r="AA161" s="104">
        <v>7</v>
      </c>
      <c r="AB161" s="104">
        <v>1</v>
      </c>
      <c r="AC161" s="104">
        <v>2</v>
      </c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04"/>
      <c r="BE161" s="104"/>
      <c r="BF161" s="104"/>
      <c r="BG161" s="104"/>
      <c r="BH161" s="104"/>
      <c r="BI161" s="104"/>
      <c r="BJ161" s="104"/>
      <c r="BK161" s="104"/>
      <c r="CA161" s="104">
        <v>7</v>
      </c>
      <c r="CB161" s="104">
        <v>1</v>
      </c>
      <c r="CZ161" s="61">
        <v>1</v>
      </c>
    </row>
    <row r="162" spans="1:104" x14ac:dyDescent="0.2">
      <c r="A162" s="114" t="s">
        <v>30</v>
      </c>
      <c r="B162" s="115" t="s">
        <v>141</v>
      </c>
      <c r="C162" s="116" t="s">
        <v>142</v>
      </c>
      <c r="D162" s="117"/>
      <c r="E162" s="118"/>
      <c r="F162" s="118"/>
      <c r="G162" s="119">
        <f>SUM(G160:G161)</f>
        <v>0</v>
      </c>
      <c r="H162" s="120"/>
      <c r="I162" s="121">
        <f>SUM(I160:I161)</f>
        <v>0</v>
      </c>
      <c r="J162" s="122"/>
      <c r="K162" s="121">
        <f>SUM(K160:K161)</f>
        <v>0</v>
      </c>
      <c r="O162" s="94"/>
      <c r="X162" s="123">
        <f>K162</f>
        <v>0</v>
      </c>
      <c r="Y162" s="123">
        <f>I162</f>
        <v>0</v>
      </c>
      <c r="Z162" s="124">
        <f>G162</f>
        <v>0</v>
      </c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25"/>
      <c r="BB162" s="125"/>
      <c r="BC162" s="125"/>
      <c r="BD162" s="125"/>
      <c r="BE162" s="125"/>
      <c r="BF162" s="125"/>
      <c r="BG162" s="104"/>
      <c r="BH162" s="104"/>
      <c r="BI162" s="104"/>
      <c r="BJ162" s="104"/>
      <c r="BK162" s="104"/>
    </row>
    <row r="163" spans="1:104" ht="14.25" customHeight="1" x14ac:dyDescent="0.2">
      <c r="A163" s="86" t="s">
        <v>27</v>
      </c>
      <c r="B163" s="87" t="s">
        <v>146</v>
      </c>
      <c r="C163" s="88" t="s">
        <v>147</v>
      </c>
      <c r="D163" s="89"/>
      <c r="E163" s="90"/>
      <c r="F163" s="90"/>
      <c r="G163" s="91"/>
      <c r="H163" s="92"/>
      <c r="I163" s="93"/>
      <c r="J163" s="92"/>
      <c r="K163" s="93"/>
      <c r="O163" s="94"/>
    </row>
    <row r="164" spans="1:104" ht="22.5" x14ac:dyDescent="0.2">
      <c r="A164" s="95">
        <v>29</v>
      </c>
      <c r="B164" s="96" t="s">
        <v>148</v>
      </c>
      <c r="C164" s="97" t="s">
        <v>149</v>
      </c>
      <c r="D164" s="98" t="s">
        <v>29</v>
      </c>
      <c r="E164" s="99">
        <v>23.184000000000001</v>
      </c>
      <c r="F164" s="100"/>
      <c r="G164" s="101">
        <f>E164*F164</f>
        <v>0</v>
      </c>
      <c r="H164" s="102">
        <v>3.3999999999991802E-3</v>
      </c>
      <c r="I164" s="103">
        <f>E164*H164</f>
        <v>7.8825599999980997E-2</v>
      </c>
      <c r="J164" s="102">
        <v>0</v>
      </c>
      <c r="K164" s="103">
        <f>E164*J164</f>
        <v>0</v>
      </c>
      <c r="O164" s="94"/>
      <c r="Z164" s="104"/>
      <c r="AA164" s="104">
        <v>1</v>
      </c>
      <c r="AB164" s="104">
        <v>7</v>
      </c>
      <c r="AC164" s="104">
        <v>7</v>
      </c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04"/>
      <c r="BE164" s="104"/>
      <c r="BF164" s="104"/>
      <c r="BG164" s="104"/>
      <c r="BH164" s="104"/>
      <c r="BI164" s="104"/>
      <c r="BJ164" s="104"/>
      <c r="BK164" s="104"/>
      <c r="CA164" s="104">
        <v>1</v>
      </c>
      <c r="CB164" s="104">
        <v>7</v>
      </c>
      <c r="CZ164" s="61">
        <v>2</v>
      </c>
    </row>
    <row r="165" spans="1:104" x14ac:dyDescent="0.2">
      <c r="A165" s="105"/>
      <c r="B165" s="106"/>
      <c r="C165" s="171" t="s">
        <v>48</v>
      </c>
      <c r="D165" s="172"/>
      <c r="E165" s="109">
        <v>0</v>
      </c>
      <c r="F165" s="110"/>
      <c r="G165" s="111"/>
      <c r="H165" s="112"/>
      <c r="I165" s="107"/>
      <c r="K165" s="107"/>
      <c r="M165" s="108" t="s">
        <v>48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Stěrka hydroizolační těsnicí hmotou pružná hydroizolace tl. 2mm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1" t="s">
        <v>150</v>
      </c>
      <c r="D166" s="172"/>
      <c r="E166" s="109">
        <v>11.592000000000001</v>
      </c>
      <c r="F166" s="110"/>
      <c r="G166" s="111"/>
      <c r="H166" s="112"/>
      <c r="I166" s="107"/>
      <c r="K166" s="107"/>
      <c r="M166" s="108" t="s">
        <v>150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2.NP: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1" t="s">
        <v>50</v>
      </c>
      <c r="D167" s="172"/>
      <c r="E167" s="109">
        <v>0</v>
      </c>
      <c r="F167" s="110"/>
      <c r="G167" s="111"/>
      <c r="H167" s="112"/>
      <c r="I167" s="107"/>
      <c r="K167" s="107"/>
      <c r="M167" s="108" t="s">
        <v>50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(2,0-0,2)*(1,67+2*3,285-2*0,9)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105"/>
      <c r="B168" s="106"/>
      <c r="C168" s="171" t="s">
        <v>150</v>
      </c>
      <c r="D168" s="172"/>
      <c r="E168" s="109">
        <v>11.592000000000001</v>
      </c>
      <c r="F168" s="110"/>
      <c r="G168" s="111"/>
      <c r="H168" s="112"/>
      <c r="I168" s="107"/>
      <c r="K168" s="107"/>
      <c r="M168" s="108" t="s">
        <v>150</v>
      </c>
      <c r="O168" s="9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13" t="str">
        <f>C167</f>
        <v>3.NP:</v>
      </c>
      <c r="BE168" s="104"/>
      <c r="BF168" s="104"/>
      <c r="BG168" s="104"/>
      <c r="BH168" s="104"/>
      <c r="BI168" s="104"/>
      <c r="BJ168" s="104"/>
      <c r="BK168" s="104"/>
    </row>
    <row r="169" spans="1:104" x14ac:dyDescent="0.2">
      <c r="A169" s="95">
        <v>30</v>
      </c>
      <c r="B169" s="96" t="s">
        <v>151</v>
      </c>
      <c r="C169" s="97" t="s">
        <v>152</v>
      </c>
      <c r="D169" s="98" t="s">
        <v>29</v>
      </c>
      <c r="E169" s="99">
        <v>31.826599999999999</v>
      </c>
      <c r="F169" s="100"/>
      <c r="G169" s="101">
        <f>E169*F169</f>
        <v>0</v>
      </c>
      <c r="H169" s="102">
        <v>1.6999999999995901E-3</v>
      </c>
      <c r="I169" s="103">
        <f>E169*H169</f>
        <v>5.410521999998695E-2</v>
      </c>
      <c r="J169" s="102">
        <v>0</v>
      </c>
      <c r="K169" s="103">
        <f>E169*J169</f>
        <v>0</v>
      </c>
      <c r="O169" s="94"/>
      <c r="Z169" s="104"/>
      <c r="AA169" s="104">
        <v>1</v>
      </c>
      <c r="AB169" s="104">
        <v>0</v>
      </c>
      <c r="AC169" s="104">
        <v>0</v>
      </c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04"/>
      <c r="BE169" s="104"/>
      <c r="BF169" s="104"/>
      <c r="BG169" s="104"/>
      <c r="BH169" s="104"/>
      <c r="BI169" s="104"/>
      <c r="BJ169" s="104"/>
      <c r="BK169" s="104"/>
      <c r="CA169" s="104">
        <v>1</v>
      </c>
      <c r="CB169" s="104">
        <v>0</v>
      </c>
      <c r="CZ169" s="61">
        <v>2</v>
      </c>
    </row>
    <row r="170" spans="1:104" x14ac:dyDescent="0.2">
      <c r="A170" s="105"/>
      <c r="B170" s="106"/>
      <c r="C170" s="174" t="s">
        <v>153</v>
      </c>
      <c r="D170" s="175"/>
      <c r="E170" s="175"/>
      <c r="F170" s="175"/>
      <c r="G170" s="176"/>
      <c r="I170" s="107"/>
      <c r="K170" s="107"/>
      <c r="L170" s="108" t="s">
        <v>153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1" t="s">
        <v>48</v>
      </c>
      <c r="D171" s="172"/>
      <c r="E171" s="109">
        <v>0</v>
      </c>
      <c r="F171" s="110"/>
      <c r="G171" s="111"/>
      <c r="H171" s="112"/>
      <c r="I171" s="107"/>
      <c r="K171" s="107"/>
      <c r="M171" s="108" t="s">
        <v>48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 t="shared" ref="BD171:BD176" si="5">C170</f>
        <v>vč. lepidla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1" t="s">
        <v>53</v>
      </c>
      <c r="D172" s="172"/>
      <c r="E172" s="109">
        <v>7.2519999999999998</v>
      </c>
      <c r="F172" s="110"/>
      <c r="G172" s="111"/>
      <c r="H172" s="112"/>
      <c r="I172" s="107"/>
      <c r="K172" s="107"/>
      <c r="M172" s="108" t="s">
        <v>53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 t="shared" si="5"/>
        <v>2.NP:</v>
      </c>
      <c r="BE172" s="104"/>
      <c r="BF172" s="104"/>
      <c r="BG172" s="104"/>
      <c r="BH172" s="104"/>
      <c r="BI172" s="104"/>
      <c r="BJ172" s="104"/>
      <c r="BK172" s="104"/>
    </row>
    <row r="173" spans="1:104" ht="22.5" x14ac:dyDescent="0.2">
      <c r="A173" s="105"/>
      <c r="B173" s="106"/>
      <c r="C173" s="171" t="s">
        <v>154</v>
      </c>
      <c r="D173" s="172"/>
      <c r="E173" s="109">
        <v>8.6613000000000007</v>
      </c>
      <c r="F173" s="110"/>
      <c r="G173" s="111"/>
      <c r="H173" s="112"/>
      <c r="I173" s="107"/>
      <c r="K173" s="107"/>
      <c r="M173" s="108" t="s">
        <v>154</v>
      </c>
      <c r="O173" s="9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13" t="str">
        <f t="shared" si="5"/>
        <v>(4,4+4,285)*1,67/2</v>
      </c>
      <c r="BE173" s="104"/>
      <c r="BF173" s="104"/>
      <c r="BG173" s="104"/>
      <c r="BH173" s="104"/>
      <c r="BI173" s="104"/>
      <c r="BJ173" s="104"/>
      <c r="BK173" s="104"/>
    </row>
    <row r="174" spans="1:104" x14ac:dyDescent="0.2">
      <c r="A174" s="105"/>
      <c r="B174" s="106"/>
      <c r="C174" s="171" t="s">
        <v>50</v>
      </c>
      <c r="D174" s="172"/>
      <c r="E174" s="109">
        <v>0</v>
      </c>
      <c r="F174" s="110"/>
      <c r="G174" s="111"/>
      <c r="H174" s="112"/>
      <c r="I174" s="107"/>
      <c r="K174" s="107"/>
      <c r="M174" s="108" t="s">
        <v>50</v>
      </c>
      <c r="O174" s="9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13" t="str">
        <f t="shared" si="5"/>
        <v>2,0*(1,115+1,0+1,675)-0,39*(2,0-1,47)+0,2*(1,67+2*3,285-2*0,9)</v>
      </c>
      <c r="BE174" s="104"/>
      <c r="BF174" s="104"/>
      <c r="BG174" s="104"/>
      <c r="BH174" s="104"/>
      <c r="BI174" s="104"/>
      <c r="BJ174" s="104"/>
      <c r="BK174" s="104"/>
    </row>
    <row r="175" spans="1:104" x14ac:dyDescent="0.2">
      <c r="A175" s="105"/>
      <c r="B175" s="106"/>
      <c r="C175" s="171" t="s">
        <v>53</v>
      </c>
      <c r="D175" s="172"/>
      <c r="E175" s="109">
        <v>7.2519999999999998</v>
      </c>
      <c r="F175" s="110"/>
      <c r="G175" s="111"/>
      <c r="H175" s="112"/>
      <c r="I175" s="107"/>
      <c r="K175" s="107"/>
      <c r="M175" s="108" t="s">
        <v>53</v>
      </c>
      <c r="O175" s="9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13" t="str">
        <f t="shared" si="5"/>
        <v>3.NP:</v>
      </c>
      <c r="BE175" s="104"/>
      <c r="BF175" s="104"/>
      <c r="BG175" s="104"/>
      <c r="BH175" s="104"/>
      <c r="BI175" s="104"/>
      <c r="BJ175" s="104"/>
      <c r="BK175" s="104"/>
    </row>
    <row r="176" spans="1:104" ht="22.5" x14ac:dyDescent="0.2">
      <c r="A176" s="105"/>
      <c r="B176" s="106"/>
      <c r="C176" s="171" t="s">
        <v>154</v>
      </c>
      <c r="D176" s="172"/>
      <c r="E176" s="109">
        <v>8.6613000000000007</v>
      </c>
      <c r="F176" s="110"/>
      <c r="G176" s="111"/>
      <c r="H176" s="112"/>
      <c r="I176" s="107"/>
      <c r="K176" s="107"/>
      <c r="M176" s="108" t="s">
        <v>154</v>
      </c>
      <c r="O176" s="9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13" t="str">
        <f t="shared" si="5"/>
        <v>(4,4+4,285)*1,67/2</v>
      </c>
      <c r="BE176" s="104"/>
      <c r="BF176" s="104"/>
      <c r="BG176" s="104"/>
      <c r="BH176" s="104"/>
      <c r="BI176" s="104"/>
      <c r="BJ176" s="104"/>
      <c r="BK176" s="104"/>
    </row>
    <row r="177" spans="1:104" x14ac:dyDescent="0.2">
      <c r="A177" s="95">
        <v>31</v>
      </c>
      <c r="B177" s="96" t="s">
        <v>155</v>
      </c>
      <c r="C177" s="97" t="s">
        <v>156</v>
      </c>
      <c r="D177" s="98" t="s">
        <v>145</v>
      </c>
      <c r="E177" s="99">
        <v>0.132930819999968</v>
      </c>
      <c r="F177" s="100"/>
      <c r="G177" s="101">
        <f>E177*F177</f>
        <v>0</v>
      </c>
      <c r="H177" s="102">
        <v>0</v>
      </c>
      <c r="I177" s="103">
        <f>E177*H177</f>
        <v>0</v>
      </c>
      <c r="J177" s="102"/>
      <c r="K177" s="103">
        <f>E177*J177</f>
        <v>0</v>
      </c>
      <c r="O177" s="94"/>
      <c r="Z177" s="104"/>
      <c r="AA177" s="104">
        <v>7</v>
      </c>
      <c r="AB177" s="104">
        <v>1001</v>
      </c>
      <c r="AC177" s="104">
        <v>5</v>
      </c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04"/>
      <c r="BE177" s="104"/>
      <c r="BF177" s="104"/>
      <c r="BG177" s="104"/>
      <c r="BH177" s="104"/>
      <c r="BI177" s="104"/>
      <c r="BJ177" s="104"/>
      <c r="BK177" s="104"/>
      <c r="CA177" s="104">
        <v>7</v>
      </c>
      <c r="CB177" s="104">
        <v>1001</v>
      </c>
      <c r="CZ177" s="61">
        <v>2</v>
      </c>
    </row>
    <row r="178" spans="1:104" x14ac:dyDescent="0.2">
      <c r="A178" s="114" t="s">
        <v>30</v>
      </c>
      <c r="B178" s="115" t="s">
        <v>146</v>
      </c>
      <c r="C178" s="116" t="s">
        <v>147</v>
      </c>
      <c r="D178" s="117"/>
      <c r="E178" s="118"/>
      <c r="F178" s="118"/>
      <c r="G178" s="119">
        <f>SUM(G163:G177)</f>
        <v>0</v>
      </c>
      <c r="H178" s="120"/>
      <c r="I178" s="121">
        <f>SUM(I163:I177)</f>
        <v>0.13293081999996795</v>
      </c>
      <c r="J178" s="122"/>
      <c r="K178" s="121">
        <f>SUM(K163:K177)</f>
        <v>0</v>
      </c>
      <c r="O178" s="94"/>
      <c r="X178" s="123">
        <f>K178</f>
        <v>0</v>
      </c>
      <c r="Y178" s="123">
        <f>I178</f>
        <v>0.13293081999996795</v>
      </c>
      <c r="Z178" s="124">
        <f>G178</f>
        <v>0</v>
      </c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25"/>
      <c r="BB178" s="125"/>
      <c r="BC178" s="125"/>
      <c r="BD178" s="125"/>
      <c r="BE178" s="125"/>
      <c r="BF178" s="125"/>
      <c r="BG178" s="104"/>
      <c r="BH178" s="104"/>
      <c r="BI178" s="104"/>
      <c r="BJ178" s="104"/>
      <c r="BK178" s="104"/>
    </row>
    <row r="179" spans="1:104" ht="14.25" customHeight="1" x14ac:dyDescent="0.2">
      <c r="A179" s="86" t="s">
        <v>27</v>
      </c>
      <c r="B179" s="87" t="s">
        <v>157</v>
      </c>
      <c r="C179" s="88" t="s">
        <v>158</v>
      </c>
      <c r="D179" s="89"/>
      <c r="E179" s="90"/>
      <c r="F179" s="90"/>
      <c r="G179" s="91"/>
      <c r="H179" s="92"/>
      <c r="I179" s="93"/>
      <c r="J179" s="92"/>
      <c r="K179" s="93"/>
      <c r="O179" s="94"/>
    </row>
    <row r="180" spans="1:104" x14ac:dyDescent="0.2">
      <c r="A180" s="95">
        <v>32</v>
      </c>
      <c r="B180" s="96" t="s">
        <v>159</v>
      </c>
      <c r="C180" s="97" t="s">
        <v>160</v>
      </c>
      <c r="D180" s="98" t="s">
        <v>104</v>
      </c>
      <c r="E180" s="99">
        <v>2</v>
      </c>
      <c r="F180" s="100"/>
      <c r="G180" s="101">
        <f>E180*F180</f>
        <v>0</v>
      </c>
      <c r="H180" s="102">
        <v>0</v>
      </c>
      <c r="I180" s="103">
        <f>E180*H180</f>
        <v>0</v>
      </c>
      <c r="J180" s="102">
        <v>-2.7559999999993999E-2</v>
      </c>
      <c r="K180" s="103">
        <f>E180*J180</f>
        <v>-5.5119999999987998E-2</v>
      </c>
      <c r="O180" s="94"/>
      <c r="Z180" s="104"/>
      <c r="AA180" s="104">
        <v>1</v>
      </c>
      <c r="AB180" s="104">
        <v>7</v>
      </c>
      <c r="AC180" s="104">
        <v>7</v>
      </c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04"/>
      <c r="BE180" s="104"/>
      <c r="BF180" s="104"/>
      <c r="BG180" s="104"/>
      <c r="BH180" s="104"/>
      <c r="BI180" s="104"/>
      <c r="BJ180" s="104"/>
      <c r="BK180" s="104"/>
      <c r="CA180" s="104">
        <v>1</v>
      </c>
      <c r="CB180" s="104">
        <v>7</v>
      </c>
      <c r="CZ180" s="61">
        <v>2</v>
      </c>
    </row>
    <row r="181" spans="1:104" x14ac:dyDescent="0.2">
      <c r="A181" s="105"/>
      <c r="B181" s="106"/>
      <c r="C181" s="171" t="s">
        <v>48</v>
      </c>
      <c r="D181" s="172"/>
      <c r="E181" s="109">
        <v>0</v>
      </c>
      <c r="F181" s="110"/>
      <c r="G181" s="111"/>
      <c r="H181" s="112"/>
      <c r="I181" s="107"/>
      <c r="K181" s="107"/>
      <c r="M181" s="108" t="s">
        <v>48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>C180</f>
        <v>Demontáž vpusti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1" t="s">
        <v>28</v>
      </c>
      <c r="D182" s="172"/>
      <c r="E182" s="109">
        <v>1</v>
      </c>
      <c r="F182" s="110"/>
      <c r="G182" s="111"/>
      <c r="H182" s="112"/>
      <c r="I182" s="107"/>
      <c r="K182" s="107"/>
      <c r="M182" s="108">
        <v>1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>C181</f>
        <v>2.NP: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1" t="s">
        <v>50</v>
      </c>
      <c r="D183" s="172"/>
      <c r="E183" s="109">
        <v>0</v>
      </c>
      <c r="F183" s="110"/>
      <c r="G183" s="111"/>
      <c r="H183" s="112"/>
      <c r="I183" s="107"/>
      <c r="K183" s="107"/>
      <c r="M183" s="108" t="s">
        <v>50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>C182</f>
        <v>1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105"/>
      <c r="B184" s="106"/>
      <c r="C184" s="171" t="s">
        <v>28</v>
      </c>
      <c r="D184" s="172"/>
      <c r="E184" s="109">
        <v>1</v>
      </c>
      <c r="F184" s="110"/>
      <c r="G184" s="111"/>
      <c r="H184" s="112"/>
      <c r="I184" s="107"/>
      <c r="K184" s="107"/>
      <c r="M184" s="108">
        <v>1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3.NP: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95">
        <v>33</v>
      </c>
      <c r="B185" s="96" t="s">
        <v>161</v>
      </c>
      <c r="C185" s="97" t="s">
        <v>162</v>
      </c>
      <c r="D185" s="98" t="s">
        <v>104</v>
      </c>
      <c r="E185" s="99">
        <v>0</v>
      </c>
      <c r="F185" s="100"/>
      <c r="G185" s="101">
        <f>E185*F185</f>
        <v>0</v>
      </c>
      <c r="H185" s="102">
        <v>7.4699999999978698E-3</v>
      </c>
      <c r="I185" s="103">
        <f>E185*H185</f>
        <v>0</v>
      </c>
      <c r="J185" s="102">
        <v>0</v>
      </c>
      <c r="K185" s="103">
        <f>E185*J185</f>
        <v>0</v>
      </c>
      <c r="O185" s="94"/>
      <c r="Z185" s="104"/>
      <c r="AA185" s="104">
        <v>1</v>
      </c>
      <c r="AB185" s="104">
        <v>7</v>
      </c>
      <c r="AC185" s="104">
        <v>7</v>
      </c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04"/>
      <c r="BE185" s="104"/>
      <c r="BF185" s="104"/>
      <c r="BG185" s="104"/>
      <c r="BH185" s="104"/>
      <c r="BI185" s="104"/>
      <c r="BJ185" s="104"/>
      <c r="BK185" s="104"/>
      <c r="CA185" s="104">
        <v>1</v>
      </c>
      <c r="CB185" s="104">
        <v>7</v>
      </c>
      <c r="CZ185" s="61">
        <v>2</v>
      </c>
    </row>
    <row r="186" spans="1:104" x14ac:dyDescent="0.2">
      <c r="A186" s="105"/>
      <c r="B186" s="106"/>
      <c r="C186" s="171" t="s">
        <v>48</v>
      </c>
      <c r="D186" s="172"/>
      <c r="E186" s="109">
        <v>0</v>
      </c>
      <c r="F186" s="110"/>
      <c r="G186" s="111"/>
      <c r="H186" s="112"/>
      <c r="I186" s="107"/>
      <c r="K186" s="107"/>
      <c r="M186" s="108" t="s">
        <v>48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13" t="str">
        <f>C185</f>
        <v>Vpusť podlahová s nerez mřížkou dl. 1100 mm</v>
      </c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1" t="s">
        <v>28</v>
      </c>
      <c r="D187" s="172"/>
      <c r="E187" s="109">
        <v>0</v>
      </c>
      <c r="F187" s="110"/>
      <c r="G187" s="111"/>
      <c r="H187" s="112"/>
      <c r="I187" s="107"/>
      <c r="K187" s="107"/>
      <c r="M187" s="108">
        <v>1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>C186</f>
        <v>2.NP: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105"/>
      <c r="B188" s="106"/>
      <c r="C188" s="171" t="s">
        <v>50</v>
      </c>
      <c r="D188" s="172"/>
      <c r="E188" s="109">
        <v>0</v>
      </c>
      <c r="F188" s="110"/>
      <c r="G188" s="111"/>
      <c r="H188" s="112"/>
      <c r="I188" s="107"/>
      <c r="K188" s="107"/>
      <c r="M188" s="108" t="s">
        <v>50</v>
      </c>
      <c r="O188" s="9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13" t="str">
        <f>C187</f>
        <v>1</v>
      </c>
      <c r="BE188" s="104"/>
      <c r="BF188" s="104"/>
      <c r="BG188" s="104"/>
      <c r="BH188" s="104"/>
      <c r="BI188" s="104"/>
      <c r="BJ188" s="104"/>
      <c r="BK188" s="104"/>
    </row>
    <row r="189" spans="1:104" x14ac:dyDescent="0.2">
      <c r="A189" s="105"/>
      <c r="B189" s="106"/>
      <c r="C189" s="171" t="s">
        <v>28</v>
      </c>
      <c r="D189" s="172"/>
      <c r="E189" s="109">
        <v>0</v>
      </c>
      <c r="F189" s="110"/>
      <c r="G189" s="111"/>
      <c r="H189" s="112"/>
      <c r="I189" s="107"/>
      <c r="K189" s="107"/>
      <c r="M189" s="108">
        <v>1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3.NP: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95">
        <v>34</v>
      </c>
      <c r="B190" s="96" t="s">
        <v>163</v>
      </c>
      <c r="C190" s="97" t="s">
        <v>164</v>
      </c>
      <c r="D190" s="98" t="s">
        <v>145</v>
      </c>
      <c r="E190" s="99">
        <v>1.49399999999957E-2</v>
      </c>
      <c r="F190" s="100"/>
      <c r="G190" s="101">
        <f>E190*F190</f>
        <v>0</v>
      </c>
      <c r="H190" s="102">
        <v>0</v>
      </c>
      <c r="I190" s="103">
        <f>E190*H190</f>
        <v>0</v>
      </c>
      <c r="J190" s="102"/>
      <c r="K190" s="103">
        <f>E190*J190</f>
        <v>0</v>
      </c>
      <c r="O190" s="94"/>
      <c r="Z190" s="104"/>
      <c r="AA190" s="104">
        <v>7</v>
      </c>
      <c r="AB190" s="104">
        <v>1001</v>
      </c>
      <c r="AC190" s="104">
        <v>5</v>
      </c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CA190" s="104">
        <v>7</v>
      </c>
      <c r="CB190" s="104">
        <v>1001</v>
      </c>
      <c r="CZ190" s="61">
        <v>2</v>
      </c>
    </row>
    <row r="191" spans="1:104" x14ac:dyDescent="0.2">
      <c r="A191" s="114" t="s">
        <v>30</v>
      </c>
      <c r="B191" s="115" t="s">
        <v>157</v>
      </c>
      <c r="C191" s="116" t="s">
        <v>158</v>
      </c>
      <c r="D191" s="117"/>
      <c r="E191" s="118"/>
      <c r="F191" s="118"/>
      <c r="G191" s="119">
        <f>SUM(G179:G190)</f>
        <v>0</v>
      </c>
      <c r="H191" s="120"/>
      <c r="I191" s="121">
        <f>SUM(I179:I190)</f>
        <v>0</v>
      </c>
      <c r="J191" s="122"/>
      <c r="K191" s="121">
        <f>SUM(K179:K190)</f>
        <v>-5.5119999999987998E-2</v>
      </c>
      <c r="O191" s="94"/>
      <c r="X191" s="123">
        <f>K191</f>
        <v>-5.5119999999987998E-2</v>
      </c>
      <c r="Y191" s="123">
        <f>I191</f>
        <v>0</v>
      </c>
      <c r="Z191" s="124">
        <f>G191</f>
        <v>0</v>
      </c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25"/>
      <c r="BB191" s="125"/>
      <c r="BC191" s="125"/>
      <c r="BD191" s="125"/>
      <c r="BE191" s="125"/>
      <c r="BF191" s="125"/>
      <c r="BG191" s="104"/>
      <c r="BH191" s="104"/>
      <c r="BI191" s="104"/>
      <c r="BJ191" s="104"/>
      <c r="BK191" s="104"/>
    </row>
    <row r="192" spans="1:104" ht="14.25" customHeight="1" x14ac:dyDescent="0.2">
      <c r="A192" s="86" t="s">
        <v>27</v>
      </c>
      <c r="B192" s="87" t="s">
        <v>165</v>
      </c>
      <c r="C192" s="88" t="s">
        <v>166</v>
      </c>
      <c r="D192" s="89"/>
      <c r="E192" s="90"/>
      <c r="F192" s="90"/>
      <c r="G192" s="91"/>
      <c r="H192" s="92"/>
      <c r="I192" s="93"/>
      <c r="J192" s="92"/>
      <c r="K192" s="93"/>
      <c r="O192" s="94"/>
    </row>
    <row r="193" spans="1:104" x14ac:dyDescent="0.2">
      <c r="A193" s="95">
        <v>35</v>
      </c>
      <c r="B193" s="96" t="s">
        <v>167</v>
      </c>
      <c r="C193" s="97" t="s">
        <v>168</v>
      </c>
      <c r="D193" s="98" t="s">
        <v>29</v>
      </c>
      <c r="E193" s="99">
        <v>7.2</v>
      </c>
      <c r="F193" s="100"/>
      <c r="G193" s="101">
        <f>E193*F193</f>
        <v>0</v>
      </c>
      <c r="H193" s="102">
        <v>0</v>
      </c>
      <c r="I193" s="103">
        <f>E193*H193</f>
        <v>0</v>
      </c>
      <c r="J193" s="102">
        <v>0</v>
      </c>
      <c r="K193" s="103">
        <f>E193*J193</f>
        <v>0</v>
      </c>
      <c r="O193" s="94"/>
      <c r="Z193" s="104"/>
      <c r="AA193" s="104">
        <v>1</v>
      </c>
      <c r="AB193" s="104">
        <v>7</v>
      </c>
      <c r="AC193" s="104">
        <v>7</v>
      </c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CA193" s="104">
        <v>1</v>
      </c>
      <c r="CB193" s="104">
        <v>7</v>
      </c>
      <c r="CZ193" s="61">
        <v>2</v>
      </c>
    </row>
    <row r="194" spans="1:104" x14ac:dyDescent="0.2">
      <c r="A194" s="105"/>
      <c r="B194" s="106"/>
      <c r="C194" s="171" t="s">
        <v>48</v>
      </c>
      <c r="D194" s="172"/>
      <c r="E194" s="109">
        <v>0</v>
      </c>
      <c r="F194" s="110"/>
      <c r="G194" s="111"/>
      <c r="H194" s="112"/>
      <c r="I194" s="107"/>
      <c r="K194" s="107"/>
      <c r="M194" s="108" t="s">
        <v>48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Montáž dveří tesařských jednokřídlových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1" t="s">
        <v>169</v>
      </c>
      <c r="D195" s="172"/>
      <c r="E195" s="109">
        <v>3.6</v>
      </c>
      <c r="F195" s="110"/>
      <c r="G195" s="111"/>
      <c r="H195" s="112"/>
      <c r="I195" s="107"/>
      <c r="K195" s="107"/>
      <c r="M195" s="108" t="s">
        <v>169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2.NP: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1" t="s">
        <v>50</v>
      </c>
      <c r="D196" s="172"/>
      <c r="E196" s="109">
        <v>0</v>
      </c>
      <c r="F196" s="110"/>
      <c r="G196" s="111"/>
      <c r="H196" s="112"/>
      <c r="I196" s="107"/>
      <c r="K196" s="107"/>
      <c r="M196" s="108" t="s">
        <v>50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2*0,9*2,0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1" t="s">
        <v>169</v>
      </c>
      <c r="D197" s="172"/>
      <c r="E197" s="109">
        <v>3.6</v>
      </c>
      <c r="F197" s="110"/>
      <c r="G197" s="111"/>
      <c r="H197" s="112"/>
      <c r="I197" s="107"/>
      <c r="K197" s="107"/>
      <c r="M197" s="108" t="s">
        <v>169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>C196</f>
        <v>3.NP: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14" t="s">
        <v>30</v>
      </c>
      <c r="B198" s="115" t="s">
        <v>165</v>
      </c>
      <c r="C198" s="116" t="s">
        <v>166</v>
      </c>
      <c r="D198" s="117"/>
      <c r="E198" s="118"/>
      <c r="F198" s="118"/>
      <c r="G198" s="119">
        <f>SUM(G192:G197)</f>
        <v>0</v>
      </c>
      <c r="H198" s="120"/>
      <c r="I198" s="121">
        <f>SUM(I192:I197)</f>
        <v>0</v>
      </c>
      <c r="J198" s="122"/>
      <c r="K198" s="121">
        <f>SUM(K192:K197)</f>
        <v>0</v>
      </c>
      <c r="O198" s="94"/>
      <c r="X198" s="123">
        <f>K198</f>
        <v>0</v>
      </c>
      <c r="Y198" s="123">
        <f>I198</f>
        <v>0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170</v>
      </c>
      <c r="C199" s="88" t="s">
        <v>171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36</v>
      </c>
      <c r="B200" s="96" t="s">
        <v>172</v>
      </c>
      <c r="C200" s="97" t="s">
        <v>173</v>
      </c>
      <c r="D200" s="98" t="s">
        <v>56</v>
      </c>
      <c r="E200" s="99">
        <v>2.25</v>
      </c>
      <c r="F200" s="100"/>
      <c r="G200" s="101">
        <f>E200*F200</f>
        <v>0</v>
      </c>
      <c r="H200" s="102">
        <v>3.9999999999984499E-5</v>
      </c>
      <c r="I200" s="103">
        <f>E200*H200</f>
        <v>8.9999999999965121E-5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1" t="s">
        <v>44</v>
      </c>
      <c r="D201" s="172"/>
      <c r="E201" s="109">
        <v>0</v>
      </c>
      <c r="F201" s="110"/>
      <c r="G201" s="111"/>
      <c r="H201" s="112"/>
      <c r="I201" s="107"/>
      <c r="K201" s="107"/>
      <c r="M201" s="108" t="s">
        <v>44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Spára podlaha - stěna, silikonem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1" t="s">
        <v>174</v>
      </c>
      <c r="D202" s="172"/>
      <c r="E202" s="109">
        <v>2.25</v>
      </c>
      <c r="F202" s="110"/>
      <c r="G202" s="111"/>
      <c r="H202" s="112"/>
      <c r="I202" s="107"/>
      <c r="K202" s="107"/>
      <c r="M202" s="108" t="s">
        <v>174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1.NP:</v>
      </c>
      <c r="BE202" s="104"/>
      <c r="BF202" s="104"/>
      <c r="BG202" s="104"/>
      <c r="BH202" s="104"/>
      <c r="BI202" s="104"/>
      <c r="BJ202" s="104"/>
      <c r="BK202" s="104"/>
    </row>
    <row r="203" spans="1:104" ht="22.5" x14ac:dyDescent="0.2">
      <c r="A203" s="95">
        <v>37</v>
      </c>
      <c r="B203" s="96" t="s">
        <v>175</v>
      </c>
      <c r="C203" s="97" t="s">
        <v>176</v>
      </c>
      <c r="D203" s="98" t="s">
        <v>29</v>
      </c>
      <c r="E203" s="99">
        <v>14.5039</v>
      </c>
      <c r="F203" s="100"/>
      <c r="G203" s="101">
        <f>E203*F203</f>
        <v>0</v>
      </c>
      <c r="H203" s="102">
        <v>9.7300000000046794E-3</v>
      </c>
      <c r="I203" s="103">
        <f>E203*H203</f>
        <v>0.14112294700006786</v>
      </c>
      <c r="J203" s="102">
        <v>0</v>
      </c>
      <c r="K203" s="103">
        <f>E203*J203</f>
        <v>0</v>
      </c>
      <c r="O203" s="94"/>
      <c r="Z203" s="104"/>
      <c r="AA203" s="104">
        <v>2</v>
      </c>
      <c r="AB203" s="104">
        <v>7</v>
      </c>
      <c r="AC203" s="104">
        <v>7</v>
      </c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04"/>
      <c r="BE203" s="104"/>
      <c r="BF203" s="104"/>
      <c r="BG203" s="104"/>
      <c r="BH203" s="104"/>
      <c r="BI203" s="104"/>
      <c r="BJ203" s="104"/>
      <c r="BK203" s="104"/>
      <c r="CA203" s="104">
        <v>2</v>
      </c>
      <c r="CB203" s="104">
        <v>7</v>
      </c>
      <c r="CZ203" s="61">
        <v>2</v>
      </c>
    </row>
    <row r="204" spans="1:104" ht="25.5" x14ac:dyDescent="0.2">
      <c r="A204" s="105"/>
      <c r="B204" s="106"/>
      <c r="C204" s="171" t="s">
        <v>48</v>
      </c>
      <c r="D204" s="172"/>
      <c r="E204" s="109">
        <v>0</v>
      </c>
      <c r="F204" s="110"/>
      <c r="G204" s="111"/>
      <c r="H204" s="112"/>
      <c r="I204" s="107"/>
      <c r="K204" s="107"/>
      <c r="M204" s="108" t="s">
        <v>48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Dlažba z dlaždic keramických 20 x 20 cm do tmele, dlažba ve specifikaci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105"/>
      <c r="B205" s="106"/>
      <c r="C205" s="171" t="s">
        <v>53</v>
      </c>
      <c r="D205" s="172"/>
      <c r="E205" s="109">
        <v>7.2519999999999998</v>
      </c>
      <c r="F205" s="110"/>
      <c r="G205" s="111"/>
      <c r="H205" s="112"/>
      <c r="I205" s="107"/>
      <c r="K205" s="107"/>
      <c r="M205" s="108" t="s">
        <v>53</v>
      </c>
      <c r="O205" s="94"/>
      <c r="Z205" s="104"/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13" t="str">
        <f>C204</f>
        <v>2.NP:</v>
      </c>
      <c r="BE205" s="104"/>
      <c r="BF205" s="104"/>
      <c r="BG205" s="104"/>
      <c r="BH205" s="104"/>
      <c r="BI205" s="104"/>
      <c r="BJ205" s="104"/>
      <c r="BK205" s="104"/>
    </row>
    <row r="206" spans="1:104" x14ac:dyDescent="0.2">
      <c r="A206" s="105"/>
      <c r="B206" s="106"/>
      <c r="C206" s="171" t="s">
        <v>50</v>
      </c>
      <c r="D206" s="172"/>
      <c r="E206" s="109">
        <v>0</v>
      </c>
      <c r="F206" s="110"/>
      <c r="G206" s="111"/>
      <c r="H206" s="112"/>
      <c r="I206" s="107"/>
      <c r="K206" s="107"/>
      <c r="M206" s="108" t="s">
        <v>50</v>
      </c>
      <c r="O206" s="9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13" t="str">
        <f>C205</f>
        <v>(4,4+4,285)*1,67/2</v>
      </c>
      <c r="BE206" s="104"/>
      <c r="BF206" s="104"/>
      <c r="BG206" s="104"/>
      <c r="BH206" s="104"/>
      <c r="BI206" s="104"/>
      <c r="BJ206" s="104"/>
      <c r="BK206" s="104"/>
    </row>
    <row r="207" spans="1:104" x14ac:dyDescent="0.2">
      <c r="A207" s="105"/>
      <c r="B207" s="106"/>
      <c r="C207" s="171" t="s">
        <v>53</v>
      </c>
      <c r="D207" s="172"/>
      <c r="E207" s="109">
        <v>7.2519999999999998</v>
      </c>
      <c r="F207" s="110"/>
      <c r="G207" s="111"/>
      <c r="H207" s="112"/>
      <c r="I207" s="107"/>
      <c r="K207" s="107"/>
      <c r="M207" s="108" t="s">
        <v>53</v>
      </c>
      <c r="O207" s="9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13" t="str">
        <f>C206</f>
        <v>3.NP:</v>
      </c>
      <c r="BE207" s="104"/>
      <c r="BF207" s="104"/>
      <c r="BG207" s="104"/>
      <c r="BH207" s="104"/>
      <c r="BI207" s="104"/>
      <c r="BJ207" s="104"/>
      <c r="BK207" s="104"/>
    </row>
    <row r="208" spans="1:104" x14ac:dyDescent="0.2">
      <c r="A208" s="95">
        <v>38</v>
      </c>
      <c r="B208" s="96" t="s">
        <v>177</v>
      </c>
      <c r="C208" s="97" t="s">
        <v>178</v>
      </c>
      <c r="D208" s="98" t="s">
        <v>29</v>
      </c>
      <c r="E208" s="99">
        <v>14.794</v>
      </c>
      <c r="F208" s="100"/>
      <c r="G208" s="101">
        <f>E208*F208</f>
        <v>0</v>
      </c>
      <c r="H208" s="102">
        <v>1.92000000000121E-2</v>
      </c>
      <c r="I208" s="103">
        <f>E208*H208</f>
        <v>0.28404480000017901</v>
      </c>
      <c r="J208" s="102"/>
      <c r="K208" s="103">
        <f>E208*J208</f>
        <v>0</v>
      </c>
      <c r="O208" s="94"/>
      <c r="Z208" s="104"/>
      <c r="AA208" s="104">
        <v>3</v>
      </c>
      <c r="AB208" s="104">
        <v>0</v>
      </c>
      <c r="AC208" s="104">
        <v>597642021</v>
      </c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04"/>
      <c r="BE208" s="104"/>
      <c r="BF208" s="104"/>
      <c r="BG208" s="104"/>
      <c r="BH208" s="104"/>
      <c r="BI208" s="104"/>
      <c r="BJ208" s="104"/>
      <c r="BK208" s="104"/>
      <c r="CA208" s="104">
        <v>3</v>
      </c>
      <c r="CB208" s="104">
        <v>0</v>
      </c>
      <c r="CZ208" s="61">
        <v>2</v>
      </c>
    </row>
    <row r="209" spans="1:104" x14ac:dyDescent="0.2">
      <c r="A209" s="105"/>
      <c r="B209" s="106"/>
      <c r="C209" s="171" t="s">
        <v>179</v>
      </c>
      <c r="D209" s="172"/>
      <c r="E209" s="109">
        <v>14.794</v>
      </c>
      <c r="F209" s="110"/>
      <c r="G209" s="111"/>
      <c r="H209" s="112"/>
      <c r="I209" s="107"/>
      <c r="K209" s="107"/>
      <c r="M209" s="108" t="s">
        <v>179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Dlažba reliéfní 200x200x9 mm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95">
        <v>39</v>
      </c>
      <c r="B210" s="96" t="s">
        <v>180</v>
      </c>
      <c r="C210" s="97" t="s">
        <v>181</v>
      </c>
      <c r="D210" s="98" t="s">
        <v>145</v>
      </c>
      <c r="E210" s="99">
        <v>0.28413480000017899</v>
      </c>
      <c r="F210" s="100"/>
      <c r="G210" s="101">
        <f>E210*F210</f>
        <v>0</v>
      </c>
      <c r="H210" s="102">
        <v>0</v>
      </c>
      <c r="I210" s="103">
        <f>E210*H210</f>
        <v>0</v>
      </c>
      <c r="J210" s="102"/>
      <c r="K210" s="103">
        <f>E210*J210</f>
        <v>0</v>
      </c>
      <c r="O210" s="94"/>
      <c r="Z210" s="104"/>
      <c r="AA210" s="104">
        <v>7</v>
      </c>
      <c r="AB210" s="104">
        <v>1001</v>
      </c>
      <c r="AC210" s="104">
        <v>5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7</v>
      </c>
      <c r="CB210" s="104">
        <v>1001</v>
      </c>
      <c r="CZ210" s="61">
        <v>2</v>
      </c>
    </row>
    <row r="211" spans="1:104" x14ac:dyDescent="0.2">
      <c r="A211" s="114" t="s">
        <v>30</v>
      </c>
      <c r="B211" s="115" t="s">
        <v>170</v>
      </c>
      <c r="C211" s="116" t="s">
        <v>171</v>
      </c>
      <c r="D211" s="117"/>
      <c r="E211" s="118"/>
      <c r="F211" s="118"/>
      <c r="G211" s="119">
        <f>SUM(G199:G210)</f>
        <v>0</v>
      </c>
      <c r="H211" s="120"/>
      <c r="I211" s="121">
        <f>SUM(I199:I210)</f>
        <v>0.42525774700024688</v>
      </c>
      <c r="J211" s="122"/>
      <c r="K211" s="121">
        <f>SUM(K199:K210)</f>
        <v>0</v>
      </c>
      <c r="O211" s="94"/>
      <c r="X211" s="123">
        <f>K211</f>
        <v>0</v>
      </c>
      <c r="Y211" s="123">
        <f>I211</f>
        <v>0.42525774700024688</v>
      </c>
      <c r="Z211" s="124">
        <f>G211</f>
        <v>0</v>
      </c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25"/>
      <c r="BB211" s="125"/>
      <c r="BC211" s="125"/>
      <c r="BD211" s="125"/>
      <c r="BE211" s="125"/>
      <c r="BF211" s="125"/>
      <c r="BG211" s="104"/>
      <c r="BH211" s="104"/>
      <c r="BI211" s="104"/>
      <c r="BJ211" s="104"/>
      <c r="BK211" s="104"/>
    </row>
    <row r="212" spans="1:104" ht="14.25" customHeight="1" x14ac:dyDescent="0.2">
      <c r="A212" s="86" t="s">
        <v>27</v>
      </c>
      <c r="B212" s="87" t="s">
        <v>182</v>
      </c>
      <c r="C212" s="88" t="s">
        <v>183</v>
      </c>
      <c r="D212" s="89"/>
      <c r="E212" s="90"/>
      <c r="F212" s="90"/>
      <c r="G212" s="91"/>
      <c r="H212" s="92"/>
      <c r="I212" s="93"/>
      <c r="J212" s="92"/>
      <c r="K212" s="93"/>
      <c r="O212" s="94"/>
    </row>
    <row r="213" spans="1:104" x14ac:dyDescent="0.2">
      <c r="A213" s="95">
        <v>40</v>
      </c>
      <c r="B213" s="96" t="s">
        <v>184</v>
      </c>
      <c r="C213" s="97" t="s">
        <v>185</v>
      </c>
      <c r="D213" s="98" t="s">
        <v>56</v>
      </c>
      <c r="E213" s="99">
        <v>3.6</v>
      </c>
      <c r="F213" s="100"/>
      <c r="G213" s="101">
        <f>E213*F213</f>
        <v>0</v>
      </c>
      <c r="H213" s="102">
        <v>3.7000000000020301E-4</v>
      </c>
      <c r="I213" s="103">
        <f>E213*H213</f>
        <v>1.3320000000007308E-3</v>
      </c>
      <c r="J213" s="102">
        <v>0</v>
      </c>
      <c r="K213" s="103">
        <f>E213*J213</f>
        <v>0</v>
      </c>
      <c r="O213" s="94"/>
      <c r="Z213" s="104"/>
      <c r="AA213" s="104">
        <v>1</v>
      </c>
      <c r="AB213" s="104">
        <v>7</v>
      </c>
      <c r="AC213" s="104">
        <v>7</v>
      </c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04"/>
      <c r="BE213" s="104"/>
      <c r="BF213" s="104"/>
      <c r="BG213" s="104"/>
      <c r="BH213" s="104"/>
      <c r="BI213" s="104"/>
      <c r="BJ213" s="104"/>
      <c r="BK213" s="104"/>
      <c r="CA213" s="104">
        <v>1</v>
      </c>
      <c r="CB213" s="104">
        <v>7</v>
      </c>
      <c r="CZ213" s="61">
        <v>2</v>
      </c>
    </row>
    <row r="214" spans="1:104" x14ac:dyDescent="0.2">
      <c r="A214" s="105"/>
      <c r="B214" s="106"/>
      <c r="C214" s="171" t="s">
        <v>48</v>
      </c>
      <c r="D214" s="172"/>
      <c r="E214" s="109">
        <v>0</v>
      </c>
      <c r="F214" s="110"/>
      <c r="G214" s="111"/>
      <c r="H214" s="112"/>
      <c r="I214" s="107"/>
      <c r="K214" s="107"/>
      <c r="M214" s="108" t="s">
        <v>48</v>
      </c>
      <c r="O214" s="9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13" t="str">
        <f>C213</f>
        <v>Lišta nerezová přechodová, stejná výška krytin</v>
      </c>
      <c r="BE214" s="104"/>
      <c r="BF214" s="104"/>
      <c r="BG214" s="104"/>
      <c r="BH214" s="104"/>
      <c r="BI214" s="104"/>
      <c r="BJ214" s="104"/>
      <c r="BK214" s="104"/>
    </row>
    <row r="215" spans="1:104" x14ac:dyDescent="0.2">
      <c r="A215" s="105"/>
      <c r="B215" s="106"/>
      <c r="C215" s="171" t="s">
        <v>186</v>
      </c>
      <c r="D215" s="172"/>
      <c r="E215" s="109">
        <v>1.8</v>
      </c>
      <c r="F215" s="110"/>
      <c r="G215" s="111"/>
      <c r="H215" s="112"/>
      <c r="I215" s="107"/>
      <c r="K215" s="107"/>
      <c r="M215" s="108" t="s">
        <v>186</v>
      </c>
      <c r="O215" s="94"/>
      <c r="Z215" s="104"/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13" t="str">
        <f>C214</f>
        <v>2.NP:</v>
      </c>
      <c r="BE215" s="104"/>
      <c r="BF215" s="104"/>
      <c r="BG215" s="104"/>
      <c r="BH215" s="104"/>
      <c r="BI215" s="104"/>
      <c r="BJ215" s="104"/>
      <c r="BK215" s="104"/>
    </row>
    <row r="216" spans="1:104" x14ac:dyDescent="0.2">
      <c r="A216" s="105"/>
      <c r="B216" s="106"/>
      <c r="C216" s="171" t="s">
        <v>50</v>
      </c>
      <c r="D216" s="172"/>
      <c r="E216" s="109">
        <v>0</v>
      </c>
      <c r="F216" s="110"/>
      <c r="G216" s="111"/>
      <c r="H216" s="112"/>
      <c r="I216" s="107"/>
      <c r="K216" s="107"/>
      <c r="M216" s="108" t="s">
        <v>50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2*0,9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105"/>
      <c r="B217" s="106"/>
      <c r="C217" s="171" t="s">
        <v>186</v>
      </c>
      <c r="D217" s="172"/>
      <c r="E217" s="109">
        <v>1.8</v>
      </c>
      <c r="F217" s="110"/>
      <c r="G217" s="111"/>
      <c r="H217" s="112"/>
      <c r="I217" s="107"/>
      <c r="K217" s="107"/>
      <c r="M217" s="108" t="s">
        <v>186</v>
      </c>
      <c r="O217" s="94"/>
      <c r="Z217" s="104"/>
      <c r="AA217" s="104"/>
      <c r="AB217" s="104"/>
      <c r="AC217" s="104"/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13" t="str">
        <f>C216</f>
        <v>3.NP:</v>
      </c>
      <c r="BE217" s="104"/>
      <c r="BF217" s="104"/>
      <c r="BG217" s="104"/>
      <c r="BH217" s="104"/>
      <c r="BI217" s="104"/>
      <c r="BJ217" s="104"/>
      <c r="BK217" s="104"/>
    </row>
    <row r="218" spans="1:104" x14ac:dyDescent="0.2">
      <c r="A218" s="114" t="s">
        <v>30</v>
      </c>
      <c r="B218" s="115" t="s">
        <v>182</v>
      </c>
      <c r="C218" s="116" t="s">
        <v>183</v>
      </c>
      <c r="D218" s="117"/>
      <c r="E218" s="118"/>
      <c r="F218" s="118"/>
      <c r="G218" s="119">
        <f>SUM(G212:G217)</f>
        <v>0</v>
      </c>
      <c r="H218" s="120"/>
      <c r="I218" s="121">
        <f>SUM(I212:I217)</f>
        <v>1.3320000000007308E-3</v>
      </c>
      <c r="J218" s="122"/>
      <c r="K218" s="121">
        <f>SUM(K212:K217)</f>
        <v>0</v>
      </c>
      <c r="O218" s="94"/>
      <c r="X218" s="123">
        <f>K218</f>
        <v>0</v>
      </c>
      <c r="Y218" s="123">
        <f>I218</f>
        <v>1.3320000000007308E-3</v>
      </c>
      <c r="Z218" s="124">
        <f>G218</f>
        <v>0</v>
      </c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25"/>
      <c r="BB218" s="125"/>
      <c r="BC218" s="125"/>
      <c r="BD218" s="125"/>
      <c r="BE218" s="125"/>
      <c r="BF218" s="125"/>
      <c r="BG218" s="104"/>
      <c r="BH218" s="104"/>
      <c r="BI218" s="104"/>
      <c r="BJ218" s="104"/>
      <c r="BK218" s="104"/>
    </row>
    <row r="219" spans="1:104" ht="14.25" customHeight="1" x14ac:dyDescent="0.2">
      <c r="A219" s="86" t="s">
        <v>27</v>
      </c>
      <c r="B219" s="87" t="s">
        <v>187</v>
      </c>
      <c r="C219" s="88" t="s">
        <v>188</v>
      </c>
      <c r="D219" s="89"/>
      <c r="E219" s="90"/>
      <c r="F219" s="90"/>
      <c r="G219" s="91"/>
      <c r="H219" s="92"/>
      <c r="I219" s="93"/>
      <c r="J219" s="92"/>
      <c r="K219" s="93"/>
      <c r="O219" s="94"/>
    </row>
    <row r="220" spans="1:104" x14ac:dyDescent="0.2">
      <c r="A220" s="95">
        <v>41</v>
      </c>
      <c r="B220" s="96" t="s">
        <v>189</v>
      </c>
      <c r="C220" s="97" t="s">
        <v>190</v>
      </c>
      <c r="D220" s="98" t="s">
        <v>29</v>
      </c>
      <c r="E220" s="99">
        <v>40.030799999999999</v>
      </c>
      <c r="F220" s="100"/>
      <c r="G220" s="101">
        <f>E220*F220</f>
        <v>0</v>
      </c>
      <c r="H220" s="102">
        <v>4.5500000000018304E-3</v>
      </c>
      <c r="I220" s="103">
        <f>E220*H220</f>
        <v>0.18214014000007328</v>
      </c>
      <c r="J220" s="102">
        <v>0</v>
      </c>
      <c r="K220" s="103">
        <f>E220*J220</f>
        <v>0</v>
      </c>
      <c r="O220" s="94"/>
      <c r="Z220" s="104"/>
      <c r="AA220" s="104">
        <v>1</v>
      </c>
      <c r="AB220" s="104">
        <v>7</v>
      </c>
      <c r="AC220" s="104">
        <v>7</v>
      </c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CA220" s="104">
        <v>1</v>
      </c>
      <c r="CB220" s="104">
        <v>7</v>
      </c>
      <c r="CZ220" s="61">
        <v>2</v>
      </c>
    </row>
    <row r="221" spans="1:104" x14ac:dyDescent="0.2">
      <c r="A221" s="105"/>
      <c r="B221" s="106"/>
      <c r="C221" s="171" t="s">
        <v>48</v>
      </c>
      <c r="D221" s="172"/>
      <c r="E221" s="109">
        <v>0</v>
      </c>
      <c r="F221" s="110"/>
      <c r="G221" s="111"/>
      <c r="H221" s="112"/>
      <c r="I221" s="107"/>
      <c r="K221" s="107"/>
      <c r="M221" s="108" t="s">
        <v>48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Montáž obkladů stěn, porovin.,tmel, 20x20,30x15 cm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1" t="s">
        <v>191</v>
      </c>
      <c r="D222" s="172"/>
      <c r="E222" s="109">
        <v>20.0154</v>
      </c>
      <c r="F222" s="110"/>
      <c r="G222" s="111"/>
      <c r="H222" s="112"/>
      <c r="I222" s="107"/>
      <c r="K222" s="107"/>
      <c r="M222" s="108" t="s">
        <v>191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2.NP: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105"/>
      <c r="B223" s="106"/>
      <c r="C223" s="171" t="s">
        <v>50</v>
      </c>
      <c r="D223" s="172"/>
      <c r="E223" s="109">
        <v>0</v>
      </c>
      <c r="F223" s="110"/>
      <c r="G223" s="111"/>
      <c r="H223" s="112"/>
      <c r="I223" s="107"/>
      <c r="K223" s="107"/>
      <c r="M223" s="108" t="s">
        <v>50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2,0*(4,4+4,285+1,67+1,675-2*0,9)-0,39*(2,0-0,86)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1" t="s">
        <v>191</v>
      </c>
      <c r="D224" s="172"/>
      <c r="E224" s="109">
        <v>20.0154</v>
      </c>
      <c r="F224" s="110"/>
      <c r="G224" s="111"/>
      <c r="H224" s="112"/>
      <c r="I224" s="107"/>
      <c r="K224" s="107"/>
      <c r="M224" s="108" t="s">
        <v>191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3.NP: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95">
        <v>42</v>
      </c>
      <c r="B225" s="96" t="s">
        <v>192</v>
      </c>
      <c r="C225" s="97" t="s">
        <v>193</v>
      </c>
      <c r="D225" s="98" t="s">
        <v>56</v>
      </c>
      <c r="E225" s="99">
        <v>36.46</v>
      </c>
      <c r="F225" s="100"/>
      <c r="G225" s="101">
        <f>E225*F225</f>
        <v>0</v>
      </c>
      <c r="H225" s="102">
        <v>0</v>
      </c>
      <c r="I225" s="103">
        <f>E225*H225</f>
        <v>0</v>
      </c>
      <c r="J225" s="102">
        <v>0</v>
      </c>
      <c r="K225" s="103">
        <f>E225*J225</f>
        <v>0</v>
      </c>
      <c r="O225" s="94"/>
      <c r="Z225" s="104"/>
      <c r="AA225" s="104">
        <v>1</v>
      </c>
      <c r="AB225" s="104">
        <v>7</v>
      </c>
      <c r="AC225" s="104">
        <v>7</v>
      </c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04"/>
      <c r="BE225" s="104"/>
      <c r="BF225" s="104"/>
      <c r="BG225" s="104"/>
      <c r="BH225" s="104"/>
      <c r="BI225" s="104"/>
      <c r="BJ225" s="104"/>
      <c r="BK225" s="104"/>
      <c r="CA225" s="104">
        <v>1</v>
      </c>
      <c r="CB225" s="104">
        <v>7</v>
      </c>
      <c r="CZ225" s="61">
        <v>2</v>
      </c>
    </row>
    <row r="226" spans="1:104" x14ac:dyDescent="0.2">
      <c r="A226" s="105"/>
      <c r="B226" s="106"/>
      <c r="C226" s="171" t="s">
        <v>48</v>
      </c>
      <c r="D226" s="172"/>
      <c r="E226" s="109">
        <v>0</v>
      </c>
      <c r="F226" s="110"/>
      <c r="G226" s="111"/>
      <c r="H226" s="112"/>
      <c r="I226" s="107"/>
      <c r="K226" s="107"/>
      <c r="M226" s="108" t="s">
        <v>48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>C225</f>
        <v>Montáž lišt k obkladům</v>
      </c>
      <c r="BE226" s="104"/>
      <c r="BF226" s="104"/>
      <c r="BG226" s="104"/>
      <c r="BH226" s="104"/>
      <c r="BI226" s="104"/>
      <c r="BJ226" s="104"/>
      <c r="BK226" s="104"/>
    </row>
    <row r="227" spans="1:104" x14ac:dyDescent="0.2">
      <c r="A227" s="105"/>
      <c r="B227" s="106"/>
      <c r="C227" s="171" t="s">
        <v>194</v>
      </c>
      <c r="D227" s="172"/>
      <c r="E227" s="109">
        <v>18.23</v>
      </c>
      <c r="F227" s="110"/>
      <c r="G227" s="111"/>
      <c r="H227" s="112"/>
      <c r="I227" s="107"/>
      <c r="K227" s="107"/>
      <c r="M227" s="108" t="s">
        <v>194</v>
      </c>
      <c r="O227" s="9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13" t="str">
        <f>C226</f>
        <v>2.NP:</v>
      </c>
      <c r="BE227" s="104"/>
      <c r="BF227" s="104"/>
      <c r="BG227" s="104"/>
      <c r="BH227" s="104"/>
      <c r="BI227" s="104"/>
      <c r="BJ227" s="104"/>
      <c r="BK227" s="104"/>
    </row>
    <row r="228" spans="1:104" x14ac:dyDescent="0.2">
      <c r="A228" s="105"/>
      <c r="B228" s="106"/>
      <c r="C228" s="171" t="s">
        <v>50</v>
      </c>
      <c r="D228" s="172"/>
      <c r="E228" s="109">
        <v>0</v>
      </c>
      <c r="F228" s="110"/>
      <c r="G228" s="111"/>
      <c r="H228" s="112"/>
      <c r="I228" s="107"/>
      <c r="K228" s="107"/>
      <c r="M228" s="108" t="s">
        <v>50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1,67+4,4+1,675+4,285-2*0,9+4*2,0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1" t="s">
        <v>194</v>
      </c>
      <c r="D229" s="172"/>
      <c r="E229" s="109">
        <v>18.23</v>
      </c>
      <c r="F229" s="110"/>
      <c r="G229" s="111"/>
      <c r="H229" s="112"/>
      <c r="I229" s="107"/>
      <c r="K229" s="107"/>
      <c r="M229" s="108" t="s">
        <v>194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3.NP: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95">
        <v>43</v>
      </c>
      <c r="B230" s="96" t="s">
        <v>195</v>
      </c>
      <c r="C230" s="97" t="s">
        <v>196</v>
      </c>
      <c r="D230" s="98" t="s">
        <v>104</v>
      </c>
      <c r="E230" s="99">
        <v>15.3132</v>
      </c>
      <c r="F230" s="100"/>
      <c r="G230" s="101">
        <f>E230*F230</f>
        <v>0</v>
      </c>
      <c r="H230" s="102">
        <v>3.00000000000022E-5</v>
      </c>
      <c r="I230" s="103">
        <f>E230*H230</f>
        <v>4.5939600000003371E-4</v>
      </c>
      <c r="J230" s="102"/>
      <c r="K230" s="103">
        <f>E230*J230</f>
        <v>0</v>
      </c>
      <c r="O230" s="94"/>
      <c r="Z230" s="104"/>
      <c r="AA230" s="104">
        <v>3</v>
      </c>
      <c r="AB230" s="104">
        <v>0</v>
      </c>
      <c r="AC230" s="104">
        <v>5534365050</v>
      </c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04"/>
      <c r="BE230" s="104"/>
      <c r="BF230" s="104"/>
      <c r="BG230" s="104"/>
      <c r="BH230" s="104"/>
      <c r="BI230" s="104"/>
      <c r="BJ230" s="104"/>
      <c r="BK230" s="104"/>
      <c r="CA230" s="104">
        <v>3</v>
      </c>
      <c r="CB230" s="104">
        <v>0</v>
      </c>
      <c r="CZ230" s="61">
        <v>2</v>
      </c>
    </row>
    <row r="231" spans="1:104" x14ac:dyDescent="0.2">
      <c r="A231" s="105"/>
      <c r="B231" s="106"/>
      <c r="C231" s="171" t="s">
        <v>197</v>
      </c>
      <c r="D231" s="172"/>
      <c r="E231" s="109">
        <v>15.3132</v>
      </c>
      <c r="F231" s="110"/>
      <c r="G231" s="111"/>
      <c r="H231" s="112"/>
      <c r="I231" s="107"/>
      <c r="K231" s="107"/>
      <c r="M231" s="108" t="s">
        <v>197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Vnitřní kout 90° Schlüter</v>
      </c>
      <c r="BE231" s="104"/>
      <c r="BF231" s="104"/>
      <c r="BG231" s="104"/>
      <c r="BH231" s="104"/>
      <c r="BI231" s="104"/>
      <c r="BJ231" s="104"/>
      <c r="BK231" s="104"/>
    </row>
    <row r="232" spans="1:104" x14ac:dyDescent="0.2">
      <c r="A232" s="95">
        <v>44</v>
      </c>
      <c r="B232" s="96" t="s">
        <v>198</v>
      </c>
      <c r="C232" s="97" t="s">
        <v>199</v>
      </c>
      <c r="D232" s="98" t="s">
        <v>29</v>
      </c>
      <c r="E232" s="99">
        <v>40.831400000000002</v>
      </c>
      <c r="F232" s="100"/>
      <c r="G232" s="101">
        <f>E232*F232</f>
        <v>0</v>
      </c>
      <c r="H232" s="102">
        <v>1.2200000000007099E-2</v>
      </c>
      <c r="I232" s="103">
        <f>E232*H232</f>
        <v>0.4981430800002899</v>
      </c>
      <c r="J232" s="102"/>
      <c r="K232" s="103">
        <f>E232*J232</f>
        <v>0</v>
      </c>
      <c r="O232" s="94"/>
      <c r="Z232" s="104"/>
      <c r="AA232" s="104">
        <v>3</v>
      </c>
      <c r="AB232" s="104">
        <v>7</v>
      </c>
      <c r="AC232" s="104">
        <v>597813600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3</v>
      </c>
      <c r="CB232" s="104">
        <v>7</v>
      </c>
      <c r="CZ232" s="61">
        <v>2</v>
      </c>
    </row>
    <row r="233" spans="1:104" x14ac:dyDescent="0.2">
      <c r="A233" s="105"/>
      <c r="B233" s="106"/>
      <c r="C233" s="171" t="s">
        <v>200</v>
      </c>
      <c r="D233" s="172"/>
      <c r="E233" s="109">
        <v>40.831400000000002</v>
      </c>
      <c r="F233" s="110"/>
      <c r="G233" s="111"/>
      <c r="H233" s="112"/>
      <c r="I233" s="107"/>
      <c r="K233" s="107"/>
      <c r="M233" s="108" t="s">
        <v>200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>C232</f>
        <v>Obkládačka 20x20 bílá mat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95">
        <v>45</v>
      </c>
      <c r="B234" s="96" t="s">
        <v>201</v>
      </c>
      <c r="C234" s="97" t="s">
        <v>202</v>
      </c>
      <c r="D234" s="98" t="s">
        <v>145</v>
      </c>
      <c r="E234" s="99">
        <v>0.68074261600036301</v>
      </c>
      <c r="F234" s="100"/>
      <c r="G234" s="101">
        <f>E234*F234</f>
        <v>0</v>
      </c>
      <c r="H234" s="102">
        <v>0</v>
      </c>
      <c r="I234" s="103">
        <f>E234*H234</f>
        <v>0</v>
      </c>
      <c r="J234" s="102"/>
      <c r="K234" s="103">
        <f>E234*J234</f>
        <v>0</v>
      </c>
      <c r="O234" s="94"/>
      <c r="Z234" s="104"/>
      <c r="AA234" s="104">
        <v>7</v>
      </c>
      <c r="AB234" s="104">
        <v>1001</v>
      </c>
      <c r="AC234" s="104">
        <v>5</v>
      </c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04"/>
      <c r="BE234" s="104"/>
      <c r="BF234" s="104"/>
      <c r="BG234" s="104"/>
      <c r="BH234" s="104"/>
      <c r="BI234" s="104"/>
      <c r="BJ234" s="104"/>
      <c r="BK234" s="104"/>
      <c r="CA234" s="104">
        <v>7</v>
      </c>
      <c r="CB234" s="104">
        <v>1001</v>
      </c>
      <c r="CZ234" s="61">
        <v>2</v>
      </c>
    </row>
    <row r="235" spans="1:104" x14ac:dyDescent="0.2">
      <c r="A235" s="114" t="s">
        <v>30</v>
      </c>
      <c r="B235" s="115" t="s">
        <v>187</v>
      </c>
      <c r="C235" s="116" t="s">
        <v>188</v>
      </c>
      <c r="D235" s="117"/>
      <c r="E235" s="118"/>
      <c r="F235" s="118"/>
      <c r="G235" s="119">
        <f>SUM(G219:G234)</f>
        <v>0</v>
      </c>
      <c r="H235" s="120"/>
      <c r="I235" s="121">
        <f>SUM(I219:I234)</f>
        <v>0.68074261600036323</v>
      </c>
      <c r="J235" s="122"/>
      <c r="K235" s="121">
        <f>SUM(K219:K234)</f>
        <v>0</v>
      </c>
      <c r="O235" s="94"/>
      <c r="X235" s="123">
        <f>K235</f>
        <v>0</v>
      </c>
      <c r="Y235" s="123">
        <f>I235</f>
        <v>0.68074261600036323</v>
      </c>
      <c r="Z235" s="124">
        <f>G235</f>
        <v>0</v>
      </c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25"/>
      <c r="BB235" s="125"/>
      <c r="BC235" s="125"/>
      <c r="BD235" s="125"/>
      <c r="BE235" s="125"/>
      <c r="BF235" s="125"/>
      <c r="BG235" s="104"/>
      <c r="BH235" s="104"/>
      <c r="BI235" s="104"/>
      <c r="BJ235" s="104"/>
      <c r="BK235" s="104"/>
    </row>
    <row r="236" spans="1:104" ht="14.25" customHeight="1" x14ac:dyDescent="0.2">
      <c r="A236" s="86" t="s">
        <v>27</v>
      </c>
      <c r="B236" s="87" t="s">
        <v>203</v>
      </c>
      <c r="C236" s="88" t="s">
        <v>204</v>
      </c>
      <c r="D236" s="89"/>
      <c r="E236" s="90"/>
      <c r="F236" s="90"/>
      <c r="G236" s="91"/>
      <c r="H236" s="92"/>
      <c r="I236" s="93"/>
      <c r="J236" s="92"/>
      <c r="K236" s="93"/>
      <c r="O236" s="94"/>
    </row>
    <row r="237" spans="1:104" x14ac:dyDescent="0.2">
      <c r="A237" s="95">
        <v>46</v>
      </c>
      <c r="B237" s="96" t="s">
        <v>205</v>
      </c>
      <c r="C237" s="97" t="s">
        <v>206</v>
      </c>
      <c r="D237" s="98" t="s">
        <v>29</v>
      </c>
      <c r="E237" s="99">
        <v>4.8</v>
      </c>
      <c r="F237" s="100"/>
      <c r="G237" s="101">
        <f>E237*F237</f>
        <v>0</v>
      </c>
      <c r="H237" s="102">
        <v>3.7999999999982498E-4</v>
      </c>
      <c r="I237" s="103">
        <f>E237*H237</f>
        <v>1.8239999999991598E-3</v>
      </c>
      <c r="J237" s="102">
        <v>0</v>
      </c>
      <c r="K237" s="103">
        <f>E237*J237</f>
        <v>0</v>
      </c>
      <c r="O237" s="94"/>
      <c r="Z237" s="104"/>
      <c r="AA237" s="104">
        <v>1</v>
      </c>
      <c r="AB237" s="104">
        <v>7</v>
      </c>
      <c r="AC237" s="104">
        <v>7</v>
      </c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CA237" s="104">
        <v>1</v>
      </c>
      <c r="CB237" s="104">
        <v>7</v>
      </c>
      <c r="CZ237" s="61">
        <v>2</v>
      </c>
    </row>
    <row r="238" spans="1:104" x14ac:dyDescent="0.2">
      <c r="A238" s="95">
        <v>47</v>
      </c>
      <c r="B238" s="96" t="s">
        <v>207</v>
      </c>
      <c r="C238" s="97" t="s">
        <v>208</v>
      </c>
      <c r="D238" s="98" t="s">
        <v>29</v>
      </c>
      <c r="E238" s="99">
        <v>4.8</v>
      </c>
      <c r="F238" s="100"/>
      <c r="G238" s="101">
        <f>E238*F238</f>
        <v>0</v>
      </c>
      <c r="H238" s="102">
        <v>3.0999999999980999E-4</v>
      </c>
      <c r="I238" s="103">
        <f>E238*H238</f>
        <v>1.4879999999990879E-3</v>
      </c>
      <c r="J238" s="102">
        <v>0</v>
      </c>
      <c r="K238" s="103">
        <f>E238*J238</f>
        <v>0</v>
      </c>
      <c r="O238" s="94"/>
      <c r="Z238" s="104"/>
      <c r="AA238" s="104">
        <v>1</v>
      </c>
      <c r="AB238" s="104">
        <v>7</v>
      </c>
      <c r="AC238" s="104">
        <v>7</v>
      </c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04"/>
      <c r="BE238" s="104"/>
      <c r="BF238" s="104"/>
      <c r="BG238" s="104"/>
      <c r="BH238" s="104"/>
      <c r="BI238" s="104"/>
      <c r="BJ238" s="104"/>
      <c r="BK238" s="104"/>
      <c r="CA238" s="104">
        <v>1</v>
      </c>
      <c r="CB238" s="104">
        <v>7</v>
      </c>
      <c r="CZ238" s="61">
        <v>2</v>
      </c>
    </row>
    <row r="239" spans="1:104" x14ac:dyDescent="0.2">
      <c r="A239" s="105"/>
      <c r="B239" s="106"/>
      <c r="C239" s="171" t="s">
        <v>48</v>
      </c>
      <c r="D239" s="172"/>
      <c r="E239" s="109">
        <v>0</v>
      </c>
      <c r="F239" s="110"/>
      <c r="G239" s="111"/>
      <c r="H239" s="112"/>
      <c r="I239" s="107"/>
      <c r="K239" s="107"/>
      <c r="M239" s="108" t="s">
        <v>48</v>
      </c>
      <c r="O239" s="9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13" t="str">
        <f>C238</f>
        <v>Odstranění nátěrů z kovových konstrukcí opálením</v>
      </c>
      <c r="BE239" s="104"/>
      <c r="BF239" s="104"/>
      <c r="BG239" s="104"/>
      <c r="BH239" s="104"/>
      <c r="BI239" s="104"/>
      <c r="BJ239" s="104"/>
      <c r="BK239" s="104"/>
    </row>
    <row r="240" spans="1:104" x14ac:dyDescent="0.2">
      <c r="A240" s="105"/>
      <c r="B240" s="106"/>
      <c r="C240" s="171" t="s">
        <v>209</v>
      </c>
      <c r="D240" s="172"/>
      <c r="E240" s="109">
        <v>2.4</v>
      </c>
      <c r="F240" s="110"/>
      <c r="G240" s="111"/>
      <c r="H240" s="112"/>
      <c r="I240" s="107"/>
      <c r="K240" s="107"/>
      <c r="M240" s="108" t="s">
        <v>209</v>
      </c>
      <c r="O240" s="9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13" t="str">
        <f>C239</f>
        <v>2.NP:</v>
      </c>
      <c r="BE240" s="104"/>
      <c r="BF240" s="104"/>
      <c r="BG240" s="104"/>
      <c r="BH240" s="104"/>
      <c r="BI240" s="104"/>
      <c r="BJ240" s="104"/>
      <c r="BK240" s="104"/>
    </row>
    <row r="241" spans="1:104" x14ac:dyDescent="0.2">
      <c r="A241" s="105"/>
      <c r="B241" s="106"/>
      <c r="C241" s="171" t="s">
        <v>50</v>
      </c>
      <c r="D241" s="172"/>
      <c r="E241" s="109">
        <v>0</v>
      </c>
      <c r="F241" s="110"/>
      <c r="G241" s="111"/>
      <c r="H241" s="112"/>
      <c r="I241" s="107"/>
      <c r="K241" s="107"/>
      <c r="M241" s="108" t="s">
        <v>50</v>
      </c>
      <c r="O241" s="9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13" t="str">
        <f>C240</f>
        <v>2*(0,15+2*0,03+2*0,015)*(2*2,0+1,0)</v>
      </c>
      <c r="BE241" s="104"/>
      <c r="BF241" s="104"/>
      <c r="BG241" s="104"/>
      <c r="BH241" s="104"/>
      <c r="BI241" s="104"/>
      <c r="BJ241" s="104"/>
      <c r="BK241" s="104"/>
    </row>
    <row r="242" spans="1:104" x14ac:dyDescent="0.2">
      <c r="A242" s="105"/>
      <c r="B242" s="106"/>
      <c r="C242" s="171" t="s">
        <v>209</v>
      </c>
      <c r="D242" s="172"/>
      <c r="E242" s="109">
        <v>2.4</v>
      </c>
      <c r="F242" s="110"/>
      <c r="G242" s="111"/>
      <c r="H242" s="112"/>
      <c r="I242" s="107"/>
      <c r="K242" s="107"/>
      <c r="M242" s="108" t="s">
        <v>209</v>
      </c>
      <c r="O242" s="9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13" t="str">
        <f>C241</f>
        <v>3.NP:</v>
      </c>
      <c r="BE242" s="104"/>
      <c r="BF242" s="104"/>
      <c r="BG242" s="104"/>
      <c r="BH242" s="104"/>
      <c r="BI242" s="104"/>
      <c r="BJ242" s="104"/>
      <c r="BK242" s="104"/>
    </row>
    <row r="243" spans="1:104" x14ac:dyDescent="0.2">
      <c r="A243" s="95">
        <v>48</v>
      </c>
      <c r="B243" s="96" t="s">
        <v>210</v>
      </c>
      <c r="C243" s="97" t="s">
        <v>211</v>
      </c>
      <c r="D243" s="98" t="s">
        <v>29</v>
      </c>
      <c r="E243" s="99">
        <v>44.322699999999998</v>
      </c>
      <c r="F243" s="100"/>
      <c r="G243" s="101">
        <f>E243*F243</f>
        <v>0</v>
      </c>
      <c r="H243" s="102">
        <v>4.99999999999945E-5</v>
      </c>
      <c r="I243" s="103">
        <f>E243*H243</f>
        <v>2.216134999999756E-3</v>
      </c>
      <c r="J243" s="102">
        <v>0</v>
      </c>
      <c r="K243" s="103">
        <f>E243*J243</f>
        <v>0</v>
      </c>
      <c r="O243" s="94"/>
      <c r="Z243" s="104"/>
      <c r="AA243" s="104">
        <v>1</v>
      </c>
      <c r="AB243" s="104">
        <v>7</v>
      </c>
      <c r="AC243" s="104">
        <v>7</v>
      </c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04"/>
      <c r="BE243" s="104"/>
      <c r="BF243" s="104"/>
      <c r="BG243" s="104"/>
      <c r="BH243" s="104"/>
      <c r="BI243" s="104"/>
      <c r="BJ243" s="104"/>
      <c r="BK243" s="104"/>
      <c r="CA243" s="104">
        <v>1</v>
      </c>
      <c r="CB243" s="104">
        <v>7</v>
      </c>
      <c r="CZ243" s="61">
        <v>2</v>
      </c>
    </row>
    <row r="244" spans="1:104" x14ac:dyDescent="0.2">
      <c r="A244" s="105"/>
      <c r="B244" s="106"/>
      <c r="C244" s="171" t="s">
        <v>48</v>
      </c>
      <c r="D244" s="172"/>
      <c r="E244" s="109">
        <v>0</v>
      </c>
      <c r="F244" s="110"/>
      <c r="G244" s="111"/>
      <c r="H244" s="112"/>
      <c r="I244" s="107"/>
      <c r="K244" s="107"/>
      <c r="M244" s="108" t="s">
        <v>48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 t="shared" ref="BD244:BD249" si="6">C243</f>
        <v>Odmaštění saponáty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1" t="s">
        <v>78</v>
      </c>
      <c r="D245" s="172"/>
      <c r="E245" s="109">
        <v>5.4859</v>
      </c>
      <c r="F245" s="110"/>
      <c r="G245" s="111"/>
      <c r="H245" s="112"/>
      <c r="I245" s="107"/>
      <c r="K245" s="107"/>
      <c r="M245" s="108" t="s">
        <v>78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 t="shared" si="6"/>
        <v>2.NP: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1" t="s">
        <v>79</v>
      </c>
      <c r="D246" s="172"/>
      <c r="E246" s="109">
        <v>16.6754</v>
      </c>
      <c r="F246" s="110"/>
      <c r="G246" s="111"/>
      <c r="H246" s="112"/>
      <c r="I246" s="107"/>
      <c r="K246" s="107"/>
      <c r="M246" s="108" t="s">
        <v>79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 t="shared" si="6"/>
        <v>3,285*1,67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105"/>
      <c r="B247" s="106"/>
      <c r="C247" s="171" t="s">
        <v>50</v>
      </c>
      <c r="D247" s="172"/>
      <c r="E247" s="109">
        <v>0</v>
      </c>
      <c r="F247" s="110"/>
      <c r="G247" s="111"/>
      <c r="H247" s="112"/>
      <c r="I247" s="107"/>
      <c r="K247" s="107"/>
      <c r="M247" s="108" t="s">
        <v>50</v>
      </c>
      <c r="O247" s="94"/>
      <c r="Z247" s="104"/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13" t="str">
        <f t="shared" si="6"/>
        <v>2,0*(4,4+4,285+1,675-2*0,9)-0,39*(2,0-0,86)</v>
      </c>
      <c r="BE247" s="104"/>
      <c r="BF247" s="104"/>
      <c r="BG247" s="104"/>
      <c r="BH247" s="104"/>
      <c r="BI247" s="104"/>
      <c r="BJ247" s="104"/>
      <c r="BK247" s="104"/>
    </row>
    <row r="248" spans="1:104" x14ac:dyDescent="0.2">
      <c r="A248" s="105"/>
      <c r="B248" s="106"/>
      <c r="C248" s="171" t="s">
        <v>78</v>
      </c>
      <c r="D248" s="172"/>
      <c r="E248" s="109">
        <v>5.4859</v>
      </c>
      <c r="F248" s="110"/>
      <c r="G248" s="111"/>
      <c r="H248" s="112"/>
      <c r="I248" s="107"/>
      <c r="K248" s="107"/>
      <c r="M248" s="108" t="s">
        <v>78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 t="shared" si="6"/>
        <v>3.NP: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105"/>
      <c r="B249" s="106"/>
      <c r="C249" s="171" t="s">
        <v>79</v>
      </c>
      <c r="D249" s="172"/>
      <c r="E249" s="109">
        <v>16.6754</v>
      </c>
      <c r="F249" s="110"/>
      <c r="G249" s="111"/>
      <c r="H249" s="112"/>
      <c r="I249" s="107"/>
      <c r="K249" s="107"/>
      <c r="M249" s="108" t="s">
        <v>79</v>
      </c>
      <c r="O249" s="9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13" t="str">
        <f t="shared" si="6"/>
        <v>3,285*1,67</v>
      </c>
      <c r="BE249" s="104"/>
      <c r="BF249" s="104"/>
      <c r="BG249" s="104"/>
      <c r="BH249" s="104"/>
      <c r="BI249" s="104"/>
      <c r="BJ249" s="104"/>
      <c r="BK249" s="104"/>
    </row>
    <row r="250" spans="1:104" x14ac:dyDescent="0.2">
      <c r="A250" s="114" t="s">
        <v>30</v>
      </c>
      <c r="B250" s="115" t="s">
        <v>203</v>
      </c>
      <c r="C250" s="116" t="s">
        <v>204</v>
      </c>
      <c r="D250" s="117"/>
      <c r="E250" s="118"/>
      <c r="F250" s="118"/>
      <c r="G250" s="119">
        <f>SUM(G236:G249)</f>
        <v>0</v>
      </c>
      <c r="H250" s="120"/>
      <c r="I250" s="121">
        <f>SUM(I236:I249)</f>
        <v>5.5281349999980033E-3</v>
      </c>
      <c r="J250" s="122"/>
      <c r="K250" s="121">
        <f>SUM(K236:K249)</f>
        <v>0</v>
      </c>
      <c r="O250" s="94"/>
      <c r="X250" s="123">
        <f>K250</f>
        <v>0</v>
      </c>
      <c r="Y250" s="123">
        <f>I250</f>
        <v>5.5281349999980033E-3</v>
      </c>
      <c r="Z250" s="124">
        <f>G250</f>
        <v>0</v>
      </c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25"/>
      <c r="BB250" s="125"/>
      <c r="BC250" s="125"/>
      <c r="BD250" s="125"/>
      <c r="BE250" s="125"/>
      <c r="BF250" s="125"/>
      <c r="BG250" s="104"/>
      <c r="BH250" s="104"/>
      <c r="BI250" s="104"/>
      <c r="BJ250" s="104"/>
      <c r="BK250" s="104"/>
    </row>
    <row r="251" spans="1:104" ht="14.25" customHeight="1" x14ac:dyDescent="0.2">
      <c r="A251" s="86" t="s">
        <v>27</v>
      </c>
      <c r="B251" s="87" t="s">
        <v>212</v>
      </c>
      <c r="C251" s="88" t="s">
        <v>213</v>
      </c>
      <c r="D251" s="89"/>
      <c r="E251" s="90"/>
      <c r="F251" s="90"/>
      <c r="G251" s="91"/>
      <c r="H251" s="92"/>
      <c r="I251" s="93"/>
      <c r="J251" s="92"/>
      <c r="K251" s="93"/>
      <c r="O251" s="94"/>
    </row>
    <row r="252" spans="1:104" x14ac:dyDescent="0.2">
      <c r="A252" s="95">
        <v>49</v>
      </c>
      <c r="B252" s="96" t="s">
        <v>214</v>
      </c>
      <c r="C252" s="97" t="s">
        <v>215</v>
      </c>
      <c r="D252" s="98" t="s">
        <v>29</v>
      </c>
      <c r="E252" s="99">
        <v>31.725300000000001</v>
      </c>
      <c r="F252" s="100"/>
      <c r="G252" s="101">
        <f>E252*F252</f>
        <v>0</v>
      </c>
      <c r="H252" s="102">
        <v>1.2999999999996299E-4</v>
      </c>
      <c r="I252" s="103">
        <f>E252*H252</f>
        <v>4.1242889999988262E-3</v>
      </c>
      <c r="J252" s="102">
        <v>0</v>
      </c>
      <c r="K252" s="103">
        <f>E252*J252</f>
        <v>0</v>
      </c>
      <c r="O252" s="94"/>
      <c r="Z252" s="104"/>
      <c r="AA252" s="104">
        <v>1</v>
      </c>
      <c r="AB252" s="104">
        <v>7</v>
      </c>
      <c r="AC252" s="104">
        <v>7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CA252" s="104">
        <v>1</v>
      </c>
      <c r="CB252" s="104">
        <v>7</v>
      </c>
      <c r="CZ252" s="61">
        <v>2</v>
      </c>
    </row>
    <row r="253" spans="1:104" x14ac:dyDescent="0.2">
      <c r="A253" s="105"/>
      <c r="B253" s="106"/>
      <c r="C253" s="171" t="s">
        <v>514</v>
      </c>
      <c r="D253" s="172"/>
      <c r="E253" s="109">
        <v>0</v>
      </c>
      <c r="F253" s="110"/>
      <c r="G253" s="111"/>
      <c r="H253" s="112"/>
      <c r="I253" s="107"/>
      <c r="K253" s="107"/>
      <c r="M253" s="108" t="s">
        <v>68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e">
        <f>#REF!</f>
        <v>#REF!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1" t="s">
        <v>62</v>
      </c>
      <c r="D254" s="172"/>
      <c r="E254" s="109">
        <v>5.9625000000000004</v>
      </c>
      <c r="F254" s="110"/>
      <c r="G254" s="111"/>
      <c r="H254" s="112"/>
      <c r="I254" s="107"/>
      <c r="K254" s="107"/>
      <c r="M254" s="108" t="s">
        <v>69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 t="shared" ref="BD254:BD261" si="7">C253</f>
        <v>1.NP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1" t="s">
        <v>518</v>
      </c>
      <c r="D255" s="172"/>
      <c r="E255" s="109">
        <v>3.7749999999999999</v>
      </c>
      <c r="F255" s="110"/>
      <c r="G255" s="111"/>
      <c r="H255" s="112"/>
      <c r="I255" s="107"/>
      <c r="K255" s="107"/>
      <c r="M255" s="108" t="s">
        <v>216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 t="shared" si="7"/>
        <v>2,65*(1,875+2*0,075+0,225)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1" t="s">
        <v>515</v>
      </c>
      <c r="D256" s="172"/>
      <c r="E256" s="109">
        <v>0</v>
      </c>
      <c r="F256" s="110"/>
      <c r="G256" s="111"/>
      <c r="H256" s="112"/>
      <c r="I256" s="107"/>
      <c r="K256" s="107"/>
      <c r="M256" s="108" t="s">
        <v>70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 t="shared" si="7"/>
        <v>0,5*(2*2,65+1,875+0,225+2*0,075)</v>
      </c>
      <c r="BE256" s="104"/>
      <c r="BF256" s="104"/>
      <c r="BG256" s="104"/>
      <c r="BH256" s="104"/>
      <c r="BI256" s="104"/>
      <c r="BJ256" s="104"/>
      <c r="BK256" s="104"/>
    </row>
    <row r="257" spans="1:104" ht="22.5" x14ac:dyDescent="0.2">
      <c r="A257" s="105"/>
      <c r="B257" s="106"/>
      <c r="C257" s="171" t="s">
        <v>519</v>
      </c>
      <c r="D257" s="172"/>
      <c r="E257" s="109">
        <v>3.7418999999999998</v>
      </c>
      <c r="F257" s="110"/>
      <c r="G257" s="111"/>
      <c r="H257" s="112"/>
      <c r="I257" s="107"/>
      <c r="K257" s="107"/>
      <c r="M257" s="108" t="s">
        <v>217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 t="shared" si="7"/>
        <v>2.NP</v>
      </c>
      <c r="BE257" s="104"/>
      <c r="BF257" s="104"/>
      <c r="BG257" s="104"/>
      <c r="BH257" s="104"/>
      <c r="BI257" s="104"/>
      <c r="BJ257" s="104"/>
      <c r="BK257" s="104"/>
    </row>
    <row r="258" spans="1:104" ht="25.5" x14ac:dyDescent="0.2">
      <c r="A258" s="105"/>
      <c r="B258" s="106"/>
      <c r="C258" s="171" t="s">
        <v>53</v>
      </c>
      <c r="D258" s="172"/>
      <c r="E258" s="109">
        <v>7.2519999999999998</v>
      </c>
      <c r="F258" s="110"/>
      <c r="G258" s="111"/>
      <c r="H258" s="112"/>
      <c r="I258" s="107"/>
      <c r="K258" s="107"/>
      <c r="M258" s="108" t="s">
        <v>218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 t="shared" si="7"/>
        <v>(2,35-2,0)*(4,4+4,285+1,67+1,675)-(2,35-1,47+0,86)*0,39+0,2*(0,39+2*(1,47+0,86-2,0))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1" t="s">
        <v>517</v>
      </c>
      <c r="D259" s="172"/>
      <c r="E259" s="109">
        <v>0</v>
      </c>
      <c r="F259" s="110"/>
      <c r="G259" s="111"/>
      <c r="H259" s="112"/>
      <c r="I259" s="107"/>
      <c r="K259" s="107"/>
      <c r="M259" s="108" t="s">
        <v>72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 t="shared" si="7"/>
        <v>(4,4+4,285)*1,67/2</v>
      </c>
      <c r="BE259" s="104"/>
      <c r="BF259" s="104"/>
      <c r="BG259" s="104"/>
      <c r="BH259" s="104"/>
      <c r="BI259" s="104"/>
      <c r="BJ259" s="104"/>
      <c r="BK259" s="104"/>
    </row>
    <row r="260" spans="1:104" ht="22.5" x14ac:dyDescent="0.2">
      <c r="A260" s="105"/>
      <c r="B260" s="106"/>
      <c r="C260" s="171" t="s">
        <v>519</v>
      </c>
      <c r="D260" s="172"/>
      <c r="E260" s="109">
        <v>3.7418999999999998</v>
      </c>
      <c r="F260" s="110"/>
      <c r="G260" s="111"/>
      <c r="H260" s="112"/>
      <c r="I260" s="107"/>
      <c r="K260" s="107"/>
      <c r="M260" s="108" t="s">
        <v>217</v>
      </c>
      <c r="O260" s="9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13" t="str">
        <f t="shared" si="7"/>
        <v>3.NP</v>
      </c>
      <c r="BE260" s="104"/>
      <c r="BF260" s="104"/>
      <c r="BG260" s="104"/>
      <c r="BH260" s="104"/>
      <c r="BI260" s="104"/>
      <c r="BJ260" s="104"/>
      <c r="BK260" s="104"/>
    </row>
    <row r="261" spans="1:104" ht="25.5" x14ac:dyDescent="0.2">
      <c r="A261" s="105"/>
      <c r="B261" s="106"/>
      <c r="C261" s="171" t="s">
        <v>53</v>
      </c>
      <c r="D261" s="172"/>
      <c r="E261" s="109">
        <v>7.2519999999999998</v>
      </c>
      <c r="F261" s="110"/>
      <c r="G261" s="111"/>
      <c r="H261" s="112"/>
      <c r="I261" s="107"/>
      <c r="K261" s="107"/>
      <c r="M261" s="108" t="s">
        <v>218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si="7"/>
        <v>(2,35-2,0)*(4,4+4,285+1,67+1,675)-(2,35-1,47+0,86)*0,39+0,2*(0,39+2*(1,47+0,86-2,0))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95">
        <v>50</v>
      </c>
      <c r="B262" s="96" t="s">
        <v>219</v>
      </c>
      <c r="C262" s="97" t="s">
        <v>220</v>
      </c>
      <c r="D262" s="98" t="s">
        <v>29</v>
      </c>
      <c r="E262" s="99">
        <v>27.950299999999999</v>
      </c>
      <c r="F262" s="100"/>
      <c r="G262" s="101">
        <f>E262*F262</f>
        <v>0</v>
      </c>
      <c r="H262" s="102">
        <v>1.5000000000009499E-4</v>
      </c>
      <c r="I262" s="103">
        <f>E262*H262</f>
        <v>4.1925450000026548E-3</v>
      </c>
      <c r="J262" s="102">
        <v>0</v>
      </c>
      <c r="K262" s="103">
        <f>E262*J262</f>
        <v>0</v>
      </c>
      <c r="O262" s="94"/>
      <c r="Z262" s="104"/>
      <c r="AA262" s="104">
        <v>1</v>
      </c>
      <c r="AB262" s="104">
        <v>7</v>
      </c>
      <c r="AC262" s="104">
        <v>7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1</v>
      </c>
      <c r="CB262" s="104">
        <v>7</v>
      </c>
      <c r="CZ262" s="61">
        <v>2</v>
      </c>
    </row>
    <row r="263" spans="1:104" x14ac:dyDescent="0.2">
      <c r="A263" s="114" t="s">
        <v>30</v>
      </c>
      <c r="B263" s="115" t="s">
        <v>212</v>
      </c>
      <c r="C263" s="116" t="s">
        <v>213</v>
      </c>
      <c r="D263" s="117"/>
      <c r="E263" s="118"/>
      <c r="F263" s="118"/>
      <c r="G263" s="119">
        <f>SUM(G251:G262)</f>
        <v>0</v>
      </c>
      <c r="H263" s="120"/>
      <c r="I263" s="121">
        <f>SUM(I251:I262)</f>
        <v>8.3168340000014801E-3</v>
      </c>
      <c r="J263" s="122"/>
      <c r="K263" s="121">
        <f>SUM(K251:K262)</f>
        <v>0</v>
      </c>
      <c r="O263" s="94"/>
      <c r="X263" s="123">
        <f>K263</f>
        <v>0</v>
      </c>
      <c r="Y263" s="123">
        <f>I263</f>
        <v>8.3168340000014801E-3</v>
      </c>
      <c r="Z263" s="124">
        <f>G263</f>
        <v>0</v>
      </c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25"/>
      <c r="BB263" s="125"/>
      <c r="BC263" s="125"/>
      <c r="BD263" s="125"/>
      <c r="BE263" s="125"/>
      <c r="BF263" s="125"/>
      <c r="BG263" s="104"/>
      <c r="BH263" s="104"/>
      <c r="BI263" s="104"/>
      <c r="BJ263" s="104"/>
      <c r="BK263" s="104"/>
    </row>
    <row r="264" spans="1:104" ht="14.25" customHeight="1" x14ac:dyDescent="0.2">
      <c r="A264" s="86" t="s">
        <v>27</v>
      </c>
      <c r="B264" s="87" t="s">
        <v>221</v>
      </c>
      <c r="C264" s="88" t="s">
        <v>222</v>
      </c>
      <c r="D264" s="89"/>
      <c r="E264" s="90"/>
      <c r="F264" s="90"/>
      <c r="G264" s="91"/>
      <c r="H264" s="92"/>
      <c r="I264" s="93"/>
      <c r="J264" s="92"/>
      <c r="K264" s="93"/>
      <c r="O264" s="94"/>
    </row>
    <row r="265" spans="1:104" x14ac:dyDescent="0.2">
      <c r="A265" s="95">
        <v>51</v>
      </c>
      <c r="B265" s="96" t="s">
        <v>223</v>
      </c>
      <c r="C265" s="97" t="s">
        <v>224</v>
      </c>
      <c r="D265" s="98" t="s">
        <v>104</v>
      </c>
      <c r="E265" s="99">
        <v>2</v>
      </c>
      <c r="F265" s="100"/>
      <c r="G265" s="101">
        <f>E265*F265</f>
        <v>0</v>
      </c>
      <c r="H265" s="102">
        <v>8.9999999999967905E-4</v>
      </c>
      <c r="I265" s="103">
        <f>E265*H265</f>
        <v>1.7999999999993581E-3</v>
      </c>
      <c r="J265" s="102"/>
      <c r="K265" s="103">
        <f>E265*J265</f>
        <v>0</v>
      </c>
      <c r="O265" s="94"/>
      <c r="Z265" s="104"/>
      <c r="AA265" s="104">
        <v>12</v>
      </c>
      <c r="AB265" s="104">
        <v>0</v>
      </c>
      <c r="AC265" s="104">
        <v>527</v>
      </c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CA265" s="104">
        <v>12</v>
      </c>
      <c r="CB265" s="104">
        <v>0</v>
      </c>
      <c r="CZ265" s="61">
        <v>2</v>
      </c>
    </row>
    <row r="266" spans="1:104" x14ac:dyDescent="0.2">
      <c r="A266" s="105"/>
      <c r="B266" s="106"/>
      <c r="C266" s="171" t="s">
        <v>48</v>
      </c>
      <c r="D266" s="172"/>
      <c r="E266" s="109">
        <v>0</v>
      </c>
      <c r="F266" s="110"/>
      <c r="G266" s="111"/>
      <c r="H266" s="112"/>
      <c r="I266" s="107"/>
      <c r="K266" s="107"/>
      <c r="M266" s="108" t="s">
        <v>48</v>
      </c>
      <c r="O266" s="9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13" t="str">
        <f>C265</f>
        <v>Věšák na ručníky</v>
      </c>
      <c r="BE266" s="104"/>
      <c r="BF266" s="104"/>
      <c r="BG266" s="104"/>
      <c r="BH266" s="104"/>
      <c r="BI266" s="104"/>
      <c r="BJ266" s="104"/>
      <c r="BK266" s="104"/>
    </row>
    <row r="267" spans="1:104" x14ac:dyDescent="0.2">
      <c r="A267" s="105"/>
      <c r="B267" s="106"/>
      <c r="C267" s="171" t="s">
        <v>28</v>
      </c>
      <c r="D267" s="172"/>
      <c r="E267" s="109">
        <v>1</v>
      </c>
      <c r="F267" s="110"/>
      <c r="G267" s="111"/>
      <c r="H267" s="112"/>
      <c r="I267" s="107"/>
      <c r="K267" s="107"/>
      <c r="M267" s="108">
        <v>1</v>
      </c>
      <c r="O267" s="9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13" t="str">
        <f>C266</f>
        <v>2.NP:</v>
      </c>
      <c r="BE267" s="104"/>
      <c r="BF267" s="104"/>
      <c r="BG267" s="104"/>
      <c r="BH267" s="104"/>
      <c r="BI267" s="104"/>
      <c r="BJ267" s="104"/>
      <c r="BK267" s="104"/>
    </row>
    <row r="268" spans="1:104" x14ac:dyDescent="0.2">
      <c r="A268" s="105"/>
      <c r="B268" s="106"/>
      <c r="C268" s="171" t="s">
        <v>50</v>
      </c>
      <c r="D268" s="172"/>
      <c r="E268" s="109">
        <v>0</v>
      </c>
      <c r="F268" s="110"/>
      <c r="G268" s="111"/>
      <c r="H268" s="112"/>
      <c r="I268" s="107"/>
      <c r="K268" s="107"/>
      <c r="M268" s="108" t="s">
        <v>50</v>
      </c>
      <c r="O268" s="9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13" t="str">
        <f>C267</f>
        <v>1</v>
      </c>
      <c r="BE268" s="104"/>
      <c r="BF268" s="104"/>
      <c r="BG268" s="104"/>
      <c r="BH268" s="104"/>
      <c r="BI268" s="104"/>
      <c r="BJ268" s="104"/>
      <c r="BK268" s="104"/>
    </row>
    <row r="269" spans="1:104" x14ac:dyDescent="0.2">
      <c r="A269" s="105"/>
      <c r="B269" s="106"/>
      <c r="C269" s="171" t="s">
        <v>28</v>
      </c>
      <c r="D269" s="172"/>
      <c r="E269" s="109">
        <v>1</v>
      </c>
      <c r="F269" s="110"/>
      <c r="G269" s="111"/>
      <c r="H269" s="112"/>
      <c r="I269" s="107"/>
      <c r="K269" s="107"/>
      <c r="M269" s="108">
        <v>1</v>
      </c>
      <c r="O269" s="94"/>
      <c r="Z269" s="104"/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13" t="str">
        <f>C268</f>
        <v>3.NP:</v>
      </c>
      <c r="BE269" s="104"/>
      <c r="BF269" s="104"/>
      <c r="BG269" s="104"/>
      <c r="BH269" s="104"/>
      <c r="BI269" s="104"/>
      <c r="BJ269" s="104"/>
      <c r="BK269" s="104"/>
    </row>
    <row r="270" spans="1:104" x14ac:dyDescent="0.2">
      <c r="A270" s="95">
        <v>52</v>
      </c>
      <c r="B270" s="96" t="s">
        <v>225</v>
      </c>
      <c r="C270" s="97" t="s">
        <v>226</v>
      </c>
      <c r="D270" s="98" t="s">
        <v>104</v>
      </c>
      <c r="E270" s="99">
        <v>2</v>
      </c>
      <c r="F270" s="100"/>
      <c r="G270" s="101">
        <f>E270*F270</f>
        <v>0</v>
      </c>
      <c r="H270" s="102">
        <v>1.00000000000051E-2</v>
      </c>
      <c r="I270" s="103">
        <f>E270*H270</f>
        <v>2.0000000000010201E-2</v>
      </c>
      <c r="J270" s="102"/>
      <c r="K270" s="103">
        <f>E270*J270</f>
        <v>0</v>
      </c>
      <c r="O270" s="94"/>
      <c r="Z270" s="104"/>
      <c r="AA270" s="104">
        <v>12</v>
      </c>
      <c r="AB270" s="104">
        <v>0</v>
      </c>
      <c r="AC270" s="104">
        <v>526</v>
      </c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04"/>
      <c r="BE270" s="104"/>
      <c r="BF270" s="104"/>
      <c r="BG270" s="104"/>
      <c r="BH270" s="104"/>
      <c r="BI270" s="104"/>
      <c r="BJ270" s="104"/>
      <c r="BK270" s="104"/>
      <c r="CA270" s="104">
        <v>12</v>
      </c>
      <c r="CB270" s="104">
        <v>0</v>
      </c>
      <c r="CZ270" s="61">
        <v>2</v>
      </c>
    </row>
    <row r="271" spans="1:104" x14ac:dyDescent="0.2">
      <c r="A271" s="105"/>
      <c r="B271" s="106"/>
      <c r="C271" s="171" t="s">
        <v>48</v>
      </c>
      <c r="D271" s="172"/>
      <c r="E271" s="109">
        <v>0</v>
      </c>
      <c r="F271" s="110"/>
      <c r="G271" s="111"/>
      <c r="H271" s="112"/>
      <c r="I271" s="107"/>
      <c r="K271" s="107"/>
      <c r="M271" s="108" t="s">
        <v>48</v>
      </c>
      <c r="O271" s="9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13" t="str">
        <f>C270</f>
        <v>Zrcadlo bílý lesk sklopné</v>
      </c>
      <c r="BE271" s="104"/>
      <c r="BF271" s="104"/>
      <c r="BG271" s="104"/>
      <c r="BH271" s="104"/>
      <c r="BI271" s="104"/>
      <c r="BJ271" s="104"/>
      <c r="BK271" s="104"/>
    </row>
    <row r="272" spans="1:104" x14ac:dyDescent="0.2">
      <c r="A272" s="105"/>
      <c r="B272" s="106"/>
      <c r="C272" s="171" t="s">
        <v>28</v>
      </c>
      <c r="D272" s="172"/>
      <c r="E272" s="109">
        <v>1</v>
      </c>
      <c r="F272" s="110"/>
      <c r="G272" s="111"/>
      <c r="H272" s="112"/>
      <c r="I272" s="107"/>
      <c r="K272" s="107"/>
      <c r="M272" s="108">
        <v>1</v>
      </c>
      <c r="O272" s="9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13" t="str">
        <f>C271</f>
        <v>2.NP:</v>
      </c>
      <c r="BE272" s="104"/>
      <c r="BF272" s="104"/>
      <c r="BG272" s="104"/>
      <c r="BH272" s="104"/>
      <c r="BI272" s="104"/>
      <c r="BJ272" s="104"/>
      <c r="BK272" s="104"/>
    </row>
    <row r="273" spans="1:104" x14ac:dyDescent="0.2">
      <c r="A273" s="105"/>
      <c r="B273" s="106"/>
      <c r="C273" s="171" t="s">
        <v>50</v>
      </c>
      <c r="D273" s="172"/>
      <c r="E273" s="109">
        <v>0</v>
      </c>
      <c r="F273" s="110"/>
      <c r="G273" s="111"/>
      <c r="H273" s="112"/>
      <c r="I273" s="107"/>
      <c r="K273" s="107"/>
      <c r="M273" s="108" t="s">
        <v>50</v>
      </c>
      <c r="O273" s="9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13" t="str">
        <f>C272</f>
        <v>1</v>
      </c>
      <c r="BE273" s="104"/>
      <c r="BF273" s="104"/>
      <c r="BG273" s="104"/>
      <c r="BH273" s="104"/>
      <c r="BI273" s="104"/>
      <c r="BJ273" s="104"/>
      <c r="BK273" s="104"/>
    </row>
    <row r="274" spans="1:104" x14ac:dyDescent="0.2">
      <c r="A274" s="105"/>
      <c r="B274" s="106"/>
      <c r="C274" s="171" t="s">
        <v>28</v>
      </c>
      <c r="D274" s="172"/>
      <c r="E274" s="109">
        <v>1</v>
      </c>
      <c r="F274" s="110"/>
      <c r="G274" s="111"/>
      <c r="H274" s="112"/>
      <c r="I274" s="107"/>
      <c r="K274" s="107"/>
      <c r="M274" s="108">
        <v>1</v>
      </c>
      <c r="O274" s="9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13" t="str">
        <f>C273</f>
        <v>3.NP:</v>
      </c>
      <c r="BE274" s="104"/>
      <c r="BF274" s="104"/>
      <c r="BG274" s="104"/>
      <c r="BH274" s="104"/>
      <c r="BI274" s="104"/>
      <c r="BJ274" s="104"/>
      <c r="BK274" s="104"/>
    </row>
    <row r="275" spans="1:104" x14ac:dyDescent="0.2">
      <c r="A275" s="95">
        <v>53</v>
      </c>
      <c r="B275" s="96" t="s">
        <v>227</v>
      </c>
      <c r="C275" s="97" t="s">
        <v>228</v>
      </c>
      <c r="D275" s="98" t="s">
        <v>229</v>
      </c>
      <c r="E275" s="99">
        <v>2</v>
      </c>
      <c r="F275" s="100"/>
      <c r="G275" s="101">
        <f>E275*F275</f>
        <v>0</v>
      </c>
      <c r="H275" s="102">
        <v>0</v>
      </c>
      <c r="I275" s="103">
        <f>E275*H275</f>
        <v>0</v>
      </c>
      <c r="J275" s="102"/>
      <c r="K275" s="103">
        <f>E275*J275</f>
        <v>0</v>
      </c>
      <c r="O275" s="94"/>
      <c r="Z275" s="104"/>
      <c r="AA275" s="104">
        <v>12</v>
      </c>
      <c r="AB275" s="104">
        <v>0</v>
      </c>
      <c r="AC275" s="104">
        <v>529</v>
      </c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04"/>
      <c r="BE275" s="104"/>
      <c r="BF275" s="104"/>
      <c r="BG275" s="104"/>
      <c r="BH275" s="104"/>
      <c r="BI275" s="104"/>
      <c r="BJ275" s="104"/>
      <c r="BK275" s="104"/>
      <c r="CA275" s="104">
        <v>12</v>
      </c>
      <c r="CB275" s="104">
        <v>0</v>
      </c>
      <c r="CZ275" s="61">
        <v>2</v>
      </c>
    </row>
    <row r="276" spans="1:104" x14ac:dyDescent="0.2">
      <c r="A276" s="105"/>
      <c r="B276" s="106"/>
      <c r="C276" s="171" t="s">
        <v>48</v>
      </c>
      <c r="D276" s="172"/>
      <c r="E276" s="109">
        <v>0</v>
      </c>
      <c r="F276" s="110"/>
      <c r="G276" s="111"/>
      <c r="H276" s="112"/>
      <c r="I276" s="107"/>
      <c r="K276" s="107"/>
      <c r="M276" s="108" t="s">
        <v>48</v>
      </c>
      <c r="O276" s="9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13" t="str">
        <f>C275</f>
        <v>Koupelnový regál</v>
      </c>
      <c r="BE276" s="104"/>
      <c r="BF276" s="104"/>
      <c r="BG276" s="104"/>
      <c r="BH276" s="104"/>
      <c r="BI276" s="104"/>
      <c r="BJ276" s="104"/>
      <c r="BK276" s="104"/>
    </row>
    <row r="277" spans="1:104" x14ac:dyDescent="0.2">
      <c r="A277" s="105"/>
      <c r="B277" s="106"/>
      <c r="C277" s="171" t="s">
        <v>28</v>
      </c>
      <c r="D277" s="172"/>
      <c r="E277" s="109">
        <v>1</v>
      </c>
      <c r="F277" s="110"/>
      <c r="G277" s="111"/>
      <c r="H277" s="112"/>
      <c r="I277" s="107"/>
      <c r="K277" s="107"/>
      <c r="M277" s="108">
        <v>1</v>
      </c>
      <c r="O277" s="9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13" t="str">
        <f>C276</f>
        <v>2.NP:</v>
      </c>
      <c r="BE277" s="104"/>
      <c r="BF277" s="104"/>
      <c r="BG277" s="104"/>
      <c r="BH277" s="104"/>
      <c r="BI277" s="104"/>
      <c r="BJ277" s="104"/>
      <c r="BK277" s="104"/>
    </row>
    <row r="278" spans="1:104" x14ac:dyDescent="0.2">
      <c r="A278" s="105"/>
      <c r="B278" s="106"/>
      <c r="C278" s="171" t="s">
        <v>50</v>
      </c>
      <c r="D278" s="172"/>
      <c r="E278" s="109">
        <v>0</v>
      </c>
      <c r="F278" s="110"/>
      <c r="G278" s="111"/>
      <c r="H278" s="112"/>
      <c r="I278" s="107"/>
      <c r="K278" s="107"/>
      <c r="M278" s="108" t="s">
        <v>50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>C277</f>
        <v>1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105"/>
      <c r="B279" s="106"/>
      <c r="C279" s="171" t="s">
        <v>28</v>
      </c>
      <c r="D279" s="172"/>
      <c r="E279" s="109">
        <v>1</v>
      </c>
      <c r="F279" s="110"/>
      <c r="G279" s="111"/>
      <c r="H279" s="112"/>
      <c r="I279" s="107"/>
      <c r="K279" s="107"/>
      <c r="M279" s="108">
        <v>1</v>
      </c>
      <c r="O279" s="9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13" t="str">
        <f>C278</f>
        <v>3.NP:</v>
      </c>
      <c r="BE279" s="104"/>
      <c r="BF279" s="104"/>
      <c r="BG279" s="104"/>
      <c r="BH279" s="104"/>
      <c r="BI279" s="104"/>
      <c r="BJ279" s="104"/>
      <c r="BK279" s="104"/>
    </row>
    <row r="280" spans="1:104" x14ac:dyDescent="0.2">
      <c r="A280" s="114" t="s">
        <v>30</v>
      </c>
      <c r="B280" s="115" t="s">
        <v>221</v>
      </c>
      <c r="C280" s="116" t="s">
        <v>222</v>
      </c>
      <c r="D280" s="117"/>
      <c r="E280" s="118"/>
      <c r="F280" s="118"/>
      <c r="G280" s="119">
        <f>SUM(G264:G279)</f>
        <v>0</v>
      </c>
      <c r="H280" s="120"/>
      <c r="I280" s="121">
        <f>SUM(I264:I279)</f>
        <v>2.1800000000009558E-2</v>
      </c>
      <c r="J280" s="122"/>
      <c r="K280" s="121">
        <f>SUM(K264:K279)</f>
        <v>0</v>
      </c>
      <c r="O280" s="94"/>
      <c r="X280" s="123">
        <f>K280</f>
        <v>0</v>
      </c>
      <c r="Y280" s="123">
        <f>I280</f>
        <v>2.1800000000009558E-2</v>
      </c>
      <c r="Z280" s="124">
        <f>G280</f>
        <v>0</v>
      </c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25"/>
      <c r="BB280" s="125"/>
      <c r="BC280" s="125"/>
      <c r="BD280" s="125"/>
      <c r="BE280" s="125"/>
      <c r="BF280" s="125"/>
      <c r="BG280" s="104"/>
      <c r="BH280" s="104"/>
      <c r="BI280" s="104"/>
      <c r="BJ280" s="104"/>
      <c r="BK280" s="104"/>
    </row>
    <row r="281" spans="1:104" ht="14.25" customHeight="1" x14ac:dyDescent="0.2">
      <c r="A281" s="86" t="s">
        <v>27</v>
      </c>
      <c r="B281" s="87" t="s">
        <v>230</v>
      </c>
      <c r="C281" s="88" t="s">
        <v>231</v>
      </c>
      <c r="D281" s="89"/>
      <c r="E281" s="90"/>
      <c r="F281" s="90"/>
      <c r="G281" s="91"/>
      <c r="H281" s="92"/>
      <c r="I281" s="93"/>
      <c r="J281" s="92"/>
      <c r="K281" s="93"/>
      <c r="O281" s="94"/>
    </row>
    <row r="282" spans="1:104" x14ac:dyDescent="0.2">
      <c r="A282" s="95">
        <v>54</v>
      </c>
      <c r="B282" s="96" t="s">
        <v>232</v>
      </c>
      <c r="C282" s="97" t="s">
        <v>233</v>
      </c>
      <c r="D282" s="98" t="s">
        <v>145</v>
      </c>
      <c r="E282" s="99">
        <v>5.2390769119998204</v>
      </c>
      <c r="F282" s="100"/>
      <c r="G282" s="101">
        <f t="shared" ref="G282:G289" si="8">E282*F282</f>
        <v>0</v>
      </c>
      <c r="H282" s="102">
        <v>0</v>
      </c>
      <c r="I282" s="103">
        <f t="shared" ref="I282:I289" si="9">E282*H282</f>
        <v>0</v>
      </c>
      <c r="J282" s="102"/>
      <c r="K282" s="103">
        <f t="shared" ref="K282:K289" si="10">E282*J282</f>
        <v>0</v>
      </c>
      <c r="O282" s="94"/>
      <c r="Z282" s="104"/>
      <c r="AA282" s="104">
        <v>8</v>
      </c>
      <c r="AB282" s="104">
        <v>0</v>
      </c>
      <c r="AC282" s="104">
        <v>3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CA282" s="104">
        <v>8</v>
      </c>
      <c r="CB282" s="104">
        <v>0</v>
      </c>
      <c r="CZ282" s="61">
        <v>1</v>
      </c>
    </row>
    <row r="283" spans="1:104" x14ac:dyDescent="0.2">
      <c r="A283" s="95">
        <v>55</v>
      </c>
      <c r="B283" s="96" t="s">
        <v>234</v>
      </c>
      <c r="C283" s="97" t="s">
        <v>235</v>
      </c>
      <c r="D283" s="98" t="s">
        <v>145</v>
      </c>
      <c r="E283" s="99">
        <v>2.6195384559999102</v>
      </c>
      <c r="F283" s="100"/>
      <c r="G283" s="101">
        <f t="shared" si="8"/>
        <v>0</v>
      </c>
      <c r="H283" s="102">
        <v>0</v>
      </c>
      <c r="I283" s="103">
        <f t="shared" si="9"/>
        <v>0</v>
      </c>
      <c r="J283" s="102"/>
      <c r="K283" s="103">
        <f t="shared" si="10"/>
        <v>0</v>
      </c>
      <c r="O283" s="94"/>
      <c r="Z283" s="104"/>
      <c r="AA283" s="104">
        <v>8</v>
      </c>
      <c r="AB283" s="104">
        <v>0</v>
      </c>
      <c r="AC283" s="104">
        <v>3</v>
      </c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04"/>
      <c r="BE283" s="104"/>
      <c r="BF283" s="104"/>
      <c r="BG283" s="104"/>
      <c r="BH283" s="104"/>
      <c r="BI283" s="104"/>
      <c r="BJ283" s="104"/>
      <c r="BK283" s="104"/>
      <c r="CA283" s="104">
        <v>8</v>
      </c>
      <c r="CB283" s="104">
        <v>0</v>
      </c>
      <c r="CZ283" s="61">
        <v>1</v>
      </c>
    </row>
    <row r="284" spans="1:104" x14ac:dyDescent="0.2">
      <c r="A284" s="95">
        <v>56</v>
      </c>
      <c r="B284" s="96" t="s">
        <v>236</v>
      </c>
      <c r="C284" s="97" t="s">
        <v>237</v>
      </c>
      <c r="D284" s="98" t="s">
        <v>145</v>
      </c>
      <c r="E284" s="99">
        <v>5.2390769119998204</v>
      </c>
      <c r="F284" s="100"/>
      <c r="G284" s="101">
        <f t="shared" si="8"/>
        <v>0</v>
      </c>
      <c r="H284" s="102">
        <v>0</v>
      </c>
      <c r="I284" s="103">
        <f t="shared" si="9"/>
        <v>0</v>
      </c>
      <c r="J284" s="102"/>
      <c r="K284" s="103">
        <f t="shared" si="10"/>
        <v>0</v>
      </c>
      <c r="O284" s="94"/>
      <c r="Z284" s="104"/>
      <c r="AA284" s="104">
        <v>8</v>
      </c>
      <c r="AB284" s="104">
        <v>0</v>
      </c>
      <c r="AC284" s="104">
        <v>3</v>
      </c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04"/>
      <c r="BE284" s="104"/>
      <c r="BF284" s="104"/>
      <c r="BG284" s="104"/>
      <c r="BH284" s="104"/>
      <c r="BI284" s="104"/>
      <c r="BJ284" s="104"/>
      <c r="BK284" s="104"/>
      <c r="CA284" s="104">
        <v>8</v>
      </c>
      <c r="CB284" s="104">
        <v>0</v>
      </c>
      <c r="CZ284" s="61">
        <v>1</v>
      </c>
    </row>
    <row r="285" spans="1:104" x14ac:dyDescent="0.2">
      <c r="A285" s="95">
        <v>57</v>
      </c>
      <c r="B285" s="96" t="s">
        <v>238</v>
      </c>
      <c r="C285" s="97" t="s">
        <v>239</v>
      </c>
      <c r="D285" s="98" t="s">
        <v>145</v>
      </c>
      <c r="E285" s="99">
        <v>5.2390769119998204</v>
      </c>
      <c r="F285" s="100"/>
      <c r="G285" s="101">
        <f t="shared" si="8"/>
        <v>0</v>
      </c>
      <c r="H285" s="102">
        <v>0</v>
      </c>
      <c r="I285" s="103">
        <f t="shared" si="9"/>
        <v>0</v>
      </c>
      <c r="J285" s="102"/>
      <c r="K285" s="103">
        <f t="shared" si="10"/>
        <v>0</v>
      </c>
      <c r="O285" s="94"/>
      <c r="Z285" s="104"/>
      <c r="AA285" s="104">
        <v>8</v>
      </c>
      <c r="AB285" s="104">
        <v>0</v>
      </c>
      <c r="AC285" s="104">
        <v>3</v>
      </c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04"/>
      <c r="BE285" s="104"/>
      <c r="BF285" s="104"/>
      <c r="BG285" s="104"/>
      <c r="BH285" s="104"/>
      <c r="BI285" s="104"/>
      <c r="BJ285" s="104"/>
      <c r="BK285" s="104"/>
      <c r="CA285" s="104">
        <v>8</v>
      </c>
      <c r="CB285" s="104">
        <v>0</v>
      </c>
      <c r="CZ285" s="61">
        <v>1</v>
      </c>
    </row>
    <row r="286" spans="1:104" x14ac:dyDescent="0.2">
      <c r="A286" s="95">
        <v>58</v>
      </c>
      <c r="B286" s="96" t="s">
        <v>240</v>
      </c>
      <c r="C286" s="97" t="s">
        <v>241</v>
      </c>
      <c r="D286" s="98" t="s">
        <v>145</v>
      </c>
      <c r="E286" s="99">
        <v>15.7172307359995</v>
      </c>
      <c r="F286" s="100"/>
      <c r="G286" s="101">
        <f t="shared" si="8"/>
        <v>0</v>
      </c>
      <c r="H286" s="102">
        <v>0</v>
      </c>
      <c r="I286" s="103">
        <f t="shared" si="9"/>
        <v>0</v>
      </c>
      <c r="J286" s="102"/>
      <c r="K286" s="103">
        <f t="shared" si="10"/>
        <v>0</v>
      </c>
      <c r="O286" s="94"/>
      <c r="Z286" s="104"/>
      <c r="AA286" s="104">
        <v>8</v>
      </c>
      <c r="AB286" s="104">
        <v>0</v>
      </c>
      <c r="AC286" s="104">
        <v>3</v>
      </c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04"/>
      <c r="BE286" s="104"/>
      <c r="BF286" s="104"/>
      <c r="BG286" s="104"/>
      <c r="BH286" s="104"/>
      <c r="BI286" s="104"/>
      <c r="BJ286" s="104"/>
      <c r="BK286" s="104"/>
      <c r="CA286" s="104">
        <v>8</v>
      </c>
      <c r="CB286" s="104">
        <v>0</v>
      </c>
      <c r="CZ286" s="61">
        <v>1</v>
      </c>
    </row>
    <row r="287" spans="1:104" x14ac:dyDescent="0.2">
      <c r="A287" s="95">
        <v>59</v>
      </c>
      <c r="B287" s="96" t="s">
        <v>242</v>
      </c>
      <c r="C287" s="97" t="s">
        <v>243</v>
      </c>
      <c r="D287" s="98" t="s">
        <v>145</v>
      </c>
      <c r="E287" s="99">
        <v>5.2390769119998204</v>
      </c>
      <c r="F287" s="100"/>
      <c r="G287" s="101">
        <f t="shared" si="8"/>
        <v>0</v>
      </c>
      <c r="H287" s="102">
        <v>0</v>
      </c>
      <c r="I287" s="103">
        <f t="shared" si="9"/>
        <v>0</v>
      </c>
      <c r="J287" s="102"/>
      <c r="K287" s="103">
        <f t="shared" si="10"/>
        <v>0</v>
      </c>
      <c r="O287" s="94"/>
      <c r="Z287" s="104"/>
      <c r="AA287" s="104">
        <v>8</v>
      </c>
      <c r="AB287" s="104">
        <v>0</v>
      </c>
      <c r="AC287" s="104">
        <v>3</v>
      </c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04"/>
      <c r="BE287" s="104"/>
      <c r="BF287" s="104"/>
      <c r="BG287" s="104"/>
      <c r="BH287" s="104"/>
      <c r="BI287" s="104"/>
      <c r="BJ287" s="104"/>
      <c r="BK287" s="104"/>
      <c r="CA287" s="104">
        <v>8</v>
      </c>
      <c r="CB287" s="104">
        <v>0</v>
      </c>
      <c r="CZ287" s="61">
        <v>1</v>
      </c>
    </row>
    <row r="288" spans="1:104" x14ac:dyDescent="0.2">
      <c r="A288" s="95">
        <v>60</v>
      </c>
      <c r="B288" s="96" t="s">
        <v>244</v>
      </c>
      <c r="C288" s="97" t="s">
        <v>245</v>
      </c>
      <c r="D288" s="98" t="s">
        <v>145</v>
      </c>
      <c r="E288" s="99">
        <v>5.2390769119998204</v>
      </c>
      <c r="F288" s="100"/>
      <c r="G288" s="101">
        <f t="shared" si="8"/>
        <v>0</v>
      </c>
      <c r="H288" s="102">
        <v>0</v>
      </c>
      <c r="I288" s="103">
        <f t="shared" si="9"/>
        <v>0</v>
      </c>
      <c r="J288" s="102"/>
      <c r="K288" s="103">
        <f t="shared" si="10"/>
        <v>0</v>
      </c>
      <c r="O288" s="94"/>
      <c r="Z288" s="104"/>
      <c r="AA288" s="104">
        <v>8</v>
      </c>
      <c r="AB288" s="104">
        <v>0</v>
      </c>
      <c r="AC288" s="104">
        <v>3</v>
      </c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04"/>
      <c r="BE288" s="104"/>
      <c r="BF288" s="104"/>
      <c r="BG288" s="104"/>
      <c r="BH288" s="104"/>
      <c r="BI288" s="104"/>
      <c r="BJ288" s="104"/>
      <c r="BK288" s="104"/>
      <c r="CA288" s="104">
        <v>8</v>
      </c>
      <c r="CB288" s="104">
        <v>0</v>
      </c>
      <c r="CZ288" s="61">
        <v>1</v>
      </c>
    </row>
    <row r="289" spans="1:104" x14ac:dyDescent="0.2">
      <c r="A289" s="95">
        <v>61</v>
      </c>
      <c r="B289" s="96" t="s">
        <v>246</v>
      </c>
      <c r="C289" s="97" t="s">
        <v>247</v>
      </c>
      <c r="D289" s="98" t="s">
        <v>145</v>
      </c>
      <c r="E289" s="99">
        <v>5.2390769119998204</v>
      </c>
      <c r="F289" s="100"/>
      <c r="G289" s="101">
        <f t="shared" si="8"/>
        <v>0</v>
      </c>
      <c r="H289" s="102">
        <v>0</v>
      </c>
      <c r="I289" s="103">
        <f t="shared" si="9"/>
        <v>0</v>
      </c>
      <c r="J289" s="102"/>
      <c r="K289" s="103">
        <f t="shared" si="10"/>
        <v>0</v>
      </c>
      <c r="O289" s="94"/>
      <c r="Z289" s="104"/>
      <c r="AA289" s="104">
        <v>8</v>
      </c>
      <c r="AB289" s="104">
        <v>0</v>
      </c>
      <c r="AC289" s="104">
        <v>3</v>
      </c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04"/>
      <c r="BE289" s="104"/>
      <c r="BF289" s="104"/>
      <c r="BG289" s="104"/>
      <c r="BH289" s="104"/>
      <c r="BI289" s="104"/>
      <c r="BJ289" s="104"/>
      <c r="BK289" s="104"/>
      <c r="CA289" s="104">
        <v>8</v>
      </c>
      <c r="CB289" s="104">
        <v>0</v>
      </c>
      <c r="CZ289" s="61">
        <v>1</v>
      </c>
    </row>
    <row r="290" spans="1:104" x14ac:dyDescent="0.2">
      <c r="A290" s="114" t="s">
        <v>30</v>
      </c>
      <c r="B290" s="115" t="s">
        <v>230</v>
      </c>
      <c r="C290" s="116" t="s">
        <v>231</v>
      </c>
      <c r="D290" s="117"/>
      <c r="E290" s="118"/>
      <c r="F290" s="118"/>
      <c r="G290" s="119">
        <f>SUM(G281:G289)</f>
        <v>0</v>
      </c>
      <c r="H290" s="120"/>
      <c r="I290" s="121">
        <f>SUM(I281:I289)</f>
        <v>0</v>
      </c>
      <c r="J290" s="122"/>
      <c r="K290" s="121">
        <f>SUM(K281:K289)</f>
        <v>0</v>
      </c>
      <c r="O290" s="94"/>
      <c r="X290" s="123">
        <f>K290</f>
        <v>0</v>
      </c>
      <c r="Y290" s="123">
        <f>I290</f>
        <v>0</v>
      </c>
      <c r="Z290" s="124">
        <f>G290</f>
        <v>0</v>
      </c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25"/>
      <c r="BB290" s="125"/>
      <c r="BC290" s="125"/>
      <c r="BD290" s="125"/>
      <c r="BE290" s="125"/>
      <c r="BF290" s="125"/>
      <c r="BG290" s="104"/>
      <c r="BH290" s="104"/>
      <c r="BI290" s="104"/>
      <c r="BJ290" s="104"/>
      <c r="BK290" s="104"/>
    </row>
    <row r="291" spans="1:104" x14ac:dyDescent="0.2">
      <c r="A291" s="126" t="s">
        <v>31</v>
      </c>
      <c r="B291" s="127" t="s">
        <v>32</v>
      </c>
      <c r="C291" s="128"/>
      <c r="D291" s="129"/>
      <c r="E291" s="130"/>
      <c r="F291" s="130"/>
      <c r="G291" s="131">
        <f>SUM(Z7:Z291)</f>
        <v>0</v>
      </c>
      <c r="H291" s="132"/>
      <c r="I291" s="133">
        <f>SUM(Y7:Y291)</f>
        <v>4.0232061990004535</v>
      </c>
      <c r="J291" s="132"/>
      <c r="K291" s="133">
        <f>SUM(X7:X291)</f>
        <v>-5.2390769119998168</v>
      </c>
      <c r="O291" s="94"/>
      <c r="BA291" s="134"/>
      <c r="BB291" s="134"/>
      <c r="BC291" s="134"/>
      <c r="BD291" s="134"/>
      <c r="BE291" s="134"/>
      <c r="BF291" s="134"/>
    </row>
    <row r="292" spans="1:104" x14ac:dyDescent="0.2">
      <c r="E292" s="61"/>
    </row>
    <row r="293" spans="1:104" x14ac:dyDescent="0.2">
      <c r="E293" s="61"/>
    </row>
    <row r="294" spans="1:104" x14ac:dyDescent="0.2">
      <c r="E294" s="61"/>
    </row>
    <row r="295" spans="1:104" x14ac:dyDescent="0.2">
      <c r="E295" s="61"/>
    </row>
    <row r="296" spans="1:104" x14ac:dyDescent="0.2">
      <c r="E296" s="61"/>
    </row>
    <row r="297" spans="1:104" x14ac:dyDescent="0.2">
      <c r="E297" s="61"/>
    </row>
    <row r="298" spans="1:104" x14ac:dyDescent="0.2">
      <c r="E298" s="61"/>
    </row>
    <row r="299" spans="1:104" x14ac:dyDescent="0.2">
      <c r="E299" s="61"/>
    </row>
    <row r="300" spans="1:104" x14ac:dyDescent="0.2">
      <c r="E300" s="61"/>
    </row>
    <row r="301" spans="1:104" x14ac:dyDescent="0.2">
      <c r="E301" s="61"/>
    </row>
    <row r="302" spans="1:104" x14ac:dyDescent="0.2">
      <c r="E302" s="61"/>
    </row>
    <row r="303" spans="1:104" x14ac:dyDescent="0.2">
      <c r="E303" s="61"/>
    </row>
    <row r="304" spans="1:104" x14ac:dyDescent="0.2">
      <c r="E304" s="61"/>
    </row>
    <row r="305" spans="5:5" x14ac:dyDescent="0.2">
      <c r="E305" s="61"/>
    </row>
    <row r="306" spans="5:5" x14ac:dyDescent="0.2">
      <c r="E306" s="61"/>
    </row>
    <row r="307" spans="5:5" x14ac:dyDescent="0.2">
      <c r="E307" s="61"/>
    </row>
    <row r="308" spans="5:5" x14ac:dyDescent="0.2">
      <c r="E308" s="61"/>
    </row>
    <row r="309" spans="5:5" x14ac:dyDescent="0.2">
      <c r="E309" s="61"/>
    </row>
    <row r="310" spans="5:5" x14ac:dyDescent="0.2">
      <c r="E310" s="61"/>
    </row>
    <row r="311" spans="5:5" x14ac:dyDescent="0.2">
      <c r="E311" s="61"/>
    </row>
    <row r="312" spans="5:5" x14ac:dyDescent="0.2">
      <c r="E312" s="61"/>
    </row>
    <row r="313" spans="5:5" x14ac:dyDescent="0.2">
      <c r="E313" s="61"/>
    </row>
    <row r="314" spans="5:5" x14ac:dyDescent="0.2">
      <c r="E314" s="61"/>
    </row>
    <row r="315" spans="5:5" x14ac:dyDescent="0.2">
      <c r="E315" s="61"/>
    </row>
    <row r="316" spans="5:5" x14ac:dyDescent="0.2">
      <c r="E316" s="61"/>
    </row>
    <row r="317" spans="5:5" x14ac:dyDescent="0.2">
      <c r="E317" s="61"/>
    </row>
    <row r="318" spans="5:5" x14ac:dyDescent="0.2">
      <c r="E318" s="61"/>
    </row>
    <row r="319" spans="5:5" x14ac:dyDescent="0.2">
      <c r="E319" s="61"/>
    </row>
    <row r="320" spans="5:5" x14ac:dyDescent="0.2">
      <c r="E320" s="61"/>
    </row>
    <row r="321" spans="5:5" x14ac:dyDescent="0.2">
      <c r="E321" s="61"/>
    </row>
    <row r="322" spans="5:5" x14ac:dyDescent="0.2">
      <c r="E322" s="61"/>
    </row>
    <row r="323" spans="5:5" x14ac:dyDescent="0.2">
      <c r="E323" s="61"/>
    </row>
    <row r="324" spans="5:5" x14ac:dyDescent="0.2">
      <c r="E324" s="61"/>
    </row>
    <row r="325" spans="5:5" x14ac:dyDescent="0.2">
      <c r="E325" s="61"/>
    </row>
    <row r="326" spans="5:5" x14ac:dyDescent="0.2">
      <c r="E326" s="61"/>
    </row>
    <row r="327" spans="5:5" x14ac:dyDescent="0.2">
      <c r="E327" s="61"/>
    </row>
    <row r="328" spans="5:5" x14ac:dyDescent="0.2">
      <c r="E328" s="61"/>
    </row>
    <row r="329" spans="5:5" x14ac:dyDescent="0.2">
      <c r="E329" s="61"/>
    </row>
    <row r="330" spans="5:5" x14ac:dyDescent="0.2">
      <c r="E330" s="61"/>
    </row>
    <row r="331" spans="5:5" x14ac:dyDescent="0.2">
      <c r="E331" s="61"/>
    </row>
    <row r="332" spans="5:5" x14ac:dyDescent="0.2">
      <c r="E332" s="61"/>
    </row>
    <row r="333" spans="5:5" x14ac:dyDescent="0.2">
      <c r="E333" s="61"/>
    </row>
    <row r="334" spans="5:5" x14ac:dyDescent="0.2">
      <c r="E334" s="61"/>
    </row>
    <row r="335" spans="5:5" x14ac:dyDescent="0.2">
      <c r="E335" s="61"/>
    </row>
    <row r="336" spans="5:5" x14ac:dyDescent="0.2">
      <c r="E336" s="61"/>
    </row>
    <row r="337" spans="1:7" x14ac:dyDescent="0.2">
      <c r="E337" s="61"/>
    </row>
    <row r="338" spans="1:7" x14ac:dyDescent="0.2">
      <c r="E338" s="61"/>
    </row>
    <row r="339" spans="1:7" x14ac:dyDescent="0.2">
      <c r="E339" s="61"/>
    </row>
    <row r="340" spans="1:7" x14ac:dyDescent="0.2">
      <c r="E340" s="61"/>
    </row>
    <row r="341" spans="1:7" x14ac:dyDescent="0.2">
      <c r="E341" s="61"/>
    </row>
    <row r="342" spans="1:7" x14ac:dyDescent="0.2">
      <c r="E342" s="61"/>
    </row>
    <row r="343" spans="1:7" x14ac:dyDescent="0.2">
      <c r="E343" s="61"/>
    </row>
    <row r="344" spans="1:7" x14ac:dyDescent="0.2">
      <c r="A344" s="135"/>
      <c r="B344" s="135"/>
    </row>
    <row r="345" spans="1:7" x14ac:dyDescent="0.2">
      <c r="C345" s="136"/>
      <c r="D345" s="136"/>
      <c r="E345" s="137"/>
      <c r="F345" s="136"/>
      <c r="G345" s="138"/>
    </row>
    <row r="346" spans="1:7" x14ac:dyDescent="0.2">
      <c r="A346" s="135"/>
      <c r="B346" s="135"/>
    </row>
    <row r="1263" spans="1:7" x14ac:dyDescent="0.2">
      <c r="A1263" s="139"/>
      <c r="B1263" s="140"/>
      <c r="C1263" s="141" t="s">
        <v>33</v>
      </c>
      <c r="D1263" s="142"/>
      <c r="F1263" s="80"/>
      <c r="G1263" s="107">
        <v>100000</v>
      </c>
    </row>
    <row r="1264" spans="1:7" x14ac:dyDescent="0.2">
      <c r="A1264" s="139"/>
      <c r="B1264" s="140"/>
      <c r="C1264" s="141" t="s">
        <v>34</v>
      </c>
      <c r="D1264" s="142"/>
      <c r="F1264" s="80"/>
      <c r="G1264" s="107">
        <v>100000</v>
      </c>
    </row>
    <row r="1265" spans="1:7" x14ac:dyDescent="0.2">
      <c r="A1265" s="139"/>
      <c r="B1265" s="140"/>
      <c r="C1265" s="141" t="s">
        <v>35</v>
      </c>
      <c r="D1265" s="142"/>
      <c r="F1265" s="80"/>
      <c r="G1265" s="107">
        <v>100000</v>
      </c>
    </row>
    <row r="1266" spans="1:7" x14ac:dyDescent="0.2">
      <c r="A1266" s="139"/>
      <c r="B1266" s="140"/>
      <c r="C1266" s="141" t="s">
        <v>36</v>
      </c>
      <c r="D1266" s="142"/>
      <c r="F1266" s="80"/>
      <c r="G1266" s="107">
        <v>100000</v>
      </c>
    </row>
    <row r="1267" spans="1:7" x14ac:dyDescent="0.2">
      <c r="A1267" s="139"/>
      <c r="B1267" s="140"/>
      <c r="C1267" s="141" t="s">
        <v>37</v>
      </c>
      <c r="D1267" s="142"/>
      <c r="F1267" s="80"/>
      <c r="G1267" s="107">
        <v>100000</v>
      </c>
    </row>
    <row r="1268" spans="1:7" x14ac:dyDescent="0.2">
      <c r="A1268" s="139"/>
      <c r="B1268" s="140"/>
      <c r="C1268" s="141" t="s">
        <v>38</v>
      </c>
      <c r="D1268" s="142"/>
      <c r="F1268" s="80"/>
      <c r="G1268" s="107">
        <v>100000</v>
      </c>
    </row>
    <row r="1269" spans="1:7" x14ac:dyDescent="0.2">
      <c r="A1269" s="139"/>
      <c r="B1269" s="140"/>
      <c r="C1269" s="141" t="s">
        <v>39</v>
      </c>
      <c r="D1269" s="142"/>
      <c r="F1269" s="80"/>
      <c r="G1269" s="107">
        <v>100000</v>
      </c>
    </row>
  </sheetData>
  <mergeCells count="188">
    <mergeCell ref="C277:D277"/>
    <mergeCell ref="C278:D278"/>
    <mergeCell ref="C279:D279"/>
    <mergeCell ref="C253:D253"/>
    <mergeCell ref="C254:D254"/>
    <mergeCell ref="C255:D255"/>
    <mergeCell ref="C256:D256"/>
    <mergeCell ref="C257:D257"/>
    <mergeCell ref="C258:D258"/>
    <mergeCell ref="C273:D273"/>
    <mergeCell ref="C274:D274"/>
    <mergeCell ref="C276:D276"/>
    <mergeCell ref="C260:D260"/>
    <mergeCell ref="C261:D261"/>
    <mergeCell ref="C266:D266"/>
    <mergeCell ref="C267:D267"/>
    <mergeCell ref="C268:D268"/>
    <mergeCell ref="C269:D269"/>
    <mergeCell ref="C271:D271"/>
    <mergeCell ref="C272:D272"/>
    <mergeCell ref="C259:D259"/>
    <mergeCell ref="C246:D246"/>
    <mergeCell ref="C247:D247"/>
    <mergeCell ref="C248:D248"/>
    <mergeCell ref="C249:D249"/>
    <mergeCell ref="C231:D231"/>
    <mergeCell ref="C233:D233"/>
    <mergeCell ref="C239:D239"/>
    <mergeCell ref="C240:D240"/>
    <mergeCell ref="C241:D241"/>
    <mergeCell ref="C242:D242"/>
    <mergeCell ref="C244:D244"/>
    <mergeCell ref="C245:D245"/>
    <mergeCell ref="C194:D194"/>
    <mergeCell ref="C195:D195"/>
    <mergeCell ref="C196:D196"/>
    <mergeCell ref="C197:D197"/>
    <mergeCell ref="C229:D229"/>
    <mergeCell ref="C214:D214"/>
    <mergeCell ref="C215:D215"/>
    <mergeCell ref="C216:D216"/>
    <mergeCell ref="C217:D217"/>
    <mergeCell ref="C201:D201"/>
    <mergeCell ref="C202:D202"/>
    <mergeCell ref="C204:D204"/>
    <mergeCell ref="C205:D205"/>
    <mergeCell ref="C206:D206"/>
    <mergeCell ref="C221:D221"/>
    <mergeCell ref="C222:D222"/>
    <mergeCell ref="C223:D223"/>
    <mergeCell ref="C224:D224"/>
    <mergeCell ref="C226:D226"/>
    <mergeCell ref="C227:D227"/>
    <mergeCell ref="C228:D228"/>
    <mergeCell ref="C207:D207"/>
    <mergeCell ref="C209:D209"/>
    <mergeCell ref="C188:D188"/>
    <mergeCell ref="C189:D189"/>
    <mergeCell ref="C174:D174"/>
    <mergeCell ref="C175:D175"/>
    <mergeCell ref="C176:D176"/>
    <mergeCell ref="C165:D165"/>
    <mergeCell ref="C166:D166"/>
    <mergeCell ref="C167:D167"/>
    <mergeCell ref="C168:D168"/>
    <mergeCell ref="C170:G170"/>
    <mergeCell ref="C181:D181"/>
    <mergeCell ref="C182:D182"/>
    <mergeCell ref="C183:D183"/>
    <mergeCell ref="C184:D184"/>
    <mergeCell ref="C186:D186"/>
    <mergeCell ref="C187:D187"/>
    <mergeCell ref="C155:D155"/>
    <mergeCell ref="C156:D156"/>
    <mergeCell ref="C140:D140"/>
    <mergeCell ref="C141:D141"/>
    <mergeCell ref="C143:D143"/>
    <mergeCell ref="C144:D144"/>
    <mergeCell ref="C171:D171"/>
    <mergeCell ref="C172:D172"/>
    <mergeCell ref="C173:D173"/>
    <mergeCell ref="C157:D157"/>
    <mergeCell ref="C158:D158"/>
    <mergeCell ref="C145:D145"/>
    <mergeCell ref="C146:D146"/>
    <mergeCell ref="C150:D150"/>
    <mergeCell ref="C151:D151"/>
    <mergeCell ref="C152:D152"/>
    <mergeCell ref="C135:D135"/>
    <mergeCell ref="C136:D136"/>
    <mergeCell ref="C138:D138"/>
    <mergeCell ref="C139:D139"/>
    <mergeCell ref="C130:D130"/>
    <mergeCell ref="C131:D131"/>
    <mergeCell ref="C133:D133"/>
    <mergeCell ref="C134:D134"/>
    <mergeCell ref="C153:D153"/>
    <mergeCell ref="C110:D110"/>
    <mergeCell ref="C111:D111"/>
    <mergeCell ref="C100:D100"/>
    <mergeCell ref="C101:D101"/>
    <mergeCell ref="C125:D125"/>
    <mergeCell ref="C126:D126"/>
    <mergeCell ref="C128:D128"/>
    <mergeCell ref="C129:D129"/>
    <mergeCell ref="C115:D115"/>
    <mergeCell ref="C116:D116"/>
    <mergeCell ref="C118:D118"/>
    <mergeCell ref="C119:D119"/>
    <mergeCell ref="C120:D120"/>
    <mergeCell ref="C121:D121"/>
    <mergeCell ref="C123:D123"/>
    <mergeCell ref="C124:D124"/>
    <mergeCell ref="C94:D94"/>
    <mergeCell ref="C95:D95"/>
    <mergeCell ref="C96:D96"/>
    <mergeCell ref="C97:D97"/>
    <mergeCell ref="C102:D102"/>
    <mergeCell ref="C106:D106"/>
    <mergeCell ref="C107:D107"/>
    <mergeCell ref="C108:D108"/>
    <mergeCell ref="C109:D109"/>
    <mergeCell ref="C99:D99"/>
    <mergeCell ref="C90:D90"/>
    <mergeCell ref="C53:D53"/>
    <mergeCell ref="C55:D55"/>
    <mergeCell ref="C56:D56"/>
    <mergeCell ref="C57:D57"/>
    <mergeCell ref="C65:D65"/>
    <mergeCell ref="C67:D67"/>
    <mergeCell ref="C58:D58"/>
    <mergeCell ref="C59:D59"/>
    <mergeCell ref="C60:D60"/>
    <mergeCell ref="C62:D62"/>
    <mergeCell ref="C83:D83"/>
    <mergeCell ref="C84:D84"/>
    <mergeCell ref="C68:D68"/>
    <mergeCell ref="C70:D70"/>
    <mergeCell ref="C71:D71"/>
    <mergeCell ref="C72:D72"/>
    <mergeCell ref="C73:D73"/>
    <mergeCell ref="C77:D77"/>
    <mergeCell ref="C78:D78"/>
    <mergeCell ref="C79:D79"/>
    <mergeCell ref="C80:D80"/>
    <mergeCell ref="C82:D82"/>
    <mergeCell ref="C64:D64"/>
    <mergeCell ref="C45:D45"/>
    <mergeCell ref="C46:D46"/>
    <mergeCell ref="C47:D47"/>
    <mergeCell ref="C48:D48"/>
    <mergeCell ref="C85:D85"/>
    <mergeCell ref="C87:D87"/>
    <mergeCell ref="C88:D88"/>
    <mergeCell ref="C89:D89"/>
    <mergeCell ref="C33:D33"/>
    <mergeCell ref="C34:D34"/>
    <mergeCell ref="C39:D39"/>
    <mergeCell ref="C40:D40"/>
    <mergeCell ref="C41:D41"/>
    <mergeCell ref="C50:D50"/>
    <mergeCell ref="C51:D51"/>
    <mergeCell ref="C52:D52"/>
    <mergeCell ref="C63:D63"/>
    <mergeCell ref="C43:D43"/>
    <mergeCell ref="C44:D44"/>
    <mergeCell ref="C36:D36"/>
    <mergeCell ref="C37:D37"/>
    <mergeCell ref="C38:D38"/>
    <mergeCell ref="A1:G1"/>
    <mergeCell ref="C9:D9"/>
    <mergeCell ref="C10:D10"/>
    <mergeCell ref="C12:D12"/>
    <mergeCell ref="C13:D13"/>
    <mergeCell ref="C14:D14"/>
    <mergeCell ref="C23:D23"/>
    <mergeCell ref="C24:D24"/>
    <mergeCell ref="C25:D25"/>
    <mergeCell ref="C15:D15"/>
    <mergeCell ref="C17:D17"/>
    <mergeCell ref="C18:D18"/>
    <mergeCell ref="C19:D19"/>
    <mergeCell ref="C20:D20"/>
    <mergeCell ref="C22:D22"/>
    <mergeCell ref="C29:D29"/>
    <mergeCell ref="C30:D30"/>
    <mergeCell ref="C31:D31"/>
    <mergeCell ref="C32:D32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3"/>
  <sheetViews>
    <sheetView showGridLines="0" showZeros="0" tabSelected="1" topLeftCell="A39" zoomScaleNormal="100" workbookViewId="0">
      <selection activeCell="E75" sqref="E75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397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157</v>
      </c>
      <c r="C7" s="88" t="s">
        <v>252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253</v>
      </c>
      <c r="C8" s="97" t="s">
        <v>254</v>
      </c>
      <c r="D8" s="98" t="s">
        <v>56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255</v>
      </c>
      <c r="D9" s="175"/>
      <c r="E9" s="175"/>
      <c r="F9" s="175"/>
      <c r="G9" s="176"/>
      <c r="I9" s="107"/>
      <c r="K9" s="107"/>
      <c r="L9" s="108" t="s">
        <v>255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256</v>
      </c>
      <c r="C10" s="97" t="s">
        <v>257</v>
      </c>
      <c r="D10" s="98" t="s">
        <v>56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255</v>
      </c>
      <c r="D11" s="175"/>
      <c r="E11" s="175"/>
      <c r="F11" s="175"/>
      <c r="G11" s="176"/>
      <c r="I11" s="107"/>
      <c r="K11" s="107"/>
      <c r="L11" s="108" t="s">
        <v>255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258</v>
      </c>
      <c r="C12" s="97" t="s">
        <v>259</v>
      </c>
      <c r="D12" s="98" t="s">
        <v>56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255</v>
      </c>
      <c r="D13" s="175"/>
      <c r="E13" s="175"/>
      <c r="F13" s="175"/>
      <c r="G13" s="176"/>
      <c r="I13" s="107"/>
      <c r="K13" s="107"/>
      <c r="L13" s="108" t="s">
        <v>255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260</v>
      </c>
      <c r="C14" s="97" t="s">
        <v>261</v>
      </c>
      <c r="D14" s="98" t="s">
        <v>56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4" t="s">
        <v>262</v>
      </c>
      <c r="D15" s="175"/>
      <c r="E15" s="175"/>
      <c r="F15" s="175"/>
      <c r="G15" s="176"/>
      <c r="I15" s="107"/>
      <c r="K15" s="107"/>
      <c r="L15" s="108" t="s">
        <v>262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263</v>
      </c>
      <c r="C16" s="97" t="s">
        <v>264</v>
      </c>
      <c r="D16" s="98" t="s">
        <v>56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4" t="s">
        <v>262</v>
      </c>
      <c r="D17" s="175"/>
      <c r="E17" s="175"/>
      <c r="F17" s="175"/>
      <c r="G17" s="176"/>
      <c r="I17" s="107"/>
      <c r="K17" s="107"/>
      <c r="L17" s="108" t="s">
        <v>262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265</v>
      </c>
      <c r="C18" s="97" t="s">
        <v>266</v>
      </c>
      <c r="D18" s="98" t="s">
        <v>56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4" t="s">
        <v>262</v>
      </c>
      <c r="D19" s="175"/>
      <c r="E19" s="175"/>
      <c r="F19" s="175"/>
      <c r="G19" s="176"/>
      <c r="I19" s="107"/>
      <c r="K19" s="107"/>
      <c r="L19" s="108" t="s">
        <v>262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267</v>
      </c>
      <c r="C20" s="97" t="s">
        <v>268</v>
      </c>
      <c r="D20" s="98" t="s">
        <v>229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269</v>
      </c>
      <c r="C21" s="97" t="s">
        <v>270</v>
      </c>
      <c r="D21" s="98" t="s">
        <v>229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271</v>
      </c>
      <c r="C22" s="97" t="s">
        <v>272</v>
      </c>
      <c r="D22" s="98" t="s">
        <v>229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273</v>
      </c>
      <c r="C23" s="97" t="s">
        <v>274</v>
      </c>
      <c r="D23" s="98" t="s">
        <v>56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4" t="s">
        <v>275</v>
      </c>
      <c r="D24" s="175"/>
      <c r="E24" s="175"/>
      <c r="F24" s="175"/>
      <c r="G24" s="176"/>
      <c r="I24" s="107"/>
      <c r="K24" s="107"/>
      <c r="L24" s="108" t="s">
        <v>275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276</v>
      </c>
      <c r="C25" s="97" t="s">
        <v>277</v>
      </c>
      <c r="D25" s="98" t="s">
        <v>278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157</v>
      </c>
      <c r="C26" s="116" t="s">
        <v>252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279</v>
      </c>
      <c r="C27" s="88" t="s">
        <v>280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281</v>
      </c>
      <c r="C28" s="97" t="s">
        <v>282</v>
      </c>
      <c r="D28" s="98" t="s">
        <v>56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283</v>
      </c>
      <c r="C29" s="97" t="s">
        <v>284</v>
      </c>
      <c r="D29" s="98" t="s">
        <v>56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285</v>
      </c>
      <c r="C30" s="97" t="s">
        <v>286</v>
      </c>
      <c r="D30" s="98" t="s">
        <v>56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287</v>
      </c>
      <c r="C31" s="97" t="s">
        <v>288</v>
      </c>
      <c r="D31" s="98" t="s">
        <v>56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4" t="s">
        <v>289</v>
      </c>
      <c r="D32" s="175"/>
      <c r="E32" s="175"/>
      <c r="F32" s="175"/>
      <c r="G32" s="176"/>
      <c r="I32" s="107"/>
      <c r="K32" s="107"/>
      <c r="L32" s="108" t="s">
        <v>289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290</v>
      </c>
      <c r="C33" s="97" t="s">
        <v>291</v>
      </c>
      <c r="D33" s="98" t="s">
        <v>56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4" t="s">
        <v>289</v>
      </c>
      <c r="D34" s="175"/>
      <c r="E34" s="175"/>
      <c r="F34" s="175"/>
      <c r="G34" s="176"/>
      <c r="I34" s="107"/>
      <c r="K34" s="107"/>
      <c r="L34" s="108" t="s">
        <v>289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292</v>
      </c>
      <c r="C35" s="97" t="s">
        <v>288</v>
      </c>
      <c r="D35" s="98" t="s">
        <v>56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4" t="s">
        <v>293</v>
      </c>
      <c r="D36" s="175"/>
      <c r="E36" s="175"/>
      <c r="F36" s="175"/>
      <c r="G36" s="176"/>
      <c r="I36" s="107"/>
      <c r="K36" s="107"/>
      <c r="L36" s="108" t="s">
        <v>293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294</v>
      </c>
      <c r="C37" s="97" t="s">
        <v>291</v>
      </c>
      <c r="D37" s="98" t="s">
        <v>56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4" t="s">
        <v>293</v>
      </c>
      <c r="D38" s="175"/>
      <c r="E38" s="175"/>
      <c r="F38" s="175"/>
      <c r="G38" s="176"/>
      <c r="I38" s="107"/>
      <c r="K38" s="107"/>
      <c r="L38" s="108" t="s">
        <v>293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295</v>
      </c>
      <c r="C39" s="97" t="s">
        <v>296</v>
      </c>
      <c r="D39" s="98" t="s">
        <v>229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297</v>
      </c>
      <c r="C40" s="97" t="s">
        <v>298</v>
      </c>
      <c r="D40" s="98" t="s">
        <v>229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299</v>
      </c>
      <c r="C41" s="97" t="s">
        <v>300</v>
      </c>
      <c r="D41" s="98" t="s">
        <v>229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301</v>
      </c>
      <c r="C42" s="97" t="s">
        <v>302</v>
      </c>
      <c r="D42" s="98" t="s">
        <v>229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303</v>
      </c>
      <c r="C43" s="97" t="s">
        <v>304</v>
      </c>
      <c r="D43" s="98" t="s">
        <v>305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306</v>
      </c>
      <c r="C44" s="97" t="s">
        <v>307</v>
      </c>
      <c r="D44" s="98" t="s">
        <v>229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308</v>
      </c>
      <c r="C45" s="97" t="s">
        <v>309</v>
      </c>
      <c r="D45" s="98" t="s">
        <v>229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310</v>
      </c>
      <c r="C46" s="97" t="s">
        <v>311</v>
      </c>
      <c r="D46" s="98" t="s">
        <v>229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312</v>
      </c>
      <c r="C47" s="97" t="s">
        <v>313</v>
      </c>
      <c r="D47" s="98" t="s">
        <v>229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314</v>
      </c>
      <c r="C48" s="97" t="s">
        <v>315</v>
      </c>
      <c r="D48" s="98" t="s">
        <v>229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316</v>
      </c>
      <c r="C49" s="97" t="s">
        <v>317</v>
      </c>
      <c r="D49" s="98" t="s">
        <v>229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318</v>
      </c>
      <c r="C50" s="97" t="s">
        <v>319</v>
      </c>
      <c r="D50" s="98" t="s">
        <v>56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320</v>
      </c>
      <c r="C51" s="97" t="s">
        <v>321</v>
      </c>
      <c r="D51" s="98" t="s">
        <v>56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322</v>
      </c>
      <c r="C52" s="97" t="s">
        <v>323</v>
      </c>
      <c r="D52" s="98" t="s">
        <v>278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279</v>
      </c>
      <c r="C53" s="116" t="s">
        <v>280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324</v>
      </c>
      <c r="C54" s="88" t="s">
        <v>325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326</v>
      </c>
      <c r="C55" s="97" t="s">
        <v>327</v>
      </c>
      <c r="D55" s="98" t="s">
        <v>229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4" t="s">
        <v>255</v>
      </c>
      <c r="D56" s="175"/>
      <c r="E56" s="175"/>
      <c r="F56" s="175"/>
      <c r="G56" s="176"/>
      <c r="I56" s="107"/>
      <c r="K56" s="107"/>
      <c r="L56" s="108" t="s">
        <v>255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328</v>
      </c>
      <c r="C57" s="97" t="s">
        <v>329</v>
      </c>
      <c r="D57" s="98" t="s">
        <v>229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4" t="s">
        <v>255</v>
      </c>
      <c r="D58" s="175"/>
      <c r="E58" s="175"/>
      <c r="F58" s="175"/>
      <c r="G58" s="176"/>
      <c r="I58" s="107"/>
      <c r="K58" s="107"/>
      <c r="L58" s="108" t="s">
        <v>255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330</v>
      </c>
      <c r="C59" s="97" t="s">
        <v>331</v>
      </c>
      <c r="D59" s="98" t="s">
        <v>332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4" t="s">
        <v>333</v>
      </c>
      <c r="D60" s="175"/>
      <c r="E60" s="175"/>
      <c r="F60" s="175"/>
      <c r="G60" s="176"/>
      <c r="I60" s="107"/>
      <c r="K60" s="107"/>
      <c r="L60" s="108" t="s">
        <v>333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334</v>
      </c>
      <c r="C61" s="97" t="s">
        <v>335</v>
      </c>
      <c r="D61" s="98" t="s">
        <v>229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4" t="s">
        <v>255</v>
      </c>
      <c r="D62" s="175"/>
      <c r="E62" s="175"/>
      <c r="F62" s="175"/>
      <c r="G62" s="176"/>
      <c r="I62" s="107"/>
      <c r="K62" s="107"/>
      <c r="L62" s="108" t="s">
        <v>255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336</v>
      </c>
      <c r="C63" s="97" t="s">
        <v>337</v>
      </c>
      <c r="D63" s="98" t="s">
        <v>229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338</v>
      </c>
      <c r="C64" s="97" t="s">
        <v>339</v>
      </c>
      <c r="D64" s="98" t="s">
        <v>229</v>
      </c>
      <c r="E64" s="99">
        <v>6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340</v>
      </c>
      <c r="C65" s="97" t="s">
        <v>341</v>
      </c>
      <c r="D65" s="98" t="s">
        <v>229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4" t="s">
        <v>342</v>
      </c>
      <c r="D66" s="175"/>
      <c r="E66" s="175"/>
      <c r="F66" s="175"/>
      <c r="G66" s="176"/>
      <c r="I66" s="107"/>
      <c r="K66" s="107"/>
      <c r="L66" s="108" t="s">
        <v>342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343</v>
      </c>
      <c r="C67" s="97" t="s">
        <v>344</v>
      </c>
      <c r="D67" s="98" t="s">
        <v>229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4" t="s">
        <v>255</v>
      </c>
      <c r="D68" s="175"/>
      <c r="E68" s="175"/>
      <c r="F68" s="175"/>
      <c r="G68" s="176"/>
      <c r="I68" s="107"/>
      <c r="K68" s="107"/>
      <c r="L68" s="108" t="s">
        <v>255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336</v>
      </c>
      <c r="C69" s="97" t="s">
        <v>337</v>
      </c>
      <c r="D69" s="98" t="s">
        <v>229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345</v>
      </c>
      <c r="C70" s="97" t="s">
        <v>346</v>
      </c>
      <c r="D70" s="98" t="s">
        <v>229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347</v>
      </c>
      <c r="C71" s="97" t="s">
        <v>348</v>
      </c>
      <c r="D71" s="98" t="s">
        <v>229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x14ac:dyDescent="0.2">
      <c r="A72" s="95">
        <v>44</v>
      </c>
      <c r="B72" s="96" t="s">
        <v>522</v>
      </c>
      <c r="C72" s="97" t="s">
        <v>521</v>
      </c>
      <c r="D72" s="98" t="s">
        <v>229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4"/>
      <c r="D73" s="175"/>
      <c r="E73" s="175"/>
      <c r="F73" s="175"/>
      <c r="G73" s="176"/>
      <c r="I73" s="107"/>
      <c r="K73" s="107"/>
      <c r="L73" s="108" t="s">
        <v>351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336</v>
      </c>
      <c r="C74" s="97" t="s">
        <v>337</v>
      </c>
      <c r="D74" s="98" t="s">
        <v>229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349</v>
      </c>
      <c r="C75" s="97" t="s">
        <v>350</v>
      </c>
      <c r="D75" s="98" t="s">
        <v>229</v>
      </c>
      <c r="E75" s="99"/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352</v>
      </c>
      <c r="C76" s="97" t="s">
        <v>353</v>
      </c>
      <c r="D76" s="98" t="s">
        <v>229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354</v>
      </c>
      <c r="C77" s="97" t="s">
        <v>355</v>
      </c>
      <c r="D77" s="98" t="s">
        <v>229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356</v>
      </c>
      <c r="C78" s="97" t="s">
        <v>142</v>
      </c>
      <c r="D78" s="98" t="s">
        <v>278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324</v>
      </c>
      <c r="C79" s="116" t="s">
        <v>325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357</v>
      </c>
      <c r="C80" s="88" t="s">
        <v>358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359</v>
      </c>
      <c r="C81" s="97" t="s">
        <v>360</v>
      </c>
      <c r="D81" s="98" t="s">
        <v>229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361</v>
      </c>
      <c r="C82" s="97" t="s">
        <v>362</v>
      </c>
      <c r="D82" s="98" t="s">
        <v>56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363</v>
      </c>
      <c r="C83" s="97" t="s">
        <v>364</v>
      </c>
      <c r="D83" s="98" t="s">
        <v>229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365</v>
      </c>
      <c r="C84" s="97" t="s">
        <v>366</v>
      </c>
      <c r="D84" s="98" t="s">
        <v>56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367</v>
      </c>
      <c r="C85" s="97" t="s">
        <v>368</v>
      </c>
      <c r="D85" s="98" t="s">
        <v>56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4" t="s">
        <v>369</v>
      </c>
      <c r="D86" s="175"/>
      <c r="E86" s="175"/>
      <c r="F86" s="175"/>
      <c r="G86" s="176"/>
      <c r="I86" s="107"/>
      <c r="K86" s="107"/>
      <c r="L86" s="108" t="s">
        <v>369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370</v>
      </c>
      <c r="C87" s="97" t="s">
        <v>371</v>
      </c>
      <c r="D87" s="98" t="s">
        <v>56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372</v>
      </c>
      <c r="C88" s="97" t="s">
        <v>373</v>
      </c>
      <c r="D88" s="98" t="s">
        <v>229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4" t="s">
        <v>374</v>
      </c>
      <c r="D89" s="175"/>
      <c r="E89" s="175"/>
      <c r="F89" s="175"/>
      <c r="G89" s="176"/>
      <c r="I89" s="107"/>
      <c r="K89" s="107"/>
      <c r="L89" s="108" t="s">
        <v>374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375</v>
      </c>
      <c r="C90" s="97" t="s">
        <v>376</v>
      </c>
      <c r="D90" s="98" t="s">
        <v>229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377</v>
      </c>
      <c r="C91" s="97" t="s">
        <v>378</v>
      </c>
      <c r="D91" s="98" t="s">
        <v>229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379</v>
      </c>
      <c r="C92" s="97" t="s">
        <v>380</v>
      </c>
      <c r="D92" s="98" t="s">
        <v>229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381</v>
      </c>
      <c r="C93" s="97" t="s">
        <v>382</v>
      </c>
      <c r="D93" s="98" t="s">
        <v>332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357</v>
      </c>
      <c r="C94" s="116" t="s">
        <v>358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383</v>
      </c>
      <c r="C95" s="88" t="s">
        <v>384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385</v>
      </c>
      <c r="C96" s="97" t="s">
        <v>386</v>
      </c>
      <c r="D96" s="98" t="s">
        <v>387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4" t="s">
        <v>388</v>
      </c>
      <c r="D97" s="175"/>
      <c r="E97" s="175"/>
      <c r="F97" s="175"/>
      <c r="G97" s="176"/>
      <c r="I97" s="107"/>
      <c r="K97" s="107"/>
      <c r="L97" s="108" t="s">
        <v>388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383</v>
      </c>
      <c r="C98" s="116" t="s">
        <v>384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141</v>
      </c>
      <c r="C99" s="88" t="s">
        <v>389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390</v>
      </c>
      <c r="C100" s="97" t="s">
        <v>391</v>
      </c>
      <c r="D100" s="98" t="s">
        <v>278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4" t="s">
        <v>392</v>
      </c>
      <c r="D101" s="175"/>
      <c r="E101" s="175"/>
      <c r="F101" s="175"/>
      <c r="G101" s="176"/>
      <c r="I101" s="107"/>
      <c r="K101" s="107"/>
      <c r="L101" s="108" t="s">
        <v>392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393</v>
      </c>
      <c r="C102" s="97" t="s">
        <v>394</v>
      </c>
      <c r="D102" s="98" t="s">
        <v>278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395</v>
      </c>
      <c r="C103" s="97" t="s">
        <v>396</v>
      </c>
      <c r="D103" s="98" t="s">
        <v>278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141</v>
      </c>
      <c r="C104" s="116" t="s">
        <v>389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E157" s="61"/>
    </row>
    <row r="158" spans="1:7" x14ac:dyDescent="0.2">
      <c r="A158" s="135"/>
      <c r="B158" s="135"/>
    </row>
    <row r="159" spans="1:7" x14ac:dyDescent="0.2">
      <c r="C159" s="136"/>
      <c r="D159" s="136"/>
      <c r="E159" s="137"/>
      <c r="F159" s="136"/>
      <c r="G159" s="138"/>
    </row>
    <row r="160" spans="1:7" x14ac:dyDescent="0.2">
      <c r="A160" s="135"/>
      <c r="B160" s="135"/>
    </row>
    <row r="1077" spans="1:7" x14ac:dyDescent="0.2">
      <c r="A1077" s="139"/>
      <c r="B1077" s="140"/>
      <c r="C1077" s="141" t="s">
        <v>33</v>
      </c>
      <c r="D1077" s="142"/>
      <c r="F1077" s="80"/>
      <c r="G1077" s="107">
        <v>100000</v>
      </c>
    </row>
    <row r="1078" spans="1:7" x14ac:dyDescent="0.2">
      <c r="A1078" s="139"/>
      <c r="B1078" s="140"/>
      <c r="C1078" s="141" t="s">
        <v>34</v>
      </c>
      <c r="D1078" s="142"/>
      <c r="F1078" s="80"/>
      <c r="G1078" s="107">
        <v>100000</v>
      </c>
    </row>
    <row r="1079" spans="1:7" x14ac:dyDescent="0.2">
      <c r="A1079" s="139"/>
      <c r="B1079" s="140"/>
      <c r="C1079" s="141" t="s">
        <v>35</v>
      </c>
      <c r="D1079" s="142"/>
      <c r="F1079" s="80"/>
      <c r="G1079" s="107">
        <v>100000</v>
      </c>
    </row>
    <row r="1080" spans="1:7" x14ac:dyDescent="0.2">
      <c r="A1080" s="139"/>
      <c r="B1080" s="140"/>
      <c r="C1080" s="141" t="s">
        <v>36</v>
      </c>
      <c r="D1080" s="142"/>
      <c r="F1080" s="80"/>
      <c r="G1080" s="107">
        <v>100000</v>
      </c>
    </row>
    <row r="1081" spans="1:7" x14ac:dyDescent="0.2">
      <c r="A1081" s="139"/>
      <c r="B1081" s="140"/>
      <c r="C1081" s="141" t="s">
        <v>37</v>
      </c>
      <c r="D1081" s="142"/>
      <c r="F1081" s="80"/>
      <c r="G1081" s="107">
        <v>100000</v>
      </c>
    </row>
    <row r="1082" spans="1:7" x14ac:dyDescent="0.2">
      <c r="A1082" s="139"/>
      <c r="B1082" s="140"/>
      <c r="C1082" s="141" t="s">
        <v>38</v>
      </c>
      <c r="D1082" s="142"/>
      <c r="F1082" s="80"/>
      <c r="G1082" s="107">
        <v>100000</v>
      </c>
    </row>
    <row r="1083" spans="1:7" x14ac:dyDescent="0.2">
      <c r="A1083" s="139"/>
      <c r="B1083" s="140"/>
      <c r="C1083" s="141" t="s">
        <v>39</v>
      </c>
      <c r="D1083" s="142"/>
      <c r="F1083" s="80"/>
      <c r="G1083" s="107">
        <v>100000</v>
      </c>
    </row>
  </sheetData>
  <mergeCells count="23"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  <mergeCell ref="A1:G1"/>
    <mergeCell ref="C9:G9"/>
    <mergeCell ref="C11:G11"/>
    <mergeCell ref="C13:G13"/>
    <mergeCell ref="C15:G15"/>
    <mergeCell ref="C17:G17"/>
    <mergeCell ref="C19:G19"/>
    <mergeCell ref="C24:G24"/>
    <mergeCell ref="C73:G73"/>
    <mergeCell ref="C32:G32"/>
    <mergeCell ref="C34:G34"/>
    <mergeCell ref="C36:G36"/>
    <mergeCell ref="C38:G3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3"/>
  <sheetViews>
    <sheetView showGridLines="0" showZeros="0" topLeftCell="A29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398</v>
      </c>
      <c r="C7" s="88" t="s">
        <v>399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400</v>
      </c>
      <c r="C8" s="97" t="s">
        <v>401</v>
      </c>
      <c r="D8" s="98" t="s">
        <v>229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402</v>
      </c>
      <c r="C9" s="97" t="s">
        <v>403</v>
      </c>
      <c r="D9" s="98" t="s">
        <v>229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404</v>
      </c>
      <c r="C10" s="97" t="s">
        <v>405</v>
      </c>
      <c r="D10" s="98" t="s">
        <v>406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398</v>
      </c>
      <c r="C11" s="116" t="s">
        <v>399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407</v>
      </c>
      <c r="C12" s="88" t="s">
        <v>408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409</v>
      </c>
      <c r="C13" s="97" t="s">
        <v>410</v>
      </c>
      <c r="D13" s="98" t="s">
        <v>229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411</v>
      </c>
      <c r="C14" s="97" t="s">
        <v>412</v>
      </c>
      <c r="D14" s="98" t="s">
        <v>229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413</v>
      </c>
      <c r="C15" s="97" t="s">
        <v>414</v>
      </c>
      <c r="D15" s="98" t="s">
        <v>229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415</v>
      </c>
      <c r="C16" s="97" t="s">
        <v>416</v>
      </c>
      <c r="D16" s="98" t="s">
        <v>56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407</v>
      </c>
      <c r="C17" s="116" t="s">
        <v>408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417</v>
      </c>
      <c r="C18" s="88" t="s">
        <v>418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419</v>
      </c>
      <c r="C19" s="97" t="s">
        <v>420</v>
      </c>
      <c r="D19" s="98" t="s">
        <v>56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421</v>
      </c>
      <c r="C20" s="97" t="s">
        <v>422</v>
      </c>
      <c r="D20" s="98" t="s">
        <v>56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423</v>
      </c>
      <c r="C21" s="97" t="s">
        <v>424</v>
      </c>
      <c r="D21" s="98" t="s">
        <v>56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425</v>
      </c>
      <c r="C22" s="97" t="s">
        <v>426</v>
      </c>
      <c r="D22" s="98" t="s">
        <v>56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427</v>
      </c>
      <c r="C23" s="97" t="s">
        <v>428</v>
      </c>
      <c r="D23" s="98" t="s">
        <v>56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429</v>
      </c>
      <c r="C24" s="97" t="s">
        <v>430</v>
      </c>
      <c r="D24" s="98" t="s">
        <v>229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417</v>
      </c>
      <c r="C25" s="116" t="s">
        <v>418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431</v>
      </c>
      <c r="C26" s="88" t="s">
        <v>432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433</v>
      </c>
      <c r="C27" s="97" t="s">
        <v>434</v>
      </c>
      <c r="D27" s="98" t="s">
        <v>229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435</v>
      </c>
      <c r="C28" s="97" t="s">
        <v>436</v>
      </c>
      <c r="D28" s="98" t="s">
        <v>229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437</v>
      </c>
      <c r="C29" s="97" t="s">
        <v>438</v>
      </c>
      <c r="D29" s="98" t="s">
        <v>229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439</v>
      </c>
      <c r="C30" s="97" t="s">
        <v>440</v>
      </c>
      <c r="D30" s="98" t="s">
        <v>229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441</v>
      </c>
      <c r="C31" s="97" t="s">
        <v>442</v>
      </c>
      <c r="D31" s="98" t="s">
        <v>229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431</v>
      </c>
      <c r="C32" s="116" t="s">
        <v>432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443</v>
      </c>
      <c r="C33" s="88" t="s">
        <v>444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445</v>
      </c>
      <c r="C34" s="97" t="s">
        <v>446</v>
      </c>
      <c r="D34" s="98" t="s">
        <v>229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447</v>
      </c>
      <c r="C35" s="97" t="s">
        <v>448</v>
      </c>
      <c r="D35" s="98" t="s">
        <v>229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449</v>
      </c>
      <c r="C36" s="97" t="s">
        <v>450</v>
      </c>
      <c r="D36" s="98" t="s">
        <v>229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443</v>
      </c>
      <c r="C37" s="116" t="s">
        <v>444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451</v>
      </c>
      <c r="C38" s="88" t="s">
        <v>452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453</v>
      </c>
      <c r="C39" s="97" t="s">
        <v>454</v>
      </c>
      <c r="D39" s="98" t="s">
        <v>278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455</v>
      </c>
      <c r="C40" s="97" t="s">
        <v>456</v>
      </c>
      <c r="D40" s="98" t="s">
        <v>278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457</v>
      </c>
      <c r="C41" s="97" t="s">
        <v>458</v>
      </c>
      <c r="D41" s="98" t="s">
        <v>278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459</v>
      </c>
      <c r="C42" s="97" t="s">
        <v>460</v>
      </c>
      <c r="D42" s="98" t="s">
        <v>278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461</v>
      </c>
      <c r="C43" s="97" t="s">
        <v>462</v>
      </c>
      <c r="D43" s="98" t="s">
        <v>406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463</v>
      </c>
      <c r="C44" s="97" t="s">
        <v>464</v>
      </c>
      <c r="D44" s="98" t="s">
        <v>278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451</v>
      </c>
      <c r="C45" s="116" t="s">
        <v>452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A98" s="135"/>
      <c r="B98" s="135"/>
    </row>
    <row r="99" spans="1:7" x14ac:dyDescent="0.2">
      <c r="C99" s="136"/>
      <c r="D99" s="136"/>
      <c r="E99" s="137"/>
      <c r="F99" s="136"/>
      <c r="G99" s="138"/>
    </row>
    <row r="100" spans="1:7" x14ac:dyDescent="0.2">
      <c r="A100" s="135"/>
      <c r="B100" s="135"/>
    </row>
    <row r="1017" spans="1:7" x14ac:dyDescent="0.2">
      <c r="A1017" s="139"/>
      <c r="B1017" s="140"/>
      <c r="C1017" s="141" t="s">
        <v>33</v>
      </c>
      <c r="D1017" s="142"/>
      <c r="F1017" s="80"/>
      <c r="G1017" s="107">
        <v>100000</v>
      </c>
    </row>
    <row r="1018" spans="1:7" x14ac:dyDescent="0.2">
      <c r="A1018" s="139"/>
      <c r="B1018" s="140"/>
      <c r="C1018" s="141" t="s">
        <v>34</v>
      </c>
      <c r="D1018" s="142"/>
      <c r="F1018" s="80"/>
      <c r="G1018" s="107">
        <v>100000</v>
      </c>
    </row>
    <row r="1019" spans="1:7" x14ac:dyDescent="0.2">
      <c r="A1019" s="139"/>
      <c r="B1019" s="140"/>
      <c r="C1019" s="141" t="s">
        <v>35</v>
      </c>
      <c r="D1019" s="142"/>
      <c r="F1019" s="80"/>
      <c r="G1019" s="107">
        <v>100000</v>
      </c>
    </row>
    <row r="1020" spans="1:7" x14ac:dyDescent="0.2">
      <c r="A1020" s="139"/>
      <c r="B1020" s="140"/>
      <c r="C1020" s="141" t="s">
        <v>36</v>
      </c>
      <c r="D1020" s="142"/>
      <c r="F1020" s="80"/>
      <c r="G1020" s="107">
        <v>100000</v>
      </c>
    </row>
    <row r="1021" spans="1:7" x14ac:dyDescent="0.2">
      <c r="A1021" s="139"/>
      <c r="B1021" s="140"/>
      <c r="C1021" s="141" t="s">
        <v>37</v>
      </c>
      <c r="D1021" s="142"/>
      <c r="F1021" s="80"/>
      <c r="G1021" s="107">
        <v>100000</v>
      </c>
    </row>
    <row r="1022" spans="1:7" x14ac:dyDescent="0.2">
      <c r="A1022" s="139"/>
      <c r="B1022" s="140"/>
      <c r="C1022" s="141" t="s">
        <v>38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39</v>
      </c>
      <c r="D1023" s="142"/>
      <c r="F1023" s="80"/>
      <c r="G1023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6"/>
  <sheetViews>
    <sheetView showGridLines="0" showZeros="0" zoomScaleNormal="100" workbookViewId="0">
      <selection activeCell="E12" sqref="E1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484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466</v>
      </c>
      <c r="C7" s="88" t="s">
        <v>467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468</v>
      </c>
      <c r="C8" s="97" t="s">
        <v>469</v>
      </c>
      <c r="D8" s="98" t="s">
        <v>229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470</v>
      </c>
      <c r="C9" s="97" t="s">
        <v>471</v>
      </c>
      <c r="D9" s="98" t="s">
        <v>56</v>
      </c>
      <c r="E9" s="99">
        <v>3.2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472</v>
      </c>
      <c r="C10" s="97" t="s">
        <v>473</v>
      </c>
      <c r="D10" s="98" t="s">
        <v>56</v>
      </c>
      <c r="E10" s="99">
        <v>3.8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474</v>
      </c>
      <c r="C11" s="97" t="s">
        <v>475</v>
      </c>
      <c r="D11" s="98" t="s">
        <v>56</v>
      </c>
      <c r="E11" s="99">
        <v>3.6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466</v>
      </c>
      <c r="C12" s="116" t="s">
        <v>467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476</v>
      </c>
      <c r="C13" s="88" t="s">
        <v>477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478</v>
      </c>
      <c r="C14" s="97" t="s">
        <v>479</v>
      </c>
      <c r="D14" s="98" t="s">
        <v>332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480</v>
      </c>
      <c r="C15" s="97" t="s">
        <v>481</v>
      </c>
      <c r="D15" s="98" t="s">
        <v>332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482</v>
      </c>
      <c r="C16" s="97" t="s">
        <v>483</v>
      </c>
      <c r="D16" s="98" t="s">
        <v>332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476</v>
      </c>
      <c r="C17" s="116" t="s">
        <v>477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5"/>
      <c r="B71" s="135"/>
    </row>
    <row r="72" spans="1:7" x14ac:dyDescent="0.2">
      <c r="C72" s="136"/>
      <c r="D72" s="136"/>
      <c r="E72" s="137"/>
      <c r="F72" s="136"/>
      <c r="G72" s="138"/>
    </row>
    <row r="73" spans="1:7" x14ac:dyDescent="0.2">
      <c r="A73" s="135"/>
      <c r="B73" s="135"/>
    </row>
    <row r="990" spans="1:7" x14ac:dyDescent="0.2">
      <c r="A990" s="139"/>
      <c r="B990" s="140"/>
      <c r="C990" s="141" t="s">
        <v>33</v>
      </c>
      <c r="D990" s="142"/>
      <c r="F990" s="80"/>
      <c r="G990" s="107">
        <v>100000</v>
      </c>
    </row>
    <row r="991" spans="1:7" x14ac:dyDescent="0.2">
      <c r="A991" s="139"/>
      <c r="B991" s="140"/>
      <c r="C991" s="141" t="s">
        <v>34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35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36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37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38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39</v>
      </c>
      <c r="D996" s="142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1000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513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485</v>
      </c>
      <c r="C7" s="88" t="s">
        <v>486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487</v>
      </c>
      <c r="C8" s="97" t="s">
        <v>488</v>
      </c>
      <c r="D8" s="98" t="s">
        <v>489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490</v>
      </c>
      <c r="C9" s="97" t="s">
        <v>491</v>
      </c>
      <c r="D9" s="98" t="s">
        <v>489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492</v>
      </c>
      <c r="C10" s="97" t="s">
        <v>493</v>
      </c>
      <c r="D10" s="98" t="s">
        <v>489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494</v>
      </c>
      <c r="C11" s="97" t="s">
        <v>495</v>
      </c>
      <c r="D11" s="98" t="s">
        <v>489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496</v>
      </c>
      <c r="C12" s="97" t="s">
        <v>497</v>
      </c>
      <c r="D12" s="98" t="s">
        <v>489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498</v>
      </c>
      <c r="C13" s="97" t="s">
        <v>499</v>
      </c>
      <c r="D13" s="98" t="s">
        <v>489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500</v>
      </c>
      <c r="C14" s="97" t="s">
        <v>501</v>
      </c>
      <c r="D14" s="98" t="s">
        <v>489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502</v>
      </c>
      <c r="C15" s="97" t="s">
        <v>503</v>
      </c>
      <c r="D15" s="98" t="s">
        <v>504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505</v>
      </c>
      <c r="C16" s="97" t="s">
        <v>506</v>
      </c>
      <c r="D16" s="98" t="s">
        <v>504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507</v>
      </c>
      <c r="C17" s="97" t="s">
        <v>508</v>
      </c>
      <c r="D17" s="98" t="s">
        <v>489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509</v>
      </c>
      <c r="C18" s="97" t="s">
        <v>510</v>
      </c>
      <c r="D18" s="98" t="s">
        <v>489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511</v>
      </c>
      <c r="C19" s="97" t="s">
        <v>512</v>
      </c>
      <c r="D19" s="98" t="s">
        <v>504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485</v>
      </c>
      <c r="C20" s="116" t="s">
        <v>486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E74" s="61"/>
    </row>
    <row r="75" spans="1:7" x14ac:dyDescent="0.2">
      <c r="A75" s="135"/>
      <c r="B75" s="135"/>
    </row>
    <row r="76" spans="1:7" x14ac:dyDescent="0.2">
      <c r="C76" s="136"/>
      <c r="D76" s="136"/>
      <c r="E76" s="137"/>
      <c r="F76" s="136"/>
      <c r="G76" s="138"/>
    </row>
    <row r="77" spans="1:7" x14ac:dyDescent="0.2">
      <c r="A77" s="135"/>
      <c r="B77" s="135"/>
    </row>
    <row r="994" spans="1:7" x14ac:dyDescent="0.2">
      <c r="A994" s="139"/>
      <c r="B994" s="140"/>
      <c r="C994" s="141" t="s">
        <v>33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34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35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36</v>
      </c>
      <c r="D997" s="142"/>
      <c r="F997" s="80"/>
      <c r="G997" s="107">
        <v>100000</v>
      </c>
    </row>
    <row r="998" spans="1:7" x14ac:dyDescent="0.2">
      <c r="A998" s="139"/>
      <c r="B998" s="140"/>
      <c r="C998" s="141" t="s">
        <v>37</v>
      </c>
      <c r="D998" s="142"/>
      <c r="F998" s="80"/>
      <c r="G998" s="107">
        <v>100000</v>
      </c>
    </row>
    <row r="999" spans="1:7" x14ac:dyDescent="0.2">
      <c r="A999" s="139"/>
      <c r="B999" s="140"/>
      <c r="C999" s="141" t="s">
        <v>38</v>
      </c>
      <c r="D999" s="142"/>
      <c r="F999" s="80"/>
      <c r="G999" s="107">
        <v>100000</v>
      </c>
    </row>
    <row r="1000" spans="1:7" x14ac:dyDescent="0.2">
      <c r="A1000" s="139"/>
      <c r="B1000" s="140"/>
      <c r="C1000" s="141" t="s">
        <v>39</v>
      </c>
      <c r="D1000" s="142"/>
      <c r="F1000" s="80"/>
      <c r="G1000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A02 2.1 </vt:lpstr>
      <vt:lpstr>A02 2.4a </vt:lpstr>
      <vt:lpstr>A02 2.4b </vt:lpstr>
      <vt:lpstr>A02 2.4c </vt:lpstr>
      <vt:lpstr>A02 2.5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'A02 2.1 '!Názvy_tisku</vt:lpstr>
      <vt:lpstr>'A02 2.4a '!Názvy_tisku</vt:lpstr>
      <vt:lpstr>'A02 2.4b '!Názvy_tisku</vt:lpstr>
      <vt:lpstr>'A02 2.4c '!Názvy_tisku</vt:lpstr>
      <vt:lpstr>'A02 2.5 '!Názvy_tisku</vt:lpstr>
      <vt:lpstr>Stavba!Objednatel</vt:lpstr>
      <vt:lpstr>Stavba!Objekt</vt:lpstr>
      <vt:lpstr>'A02 2.1 '!Oblast_tisku</vt:lpstr>
      <vt:lpstr>'A02 2.4a '!Oblast_tisku</vt:lpstr>
      <vt:lpstr>'A02 2.4b '!Oblast_tisku</vt:lpstr>
      <vt:lpstr>'A02 2.4c '!Oblast_tisku</vt:lpstr>
      <vt:lpstr>'A02 2.5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'A02 2.4a '!SloupecCC</vt:lpstr>
      <vt:lpstr>'A02 2.4b '!SloupecCC</vt:lpstr>
      <vt:lpstr>'A02 2.4c '!SloupecCC</vt:lpstr>
      <vt:lpstr>'A02 2.5 '!SloupecCC</vt:lpstr>
      <vt:lpstr>SloupecCC</vt:lpstr>
      <vt:lpstr>'A02 2.4a '!SloupecCDH</vt:lpstr>
      <vt:lpstr>'A02 2.4b '!SloupecCDH</vt:lpstr>
      <vt:lpstr>'A02 2.4c '!SloupecCDH</vt:lpstr>
      <vt:lpstr>'A02 2.5 '!SloupecCDH</vt:lpstr>
      <vt:lpstr>SloupecCDH</vt:lpstr>
      <vt:lpstr>'A02 2.4a '!SloupecCisloPol</vt:lpstr>
      <vt:lpstr>'A02 2.4b '!SloupecCisloPol</vt:lpstr>
      <vt:lpstr>'A02 2.4c '!SloupecCisloPol</vt:lpstr>
      <vt:lpstr>'A02 2.5 '!SloupecCisloPol</vt:lpstr>
      <vt:lpstr>SloupecCisloPol</vt:lpstr>
      <vt:lpstr>'A02 2.4a '!SloupecCH</vt:lpstr>
      <vt:lpstr>'A02 2.4b '!SloupecCH</vt:lpstr>
      <vt:lpstr>'A02 2.4c '!SloupecCH</vt:lpstr>
      <vt:lpstr>'A02 2.5 '!SloupecCH</vt:lpstr>
      <vt:lpstr>SloupecCH</vt:lpstr>
      <vt:lpstr>'A02 2.4a '!SloupecJC</vt:lpstr>
      <vt:lpstr>'A02 2.4b '!SloupecJC</vt:lpstr>
      <vt:lpstr>'A02 2.4c '!SloupecJC</vt:lpstr>
      <vt:lpstr>'A02 2.5 '!SloupecJC</vt:lpstr>
      <vt:lpstr>SloupecJC</vt:lpstr>
      <vt:lpstr>'A02 2.4a '!SloupecJDH</vt:lpstr>
      <vt:lpstr>'A02 2.4b '!SloupecJDH</vt:lpstr>
      <vt:lpstr>'A02 2.4c '!SloupecJDH</vt:lpstr>
      <vt:lpstr>'A02 2.5 '!SloupecJDH</vt:lpstr>
      <vt:lpstr>SloupecJDH</vt:lpstr>
      <vt:lpstr>'A02 2.4a '!SloupecJDM</vt:lpstr>
      <vt:lpstr>'A02 2.4b '!SloupecJDM</vt:lpstr>
      <vt:lpstr>'A02 2.4c '!SloupecJDM</vt:lpstr>
      <vt:lpstr>'A02 2.5 '!SloupecJDM</vt:lpstr>
      <vt:lpstr>SloupecJDM</vt:lpstr>
      <vt:lpstr>'A02 2.4a '!SloupecJH</vt:lpstr>
      <vt:lpstr>'A02 2.4b '!SloupecJH</vt:lpstr>
      <vt:lpstr>'A02 2.4c '!SloupecJH</vt:lpstr>
      <vt:lpstr>'A02 2.5 '!SloupecJH</vt:lpstr>
      <vt:lpstr>SloupecJH</vt:lpstr>
      <vt:lpstr>'A02 2.4a '!SloupecMJ</vt:lpstr>
      <vt:lpstr>'A02 2.4b '!SloupecMJ</vt:lpstr>
      <vt:lpstr>'A02 2.4c '!SloupecMJ</vt:lpstr>
      <vt:lpstr>'A02 2.5 '!SloupecMJ</vt:lpstr>
      <vt:lpstr>SloupecMJ</vt:lpstr>
      <vt:lpstr>'A02 2.4a '!SloupecMnozstvi</vt:lpstr>
      <vt:lpstr>'A02 2.4b '!SloupecMnozstvi</vt:lpstr>
      <vt:lpstr>'A02 2.4c '!SloupecMnozstvi</vt:lpstr>
      <vt:lpstr>'A02 2.5 '!SloupecMnozstvi</vt:lpstr>
      <vt:lpstr>SloupecMnozstvi</vt:lpstr>
      <vt:lpstr>'A02 2.4a '!SloupecNazPol</vt:lpstr>
      <vt:lpstr>'A02 2.4b '!SloupecNazPol</vt:lpstr>
      <vt:lpstr>'A02 2.4c '!SloupecNazPol</vt:lpstr>
      <vt:lpstr>'A02 2.5 '!SloupecNazPol</vt:lpstr>
      <vt:lpstr>SloupecNazPol</vt:lpstr>
      <vt:lpstr>'A02 2.4a '!SloupecPC</vt:lpstr>
      <vt:lpstr>'A02 2.4b '!SloupecPC</vt:lpstr>
      <vt:lpstr>'A02 2.4c '!SloupecPC</vt:lpstr>
      <vt:lpstr>'A02 2.5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2022-08-12T08:44:14Z</dcterms:created>
  <dcterms:modified xsi:type="dcterms:W3CDTF">2023-04-06T06:16:53Z</dcterms:modified>
</cp:coreProperties>
</file>