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PROJEKTY\Projekty 2022\22-447 - SP+ÚR - Odstavný pruh Na Lindovce, Kroměříž\PD SP+UR PDF\"/>
    </mc:Choice>
  </mc:AlternateContent>
  <xr:revisionPtr revIDLastSave="0" documentId="13_ncr:1_{ED24A885-1D11-4931-8550-19852591012C}" xr6:coauthVersionLast="47" xr6:coauthVersionMax="47" xr10:uidLastSave="{00000000-0000-0000-0000-000000000000}"/>
  <bookViews>
    <workbookView xWindow="-120" yWindow="-120" windowWidth="25440" windowHeight="15390" xr2:uid="{DAB12D34-86F0-462B-A8F8-876B00030D9E}"/>
  </bookViews>
  <sheets>
    <sheet name="Stavba" sheetId="1" r:id="rId1"/>
    <sheet name="100 22-447-0.1 " sheetId="2" r:id="rId2"/>
    <sheet name="100 22-447-0.2 " sheetId="3" r:id="rId3"/>
    <sheet name="101+102 22-447-101 " sheetId="4" r:id="rId4"/>
  </sheets>
  <externalReferences>
    <externalReference r:id="rId5"/>
  </externalReferences>
  <definedNames>
    <definedName name="AAA" localSheetId="2">'100 22-447-0.2 '!#REF!</definedName>
    <definedName name="AAA" localSheetId="3">'101+102 22-447-101 '!#REF!</definedName>
    <definedName name="AAA">'100 22-447-0.1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'100 22-447-0.2 '!#REF!</definedName>
    <definedName name="Dodavka0" localSheetId="3">'101+102 22-447-101 '!#REF!</definedName>
    <definedName name="Dodavka0">'100 22-447-0.1 '!#REF!</definedName>
    <definedName name="dpsc" localSheetId="0">Stavba!$C$9</definedName>
    <definedName name="dpsc">#REF!</definedName>
    <definedName name="HSV">#REF!</definedName>
    <definedName name="HSV_" localSheetId="2">'100 22-447-0.2 '!#REF!</definedName>
    <definedName name="HSV_" localSheetId="3">'101+102 22-447-101 '!#REF!</definedName>
    <definedName name="HSV_">'100 22-447-0.1 '!#REF!</definedName>
    <definedName name="HSV0" localSheetId="2">'100 22-447-0.2 '!#REF!</definedName>
    <definedName name="HSV0" localSheetId="3">'101+102 22-447-101 '!#REF!</definedName>
    <definedName name="HSV0">'100 22-447-0.1 '!#REF!</definedName>
    <definedName name="HZS">#REF!</definedName>
    <definedName name="HZS0" localSheetId="2">'100 22-447-0.2 '!#REF!</definedName>
    <definedName name="HZS0" localSheetId="3">'101+102 22-447-101 '!#REF!</definedName>
    <definedName name="HZS0">'100 22-447-0.1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'100 22-447-0.2 '!#REF!</definedName>
    <definedName name="Mont_" localSheetId="3">'101+102 22-447-101 '!#REF!</definedName>
    <definedName name="Mont_">'100 22-447-0.1 '!#REF!</definedName>
    <definedName name="Montaz0" localSheetId="2">'100 22-447-0.2 '!#REF!</definedName>
    <definedName name="Montaz0" localSheetId="3">'101+102 22-447-101 '!#REF!</definedName>
    <definedName name="Montaz0">'100 22-447-0.1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'100 22-447-0.1 '!$1:$6</definedName>
    <definedName name="_xlnm.Print_Titles" localSheetId="2">'100 22-447-0.2 '!$1:$6</definedName>
    <definedName name="_xlnm.Print_Titles" localSheetId="3">'101+102 22-447-101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'100 22-447-0.1 '!$A$1:$K$29</definedName>
    <definedName name="_xlnm.Print_Area" localSheetId="2">'100 22-447-0.2 '!$A$1:$K$49</definedName>
    <definedName name="_xlnm.Print_Area" localSheetId="3">'101+102 22-447-101 '!$A$1:$K$163</definedName>
    <definedName name="_xlnm.Print_Area" localSheetId="0">Stavba!$A$1:$I$43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'100 22-447-0.2 '!#REF!</definedName>
    <definedName name="PSV_" localSheetId="3">'101+102 22-447-101 '!#REF!</definedName>
    <definedName name="PSV_">'100 22-447-0.1 '!#REF!</definedName>
    <definedName name="PSV0" localSheetId="2">'100 22-447-0.2 '!#REF!</definedName>
    <definedName name="PSV0" localSheetId="3">'101+102 22-447-101 '!#REF!</definedName>
    <definedName name="PSV0">'100 22-447-0.1 '!#REF!</definedName>
    <definedName name="SazbaDPH1" localSheetId="2">[1]Stavba!$D$19</definedName>
    <definedName name="SazbaDPH1" localSheetId="3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>Stavba!$D$21</definedName>
    <definedName name="SloupecCC" localSheetId="2">'100 22-447-0.2 '!$G$6</definedName>
    <definedName name="SloupecCC" localSheetId="3">'101+102 22-447-101 '!$G$6</definedName>
    <definedName name="SloupecCC">'100 22-447-0.1 '!$G$6</definedName>
    <definedName name="SloupecCDH" localSheetId="2">'100 22-447-0.2 '!$K$6</definedName>
    <definedName name="SloupecCDH" localSheetId="3">'101+102 22-447-101 '!$K$6</definedName>
    <definedName name="SloupecCDH">'100 22-447-0.1 '!$K$6</definedName>
    <definedName name="SloupecCisloPol" localSheetId="2">'100 22-447-0.2 '!$B$6</definedName>
    <definedName name="SloupecCisloPol" localSheetId="3">'101+102 22-447-101 '!$B$6</definedName>
    <definedName name="SloupecCisloPol">'100 22-447-0.1 '!$B$6</definedName>
    <definedName name="SloupecCH" localSheetId="2">'100 22-447-0.2 '!$I$6</definedName>
    <definedName name="SloupecCH" localSheetId="3">'101+102 22-447-101 '!$I$6</definedName>
    <definedName name="SloupecCH">'100 22-447-0.1 '!$I$6</definedName>
    <definedName name="SloupecJC" localSheetId="2">'100 22-447-0.2 '!$F$6</definedName>
    <definedName name="SloupecJC" localSheetId="3">'101+102 22-447-101 '!$F$6</definedName>
    <definedName name="SloupecJC">'100 22-447-0.1 '!$F$6</definedName>
    <definedName name="SloupecJDH" localSheetId="2">'100 22-447-0.2 '!$J$6</definedName>
    <definedName name="SloupecJDH" localSheetId="3">'101+102 22-447-101 '!$J$6</definedName>
    <definedName name="SloupecJDH">'100 22-447-0.1 '!$J$6</definedName>
    <definedName name="SloupecJDM" localSheetId="2">'100 22-447-0.2 '!$J$6</definedName>
    <definedName name="SloupecJDM" localSheetId="3">'101+102 22-447-101 '!$J$6</definedName>
    <definedName name="SloupecJDM">'100 22-447-0.1 '!$J$6</definedName>
    <definedName name="SloupecJH" localSheetId="2">'100 22-447-0.2 '!$H$6</definedName>
    <definedName name="SloupecJH" localSheetId="3">'101+102 22-447-101 '!$H$6</definedName>
    <definedName name="SloupecJH">'100 22-447-0.1 '!$H$6</definedName>
    <definedName name="SloupecMJ" localSheetId="2">'100 22-447-0.2 '!$D$6</definedName>
    <definedName name="SloupecMJ" localSheetId="3">'101+102 22-447-101 '!$D$6</definedName>
    <definedName name="SloupecMJ">'100 22-447-0.1 '!$D$6</definedName>
    <definedName name="SloupecMnozstvi" localSheetId="2">'100 22-447-0.2 '!$E$6</definedName>
    <definedName name="SloupecMnozstvi" localSheetId="3">'101+102 22-447-101 '!$E$6</definedName>
    <definedName name="SloupecMnozstvi">'100 22-447-0.1 '!$E$6</definedName>
    <definedName name="SloupecNazPol" localSheetId="2">'100 22-447-0.2 '!$C$6</definedName>
    <definedName name="SloupecNazPol" localSheetId="3">'101+102 22-447-101 '!$C$6</definedName>
    <definedName name="SloupecNazPol">'100 22-447-0.1 '!$C$6</definedName>
    <definedName name="SloupecPC" localSheetId="2">'100 22-447-0.2 '!$A$6</definedName>
    <definedName name="SloupecPC" localSheetId="3">'101+102 22-447-101 '!$A$6</definedName>
    <definedName name="SloupecPC">'100 22-447-0.1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opt" localSheetId="1" hidden="1">'100 22-447-0.1 '!#REF!</definedName>
    <definedName name="solver_opt" localSheetId="2" hidden="1">'100 22-447-0.2 '!#REF!</definedName>
    <definedName name="solver_opt" localSheetId="3" hidden="1">'101+102 22-447-101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tavbaCelkem" localSheetId="0">Stavba!$F$33</definedName>
    <definedName name="StavbaCelkem">#REF!</definedName>
    <definedName name="Typ" localSheetId="2">'100 22-447-0.2 '!#REF!</definedName>
    <definedName name="Typ" localSheetId="3">'101+102 22-447-101 '!#REF!</definedName>
    <definedName name="Typ">'100 22-447-0.1 '!#REF!</definedName>
    <definedName name="VRN" localSheetId="2">'100 22-447-0.2 '!#REF!</definedName>
    <definedName name="VRN" localSheetId="3">'101+102 22-447-101 '!#REF!</definedName>
    <definedName name="VRN">'100 22-447-0.1 '!#REF!</definedName>
    <definedName name="VRNKc">#REF!</definedName>
    <definedName name="VRNNazev" localSheetId="2">'100 22-447-0.2 '!#REF!</definedName>
    <definedName name="VRNNazev" localSheetId="3">'101+102 22-447-101 '!#REF!</definedName>
    <definedName name="VRNNazev">'100 22-447-0.1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60" i="4" l="1"/>
  <c r="BD159" i="4"/>
  <c r="K158" i="4"/>
  <c r="I158" i="4"/>
  <c r="G158" i="4"/>
  <c r="BD157" i="4"/>
  <c r="BD156" i="4"/>
  <c r="K155" i="4"/>
  <c r="I155" i="4"/>
  <c r="G155" i="4"/>
  <c r="K154" i="4"/>
  <c r="I154" i="4"/>
  <c r="I161" i="4" s="1"/>
  <c r="Y161" i="4" s="1"/>
  <c r="G154" i="4"/>
  <c r="K161" i="4"/>
  <c r="X161" i="4" s="1"/>
  <c r="BD151" i="4"/>
  <c r="K149" i="4"/>
  <c r="I149" i="4"/>
  <c r="G149" i="4"/>
  <c r="K147" i="4"/>
  <c r="I147" i="4"/>
  <c r="G147" i="4"/>
  <c r="K146" i="4"/>
  <c r="K152" i="4" s="1"/>
  <c r="X152" i="4" s="1"/>
  <c r="I146" i="4"/>
  <c r="I152" i="4" s="1"/>
  <c r="Y152" i="4" s="1"/>
  <c r="G146" i="4"/>
  <c r="K143" i="4"/>
  <c r="K144" i="4" s="1"/>
  <c r="X144" i="4" s="1"/>
  <c r="I143" i="4"/>
  <c r="G143" i="4"/>
  <c r="G144" i="4" s="1"/>
  <c r="Z144" i="4" s="1"/>
  <c r="I144" i="4"/>
  <c r="Y144" i="4" s="1"/>
  <c r="K140" i="4"/>
  <c r="I140" i="4"/>
  <c r="I141" i="4" s="1"/>
  <c r="Y141" i="4" s="1"/>
  <c r="G140" i="4"/>
  <c r="G141" i="4" s="1"/>
  <c r="Z141" i="4" s="1"/>
  <c r="K141" i="4"/>
  <c r="X141" i="4" s="1"/>
  <c r="BD137" i="4"/>
  <c r="BD136" i="4"/>
  <c r="K135" i="4"/>
  <c r="I135" i="4"/>
  <c r="G135" i="4"/>
  <c r="K134" i="4"/>
  <c r="I134" i="4"/>
  <c r="G134" i="4"/>
  <c r="K133" i="4"/>
  <c r="I133" i="4"/>
  <c r="G133" i="4"/>
  <c r="K132" i="4"/>
  <c r="I132" i="4"/>
  <c r="G132" i="4"/>
  <c r="K131" i="4"/>
  <c r="I131" i="4"/>
  <c r="G131" i="4"/>
  <c r="BD130" i="4"/>
  <c r="K129" i="4"/>
  <c r="I129" i="4"/>
  <c r="G129" i="4"/>
  <c r="K128" i="4"/>
  <c r="I128" i="4"/>
  <c r="G128" i="4"/>
  <c r="K127" i="4"/>
  <c r="I127" i="4"/>
  <c r="G127" i="4"/>
  <c r="K126" i="4"/>
  <c r="I126" i="4"/>
  <c r="G126" i="4"/>
  <c r="K125" i="4"/>
  <c r="I125" i="4"/>
  <c r="G125" i="4"/>
  <c r="K122" i="4"/>
  <c r="I122" i="4"/>
  <c r="I123" i="4" s="1"/>
  <c r="Y123" i="4" s="1"/>
  <c r="G122" i="4"/>
  <c r="G123" i="4" s="1"/>
  <c r="Z123" i="4" s="1"/>
  <c r="K123" i="4"/>
  <c r="X123" i="4" s="1"/>
  <c r="BD119" i="4"/>
  <c r="K118" i="4"/>
  <c r="I118" i="4"/>
  <c r="G118" i="4"/>
  <c r="BD117" i="4"/>
  <c r="K115" i="4"/>
  <c r="I115" i="4"/>
  <c r="G115" i="4"/>
  <c r="K114" i="4"/>
  <c r="I114" i="4"/>
  <c r="G114" i="4"/>
  <c r="K113" i="4"/>
  <c r="I113" i="4"/>
  <c r="G113" i="4"/>
  <c r="K112" i="4"/>
  <c r="I112" i="4"/>
  <c r="G112" i="4"/>
  <c r="BD111" i="4"/>
  <c r="K109" i="4"/>
  <c r="I109" i="4"/>
  <c r="G109" i="4"/>
  <c r="K108" i="4"/>
  <c r="I108" i="4"/>
  <c r="G108" i="4"/>
  <c r="BD107" i="4"/>
  <c r="BD106" i="4"/>
  <c r="K105" i="4"/>
  <c r="I105" i="4"/>
  <c r="G105" i="4"/>
  <c r="BD104" i="4"/>
  <c r="K102" i="4"/>
  <c r="I102" i="4"/>
  <c r="G102" i="4"/>
  <c r="K101" i="4"/>
  <c r="I101" i="4"/>
  <c r="G101" i="4"/>
  <c r="K100" i="4"/>
  <c r="I100" i="4"/>
  <c r="G100" i="4"/>
  <c r="K97" i="4"/>
  <c r="I97" i="4"/>
  <c r="G97" i="4"/>
  <c r="BD96" i="4"/>
  <c r="BD95" i="4"/>
  <c r="K92" i="4"/>
  <c r="I92" i="4"/>
  <c r="G92" i="4"/>
  <c r="BD89" i="4"/>
  <c r="K88" i="4"/>
  <c r="I88" i="4"/>
  <c r="G88" i="4"/>
  <c r="K87" i="4"/>
  <c r="I87" i="4"/>
  <c r="G87" i="4"/>
  <c r="K86" i="4"/>
  <c r="I86" i="4"/>
  <c r="G86" i="4"/>
  <c r="K84" i="4"/>
  <c r="I84" i="4"/>
  <c r="G84" i="4"/>
  <c r="K82" i="4"/>
  <c r="I82" i="4"/>
  <c r="G82" i="4"/>
  <c r="K80" i="4"/>
  <c r="I80" i="4"/>
  <c r="G80" i="4"/>
  <c r="BD79" i="4"/>
  <c r="K77" i="4"/>
  <c r="I77" i="4"/>
  <c r="I90" i="4" s="1"/>
  <c r="Y90" i="4" s="1"/>
  <c r="G77" i="4"/>
  <c r="K74" i="4"/>
  <c r="I74" i="4"/>
  <c r="G74" i="4"/>
  <c r="BD73" i="4"/>
  <c r="BD72" i="4"/>
  <c r="K71" i="4"/>
  <c r="I71" i="4"/>
  <c r="G71" i="4"/>
  <c r="K70" i="4"/>
  <c r="I70" i="4"/>
  <c r="G70" i="4"/>
  <c r="K69" i="4"/>
  <c r="I69" i="4"/>
  <c r="G69" i="4"/>
  <c r="K68" i="4"/>
  <c r="I68" i="4"/>
  <c r="G68" i="4"/>
  <c r="K67" i="4"/>
  <c r="I67" i="4"/>
  <c r="I75" i="4" s="1"/>
  <c r="Y75" i="4" s="1"/>
  <c r="G67" i="4"/>
  <c r="K66" i="4"/>
  <c r="I66" i="4"/>
  <c r="G66" i="4"/>
  <c r="K65" i="4"/>
  <c r="I65" i="4"/>
  <c r="G65" i="4"/>
  <c r="K62" i="4"/>
  <c r="I62" i="4"/>
  <c r="G62" i="4"/>
  <c r="BD61" i="4"/>
  <c r="K60" i="4"/>
  <c r="I60" i="4"/>
  <c r="G60" i="4"/>
  <c r="BD59" i="4"/>
  <c r="K58" i="4"/>
  <c r="I58" i="4"/>
  <c r="G58" i="4"/>
  <c r="BD57" i="4"/>
  <c r="K56" i="4"/>
  <c r="I56" i="4"/>
  <c r="G56" i="4"/>
  <c r="BD55" i="4"/>
  <c r="K54" i="4"/>
  <c r="I54" i="4"/>
  <c r="G54" i="4"/>
  <c r="BD53" i="4"/>
  <c r="K52" i="4"/>
  <c r="I52" i="4"/>
  <c r="G52" i="4"/>
  <c r="BD51" i="4"/>
  <c r="K50" i="4"/>
  <c r="I50" i="4"/>
  <c r="G50" i="4"/>
  <c r="BD49" i="4"/>
  <c r="K43" i="4"/>
  <c r="I43" i="4"/>
  <c r="G43" i="4"/>
  <c r="K36" i="4"/>
  <c r="I36" i="4"/>
  <c r="G36" i="4"/>
  <c r="K35" i="4"/>
  <c r="I35" i="4"/>
  <c r="G35" i="4"/>
  <c r="BD34" i="4"/>
  <c r="K33" i="4"/>
  <c r="I33" i="4"/>
  <c r="G33" i="4"/>
  <c r="BD32" i="4"/>
  <c r="K31" i="4"/>
  <c r="I31" i="4"/>
  <c r="G31" i="4"/>
  <c r="K30" i="4"/>
  <c r="I30" i="4"/>
  <c r="G30" i="4"/>
  <c r="K29" i="4"/>
  <c r="I29" i="4"/>
  <c r="G29" i="4"/>
  <c r="BD28" i="4"/>
  <c r="K27" i="4"/>
  <c r="I27" i="4"/>
  <c r="G27" i="4"/>
  <c r="BD26" i="4"/>
  <c r="K25" i="4"/>
  <c r="I25" i="4"/>
  <c r="G25" i="4"/>
  <c r="K24" i="4"/>
  <c r="I24" i="4"/>
  <c r="G24" i="4"/>
  <c r="K23" i="4"/>
  <c r="I23" i="4"/>
  <c r="G23" i="4"/>
  <c r="K21" i="4"/>
  <c r="I21" i="4"/>
  <c r="G21" i="4"/>
  <c r="BD18" i="4"/>
  <c r="BD17" i="4"/>
  <c r="K16" i="4"/>
  <c r="I16" i="4"/>
  <c r="G16" i="4"/>
  <c r="K15" i="4"/>
  <c r="I15" i="4"/>
  <c r="G15" i="4"/>
  <c r="K14" i="4"/>
  <c r="I14" i="4"/>
  <c r="G14" i="4"/>
  <c r="K13" i="4"/>
  <c r="I13" i="4"/>
  <c r="G13" i="4"/>
  <c r="K12" i="4"/>
  <c r="I12" i="4"/>
  <c r="G12" i="4"/>
  <c r="K11" i="4"/>
  <c r="I11" i="4"/>
  <c r="G11" i="4"/>
  <c r="BD10" i="4"/>
  <c r="BD9" i="4"/>
  <c r="K8" i="4"/>
  <c r="I8" i="4"/>
  <c r="G8" i="4"/>
  <c r="K45" i="3"/>
  <c r="I45" i="3"/>
  <c r="I46" i="3" s="1"/>
  <c r="Y46" i="3" s="1"/>
  <c r="G45" i="3"/>
  <c r="BD44" i="3"/>
  <c r="K43" i="3"/>
  <c r="I43" i="3"/>
  <c r="G43" i="3"/>
  <c r="K42" i="3"/>
  <c r="K46" i="3" s="1"/>
  <c r="X46" i="3" s="1"/>
  <c r="I42" i="3"/>
  <c r="G42" i="3"/>
  <c r="K38" i="3"/>
  <c r="K40" i="3" s="1"/>
  <c r="X40" i="3" s="1"/>
  <c r="I38" i="3"/>
  <c r="I40" i="3" s="1"/>
  <c r="Y40" i="3" s="1"/>
  <c r="G38" i="3"/>
  <c r="G40" i="3" s="1"/>
  <c r="Z40" i="3" s="1"/>
  <c r="K35" i="3"/>
  <c r="K36" i="3" s="1"/>
  <c r="X36" i="3" s="1"/>
  <c r="I35" i="3"/>
  <c r="I36" i="3" s="1"/>
  <c r="Y36" i="3" s="1"/>
  <c r="G35" i="3"/>
  <c r="G36" i="3" s="1"/>
  <c r="Z36" i="3" s="1"/>
  <c r="K31" i="3"/>
  <c r="I31" i="3"/>
  <c r="G31" i="3"/>
  <c r="K29" i="3"/>
  <c r="I29" i="3"/>
  <c r="G29" i="3"/>
  <c r="K27" i="3"/>
  <c r="I27" i="3"/>
  <c r="G27" i="3"/>
  <c r="K25" i="3"/>
  <c r="I25" i="3"/>
  <c r="G25" i="3"/>
  <c r="K22" i="3"/>
  <c r="I22" i="3"/>
  <c r="G22" i="3"/>
  <c r="K21" i="3"/>
  <c r="I21" i="3"/>
  <c r="G21" i="3"/>
  <c r="K20" i="3"/>
  <c r="I20" i="3"/>
  <c r="G20" i="3"/>
  <c r="K19" i="3"/>
  <c r="I19" i="3"/>
  <c r="G19" i="3"/>
  <c r="K17" i="3"/>
  <c r="K33" i="3" s="1"/>
  <c r="X33" i="3" s="1"/>
  <c r="I17" i="3"/>
  <c r="G17" i="3"/>
  <c r="K16" i="3"/>
  <c r="I16" i="3"/>
  <c r="G16" i="3"/>
  <c r="K15" i="3"/>
  <c r="I15" i="3"/>
  <c r="G15" i="3"/>
  <c r="BD12" i="3"/>
  <c r="K11" i="3"/>
  <c r="I11" i="3"/>
  <c r="G11" i="3"/>
  <c r="K10" i="3"/>
  <c r="I10" i="3"/>
  <c r="G10" i="3"/>
  <c r="BD9" i="3"/>
  <c r="K8" i="3"/>
  <c r="K13" i="3" s="1"/>
  <c r="X13" i="3" s="1"/>
  <c r="I8" i="3"/>
  <c r="G8" i="3"/>
  <c r="K24" i="2"/>
  <c r="I24" i="2"/>
  <c r="G24" i="2"/>
  <c r="K23" i="2"/>
  <c r="I23" i="2"/>
  <c r="G23" i="2"/>
  <c r="K22" i="2"/>
  <c r="I22" i="2"/>
  <c r="G22" i="2"/>
  <c r="K21" i="2"/>
  <c r="I21" i="2"/>
  <c r="G21" i="2"/>
  <c r="K18" i="2"/>
  <c r="I18" i="2"/>
  <c r="G18" i="2"/>
  <c r="K17" i="2"/>
  <c r="I17" i="2"/>
  <c r="G17" i="2"/>
  <c r="K16" i="2"/>
  <c r="I16" i="2"/>
  <c r="G16" i="2"/>
  <c r="K15" i="2"/>
  <c r="I15" i="2"/>
  <c r="G15" i="2"/>
  <c r="K14" i="2"/>
  <c r="I14" i="2"/>
  <c r="G14" i="2"/>
  <c r="K13" i="2"/>
  <c r="I13" i="2"/>
  <c r="G13" i="2"/>
  <c r="K12" i="2"/>
  <c r="I12" i="2"/>
  <c r="G12" i="2"/>
  <c r="K10" i="2"/>
  <c r="I10" i="2"/>
  <c r="G10" i="2"/>
  <c r="K8" i="2"/>
  <c r="I8" i="2"/>
  <c r="G8" i="2"/>
  <c r="G33" i="1"/>
  <c r="H19" i="1" s="1"/>
  <c r="H20" i="1" s="1"/>
  <c r="H29" i="1"/>
  <c r="G29" i="1"/>
  <c r="D22" i="1"/>
  <c r="D20" i="1"/>
  <c r="G33" i="3" l="1"/>
  <c r="Z33" i="3" s="1"/>
  <c r="G13" i="3"/>
  <c r="Z13" i="3" s="1"/>
  <c r="G161" i="4"/>
  <c r="Z161" i="4" s="1"/>
  <c r="I26" i="2"/>
  <c r="Y26" i="2" s="1"/>
  <c r="I27" i="2" s="1"/>
  <c r="G26" i="2"/>
  <c r="Z26" i="2" s="1"/>
  <c r="G27" i="2" s="1"/>
  <c r="H30" i="1" s="1"/>
  <c r="I30" i="1" s="1"/>
  <c r="F30" i="1" s="1"/>
  <c r="K26" i="2"/>
  <c r="X26" i="2" s="1"/>
  <c r="K27" i="2" s="1"/>
  <c r="G46" i="3"/>
  <c r="Z46" i="3" s="1"/>
  <c r="K47" i="3"/>
  <c r="I33" i="3"/>
  <c r="Y33" i="3" s="1"/>
  <c r="I13" i="3"/>
  <c r="Y13" i="3" s="1"/>
  <c r="K63" i="4"/>
  <c r="X63" i="4" s="1"/>
  <c r="G63" i="4"/>
  <c r="Z63" i="4" s="1"/>
  <c r="I120" i="4"/>
  <c r="Y120" i="4" s="1"/>
  <c r="K138" i="4"/>
  <c r="X138" i="4" s="1"/>
  <c r="K75" i="4"/>
  <c r="X75" i="4" s="1"/>
  <c r="G120" i="4"/>
  <c r="Z120" i="4" s="1"/>
  <c r="I138" i="4"/>
  <c r="Y138" i="4" s="1"/>
  <c r="I19" i="4"/>
  <c r="Y19" i="4" s="1"/>
  <c r="G75" i="4"/>
  <c r="Z75" i="4" s="1"/>
  <c r="I63" i="4"/>
  <c r="Y63" i="4" s="1"/>
  <c r="K120" i="4"/>
  <c r="X120" i="4" s="1"/>
  <c r="G152" i="4"/>
  <c r="Z152" i="4" s="1"/>
  <c r="G19" i="4"/>
  <c r="Z19" i="4" s="1"/>
  <c r="K19" i="4"/>
  <c r="X19" i="4" s="1"/>
  <c r="K162" i="4" s="1"/>
  <c r="K90" i="4"/>
  <c r="X90" i="4" s="1"/>
  <c r="G90" i="4"/>
  <c r="Z90" i="4" s="1"/>
  <c r="G138" i="4"/>
  <c r="Z138" i="4" s="1"/>
  <c r="I47" i="3"/>
  <c r="I162" i="4"/>
  <c r="G47" i="3" l="1"/>
  <c r="H31" i="1" s="1"/>
  <c r="I31" i="1" s="1"/>
  <c r="F31" i="1" s="1"/>
  <c r="G162" i="4"/>
  <c r="H32" i="1" s="1"/>
  <c r="I32" i="1" l="1"/>
  <c r="H33" i="1"/>
  <c r="H21" i="1" s="1"/>
  <c r="H22" i="1" l="1"/>
  <c r="H23" i="1" s="1"/>
  <c r="F32" i="1"/>
  <c r="F33" i="1" s="1"/>
  <c r="I33" i="1"/>
</calcChain>
</file>

<file path=xl/sharedStrings.xml><?xml version="1.0" encoding="utf-8"?>
<sst xmlns="http://schemas.openxmlformats.org/spreadsheetml/2006/main" count="673" uniqueCount="364">
  <si>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</si>
  <si>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</si>
  <si>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</si>
  <si>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</si>
  <si>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</si>
  <si>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</si>
  <si>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</si>
  <si>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</si>
  <si>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</si>
  <si>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</si>
  <si>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</si>
  <si>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</si>
  <si>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</si>
  <si>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</si>
  <si>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</si>
  <si>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</si>
  <si>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</si>
  <si>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</si>
  <si>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</si>
  <si>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</si>
  <si>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</si>
  <si>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</si>
  <si>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</si>
  <si>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</si>
  <si>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</si>
  <si>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</si>
  <si>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</si>
  <si>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</si>
  <si>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</si>
  <si>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</si>
  <si>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</si>
  <si>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</si>
  <si>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</si>
  <si>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</si>
  <si>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</si>
  <si>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</si>
  <si>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</si>
  <si>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</si>
  <si>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</si>
  <si>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</si>
  <si>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</si>
  <si>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</si>
  <si>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</si>
  <si>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</si>
  <si>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</si>
  <si>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</si>
  <si>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</si>
  <si>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VRN0</t>
  </si>
  <si>
    <t>004111020R</t>
  </si>
  <si>
    <t>Vypracování projektové dokumentace přechodné DZ a uzavírky</t>
  </si>
  <si>
    <t>kpl</t>
  </si>
  <si>
    <t>Návrh, projednání a zajištění vydání stanovení přechodného DZ a vydání rozhodnutí o případné uzavírce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</si>
  <si>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</si>
  <si>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</si>
  <si>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</si>
  <si>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</si>
  <si>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</si>
  <si>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</si>
  <si>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</si>
  <si>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</si>
  <si>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</si>
  <si>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</si>
  <si>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005211010R</t>
  </si>
  <si>
    <t>Předání a převzetí staveniště</t>
  </si>
  <si>
    <t>005211020R</t>
  </si>
  <si>
    <t>Ochrana stávaj. inženýrských sítí na staveništi</t>
  </si>
  <si>
    <t>005211030Ra</t>
  </si>
  <si>
    <t>Přechodné dopravní značení osazení, demontáž, pronájem</t>
  </si>
  <si>
    <t>Přechodné dopravní značení, kompletní dodávka+pronájem značek</t>
  </si>
  <si>
    <t>005231020Ra</t>
  </si>
  <si>
    <t>Individuální a komplexní zkoušky Zkouška únosnosti na pláni a parapláni</t>
  </si>
  <si>
    <t>ks</t>
  </si>
  <si>
    <t>005241010R</t>
  </si>
  <si>
    <t>Dokumentace skutečného provedení</t>
  </si>
  <si>
    <t>005241020Ra</t>
  </si>
  <si>
    <t>Geodetické zaměření skutečného provedení</t>
  </si>
  <si>
    <t>005241020Rb</t>
  </si>
  <si>
    <t>Geodetické zaměření skutečného provedení oddělovací geometrický plán</t>
  </si>
  <si>
    <t>oddělovací geometrický plán zpracovaný na základě skutečného provedení stavby</t>
  </si>
  <si>
    <t>Vedlejší a ostatní náklady</t>
  </si>
  <si>
    <t>100 Vedlejší a ostatní náklady</t>
  </si>
  <si>
    <t>22-447-0.1 Vedlejší a ostatní náklady</t>
  </si>
  <si>
    <t>5</t>
  </si>
  <si>
    <t>Komunikace</t>
  </si>
  <si>
    <t>915712111RT1</t>
  </si>
  <si>
    <t>Vodorovné značení proužků š.25 cm střík.barvou barva bílá</t>
  </si>
  <si>
    <t>m</t>
  </si>
  <si>
    <t>V4 - 0,5/0,5/0,25:56,5</t>
  </si>
  <si>
    <t>915719211R00</t>
  </si>
  <si>
    <t>Příplatek za reflex. úpravu vodicích proužků 25 cm</t>
  </si>
  <si>
    <t>915791111R00</t>
  </si>
  <si>
    <t>Předznačení pro značení dělicí čáry,vodicí proužky</t>
  </si>
  <si>
    <t>š. 250 mm:56,5</t>
  </si>
  <si>
    <t>91</t>
  </si>
  <si>
    <t>Doplňující práce na komunikaci</t>
  </si>
  <si>
    <t>914001121R00</t>
  </si>
  <si>
    <t>Osaz. sloupku svislé dopr.značky, Al patka, základ</t>
  </si>
  <si>
    <t>kus</t>
  </si>
  <si>
    <t>914001125R00</t>
  </si>
  <si>
    <t>Osazení svislé dopr.značky na sloupek nebo konzolu</t>
  </si>
  <si>
    <t>938909311R00</t>
  </si>
  <si>
    <t>Odstranění nánosu z povrchu živičného nebo beton.</t>
  </si>
  <si>
    <t>Čištění vozovky před nástřikem nového vodorovného DZ</t>
  </si>
  <si>
    <t>966006132R00</t>
  </si>
  <si>
    <t>Odstranění doprav.značek-sloupky, AL patka vč. bet. patky</t>
  </si>
  <si>
    <t>966006211R00</t>
  </si>
  <si>
    <t>Odstranění doprav. značky ze sloupů nebo konzolí</t>
  </si>
  <si>
    <t>966 00-R.01</t>
  </si>
  <si>
    <t>Odstranění reklamního poutače, ocel.konstrukce 2slouková, bet. patky</t>
  </si>
  <si>
    <t>40444939.A</t>
  </si>
  <si>
    <t>Značka dopr výstražná A1- A30 1250 mm fól1,EG7letá</t>
  </si>
  <si>
    <t>A11 - Pozor, přechod pro chodce</t>
  </si>
  <si>
    <t>doplněno o výstražné žluté reflexní lemování</t>
  </si>
  <si>
    <t>40444972.A</t>
  </si>
  <si>
    <t>Značka uprav přednost P2-3 500/500  fól1, EG 7letá</t>
  </si>
  <si>
    <t>P2 - Hlavní pozemní komunikace</t>
  </si>
  <si>
    <t>40444999.A</t>
  </si>
  <si>
    <t>Značka uprav přednost P6 700  fólie tř1, EG 7letá</t>
  </si>
  <si>
    <t>P6 - STŮJ! Dej přednost v jízdě</t>
  </si>
  <si>
    <t>40445044.A</t>
  </si>
  <si>
    <t>Značka dopr inf IP 4b-7,10a,b 500/500 fól1,EG7letá</t>
  </si>
  <si>
    <t>IP6 - Přechod pro chodce</t>
  </si>
  <si>
    <t>404459502R</t>
  </si>
  <si>
    <t>Sloupek Fe pr.60 pozinkovaný, l= 2500 mm</t>
  </si>
  <si>
    <t>99</t>
  </si>
  <si>
    <t>Staveništní přesun hmot</t>
  </si>
  <si>
    <t>998225111R00</t>
  </si>
  <si>
    <t xml:space="preserve">Přesun hmot, pozemní komunikace </t>
  </si>
  <si>
    <t>t</t>
  </si>
  <si>
    <t>999</t>
  </si>
  <si>
    <t>Poplatky za skládky</t>
  </si>
  <si>
    <t>979990001R00</t>
  </si>
  <si>
    <t>Poplatek za skládku stavební suti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</si>
  <si>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</si>
  <si>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</si>
  <si>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</si>
  <si>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</si>
  <si>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</si>
  <si>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</si>
  <si>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0,262*9</t>
  </si>
  <si>
    <t>979087212R00</t>
  </si>
  <si>
    <t>Nakládání suti na dopravní prostředky</t>
  </si>
  <si>
    <t>22-447-0.2 Trvalé dopravní značení</t>
  </si>
  <si>
    <t>122202202R00</t>
  </si>
  <si>
    <t>Odkopávky pro silnice v hor. 3 do 1000 m3</t>
  </si>
  <si>
    <t>m3</t>
  </si>
  <si>
    <t>odkopávky:70,75</t>
  </si>
  <si>
    <t>sanace tl.30cm:42,7</t>
  </si>
  <si>
    <t>122202209R00</t>
  </si>
  <si>
    <t>Příplatek za lepivost - odkop. pro silnice v hor.3</t>
  </si>
  <si>
    <t>162701105R00</t>
  </si>
  <si>
    <t>Vodorovné přemístění výkopku z hor.1-4 do 10000 m</t>
  </si>
  <si>
    <t>167101102R00</t>
  </si>
  <si>
    <t>Nakládání výkopku z hor.1-4 v množství nad 100 m3</t>
  </si>
  <si>
    <t>171201201R00</t>
  </si>
  <si>
    <t>Uložení sypaniny na skl.-sypanina na výšku přes 2m</t>
  </si>
  <si>
    <t>174101101R00</t>
  </si>
  <si>
    <t>Zásyp jam, rýh, šachet se zhutněním</t>
  </si>
  <si>
    <t>181101102R00</t>
  </si>
  <si>
    <t>Úprava pláně v zářezech v hor. 1-4, se zhutněním</t>
  </si>
  <si>
    <t>odstavný pruh:142,25</t>
  </si>
  <si>
    <t>zpevněná plocha:10,7</t>
  </si>
  <si>
    <t>11</t>
  </si>
  <si>
    <t>Přípravné a přidružené práce</t>
  </si>
  <si>
    <t>112101104R00</t>
  </si>
  <si>
    <t>Kácení stromů listnatých o průměru kmene -90 cm</t>
  </si>
  <si>
    <t>112201104R00</t>
  </si>
  <si>
    <t>Odstranění pařezů pod úrovní, do průměru 90 cm</t>
  </si>
  <si>
    <t>184201112R00</t>
  </si>
  <si>
    <t>Výsadba stromu při výšce kmene do 2,5 m, v rovině vč. přikotvení</t>
  </si>
  <si>
    <t>184802111R00</t>
  </si>
  <si>
    <t>Chem. odplevelení před založ. postřikem, v rovině</t>
  </si>
  <si>
    <t>7*1</t>
  </si>
  <si>
    <t>184807111R00</t>
  </si>
  <si>
    <t>Ochrana stromu bedněním - zřízení</t>
  </si>
  <si>
    <t>1*4*1,0*2</t>
  </si>
  <si>
    <t>184807112R00</t>
  </si>
  <si>
    <t>Ochrana stromu bedněním - odstranění</t>
  </si>
  <si>
    <t>184816111R00</t>
  </si>
  <si>
    <t>Hnojení sazenic průmysl. hnojivy do 0,25 kg k 1saz</t>
  </si>
  <si>
    <t>184901112R00</t>
  </si>
  <si>
    <t>Osazení kůlů k dřevině s uvázáním, dl. kůlů do 3 m</t>
  </si>
  <si>
    <t>7*3</t>
  </si>
  <si>
    <t>185804311R00</t>
  </si>
  <si>
    <t>Zalití rostlin vodou plochy do 20 m2</t>
  </si>
  <si>
    <t>5*(7*0,1)</t>
  </si>
  <si>
    <t>185851111R00</t>
  </si>
  <si>
    <t>Dovoz vody pro zálivku rostlin do 6 km</t>
  </si>
  <si>
    <t>11-001.nab</t>
  </si>
  <si>
    <t>Strom listnatý výšky 200-350 cm</t>
  </si>
  <si>
    <t>dle požadavku odboru životního prostředí:</t>
  </si>
  <si>
    <t>- Fraxinus sp.</t>
  </si>
  <si>
    <t>- Tilia sp.</t>
  </si>
  <si>
    <t>- Prunus sp.</t>
  </si>
  <si>
    <t>- Pyrus sp.</t>
  </si>
  <si>
    <t>/bude upřesněno před zahájením realizace stavby správcem zeleně/</t>
  </si>
  <si>
    <t>11-002.nab</t>
  </si>
  <si>
    <t>Následná péče o náhradní výsadbu</t>
  </si>
  <si>
    <t>Péče o stromy v průběhu 5 let</t>
  </si>
  <si>
    <t>- zálivka 50 l/strom 7x ročně</t>
  </si>
  <si>
    <t>- výchovný řez 1x ročně</t>
  </si>
  <si>
    <t>- nátěr kmenů proti okusu 1x ročně</t>
  </si>
  <si>
    <t>- náhradní výsadba v případě neuchycení stromu</t>
  </si>
  <si>
    <t>3 ks po dobu 5 let:7*5</t>
  </si>
  <si>
    <t>25191155</t>
  </si>
  <si>
    <t>Cererit Z balený po 10 kg</t>
  </si>
  <si>
    <t>1bal=10kg:0,01</t>
  </si>
  <si>
    <t>25234009.A</t>
  </si>
  <si>
    <t>ROUNDUP KLASIK herbicid totální</t>
  </si>
  <si>
    <t>l</t>
  </si>
  <si>
    <t>0,2l/m2:0,2*7</t>
  </si>
  <si>
    <t>28611220</t>
  </si>
  <si>
    <t>Trubka PVC drenážní flexibilní d 50 mm</t>
  </si>
  <si>
    <t>pro zálivky:7*0,6</t>
  </si>
  <si>
    <t>60850016</t>
  </si>
  <si>
    <t>Kůl vyvazovací impregnovaný 250 x 8 cm</t>
  </si>
  <si>
    <t>60850030</t>
  </si>
  <si>
    <t>Příčka spojovací ke kůlům impregnovaná 60 x 8 cm</t>
  </si>
  <si>
    <t>67313112.AR</t>
  </si>
  <si>
    <t>Tkanina jutová JH 211 g/m2 šíře 130 cm zelená</t>
  </si>
  <si>
    <t>7*1,0</t>
  </si>
  <si>
    <t>998231311R00</t>
  </si>
  <si>
    <t xml:space="preserve">Přesun hmot pro sadovnické a krajin. úpravy </t>
  </si>
  <si>
    <t>18</t>
  </si>
  <si>
    <t>Povrchové úpravy terénu</t>
  </si>
  <si>
    <t>180402111R00</t>
  </si>
  <si>
    <t>Založení trávníku parkového výsevem v rovině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</si>
  <si>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</si>
  <si>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</si>
  <si>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</si>
  <si>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</si>
  <si>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</si>
  <si>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</si>
  <si>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</si>
  <si>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</si>
  <si>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185803211R00</t>
  </si>
  <si>
    <t>Uválcování trávníku v rovině</t>
  </si>
  <si>
    <t>00572410</t>
  </si>
  <si>
    <t>Směs travní parková II. mírná zátěž PROFI</t>
  </si>
  <si>
    <t>kg</t>
  </si>
  <si>
    <t>úsek č. 1-první osetí - spotřeba 100g/m2:9,5*100/1000</t>
  </si>
  <si>
    <t>úsek č. 1-druhé osetí - spotřeba 60g/m2:9,5*60/1000</t>
  </si>
  <si>
    <t>10364200</t>
  </si>
  <si>
    <t>Zemina se substrátem pro finální terénní úpravy</t>
  </si>
  <si>
    <t>56</t>
  </si>
  <si>
    <t>Podkladní vrstvy komunikací a zpevněných ploch</t>
  </si>
  <si>
    <t>564751111R00</t>
  </si>
  <si>
    <t>Podklad z kameniva drceného vel.32-63 mm,tl. 15 cm</t>
  </si>
  <si>
    <t>sanace 30 cm - 2vrstvy</t>
  </si>
  <si>
    <t>142,25*2</t>
  </si>
  <si>
    <t>564782111R00</t>
  </si>
  <si>
    <t>Podklad z kam.drceného 16-32, 30 cm</t>
  </si>
  <si>
    <t>odstavný pruh</t>
  </si>
  <si>
    <t>564851111RT2</t>
  </si>
  <si>
    <t>Podklad ze štěrkodrti po zhutnění tloušťky 15 cm štěrkodrť frakce 0-32 mm</t>
  </si>
  <si>
    <t>zpevněná plocha</t>
  </si>
  <si>
    <t>564871111RT2</t>
  </si>
  <si>
    <t>Podklad ze štěrkodrti po zhutnění tloušťky 25 cm štěrkodrť frakce 0-32 mm</t>
  </si>
  <si>
    <t>doplnění konstrukce předlažby chodníku</t>
  </si>
  <si>
    <t>568111111R00</t>
  </si>
  <si>
    <t>Zřízení vrstvy z geotextilie skl.do 1:5, š.do 3 m</t>
  </si>
  <si>
    <t>568119112R00</t>
  </si>
  <si>
    <t>Příplatek-upevnění geotex.,do 1:5, 8 skob/10 m2</t>
  </si>
  <si>
    <t>67390526</t>
  </si>
  <si>
    <t>Textilie jutařská netkaná NETEX A PP/300 -300 g/m2</t>
  </si>
  <si>
    <t>152,95*1,1</t>
  </si>
  <si>
    <t>59</t>
  </si>
  <si>
    <t>Dlažby a předlažby komunikací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</si>
  <si>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</si>
  <si>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</si>
  <si>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</si>
  <si>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</si>
  <si>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zpevněná plocha:8,5</t>
  </si>
  <si>
    <t>předlažba chodníku:38,5</t>
  </si>
  <si>
    <t>596215040R00</t>
  </si>
  <si>
    <t>Kladení zámkové dlažby tl. 8 cm do drtě tl. 4 cm</t>
  </si>
  <si>
    <t>položka obsahuje kladecí vrstvu DK fr. 4-8 mm + zásyp spar DK fr. 4-8 mm</t>
  </si>
  <si>
    <t>596291111R00</t>
  </si>
  <si>
    <t>Řezání zámkové dlažby tl. 60 mm</t>
  </si>
  <si>
    <t>596291113R00</t>
  </si>
  <si>
    <t>Řezání zámkové dlažby tl. 80 mm</t>
  </si>
  <si>
    <t>916261111R00</t>
  </si>
  <si>
    <t>Osazení obruby z kostek drobných, s boční opěrou</t>
  </si>
  <si>
    <t>dvojřádek přídlažby:59*2</t>
  </si>
  <si>
    <t>917862111R00</t>
  </si>
  <si>
    <t>Osazení obrub.bet. s opěrou,lože z C 20/25</t>
  </si>
  <si>
    <t>silniční obrubník 15/25:60,8</t>
  </si>
  <si>
    <t>chodníkový obrubník 10/25:8</t>
  </si>
  <si>
    <t>917932131R00</t>
  </si>
  <si>
    <t>Osazení betonové přídlažby do lože z C20/25</t>
  </si>
  <si>
    <t>58380129</t>
  </si>
  <si>
    <t>Kostka dlažební drobná 10/12 štípaná Itř. 1t=4,0m2</t>
  </si>
  <si>
    <t>přídlažba:3,7</t>
  </si>
  <si>
    <t>592162117</t>
  </si>
  <si>
    <t>Přídlažba silniční vysoká  ABK 50/25/10 přírodní</t>
  </si>
  <si>
    <t>59217421</t>
  </si>
  <si>
    <t>Obrubník chodníkový 100/250/1000 přírodní šedá</t>
  </si>
  <si>
    <t>59217472</t>
  </si>
  <si>
    <t>Obrubník silniční 1000/150/250 šedý</t>
  </si>
  <si>
    <t>5924511900</t>
  </si>
  <si>
    <t>Dlažba betonová 20x20x6 cm, barva přírodní šedá</t>
  </si>
  <si>
    <t>(8,5+38,5)*1,03</t>
  </si>
  <si>
    <t>59245256.1.R</t>
  </si>
  <si>
    <t>Dlažba drenážní přírodní 17/20 x 17/20 x 8 cm 30 mm distančníky</t>
  </si>
  <si>
    <t>109,7*1,03</t>
  </si>
  <si>
    <t>8</t>
  </si>
  <si>
    <t>Trubní vedení</t>
  </si>
  <si>
    <t>899331111R00</t>
  </si>
  <si>
    <t>Výšková úprava vstupu do 20 cm, poklopu,mříže vč. vyrovnávacího prstence</t>
  </si>
  <si>
    <t>9</t>
  </si>
  <si>
    <t>Ostatní konstrukce, bourání</t>
  </si>
  <si>
    <t>113106231R00</t>
  </si>
  <si>
    <t>Rozebrání dlažeb ze zámkové dlažby v kamenivu</t>
  </si>
  <si>
    <t>113107625R00</t>
  </si>
  <si>
    <t>Odstranění podkladu nad 50 m2,DK, ŠD tl.25 cm</t>
  </si>
  <si>
    <t>113201111R00</t>
  </si>
  <si>
    <t>Vytrhání obrub chodníkových</t>
  </si>
  <si>
    <t>113202111R00</t>
  </si>
  <si>
    <t>Vytrhání obrub obrubníků silničních</t>
  </si>
  <si>
    <t>113203111R00</t>
  </si>
  <si>
    <t>Vytrhání obrub a krajníků z dlažebních kostek</t>
  </si>
  <si>
    <t>59*2</t>
  </si>
  <si>
    <t>919731122R00</t>
  </si>
  <si>
    <t>Zarovnání styčné plochy živičné tl. do 10 cm</t>
  </si>
  <si>
    <t>919735113R00</t>
  </si>
  <si>
    <t>Řezání stávajícího živičného krytu tl. 10 - 15 cm</t>
  </si>
  <si>
    <t>979024441R00</t>
  </si>
  <si>
    <t>Očištění vybour. obrubníků všech loží a výplní</t>
  </si>
  <si>
    <t>979054441R00</t>
  </si>
  <si>
    <t>Očištění vybour. dlaždic s výplní kamen. těženým</t>
  </si>
  <si>
    <t>979071122R00</t>
  </si>
  <si>
    <t>Očištění vybour.kostek drobných s výplní MC/živicí</t>
  </si>
  <si>
    <t>59*0,25</t>
  </si>
  <si>
    <t>0</t>
  </si>
  <si>
    <t>91.01-R</t>
  </si>
  <si>
    <t>Přemístění odpadkového koše, bet. patka dmtž + osazení</t>
  </si>
  <si>
    <t>998223011R00</t>
  </si>
  <si>
    <t xml:space="preserve">Přesun hmot, pozemní komunikace, kryt dlážděný </t>
  </si>
  <si>
    <t>199000005R00</t>
  </si>
  <si>
    <t>Poplatek za skládku horniny 1- 4</t>
  </si>
  <si>
    <t>materiál z podkladu, ostatní materiál</t>
  </si>
  <si>
    <t>979990103R00</t>
  </si>
  <si>
    <t>Poplatek za skládku suti - beton</t>
  </si>
  <si>
    <t>určeno k recyklaci</t>
  </si>
  <si>
    <t>15,435+15,525+15,849</t>
  </si>
  <si>
    <t>979081111R00</t>
  </si>
  <si>
    <t>979081121R00</t>
  </si>
  <si>
    <t>Příplatek k odvozu za každý další 1 km</t>
  </si>
  <si>
    <t>skládka Lutopecny:46,8090*1</t>
  </si>
  <si>
    <t>skládka Nětčice:37,75*10</t>
  </si>
  <si>
    <t>37,75</t>
  </si>
  <si>
    <t>Odstavný pruh, zpevněná plocha</t>
  </si>
  <si>
    <t>101+102 Odstavný pruh, zpevněná plocha</t>
  </si>
  <si>
    <t>Město Kroměříž</t>
  </si>
  <si>
    <t>Velké náměstí 115/1</t>
  </si>
  <si>
    <t>00287351</t>
  </si>
  <si>
    <t>100.1</t>
  </si>
  <si>
    <t>100.2</t>
  </si>
  <si>
    <t>Trvalé dopravní značení</t>
  </si>
  <si>
    <t>101,102</t>
  </si>
  <si>
    <t>767 01 Kroměříž</t>
  </si>
  <si>
    <t>22-447 Odstavný pruh na ulici Na Lindovce, Kroměříž</t>
  </si>
  <si>
    <t>22-447-101 Odstavný pruh, zpevněná plocha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</si>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</sst>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1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6" fillId="0" borderId="0" xfId="1" applyFont="1" applyAlignment="1">
      <alignment horizontal="left"/>
    </xf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19" xfId="1" applyFill="1" applyBorder="1" applyAlignment="1">
      <alignment horizontal="left"/>
    </xf>
    <xf numFmtId="0" fontId="10" fillId="3" borderId="20" xfId="1" applyFill="1" applyBorder="1" applyAlignment="1">
      <alignment horizontal="center"/>
    </xf>
    <xf numFmtId="0" fontId="13" fillId="3" borderId="20" xfId="1" applyFont="1" applyFill="1" applyBorder="1"/>
    <xf numFmtId="49" fontId="10" fillId="3" borderId="21" xfId="1" applyNumberFormat="1" applyFill="1" applyBorder="1"/>
    <xf numFmtId="0" fontId="10" fillId="3" borderId="20" xfId="1" applyFill="1" applyBorder="1" applyAlignment="1">
      <alignment horizontal="right"/>
    </xf>
    <xf numFmtId="0" fontId="10" fillId="3" borderId="20" xfId="1" applyFill="1" applyBorder="1"/>
    <xf numFmtId="0" fontId="10" fillId="3" borderId="22" xfId="1" applyFill="1" applyBorder="1"/>
    <xf numFmtId="49" fontId="10" fillId="3" borderId="23" xfId="1" applyNumberFormat="1" applyFill="1" applyBorder="1" applyAlignment="1">
      <alignment horizontal="left"/>
    </xf>
    <xf numFmtId="0" fontId="10" fillId="3" borderId="24" xfId="1" applyFill="1" applyBorder="1" applyAlignment="1">
      <alignment horizontal="center"/>
    </xf>
    <xf numFmtId="0" fontId="13" fillId="3" borderId="24" xfId="1" applyFont="1" applyFill="1" applyBorder="1"/>
    <xf numFmtId="49" fontId="10" fillId="3" borderId="25" xfId="1" applyNumberFormat="1" applyFill="1" applyBorder="1"/>
    <xf numFmtId="0" fontId="10" fillId="3" borderId="24" xfId="1" applyFill="1" applyBorder="1" applyAlignment="1">
      <alignment horizontal="right"/>
    </xf>
    <xf numFmtId="0" fontId="10" fillId="3" borderId="24" xfId="1" applyFill="1" applyBorder="1"/>
    <xf numFmtId="0" fontId="10" fillId="3" borderId="26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9" fontId="24" fillId="5" borderId="27" xfId="1" applyNumberFormat="1" applyFont="1" applyFill="1" applyBorder="1" applyAlignment="1">
      <alignment horizontal="left" wrapText="1"/>
    </xf>
    <xf numFmtId="49" fontId="25" fillId="0" borderId="28" xfId="0" applyNumberFormat="1" applyFont="1" applyBorder="1" applyAlignment="1">
      <alignment horizontal="left" wrapText="1"/>
    </xf>
    <xf numFmtId="4" fontId="24" fillId="5" borderId="29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0" fontId="29" fillId="0" borderId="0" xfId="1" applyFont="1"/>
    <xf numFmtId="0" fontId="30" fillId="0" borderId="0" xfId="1" applyFont="1"/>
    <xf numFmtId="3" fontId="30" fillId="0" borderId="0" xfId="1" applyNumberFormat="1" applyFont="1" applyAlignment="1">
      <alignment horizontal="right"/>
    </xf>
    <xf numFmtId="4" fontId="30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64" fontId="3" fillId="0" borderId="3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6" xfId="0" applyNumberFormat="1" applyFont="1" applyBorder="1"/>
  </cellXfs>
  <cellStyles count="2">
    <cellStyle name="Normální" xfId="0" builtinId="0"/>
    <cellStyle name="normální_POL.XLS" xfId="1" xr:uid="{08E9BF43-F1B8-4EB8-A5A4-378209907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BE18-24B3-46F5-B521-81350E8D1DA1}">
  <sheetPr codeName="List5112"/>
  <dimension ref="B1:N43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363</v>
      </c>
      <c r="E2" s="3"/>
      <c r="F2" s="2"/>
      <c r="G2" s="1"/>
      <c r="H2" s="4" t="s">
        <v>0</v>
      </c>
      <c r="I2" s="5">
        <v>44834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361</v>
      </c>
      <c r="E5" s="10"/>
      <c r="F5" s="11"/>
      <c r="G5" s="11"/>
      <c r="H5" s="11"/>
      <c r="N5" s="5"/>
    </row>
    <row r="7" spans="2:14" x14ac:dyDescent="0.2">
      <c r="C7" s="12" t="s">
        <v>3</v>
      </c>
      <c r="D7" s="13" t="s">
        <v>353</v>
      </c>
      <c r="H7" s="14" t="s">
        <v>4</v>
      </c>
      <c r="I7" s="13" t="s">
        <v>355</v>
      </c>
      <c r="J7" s="13"/>
    </row>
    <row r="8" spans="2:14" x14ac:dyDescent="0.2">
      <c r="D8" s="13" t="s">
        <v>354</v>
      </c>
      <c r="H8" s="14" t="s">
        <v>5</v>
      </c>
      <c r="I8" s="13"/>
      <c r="J8" s="13"/>
    </row>
    <row r="9" spans="2:14" x14ac:dyDescent="0.2">
      <c r="C9" s="14"/>
      <c r="D9" s="13" t="s">
        <v>360</v>
      </c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3"/>
      <c r="H11" s="14" t="s">
        <v>4</v>
      </c>
      <c r="I11" s="13"/>
      <c r="J11" s="13"/>
    </row>
    <row r="12" spans="2:14" x14ac:dyDescent="0.2">
      <c r="D12" s="13"/>
      <c r="H12" s="14" t="s">
        <v>5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29">
        <f>CEILING(G33,1)</f>
        <v>0</v>
      </c>
      <c r="I19" s="30"/>
      <c r="J19" s="31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2"/>
      <c r="G20" s="33"/>
      <c r="H20" s="34">
        <f>ROUND(H19*D20/100,1)</f>
        <v>0</v>
      </c>
      <c r="I20" s="35"/>
      <c r="J20" s="36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2"/>
      <c r="G21" s="33"/>
      <c r="H21" s="34">
        <f>CEILING(H33,1)</f>
        <v>0</v>
      </c>
      <c r="I21" s="35"/>
      <c r="J21" s="36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7"/>
      <c r="G22" s="38"/>
      <c r="H22" s="39">
        <f>ROUND(H21*D21/100,1)</f>
        <v>0</v>
      </c>
      <c r="I22" s="40"/>
      <c r="J22" s="36"/>
    </row>
    <row r="23" spans="2:11" ht="16.5" thickBot="1" x14ac:dyDescent="0.25">
      <c r="B23" s="41" t="s">
        <v>11</v>
      </c>
      <c r="C23" s="42"/>
      <c r="D23" s="42"/>
      <c r="E23" s="43"/>
      <c r="F23" s="44"/>
      <c r="G23" s="45"/>
      <c r="H23" s="46">
        <f>SUM(SUM(H19:I22))</f>
        <v>0</v>
      </c>
      <c r="I23" s="47"/>
      <c r="J23" s="48"/>
    </row>
    <row r="26" spans="2:11" ht="1.5" customHeight="1" x14ac:dyDescent="0.2"/>
    <row r="27" spans="2:11" ht="15.75" customHeight="1" x14ac:dyDescent="0.25">
      <c r="B27" s="10" t="s">
        <v>12</v>
      </c>
      <c r="C27" s="49"/>
      <c r="D27" s="49"/>
      <c r="E27" s="49"/>
      <c r="F27" s="49"/>
      <c r="G27" s="49"/>
      <c r="H27" s="49"/>
      <c r="I27" s="49"/>
      <c r="J27" s="49"/>
      <c r="K27" s="50"/>
    </row>
    <row r="28" spans="2:11" ht="5.25" customHeight="1" x14ac:dyDescent="0.2">
      <c r="K28" s="50"/>
    </row>
    <row r="29" spans="2:11" ht="24" customHeight="1" x14ac:dyDescent="0.2">
      <c r="B29" s="51" t="s">
        <v>13</v>
      </c>
      <c r="C29" s="52"/>
      <c r="D29" s="52"/>
      <c r="E29" s="53"/>
      <c r="F29" s="54" t="s">
        <v>14</v>
      </c>
      <c r="G29" s="55" t="str">
        <f>CONCATENATE("Základ DPH ",SazbaDPH1," %")</f>
        <v>Základ DPH 15 %</v>
      </c>
      <c r="H29" s="56" t="str">
        <f>CONCATENATE("Základ DPH ",SazbaDPH2," %")</f>
        <v>Základ DPH 21 %</v>
      </c>
      <c r="I29" s="57" t="s">
        <v>15</v>
      </c>
    </row>
    <row r="30" spans="2:11" x14ac:dyDescent="0.2">
      <c r="B30" s="168" t="s">
        <v>356</v>
      </c>
      <c r="C30" s="169" t="s">
        <v>79</v>
      </c>
      <c r="D30" s="170"/>
      <c r="E30" s="171"/>
      <c r="F30" s="172">
        <f>G30+H30+I30</f>
        <v>0</v>
      </c>
      <c r="G30" s="173">
        <v>0</v>
      </c>
      <c r="H30" s="174">
        <f>'100 22-447-0.1 '!G27</f>
        <v>0</v>
      </c>
      <c r="I30" s="174">
        <f>(G30*SazbaDPH1)/100+(H30*SazbaDPH2)/100</f>
        <v>0</v>
      </c>
    </row>
    <row r="31" spans="2:11" x14ac:dyDescent="0.2">
      <c r="B31" s="168" t="s">
        <v>357</v>
      </c>
      <c r="C31" s="169" t="s">
        <v>358</v>
      </c>
      <c r="D31" s="170"/>
      <c r="E31" s="171"/>
      <c r="F31" s="172">
        <f t="shared" ref="F31" si="0">G31+H31+I31</f>
        <v>0</v>
      </c>
      <c r="G31" s="173">
        <v>0</v>
      </c>
      <c r="H31" s="175">
        <f>'100 22-447-0.2 '!G47</f>
        <v>0</v>
      </c>
      <c r="I31" s="174">
        <f t="shared" ref="I31" si="1">G31*SazbaDPH1/100+H31*SazbaDPH2/100</f>
        <v>0</v>
      </c>
    </row>
    <row r="32" spans="2:11" x14ac:dyDescent="0.2">
      <c r="B32" s="58" t="s">
        <v>359</v>
      </c>
      <c r="C32" s="59" t="s">
        <v>351</v>
      </c>
      <c r="D32" s="60"/>
      <c r="E32" s="61"/>
      <c r="F32" s="62">
        <f t="shared" ref="F32" si="2">G32+H32+I32</f>
        <v>0</v>
      </c>
      <c r="G32" s="63">
        <v>0</v>
      </c>
      <c r="H32" s="64">
        <f>'101+102 22-447-101 '!G162</f>
        <v>0</v>
      </c>
      <c r="I32" s="65">
        <f t="shared" ref="I32" si="3">G32*SazbaDPH1/100+H32*SazbaDPH2/100</f>
        <v>0</v>
      </c>
    </row>
    <row r="33" spans="2:10" ht="17.25" customHeight="1" x14ac:dyDescent="0.2">
      <c r="B33" s="66" t="s">
        <v>16</v>
      </c>
      <c r="C33" s="67"/>
      <c r="D33" s="68"/>
      <c r="E33" s="69"/>
      <c r="F33" s="70">
        <f>SUM(F30:F32)</f>
        <v>0</v>
      </c>
      <c r="G33" s="71">
        <f>SUM(G30:G32)</f>
        <v>0</v>
      </c>
      <c r="H33" s="72">
        <f>SUM(H30:H32)</f>
        <v>0</v>
      </c>
      <c r="I33" s="72">
        <f>SUM(I30:I32)</f>
        <v>0</v>
      </c>
    </row>
    <row r="34" spans="2:10" x14ac:dyDescent="0.2">
      <c r="B34" s="73"/>
      <c r="C34" s="73"/>
      <c r="D34" s="73"/>
      <c r="E34" s="73"/>
      <c r="F34" s="73"/>
      <c r="G34" s="73"/>
      <c r="H34" s="73"/>
      <c r="I34" s="73"/>
      <c r="J34" s="73"/>
    </row>
    <row r="35" spans="2:10" x14ac:dyDescent="0.2">
      <c r="B35" s="73"/>
      <c r="C35" s="73"/>
      <c r="D35" s="73"/>
      <c r="E35" s="73"/>
      <c r="F35" s="73"/>
      <c r="G35" s="73"/>
      <c r="H35" s="73"/>
      <c r="I35" s="73"/>
      <c r="J35" s="73"/>
    </row>
    <row r="36" spans="2:10" x14ac:dyDescent="0.2">
      <c r="B36" s="73"/>
      <c r="C36" s="73"/>
      <c r="D36" s="73"/>
      <c r="E36" s="73"/>
      <c r="F36" s="73"/>
      <c r="G36" s="73"/>
      <c r="H36" s="73"/>
      <c r="I36" s="73"/>
      <c r="J36" s="73"/>
    </row>
    <row r="37" spans="2:10" x14ac:dyDescent="0.2">
      <c r="B37" s="73"/>
      <c r="C37" s="73"/>
      <c r="D37" s="73"/>
      <c r="E37" s="73"/>
      <c r="F37" s="73"/>
      <c r="G37" s="73"/>
      <c r="H37" s="73"/>
      <c r="I37" s="73"/>
      <c r="J37" s="73"/>
    </row>
    <row r="38" spans="2:10" x14ac:dyDescent="0.2">
      <c r="B38" s="73"/>
      <c r="C38" s="73"/>
      <c r="D38" s="73"/>
      <c r="E38" s="73"/>
      <c r="F38" s="73"/>
      <c r="G38" s="73"/>
      <c r="H38" s="73"/>
      <c r="I38" s="73"/>
      <c r="J38" s="73"/>
    </row>
    <row r="43" spans="2:10" x14ac:dyDescent="0.2">
      <c r="C43" s="74"/>
      <c r="D43" s="75" t="s">
        <v>17</v>
      </c>
      <c r="E43" s="76"/>
      <c r="F43" s="76"/>
      <c r="G43" s="77"/>
      <c r="H43" s="74" t="s">
        <v>18</v>
      </c>
      <c r="I43" s="77"/>
    </row>
  </sheetData>
  <mergeCells count="5">
    <mergeCell ref="H19:I19"/>
    <mergeCell ref="H20:I20"/>
    <mergeCell ref="H21:I21"/>
    <mergeCell ref="H22:I22"/>
    <mergeCell ref="H23:I23"/>
  </mergeCells>
  <phoneticPr fontId="18" type="noConversion"/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7383-719B-45E3-B291-143C5B06C991}">
  <sheetPr codeName="List2"/>
  <dimension ref="A1:CZ1007"/>
  <sheetViews>
    <sheetView showGridLines="0" showZeros="0" zoomScaleNormal="100" workbookViewId="0">
      <selection activeCell="F21" sqref="F21:F24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78" t="s">
        <v>363</v>
      </c>
      <c r="B1" s="78"/>
      <c r="C1" s="78"/>
      <c r="D1" s="78"/>
      <c r="E1" s="78"/>
      <c r="F1" s="78"/>
      <c r="G1" s="78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80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81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47</v>
      </c>
      <c r="C7" s="106" t="s">
        <v>39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ht="22.5" x14ac:dyDescent="0.2">
      <c r="A8" s="113">
        <v>1</v>
      </c>
      <c r="B8" s="114" t="s">
        <v>48</v>
      </c>
      <c r="C8" s="115" t="s">
        <v>49</v>
      </c>
      <c r="D8" s="116" t="s">
        <v>50</v>
      </c>
      <c r="E8" s="117">
        <v>1</v>
      </c>
      <c r="F8" s="118"/>
      <c r="G8" s="119">
        <f>E8*F8</f>
        <v>0</v>
      </c>
      <c r="H8" s="120">
        <v>0</v>
      </c>
      <c r="I8" s="121">
        <f>E8*H8</f>
        <v>0</v>
      </c>
      <c r="J8" s="120"/>
      <c r="K8" s="121">
        <f>E8*J8</f>
        <v>0</v>
      </c>
      <c r="O8" s="112"/>
      <c r="Z8" s="122"/>
      <c r="AA8" s="122">
        <v>12</v>
      </c>
      <c r="AB8" s="122">
        <v>0</v>
      </c>
      <c r="AC8" s="122">
        <v>1</v>
      </c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CA8" s="122">
        <v>12</v>
      </c>
      <c r="CB8" s="122">
        <v>0</v>
      </c>
      <c r="CZ8" s="79">
        <v>1</v>
      </c>
    </row>
    <row r="9" spans="1:104" x14ac:dyDescent="0.2">
      <c r="A9" s="123"/>
      <c r="B9" s="124"/>
      <c r="C9" s="125" t="s">
        <v>51</v>
      </c>
      <c r="D9" s="126"/>
      <c r="E9" s="126"/>
      <c r="F9" s="126"/>
      <c r="G9" s="127"/>
      <c r="I9" s="128"/>
      <c r="K9" s="128"/>
      <c r="L9" s="129" t="s">
        <v>51</v>
      </c>
      <c r="O9" s="11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</row>
    <row r="10" spans="1:104" x14ac:dyDescent="0.2">
      <c r="A10" s="113">
        <v>2</v>
      </c>
      <c r="B10" s="114" t="s">
        <v>52</v>
      </c>
      <c r="C10" s="115" t="s">
        <v>53</v>
      </c>
      <c r="D10" s="116" t="s">
        <v>50</v>
      </c>
      <c r="E10" s="117">
        <v>1</v>
      </c>
      <c r="F10" s="118"/>
      <c r="G10" s="119">
        <f>E10*F10</f>
        <v>0</v>
      </c>
      <c r="H10" s="120">
        <v>0</v>
      </c>
      <c r="I10" s="121">
        <f>E10*H10</f>
        <v>0</v>
      </c>
      <c r="J10" s="120"/>
      <c r="K10" s="121">
        <f>E10*J10</f>
        <v>0</v>
      </c>
      <c r="O10" s="112"/>
      <c r="Z10" s="122"/>
      <c r="AA10" s="122">
        <v>12</v>
      </c>
      <c r="AB10" s="122">
        <v>0</v>
      </c>
      <c r="AC10" s="122">
        <v>2</v>
      </c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CA10" s="122">
        <v>12</v>
      </c>
      <c r="CB10" s="122">
        <v>0</v>
      </c>
      <c r="CZ10" s="79">
        <v>1</v>
      </c>
    </row>
    <row r="11" spans="1:104" x14ac:dyDescent="0.2">
      <c r="A11" s="123"/>
      <c r="B11" s="124"/>
      <c r="C11" s="125"/>
      <c r="D11" s="126"/>
      <c r="E11" s="126"/>
      <c r="F11" s="126"/>
      <c r="G11" s="127"/>
      <c r="I11" s="128"/>
      <c r="K11" s="128"/>
      <c r="L11" s="129"/>
      <c r="O11" s="11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</row>
    <row r="12" spans="1:104" x14ac:dyDescent="0.2">
      <c r="A12" s="113">
        <v>3</v>
      </c>
      <c r="B12" s="114" t="s">
        <v>54</v>
      </c>
      <c r="C12" s="115" t="s">
        <v>55</v>
      </c>
      <c r="D12" s="116" t="s">
        <v>50</v>
      </c>
      <c r="E12" s="117">
        <v>1</v>
      </c>
      <c r="F12" s="118"/>
      <c r="G12" s="119">
        <f>E12*F12</f>
        <v>0</v>
      </c>
      <c r="H12" s="120">
        <v>0</v>
      </c>
      <c r="I12" s="121">
        <f>E12*H12</f>
        <v>0</v>
      </c>
      <c r="J12" s="120"/>
      <c r="K12" s="121">
        <f>E12*J12</f>
        <v>0</v>
      </c>
      <c r="O12" s="112"/>
      <c r="Z12" s="122"/>
      <c r="AA12" s="122">
        <v>12</v>
      </c>
      <c r="AB12" s="122">
        <v>0</v>
      </c>
      <c r="AC12" s="122">
        <v>3</v>
      </c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CA12" s="122">
        <v>12</v>
      </c>
      <c r="CB12" s="122">
        <v>0</v>
      </c>
      <c r="CZ12" s="79">
        <v>1</v>
      </c>
    </row>
    <row r="13" spans="1:104" x14ac:dyDescent="0.2">
      <c r="A13" s="113">
        <v>4</v>
      </c>
      <c r="B13" s="114" t="s">
        <v>56</v>
      </c>
      <c r="C13" s="115" t="s">
        <v>57</v>
      </c>
      <c r="D13" s="116" t="s">
        <v>50</v>
      </c>
      <c r="E13" s="117">
        <v>1</v>
      </c>
      <c r="F13" s="118"/>
      <c r="G13" s="119">
        <f>E13*F13</f>
        <v>0</v>
      </c>
      <c r="H13" s="120">
        <v>0</v>
      </c>
      <c r="I13" s="121">
        <f>E13*H13</f>
        <v>0</v>
      </c>
      <c r="J13" s="120"/>
      <c r="K13" s="121">
        <f>E13*J13</f>
        <v>0</v>
      </c>
      <c r="O13" s="112"/>
      <c r="Z13" s="122"/>
      <c r="AA13" s="122">
        <v>12</v>
      </c>
      <c r="AB13" s="122">
        <v>0</v>
      </c>
      <c r="AC13" s="122">
        <v>4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CA13" s="122">
        <v>12</v>
      </c>
      <c r="CB13" s="122">
        <v>0</v>
      </c>
      <c r="CZ13" s="79">
        <v>1</v>
      </c>
    </row>
    <row r="14" spans="1:104" x14ac:dyDescent="0.2">
      <c r="A14" s="113">
        <v>5</v>
      </c>
      <c r="B14" s="114" t="s">
        <v>58</v>
      </c>
      <c r="C14" s="115" t="s">
        <v>59</v>
      </c>
      <c r="D14" s="116" t="s">
        <v>50</v>
      </c>
      <c r="E14" s="117">
        <v>1</v>
      </c>
      <c r="F14" s="118"/>
      <c r="G14" s="119">
        <f>E14*F14</f>
        <v>0</v>
      </c>
      <c r="H14" s="120">
        <v>0</v>
      </c>
      <c r="I14" s="121">
        <f>E14*H14</f>
        <v>0</v>
      </c>
      <c r="J14" s="120"/>
      <c r="K14" s="121">
        <f>E14*J14</f>
        <v>0</v>
      </c>
      <c r="O14" s="112"/>
      <c r="Z14" s="122"/>
      <c r="AA14" s="122">
        <v>12</v>
      </c>
      <c r="AB14" s="122">
        <v>0</v>
      </c>
      <c r="AC14" s="122">
        <v>5</v>
      </c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CA14" s="122">
        <v>12</v>
      </c>
      <c r="CB14" s="122">
        <v>0</v>
      </c>
      <c r="CZ14" s="79">
        <v>1</v>
      </c>
    </row>
    <row r="15" spans="1:104" x14ac:dyDescent="0.2">
      <c r="A15" s="113">
        <v>6</v>
      </c>
      <c r="B15" s="114" t="s">
        <v>60</v>
      </c>
      <c r="C15" s="115" t="s">
        <v>61</v>
      </c>
      <c r="D15" s="116" t="s">
        <v>50</v>
      </c>
      <c r="E15" s="117">
        <v>1</v>
      </c>
      <c r="F15" s="118"/>
      <c r="G15" s="119">
        <f>E15*F15</f>
        <v>0</v>
      </c>
      <c r="H15" s="120">
        <v>0</v>
      </c>
      <c r="I15" s="121">
        <f>E15*H15</f>
        <v>0</v>
      </c>
      <c r="J15" s="120"/>
      <c r="K15" s="121">
        <f>E15*J15</f>
        <v>0</v>
      </c>
      <c r="O15" s="112"/>
      <c r="Z15" s="122"/>
      <c r="AA15" s="122">
        <v>12</v>
      </c>
      <c r="AB15" s="122">
        <v>0</v>
      </c>
      <c r="AC15" s="122">
        <v>6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CA15" s="122">
        <v>12</v>
      </c>
      <c r="CB15" s="122">
        <v>0</v>
      </c>
      <c r="CZ15" s="79">
        <v>1</v>
      </c>
    </row>
    <row r="16" spans="1:104" x14ac:dyDescent="0.2">
      <c r="A16" s="113">
        <v>7</v>
      </c>
      <c r="B16" s="114" t="s">
        <v>62</v>
      </c>
      <c r="C16" s="115" t="s">
        <v>63</v>
      </c>
      <c r="D16" s="116" t="s">
        <v>50</v>
      </c>
      <c r="E16" s="117">
        <v>1</v>
      </c>
      <c r="F16" s="118"/>
      <c r="G16" s="119">
        <f>E16*F16</f>
        <v>0</v>
      </c>
      <c r="H16" s="120">
        <v>0</v>
      </c>
      <c r="I16" s="121">
        <f>E16*H16</f>
        <v>0</v>
      </c>
      <c r="J16" s="120"/>
      <c r="K16" s="121">
        <f>E16*J16</f>
        <v>0</v>
      </c>
      <c r="O16" s="112"/>
      <c r="Z16" s="122"/>
      <c r="AA16" s="122">
        <v>12</v>
      </c>
      <c r="AB16" s="122">
        <v>0</v>
      </c>
      <c r="AC16" s="122">
        <v>7</v>
      </c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CA16" s="122">
        <v>12</v>
      </c>
      <c r="CB16" s="122">
        <v>0</v>
      </c>
      <c r="CZ16" s="79">
        <v>1</v>
      </c>
    </row>
    <row r="17" spans="1:104" x14ac:dyDescent="0.2">
      <c r="A17" s="113">
        <v>8</v>
      </c>
      <c r="B17" s="114" t="s">
        <v>64</v>
      </c>
      <c r="C17" s="115" t="s">
        <v>65</v>
      </c>
      <c r="D17" s="116" t="s">
        <v>50</v>
      </c>
      <c r="E17" s="117">
        <v>1</v>
      </c>
      <c r="F17" s="118"/>
      <c r="G17" s="119">
        <f>E17*F17</f>
        <v>0</v>
      </c>
      <c r="H17" s="120">
        <v>0</v>
      </c>
      <c r="I17" s="121">
        <f>E17*H17</f>
        <v>0</v>
      </c>
      <c r="J17" s="120"/>
      <c r="K17" s="121">
        <f>E17*J17</f>
        <v>0</v>
      </c>
      <c r="O17" s="112"/>
      <c r="Z17" s="122"/>
      <c r="AA17" s="122">
        <v>12</v>
      </c>
      <c r="AB17" s="122">
        <v>0</v>
      </c>
      <c r="AC17" s="122">
        <v>8</v>
      </c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CA17" s="122">
        <v>12</v>
      </c>
      <c r="CB17" s="122">
        <v>0</v>
      </c>
      <c r="CZ17" s="79">
        <v>1</v>
      </c>
    </row>
    <row r="18" spans="1:104" ht="22.5" x14ac:dyDescent="0.2">
      <c r="A18" s="113">
        <v>9</v>
      </c>
      <c r="B18" s="114" t="s">
        <v>66</v>
      </c>
      <c r="C18" s="115" t="s">
        <v>67</v>
      </c>
      <c r="D18" s="116" t="s">
        <v>50</v>
      </c>
      <c r="E18" s="117">
        <v>1</v>
      </c>
      <c r="F18" s="118"/>
      <c r="G18" s="119">
        <f>E18*F18</f>
        <v>0</v>
      </c>
      <c r="H18" s="120">
        <v>0</v>
      </c>
      <c r="I18" s="121">
        <f>E18*H18</f>
        <v>0</v>
      </c>
      <c r="J18" s="120"/>
      <c r="K18" s="121">
        <f>E18*J18</f>
        <v>0</v>
      </c>
      <c r="O18" s="112"/>
      <c r="Z18" s="122"/>
      <c r="AA18" s="122">
        <v>12</v>
      </c>
      <c r="AB18" s="122">
        <v>0</v>
      </c>
      <c r="AC18" s="122">
        <v>9</v>
      </c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CA18" s="122">
        <v>12</v>
      </c>
      <c r="CB18" s="122">
        <v>0</v>
      </c>
      <c r="CZ18" s="79">
        <v>1</v>
      </c>
    </row>
    <row r="19" spans="1:104" x14ac:dyDescent="0.2">
      <c r="A19" s="123"/>
      <c r="B19" s="124"/>
      <c r="C19" s="125" t="s">
        <v>68</v>
      </c>
      <c r="D19" s="126"/>
      <c r="E19" s="126"/>
      <c r="F19" s="126"/>
      <c r="G19" s="127"/>
      <c r="I19" s="128"/>
      <c r="K19" s="128"/>
      <c r="L19" s="129" t="s">
        <v>68</v>
      </c>
      <c r="O19" s="11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</row>
    <row r="20" spans="1:104" x14ac:dyDescent="0.2">
      <c r="A20" s="123"/>
      <c r="B20" s="124"/>
      <c r="C20" s="125"/>
      <c r="D20" s="126"/>
      <c r="E20" s="126"/>
      <c r="F20" s="126"/>
      <c r="G20" s="127"/>
      <c r="I20" s="128"/>
      <c r="K20" s="128"/>
      <c r="L20" s="129"/>
      <c r="O20" s="11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</row>
    <row r="21" spans="1:104" ht="22.5" x14ac:dyDescent="0.2">
      <c r="A21" s="113">
        <v>10</v>
      </c>
      <c r="B21" s="114" t="s">
        <v>69</v>
      </c>
      <c r="C21" s="115" t="s">
        <v>70</v>
      </c>
      <c r="D21" s="116" t="s">
        <v>71</v>
      </c>
      <c r="E21" s="117">
        <v>2</v>
      </c>
      <c r="F21" s="118"/>
      <c r="G21" s="119">
        <f>E21*F21</f>
        <v>0</v>
      </c>
      <c r="H21" s="120">
        <v>0</v>
      </c>
      <c r="I21" s="121">
        <f>E21*H21</f>
        <v>0</v>
      </c>
      <c r="J21" s="120"/>
      <c r="K21" s="121">
        <f>E21*J21</f>
        <v>0</v>
      </c>
      <c r="O21" s="112"/>
      <c r="Z21" s="122"/>
      <c r="AA21" s="122">
        <v>12</v>
      </c>
      <c r="AB21" s="122">
        <v>0</v>
      </c>
      <c r="AC21" s="122">
        <v>10</v>
      </c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CA21" s="122">
        <v>12</v>
      </c>
      <c r="CB21" s="122">
        <v>0</v>
      </c>
      <c r="CZ21" s="79">
        <v>1</v>
      </c>
    </row>
    <row r="22" spans="1:104" x14ac:dyDescent="0.2">
      <c r="A22" s="113">
        <v>11</v>
      </c>
      <c r="B22" s="114" t="s">
        <v>72</v>
      </c>
      <c r="C22" s="115" t="s">
        <v>73</v>
      </c>
      <c r="D22" s="116" t="s">
        <v>50</v>
      </c>
      <c r="E22" s="117">
        <v>1</v>
      </c>
      <c r="F22" s="118"/>
      <c r="G22" s="119">
        <f>E22*F22</f>
        <v>0</v>
      </c>
      <c r="H22" s="120">
        <v>0</v>
      </c>
      <c r="I22" s="121">
        <f>E22*H22</f>
        <v>0</v>
      </c>
      <c r="J22" s="120"/>
      <c r="K22" s="121">
        <f>E22*J22</f>
        <v>0</v>
      </c>
      <c r="O22" s="112"/>
      <c r="Z22" s="122"/>
      <c r="AA22" s="122">
        <v>12</v>
      </c>
      <c r="AB22" s="122">
        <v>0</v>
      </c>
      <c r="AC22" s="122">
        <v>11</v>
      </c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CA22" s="122">
        <v>12</v>
      </c>
      <c r="CB22" s="122">
        <v>0</v>
      </c>
      <c r="CZ22" s="79">
        <v>1</v>
      </c>
    </row>
    <row r="23" spans="1:104" x14ac:dyDescent="0.2">
      <c r="A23" s="113">
        <v>12</v>
      </c>
      <c r="B23" s="114" t="s">
        <v>74</v>
      </c>
      <c r="C23" s="115" t="s">
        <v>75</v>
      </c>
      <c r="D23" s="116" t="s">
        <v>50</v>
      </c>
      <c r="E23" s="117">
        <v>1</v>
      </c>
      <c r="F23" s="118"/>
      <c r="G23" s="119">
        <f>E23*F23</f>
        <v>0</v>
      </c>
      <c r="H23" s="120">
        <v>0</v>
      </c>
      <c r="I23" s="121">
        <f>E23*H23</f>
        <v>0</v>
      </c>
      <c r="J23" s="120"/>
      <c r="K23" s="121">
        <f>E23*J23</f>
        <v>0</v>
      </c>
      <c r="O23" s="112"/>
      <c r="Z23" s="122"/>
      <c r="AA23" s="122">
        <v>12</v>
      </c>
      <c r="AB23" s="122">
        <v>0</v>
      </c>
      <c r="AC23" s="122">
        <v>12</v>
      </c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CA23" s="122">
        <v>12</v>
      </c>
      <c r="CB23" s="122">
        <v>0</v>
      </c>
      <c r="CZ23" s="79">
        <v>1</v>
      </c>
    </row>
    <row r="24" spans="1:104" ht="22.5" x14ac:dyDescent="0.2">
      <c r="A24" s="113">
        <v>13</v>
      </c>
      <c r="B24" s="114" t="s">
        <v>76</v>
      </c>
      <c r="C24" s="115" t="s">
        <v>77</v>
      </c>
      <c r="D24" s="116" t="s">
        <v>50</v>
      </c>
      <c r="E24" s="117">
        <v>1</v>
      </c>
      <c r="F24" s="118"/>
      <c r="G24" s="119">
        <f>E24*F24</f>
        <v>0</v>
      </c>
      <c r="H24" s="120">
        <v>0</v>
      </c>
      <c r="I24" s="121">
        <f>E24*H24</f>
        <v>0</v>
      </c>
      <c r="J24" s="120"/>
      <c r="K24" s="121">
        <f>E24*J24</f>
        <v>0</v>
      </c>
      <c r="O24" s="112"/>
      <c r="Z24" s="122"/>
      <c r="AA24" s="122">
        <v>12</v>
      </c>
      <c r="AB24" s="122">
        <v>0</v>
      </c>
      <c r="AC24" s="122">
        <v>13</v>
      </c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CA24" s="122">
        <v>12</v>
      </c>
      <c r="CB24" s="122">
        <v>0</v>
      </c>
      <c r="CZ24" s="79">
        <v>1</v>
      </c>
    </row>
    <row r="25" spans="1:104" x14ac:dyDescent="0.2">
      <c r="A25" s="123"/>
      <c r="B25" s="124"/>
      <c r="C25" s="125" t="s">
        <v>78</v>
      </c>
      <c r="D25" s="126"/>
      <c r="E25" s="126"/>
      <c r="F25" s="126"/>
      <c r="G25" s="127"/>
      <c r="I25" s="128"/>
      <c r="K25" s="128"/>
      <c r="L25" s="129" t="s">
        <v>78</v>
      </c>
      <c r="O25" s="11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</row>
    <row r="26" spans="1:104" x14ac:dyDescent="0.2">
      <c r="A26" s="138" t="s">
        <v>36</v>
      </c>
      <c r="B26" s="139" t="s">
        <v>47</v>
      </c>
      <c r="C26" s="140" t="s">
        <v>39</v>
      </c>
      <c r="D26" s="141"/>
      <c r="E26" s="142"/>
      <c r="F26" s="142"/>
      <c r="G26" s="143">
        <f>SUM(G7:G25)</f>
        <v>0</v>
      </c>
      <c r="H26" s="144"/>
      <c r="I26" s="145">
        <f>SUM(I7:I25)</f>
        <v>0</v>
      </c>
      <c r="J26" s="146"/>
      <c r="K26" s="145">
        <f>SUM(K7:K25)</f>
        <v>0</v>
      </c>
      <c r="O26" s="112"/>
      <c r="X26" s="147">
        <f>K26</f>
        <v>0</v>
      </c>
      <c r="Y26" s="147">
        <f>I26</f>
        <v>0</v>
      </c>
      <c r="Z26" s="148">
        <f>G26</f>
        <v>0</v>
      </c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49"/>
      <c r="BB26" s="149"/>
      <c r="BC26" s="149"/>
      <c r="BD26" s="149"/>
      <c r="BE26" s="149"/>
      <c r="BF26" s="149"/>
      <c r="BG26" s="122"/>
      <c r="BH26" s="122"/>
      <c r="BI26" s="122"/>
      <c r="BJ26" s="122"/>
      <c r="BK26" s="122"/>
    </row>
    <row r="27" spans="1:104" x14ac:dyDescent="0.2">
      <c r="A27" s="150" t="s">
        <v>37</v>
      </c>
      <c r="B27" s="151" t="s">
        <v>38</v>
      </c>
      <c r="C27" s="152"/>
      <c r="D27" s="153"/>
      <c r="E27" s="154"/>
      <c r="F27" s="154"/>
      <c r="G27" s="155">
        <f>SUM(Z7:Z27)</f>
        <v>0</v>
      </c>
      <c r="H27" s="156"/>
      <c r="I27" s="157">
        <f>SUM(Y7:Y27)</f>
        <v>0</v>
      </c>
      <c r="J27" s="156"/>
      <c r="K27" s="157">
        <f>SUM(X7:X27)</f>
        <v>0</v>
      </c>
      <c r="O27" s="112"/>
      <c r="BA27" s="158"/>
      <c r="BB27" s="158"/>
      <c r="BC27" s="158"/>
      <c r="BD27" s="158"/>
      <c r="BE27" s="158"/>
      <c r="BF27" s="158"/>
    </row>
    <row r="28" spans="1:104" x14ac:dyDescent="0.2">
      <c r="E28" s="79"/>
    </row>
    <row r="29" spans="1:104" x14ac:dyDescent="0.2">
      <c r="A29" s="159"/>
      <c r="E29" s="79"/>
    </row>
    <row r="30" spans="1:104" x14ac:dyDescent="0.2">
      <c r="E30" s="79"/>
    </row>
    <row r="31" spans="1:104" x14ac:dyDescent="0.2">
      <c r="E31" s="79"/>
    </row>
    <row r="32" spans="1:104" x14ac:dyDescent="0.2">
      <c r="E32" s="79"/>
    </row>
    <row r="33" spans="5:5" x14ac:dyDescent="0.2">
      <c r="E33" s="79"/>
    </row>
    <row r="34" spans="5:5" x14ac:dyDescent="0.2">
      <c r="E34" s="79"/>
    </row>
    <row r="35" spans="5:5" x14ac:dyDescent="0.2">
      <c r="E35" s="79"/>
    </row>
    <row r="36" spans="5:5" x14ac:dyDescent="0.2">
      <c r="E36" s="79"/>
    </row>
    <row r="37" spans="5:5" x14ac:dyDescent="0.2">
      <c r="E37" s="79"/>
    </row>
    <row r="38" spans="5:5" x14ac:dyDescent="0.2">
      <c r="E38" s="79"/>
    </row>
    <row r="39" spans="5:5" x14ac:dyDescent="0.2">
      <c r="E39" s="79"/>
    </row>
    <row r="40" spans="5:5" x14ac:dyDescent="0.2">
      <c r="E40" s="79"/>
    </row>
    <row r="41" spans="5:5" x14ac:dyDescent="0.2">
      <c r="E41" s="79"/>
    </row>
    <row r="42" spans="5:5" x14ac:dyDescent="0.2">
      <c r="E42" s="79"/>
    </row>
    <row r="43" spans="5:5" x14ac:dyDescent="0.2">
      <c r="E43" s="79"/>
    </row>
    <row r="44" spans="5:5" x14ac:dyDescent="0.2">
      <c r="E44" s="79"/>
    </row>
    <row r="45" spans="5:5" x14ac:dyDescent="0.2">
      <c r="E45" s="79"/>
    </row>
    <row r="46" spans="5:5" x14ac:dyDescent="0.2">
      <c r="E46" s="79"/>
    </row>
    <row r="47" spans="5:5" x14ac:dyDescent="0.2">
      <c r="E47" s="79"/>
    </row>
    <row r="48" spans="5:5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1:7" x14ac:dyDescent="0.2">
      <c r="E81" s="79"/>
    </row>
    <row r="82" spans="1:7" x14ac:dyDescent="0.2">
      <c r="A82" s="160"/>
      <c r="B82" s="160"/>
    </row>
    <row r="83" spans="1:7" x14ac:dyDescent="0.2">
      <c r="C83" s="161"/>
      <c r="D83" s="161"/>
      <c r="E83" s="162"/>
      <c r="F83" s="161"/>
      <c r="G83" s="163"/>
    </row>
    <row r="84" spans="1:7" x14ac:dyDescent="0.2">
      <c r="A84" s="160"/>
      <c r="B84" s="160"/>
    </row>
    <row r="1001" spans="1:7" x14ac:dyDescent="0.2">
      <c r="A1001" s="164"/>
      <c r="B1001" s="165"/>
      <c r="C1001" s="166" t="s">
        <v>40</v>
      </c>
      <c r="D1001" s="167"/>
      <c r="F1001" s="98"/>
      <c r="G1001" s="128">
        <v>100000</v>
      </c>
    </row>
    <row r="1002" spans="1:7" x14ac:dyDescent="0.2">
      <c r="A1002" s="164"/>
      <c r="B1002" s="165"/>
      <c r="C1002" s="166" t="s">
        <v>41</v>
      </c>
      <c r="D1002" s="167"/>
      <c r="F1002" s="98"/>
      <c r="G1002" s="128">
        <v>100000</v>
      </c>
    </row>
    <row r="1003" spans="1:7" x14ac:dyDescent="0.2">
      <c r="A1003" s="164"/>
      <c r="B1003" s="165"/>
      <c r="C1003" s="166" t="s">
        <v>42</v>
      </c>
      <c r="D1003" s="167"/>
      <c r="F1003" s="98"/>
      <c r="G1003" s="128">
        <v>100000</v>
      </c>
    </row>
    <row r="1004" spans="1:7" x14ac:dyDescent="0.2">
      <c r="A1004" s="164"/>
      <c r="B1004" s="165"/>
      <c r="C1004" s="166" t="s">
        <v>43</v>
      </c>
      <c r="D1004" s="167"/>
      <c r="F1004" s="98"/>
      <c r="G1004" s="128">
        <v>100000</v>
      </c>
    </row>
    <row r="1005" spans="1:7" x14ac:dyDescent="0.2">
      <c r="A1005" s="164"/>
      <c r="B1005" s="165"/>
      <c r="C1005" s="166" t="s">
        <v>44</v>
      </c>
      <c r="D1005" s="167"/>
      <c r="F1005" s="98"/>
      <c r="G1005" s="128">
        <v>100000</v>
      </c>
    </row>
    <row r="1006" spans="1:7" x14ac:dyDescent="0.2">
      <c r="A1006" s="164"/>
      <c r="B1006" s="165"/>
      <c r="C1006" s="166" t="s">
        <v>45</v>
      </c>
      <c r="D1006" s="167"/>
      <c r="F1006" s="98"/>
      <c r="G1006" s="128">
        <v>100000</v>
      </c>
    </row>
    <row r="1007" spans="1:7" x14ac:dyDescent="0.2">
      <c r="A1007" s="164"/>
      <c r="B1007" s="165"/>
      <c r="C1007" s="166" t="s">
        <v>46</v>
      </c>
      <c r="D1007" s="167"/>
      <c r="F1007" s="98"/>
      <c r="G1007" s="128">
        <v>100000</v>
      </c>
    </row>
  </sheetData>
  <mergeCells count="6">
    <mergeCell ref="A1:G1"/>
    <mergeCell ref="C9:G9"/>
    <mergeCell ref="C11:G11"/>
    <mergeCell ref="C19:G19"/>
    <mergeCell ref="C20:G20"/>
    <mergeCell ref="C25:G25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9870-8FC8-49CE-8865-02D16CE83083}">
  <sheetPr codeName="List3"/>
  <dimension ref="A1:CZ1027"/>
  <sheetViews>
    <sheetView showGridLines="0" showZeros="0" topLeftCell="A16" zoomScaleNormal="100" workbookViewId="0">
      <selection activeCell="F42" sqref="F42:F45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78" t="s">
        <v>363</v>
      </c>
      <c r="B1" s="78"/>
      <c r="C1" s="78"/>
      <c r="D1" s="78"/>
      <c r="E1" s="78"/>
      <c r="F1" s="78"/>
      <c r="G1" s="78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80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142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82</v>
      </c>
      <c r="C7" s="106" t="s">
        <v>83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ht="22.5" x14ac:dyDescent="0.2">
      <c r="A8" s="113">
        <v>1</v>
      </c>
      <c r="B8" s="114" t="s">
        <v>84</v>
      </c>
      <c r="C8" s="115" t="s">
        <v>85</v>
      </c>
      <c r="D8" s="116" t="s">
        <v>86</v>
      </c>
      <c r="E8" s="117">
        <v>56.5</v>
      </c>
      <c r="F8" s="118"/>
      <c r="G8" s="119">
        <f>E8*F8</f>
        <v>0</v>
      </c>
      <c r="H8" s="120">
        <v>1.8000000000006899E-4</v>
      </c>
      <c r="I8" s="121">
        <f>E8*H8</f>
        <v>1.0170000000003898E-2</v>
      </c>
      <c r="J8" s="120">
        <v>0</v>
      </c>
      <c r="K8" s="121">
        <f>E8*J8</f>
        <v>0</v>
      </c>
      <c r="O8" s="112"/>
      <c r="Z8" s="122"/>
      <c r="AA8" s="122">
        <v>1</v>
      </c>
      <c r="AB8" s="122">
        <v>1</v>
      </c>
      <c r="AC8" s="122">
        <v>1</v>
      </c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CA8" s="122">
        <v>1</v>
      </c>
      <c r="CB8" s="122">
        <v>1</v>
      </c>
      <c r="CZ8" s="79">
        <v>1</v>
      </c>
    </row>
    <row r="9" spans="1:104" x14ac:dyDescent="0.2">
      <c r="A9" s="123"/>
      <c r="B9" s="124"/>
      <c r="C9" s="130" t="s">
        <v>87</v>
      </c>
      <c r="D9" s="131"/>
      <c r="E9" s="132">
        <v>56.5</v>
      </c>
      <c r="F9" s="133"/>
      <c r="G9" s="134"/>
      <c r="H9" s="135"/>
      <c r="I9" s="128"/>
      <c r="K9" s="128"/>
      <c r="M9" s="136" t="s">
        <v>87</v>
      </c>
      <c r="O9" s="11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37" t="str">
        <f>C8</f>
        <v>Vodorovné značení proužků š.25 cm střík.barvou barva bílá</v>
      </c>
      <c r="BE9" s="122"/>
      <c r="BF9" s="122"/>
      <c r="BG9" s="122"/>
      <c r="BH9" s="122"/>
      <c r="BI9" s="122"/>
      <c r="BJ9" s="122"/>
      <c r="BK9" s="122"/>
    </row>
    <row r="10" spans="1:104" x14ac:dyDescent="0.2">
      <c r="A10" s="113">
        <v>2</v>
      </c>
      <c r="B10" s="114" t="s">
        <v>88</v>
      </c>
      <c r="C10" s="115" t="s">
        <v>89</v>
      </c>
      <c r="D10" s="116" t="s">
        <v>86</v>
      </c>
      <c r="E10" s="117">
        <v>56.5</v>
      </c>
      <c r="F10" s="118"/>
      <c r="G10" s="119">
        <f>E10*F10</f>
        <v>0</v>
      </c>
      <c r="H10" s="120">
        <v>7.9999999999968998E-5</v>
      </c>
      <c r="I10" s="121">
        <f>E10*H10</f>
        <v>4.5199999999982485E-3</v>
      </c>
      <c r="J10" s="120">
        <v>0</v>
      </c>
      <c r="K10" s="121">
        <f>E10*J10</f>
        <v>0</v>
      </c>
      <c r="O10" s="112"/>
      <c r="Z10" s="122"/>
      <c r="AA10" s="122">
        <v>1</v>
      </c>
      <c r="AB10" s="122">
        <v>1</v>
      </c>
      <c r="AC10" s="122">
        <v>1</v>
      </c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CA10" s="122">
        <v>1</v>
      </c>
      <c r="CB10" s="122">
        <v>1</v>
      </c>
      <c r="CZ10" s="79">
        <v>1</v>
      </c>
    </row>
    <row r="11" spans="1:104" x14ac:dyDescent="0.2">
      <c r="A11" s="113">
        <v>3</v>
      </c>
      <c r="B11" s="114" t="s">
        <v>90</v>
      </c>
      <c r="C11" s="115" t="s">
        <v>91</v>
      </c>
      <c r="D11" s="116" t="s">
        <v>86</v>
      </c>
      <c r="E11" s="117">
        <v>56.5</v>
      </c>
      <c r="F11" s="118"/>
      <c r="G11" s="119">
        <f>E11*F11</f>
        <v>0</v>
      </c>
      <c r="H11" s="120">
        <v>0</v>
      </c>
      <c r="I11" s="121">
        <f>E11*H11</f>
        <v>0</v>
      </c>
      <c r="J11" s="120">
        <v>0</v>
      </c>
      <c r="K11" s="121">
        <f>E11*J11</f>
        <v>0</v>
      </c>
      <c r="O11" s="112"/>
      <c r="Z11" s="122"/>
      <c r="AA11" s="122">
        <v>1</v>
      </c>
      <c r="AB11" s="122">
        <v>1</v>
      </c>
      <c r="AC11" s="122">
        <v>1</v>
      </c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CA11" s="122">
        <v>1</v>
      </c>
      <c r="CB11" s="122">
        <v>1</v>
      </c>
      <c r="CZ11" s="79">
        <v>1</v>
      </c>
    </row>
    <row r="12" spans="1:104" x14ac:dyDescent="0.2">
      <c r="A12" s="123"/>
      <c r="B12" s="124"/>
      <c r="C12" s="130" t="s">
        <v>92</v>
      </c>
      <c r="D12" s="131"/>
      <c r="E12" s="132">
        <v>56.5</v>
      </c>
      <c r="F12" s="133"/>
      <c r="G12" s="134"/>
      <c r="H12" s="135"/>
      <c r="I12" s="128"/>
      <c r="K12" s="128"/>
      <c r="M12" s="136" t="s">
        <v>92</v>
      </c>
      <c r="O12" s="11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37" t="str">
        <f>C11</f>
        <v>Předznačení pro značení dělicí čáry,vodicí proužky</v>
      </c>
      <c r="BE12" s="122"/>
      <c r="BF12" s="122"/>
      <c r="BG12" s="122"/>
      <c r="BH12" s="122"/>
      <c r="BI12" s="122"/>
      <c r="BJ12" s="122"/>
      <c r="BK12" s="122"/>
    </row>
    <row r="13" spans="1:104" x14ac:dyDescent="0.2">
      <c r="A13" s="138" t="s">
        <v>36</v>
      </c>
      <c r="B13" s="139" t="s">
        <v>82</v>
      </c>
      <c r="C13" s="140" t="s">
        <v>83</v>
      </c>
      <c r="D13" s="141"/>
      <c r="E13" s="142"/>
      <c r="F13" s="142"/>
      <c r="G13" s="143">
        <f>SUM(G7:G12)</f>
        <v>0</v>
      </c>
      <c r="H13" s="144"/>
      <c r="I13" s="145">
        <f>SUM(I7:I12)</f>
        <v>1.4690000000002146E-2</v>
      </c>
      <c r="J13" s="146"/>
      <c r="K13" s="145">
        <f>SUM(K7:K12)</f>
        <v>0</v>
      </c>
      <c r="O13" s="112"/>
      <c r="X13" s="147">
        <f>K13</f>
        <v>0</v>
      </c>
      <c r="Y13" s="147">
        <f>I13</f>
        <v>1.4690000000002146E-2</v>
      </c>
      <c r="Z13" s="148">
        <f>G13</f>
        <v>0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49"/>
      <c r="BB13" s="149"/>
      <c r="BC13" s="149"/>
      <c r="BD13" s="149"/>
      <c r="BE13" s="149"/>
      <c r="BF13" s="149"/>
      <c r="BG13" s="122"/>
      <c r="BH13" s="122"/>
      <c r="BI13" s="122"/>
      <c r="BJ13" s="122"/>
      <c r="BK13" s="122"/>
    </row>
    <row r="14" spans="1:104" ht="14.25" customHeight="1" x14ac:dyDescent="0.2">
      <c r="A14" s="104" t="s">
        <v>32</v>
      </c>
      <c r="B14" s="105" t="s">
        <v>93</v>
      </c>
      <c r="C14" s="106" t="s">
        <v>94</v>
      </c>
      <c r="D14" s="107"/>
      <c r="E14" s="108"/>
      <c r="F14" s="108"/>
      <c r="G14" s="109"/>
      <c r="H14" s="110"/>
      <c r="I14" s="111"/>
      <c r="J14" s="110"/>
      <c r="K14" s="111"/>
      <c r="O14" s="112"/>
    </row>
    <row r="15" spans="1:104" x14ac:dyDescent="0.2">
      <c r="A15" s="113">
        <v>4</v>
      </c>
      <c r="B15" s="114" t="s">
        <v>95</v>
      </c>
      <c r="C15" s="115" t="s">
        <v>96</v>
      </c>
      <c r="D15" s="116" t="s">
        <v>97</v>
      </c>
      <c r="E15" s="117">
        <v>3</v>
      </c>
      <c r="F15" s="118"/>
      <c r="G15" s="119">
        <f>E15*F15</f>
        <v>0</v>
      </c>
      <c r="H15" s="120">
        <v>0.113299999999981</v>
      </c>
      <c r="I15" s="121">
        <f>E15*H15</f>
        <v>0.33989999999994303</v>
      </c>
      <c r="J15" s="120">
        <v>0</v>
      </c>
      <c r="K15" s="121">
        <f>E15*J15</f>
        <v>0</v>
      </c>
      <c r="O15" s="112"/>
      <c r="Z15" s="122"/>
      <c r="AA15" s="122">
        <v>1</v>
      </c>
      <c r="AB15" s="122">
        <v>1</v>
      </c>
      <c r="AC15" s="122">
        <v>1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CA15" s="122">
        <v>1</v>
      </c>
      <c r="CB15" s="122">
        <v>1</v>
      </c>
      <c r="CZ15" s="79">
        <v>1</v>
      </c>
    </row>
    <row r="16" spans="1:104" x14ac:dyDescent="0.2">
      <c r="A16" s="113">
        <v>5</v>
      </c>
      <c r="B16" s="114" t="s">
        <v>98</v>
      </c>
      <c r="C16" s="115" t="s">
        <v>99</v>
      </c>
      <c r="D16" s="116" t="s">
        <v>97</v>
      </c>
      <c r="E16" s="117">
        <v>4</v>
      </c>
      <c r="F16" s="118"/>
      <c r="G16" s="119">
        <f>E16*F16</f>
        <v>0</v>
      </c>
      <c r="H16" s="120">
        <v>0</v>
      </c>
      <c r="I16" s="121">
        <f>E16*H16</f>
        <v>0</v>
      </c>
      <c r="J16" s="120">
        <v>0</v>
      </c>
      <c r="K16" s="121">
        <f>E16*J16</f>
        <v>0</v>
      </c>
      <c r="O16" s="112"/>
      <c r="Z16" s="122"/>
      <c r="AA16" s="122">
        <v>1</v>
      </c>
      <c r="AB16" s="122">
        <v>1</v>
      </c>
      <c r="AC16" s="122">
        <v>1</v>
      </c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CA16" s="122">
        <v>1</v>
      </c>
      <c r="CB16" s="122">
        <v>1</v>
      </c>
      <c r="CZ16" s="79">
        <v>1</v>
      </c>
    </row>
    <row r="17" spans="1:104" x14ac:dyDescent="0.2">
      <c r="A17" s="113">
        <v>6</v>
      </c>
      <c r="B17" s="114" t="s">
        <v>100</v>
      </c>
      <c r="C17" s="115" t="s">
        <v>101</v>
      </c>
      <c r="D17" s="116" t="s">
        <v>35</v>
      </c>
      <c r="E17" s="117">
        <v>88.5</v>
      </c>
      <c r="F17" s="118"/>
      <c r="G17" s="119">
        <f>E17*F17</f>
        <v>0</v>
      </c>
      <c r="H17" s="120">
        <v>0</v>
      </c>
      <c r="I17" s="121">
        <f>E17*H17</f>
        <v>0</v>
      </c>
      <c r="J17" s="120">
        <v>0</v>
      </c>
      <c r="K17" s="121">
        <f>E17*J17</f>
        <v>0</v>
      </c>
      <c r="O17" s="112"/>
      <c r="Z17" s="122"/>
      <c r="AA17" s="122">
        <v>1</v>
      </c>
      <c r="AB17" s="122">
        <v>1</v>
      </c>
      <c r="AC17" s="122">
        <v>1</v>
      </c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CA17" s="122">
        <v>1</v>
      </c>
      <c r="CB17" s="122">
        <v>1</v>
      </c>
      <c r="CZ17" s="79">
        <v>1</v>
      </c>
    </row>
    <row r="18" spans="1:104" x14ac:dyDescent="0.2">
      <c r="A18" s="123"/>
      <c r="B18" s="124"/>
      <c r="C18" s="125" t="s">
        <v>102</v>
      </c>
      <c r="D18" s="126"/>
      <c r="E18" s="126"/>
      <c r="F18" s="126"/>
      <c r="G18" s="127"/>
      <c r="I18" s="128"/>
      <c r="K18" s="128"/>
      <c r="L18" s="129" t="s">
        <v>102</v>
      </c>
      <c r="O18" s="11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</row>
    <row r="19" spans="1:104" ht="22.5" x14ac:dyDescent="0.2">
      <c r="A19" s="113">
        <v>7</v>
      </c>
      <c r="B19" s="114" t="s">
        <v>103</v>
      </c>
      <c r="C19" s="115" t="s">
        <v>104</v>
      </c>
      <c r="D19" s="116" t="s">
        <v>97</v>
      </c>
      <c r="E19" s="117">
        <v>3</v>
      </c>
      <c r="F19" s="118"/>
      <c r="G19" s="119">
        <f>E19*F19</f>
        <v>0</v>
      </c>
      <c r="H19" s="120">
        <v>0</v>
      </c>
      <c r="I19" s="121">
        <f>E19*H19</f>
        <v>0</v>
      </c>
      <c r="J19" s="120">
        <v>-8.1999999999993606E-2</v>
      </c>
      <c r="K19" s="121">
        <f>E19*J19</f>
        <v>-0.24599999999998082</v>
      </c>
      <c r="O19" s="112"/>
      <c r="Z19" s="122"/>
      <c r="AA19" s="122">
        <v>1</v>
      </c>
      <c r="AB19" s="122">
        <v>1</v>
      </c>
      <c r="AC19" s="122">
        <v>1</v>
      </c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CA19" s="122">
        <v>1</v>
      </c>
      <c r="CB19" s="122">
        <v>1</v>
      </c>
      <c r="CZ19" s="79">
        <v>1</v>
      </c>
    </row>
    <row r="20" spans="1:104" x14ac:dyDescent="0.2">
      <c r="A20" s="113">
        <v>8</v>
      </c>
      <c r="B20" s="114" t="s">
        <v>105</v>
      </c>
      <c r="C20" s="115" t="s">
        <v>106</v>
      </c>
      <c r="D20" s="116" t="s">
        <v>97</v>
      </c>
      <c r="E20" s="117">
        <v>4</v>
      </c>
      <c r="F20" s="118"/>
      <c r="G20" s="119">
        <f>E20*F20</f>
        <v>0</v>
      </c>
      <c r="H20" s="120">
        <v>0</v>
      </c>
      <c r="I20" s="121">
        <f>E20*H20</f>
        <v>0</v>
      </c>
      <c r="J20" s="120">
        <v>-3.9999999999977796E-3</v>
      </c>
      <c r="K20" s="121">
        <f>E20*J20</f>
        <v>-1.5999999999991119E-2</v>
      </c>
      <c r="O20" s="112"/>
      <c r="Z20" s="122"/>
      <c r="AA20" s="122">
        <v>1</v>
      </c>
      <c r="AB20" s="122">
        <v>1</v>
      </c>
      <c r="AC20" s="122">
        <v>1</v>
      </c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CA20" s="122">
        <v>1</v>
      </c>
      <c r="CB20" s="122">
        <v>1</v>
      </c>
      <c r="CZ20" s="79">
        <v>1</v>
      </c>
    </row>
    <row r="21" spans="1:104" ht="22.5" x14ac:dyDescent="0.2">
      <c r="A21" s="113">
        <v>9</v>
      </c>
      <c r="B21" s="114" t="s">
        <v>107</v>
      </c>
      <c r="C21" s="115" t="s">
        <v>108</v>
      </c>
      <c r="D21" s="116" t="s">
        <v>97</v>
      </c>
      <c r="E21" s="117">
        <v>1</v>
      </c>
      <c r="F21" s="118"/>
      <c r="G21" s="119">
        <f>E21*F21</f>
        <v>0</v>
      </c>
      <c r="H21" s="120">
        <v>0</v>
      </c>
      <c r="I21" s="121">
        <f>E21*H21</f>
        <v>0</v>
      </c>
      <c r="J21" s="120"/>
      <c r="K21" s="121">
        <f>E21*J21</f>
        <v>0</v>
      </c>
      <c r="O21" s="112"/>
      <c r="Z21" s="122"/>
      <c r="AA21" s="122">
        <v>12</v>
      </c>
      <c r="AB21" s="122">
        <v>0</v>
      </c>
      <c r="AC21" s="122">
        <v>23</v>
      </c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CA21" s="122">
        <v>12</v>
      </c>
      <c r="CB21" s="122">
        <v>0</v>
      </c>
      <c r="CZ21" s="79">
        <v>1</v>
      </c>
    </row>
    <row r="22" spans="1:104" x14ac:dyDescent="0.2">
      <c r="A22" s="113">
        <v>10</v>
      </c>
      <c r="B22" s="114" t="s">
        <v>109</v>
      </c>
      <c r="C22" s="115" t="s">
        <v>110</v>
      </c>
      <c r="D22" s="116" t="s">
        <v>97</v>
      </c>
      <c r="E22" s="117">
        <v>1</v>
      </c>
      <c r="F22" s="118"/>
      <c r="G22" s="119">
        <f>E22*F22</f>
        <v>0</v>
      </c>
      <c r="H22" s="120">
        <v>6.9999999999979003E-3</v>
      </c>
      <c r="I22" s="121">
        <f>E22*H22</f>
        <v>6.9999999999979003E-3</v>
      </c>
      <c r="J22" s="120"/>
      <c r="K22" s="121">
        <f>E22*J22</f>
        <v>0</v>
      </c>
      <c r="O22" s="112"/>
      <c r="Z22" s="122"/>
      <c r="AA22" s="122">
        <v>3</v>
      </c>
      <c r="AB22" s="122">
        <v>1</v>
      </c>
      <c r="AC22" s="122" t="s">
        <v>109</v>
      </c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CA22" s="122">
        <v>3</v>
      </c>
      <c r="CB22" s="122">
        <v>1</v>
      </c>
      <c r="CZ22" s="79">
        <v>1</v>
      </c>
    </row>
    <row r="23" spans="1:104" x14ac:dyDescent="0.2">
      <c r="A23" s="123"/>
      <c r="B23" s="124"/>
      <c r="C23" s="125" t="s">
        <v>111</v>
      </c>
      <c r="D23" s="126"/>
      <c r="E23" s="126"/>
      <c r="F23" s="126"/>
      <c r="G23" s="127"/>
      <c r="I23" s="128"/>
      <c r="K23" s="128"/>
      <c r="L23" s="129" t="s">
        <v>111</v>
      </c>
      <c r="O23" s="11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</row>
    <row r="24" spans="1:104" x14ac:dyDescent="0.2">
      <c r="A24" s="123"/>
      <c r="B24" s="124"/>
      <c r="C24" s="125" t="s">
        <v>112</v>
      </c>
      <c r="D24" s="126"/>
      <c r="E24" s="126"/>
      <c r="F24" s="126"/>
      <c r="G24" s="127"/>
      <c r="I24" s="128"/>
      <c r="K24" s="128"/>
      <c r="L24" s="129" t="s">
        <v>112</v>
      </c>
      <c r="O24" s="11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</row>
    <row r="25" spans="1:104" x14ac:dyDescent="0.2">
      <c r="A25" s="113">
        <v>11</v>
      </c>
      <c r="B25" s="114" t="s">
        <v>113</v>
      </c>
      <c r="C25" s="115" t="s">
        <v>114</v>
      </c>
      <c r="D25" s="116" t="s">
        <v>97</v>
      </c>
      <c r="E25" s="117">
        <v>1</v>
      </c>
      <c r="F25" s="118"/>
      <c r="G25" s="119">
        <f>E25*F25</f>
        <v>0</v>
      </c>
      <c r="H25" s="120">
        <v>5.0999999999987696E-3</v>
      </c>
      <c r="I25" s="121">
        <f>E25*H25</f>
        <v>5.0999999999987696E-3</v>
      </c>
      <c r="J25" s="120"/>
      <c r="K25" s="121">
        <f>E25*J25</f>
        <v>0</v>
      </c>
      <c r="O25" s="112"/>
      <c r="Z25" s="122"/>
      <c r="AA25" s="122">
        <v>3</v>
      </c>
      <c r="AB25" s="122">
        <v>1</v>
      </c>
      <c r="AC25" s="122" t="s">
        <v>113</v>
      </c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CA25" s="122">
        <v>3</v>
      </c>
      <c r="CB25" s="122">
        <v>1</v>
      </c>
      <c r="CZ25" s="79">
        <v>1</v>
      </c>
    </row>
    <row r="26" spans="1:104" x14ac:dyDescent="0.2">
      <c r="A26" s="123"/>
      <c r="B26" s="124"/>
      <c r="C26" s="125" t="s">
        <v>115</v>
      </c>
      <c r="D26" s="126"/>
      <c r="E26" s="126"/>
      <c r="F26" s="126"/>
      <c r="G26" s="127"/>
      <c r="I26" s="128"/>
      <c r="K26" s="128"/>
      <c r="L26" s="129" t="s">
        <v>115</v>
      </c>
      <c r="O26" s="11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</row>
    <row r="27" spans="1:104" x14ac:dyDescent="0.2">
      <c r="A27" s="113">
        <v>12</v>
      </c>
      <c r="B27" s="114" t="s">
        <v>116</v>
      </c>
      <c r="C27" s="115" t="s">
        <v>117</v>
      </c>
      <c r="D27" s="116" t="s">
        <v>97</v>
      </c>
      <c r="E27" s="117">
        <v>1</v>
      </c>
      <c r="F27" s="118"/>
      <c r="G27" s="119">
        <f>E27*F27</f>
        <v>0</v>
      </c>
      <c r="H27" s="120">
        <v>5.0999999999987696E-3</v>
      </c>
      <c r="I27" s="121">
        <f>E27*H27</f>
        <v>5.0999999999987696E-3</v>
      </c>
      <c r="J27" s="120"/>
      <c r="K27" s="121">
        <f>E27*J27</f>
        <v>0</v>
      </c>
      <c r="O27" s="112"/>
      <c r="Z27" s="122"/>
      <c r="AA27" s="122">
        <v>3</v>
      </c>
      <c r="AB27" s="122">
        <v>1</v>
      </c>
      <c r="AC27" s="122" t="s">
        <v>116</v>
      </c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CA27" s="122">
        <v>3</v>
      </c>
      <c r="CB27" s="122">
        <v>1</v>
      </c>
      <c r="CZ27" s="79">
        <v>1</v>
      </c>
    </row>
    <row r="28" spans="1:104" x14ac:dyDescent="0.2">
      <c r="A28" s="123"/>
      <c r="B28" s="124"/>
      <c r="C28" s="125" t="s">
        <v>118</v>
      </c>
      <c r="D28" s="126"/>
      <c r="E28" s="126"/>
      <c r="F28" s="126"/>
      <c r="G28" s="127"/>
      <c r="I28" s="128"/>
      <c r="K28" s="128"/>
      <c r="L28" s="129" t="s">
        <v>118</v>
      </c>
      <c r="O28" s="11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</row>
    <row r="29" spans="1:104" x14ac:dyDescent="0.2">
      <c r="A29" s="113">
        <v>13</v>
      </c>
      <c r="B29" s="114" t="s">
        <v>119</v>
      </c>
      <c r="C29" s="115" t="s">
        <v>120</v>
      </c>
      <c r="D29" s="116" t="s">
        <v>97</v>
      </c>
      <c r="E29" s="117">
        <v>1</v>
      </c>
      <c r="F29" s="118"/>
      <c r="G29" s="119">
        <f>E29*F29</f>
        <v>0</v>
      </c>
      <c r="H29" s="120">
        <v>5.0999999999987696E-3</v>
      </c>
      <c r="I29" s="121">
        <f>E29*H29</f>
        <v>5.0999999999987696E-3</v>
      </c>
      <c r="J29" s="120"/>
      <c r="K29" s="121">
        <f>E29*J29</f>
        <v>0</v>
      </c>
      <c r="O29" s="112"/>
      <c r="Z29" s="122"/>
      <c r="AA29" s="122">
        <v>3</v>
      </c>
      <c r="AB29" s="122">
        <v>1</v>
      </c>
      <c r="AC29" s="122" t="s">
        <v>119</v>
      </c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CA29" s="122">
        <v>3</v>
      </c>
      <c r="CB29" s="122">
        <v>1</v>
      </c>
      <c r="CZ29" s="79">
        <v>1</v>
      </c>
    </row>
    <row r="30" spans="1:104" x14ac:dyDescent="0.2">
      <c r="A30" s="123"/>
      <c r="B30" s="124"/>
      <c r="C30" s="125" t="s">
        <v>121</v>
      </c>
      <c r="D30" s="126"/>
      <c r="E30" s="126"/>
      <c r="F30" s="126"/>
      <c r="G30" s="127"/>
      <c r="I30" s="128"/>
      <c r="K30" s="128"/>
      <c r="L30" s="129" t="s">
        <v>121</v>
      </c>
      <c r="O30" s="11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</row>
    <row r="31" spans="1:104" x14ac:dyDescent="0.2">
      <c r="A31" s="113">
        <v>14</v>
      </c>
      <c r="B31" s="114" t="s">
        <v>122</v>
      </c>
      <c r="C31" s="115" t="s">
        <v>123</v>
      </c>
      <c r="D31" s="116" t="s">
        <v>97</v>
      </c>
      <c r="E31" s="117">
        <v>3</v>
      </c>
      <c r="F31" s="118"/>
      <c r="G31" s="119">
        <f>E31*F31</f>
        <v>0</v>
      </c>
      <c r="H31" s="120">
        <v>0</v>
      </c>
      <c r="I31" s="121">
        <f>E31*H31</f>
        <v>0</v>
      </c>
      <c r="J31" s="120"/>
      <c r="K31" s="121">
        <f>E31*J31</f>
        <v>0</v>
      </c>
      <c r="O31" s="112"/>
      <c r="Z31" s="122"/>
      <c r="AA31" s="122">
        <v>3</v>
      </c>
      <c r="AB31" s="122">
        <v>1</v>
      </c>
      <c r="AC31" s="122" t="s">
        <v>122</v>
      </c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CA31" s="122">
        <v>3</v>
      </c>
      <c r="CB31" s="122">
        <v>1</v>
      </c>
      <c r="CZ31" s="79">
        <v>1</v>
      </c>
    </row>
    <row r="32" spans="1:104" x14ac:dyDescent="0.2">
      <c r="A32" s="123"/>
      <c r="B32" s="124"/>
      <c r="C32" s="125"/>
      <c r="D32" s="126"/>
      <c r="E32" s="126"/>
      <c r="F32" s="126"/>
      <c r="G32" s="127"/>
      <c r="I32" s="128"/>
      <c r="K32" s="128"/>
      <c r="L32" s="129"/>
      <c r="O32" s="11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</row>
    <row r="33" spans="1:104" x14ac:dyDescent="0.2">
      <c r="A33" s="138" t="s">
        <v>36</v>
      </c>
      <c r="B33" s="139" t="s">
        <v>93</v>
      </c>
      <c r="C33" s="140" t="s">
        <v>94</v>
      </c>
      <c r="D33" s="141"/>
      <c r="E33" s="142"/>
      <c r="F33" s="142"/>
      <c r="G33" s="143">
        <f>SUM(G14:G32)</f>
        <v>0</v>
      </c>
      <c r="H33" s="144"/>
      <c r="I33" s="145">
        <f>SUM(I14:I32)</f>
        <v>0.36219999999993724</v>
      </c>
      <c r="J33" s="146"/>
      <c r="K33" s="145">
        <f>SUM(K14:K32)</f>
        <v>-0.26199999999997192</v>
      </c>
      <c r="O33" s="112"/>
      <c r="X33" s="147">
        <f>K33</f>
        <v>-0.26199999999997192</v>
      </c>
      <c r="Y33" s="147">
        <f>I33</f>
        <v>0.36219999999993724</v>
      </c>
      <c r="Z33" s="148">
        <f>G33</f>
        <v>0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49"/>
      <c r="BB33" s="149"/>
      <c r="BC33" s="149"/>
      <c r="BD33" s="149"/>
      <c r="BE33" s="149"/>
      <c r="BF33" s="149"/>
      <c r="BG33" s="122"/>
      <c r="BH33" s="122"/>
      <c r="BI33" s="122"/>
      <c r="BJ33" s="122"/>
      <c r="BK33" s="122"/>
    </row>
    <row r="34" spans="1:104" ht="14.25" customHeight="1" x14ac:dyDescent="0.2">
      <c r="A34" s="104" t="s">
        <v>32</v>
      </c>
      <c r="B34" s="105" t="s">
        <v>124</v>
      </c>
      <c r="C34" s="106" t="s">
        <v>125</v>
      </c>
      <c r="D34" s="107"/>
      <c r="E34" s="108"/>
      <c r="F34" s="108"/>
      <c r="G34" s="109"/>
      <c r="H34" s="110"/>
      <c r="I34" s="111"/>
      <c r="J34" s="110"/>
      <c r="K34" s="111"/>
      <c r="O34" s="112"/>
    </row>
    <row r="35" spans="1:104" x14ac:dyDescent="0.2">
      <c r="A35" s="113">
        <v>15</v>
      </c>
      <c r="B35" s="114" t="s">
        <v>126</v>
      </c>
      <c r="C35" s="115" t="s">
        <v>127</v>
      </c>
      <c r="D35" s="116" t="s">
        <v>128</v>
      </c>
      <c r="E35" s="117">
        <v>0.37688999999994</v>
      </c>
      <c r="F35" s="118"/>
      <c r="G35" s="119">
        <f>E35*F35</f>
        <v>0</v>
      </c>
      <c r="H35" s="120">
        <v>0</v>
      </c>
      <c r="I35" s="121">
        <f>E35*H35</f>
        <v>0</v>
      </c>
      <c r="J35" s="120"/>
      <c r="K35" s="121">
        <f>E35*J35</f>
        <v>0</v>
      </c>
      <c r="O35" s="112"/>
      <c r="Z35" s="122"/>
      <c r="AA35" s="122">
        <v>7</v>
      </c>
      <c r="AB35" s="122">
        <v>1</v>
      </c>
      <c r="AC35" s="122">
        <v>2</v>
      </c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CA35" s="122">
        <v>7</v>
      </c>
      <c r="CB35" s="122">
        <v>1</v>
      </c>
      <c r="CZ35" s="79">
        <v>1</v>
      </c>
    </row>
    <row r="36" spans="1:104" x14ac:dyDescent="0.2">
      <c r="A36" s="138" t="s">
        <v>36</v>
      </c>
      <c r="B36" s="139" t="s">
        <v>124</v>
      </c>
      <c r="C36" s="140" t="s">
        <v>125</v>
      </c>
      <c r="D36" s="141"/>
      <c r="E36" s="142"/>
      <c r="F36" s="142"/>
      <c r="G36" s="143">
        <f>SUM(G34:G35)</f>
        <v>0</v>
      </c>
      <c r="H36" s="144"/>
      <c r="I36" s="145">
        <f>SUM(I34:I35)</f>
        <v>0</v>
      </c>
      <c r="J36" s="146"/>
      <c r="K36" s="145">
        <f>SUM(K34:K35)</f>
        <v>0</v>
      </c>
      <c r="O36" s="112"/>
      <c r="X36" s="147">
        <f>K36</f>
        <v>0</v>
      </c>
      <c r="Y36" s="147">
        <f>I36</f>
        <v>0</v>
      </c>
      <c r="Z36" s="148">
        <f>G36</f>
        <v>0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49"/>
      <c r="BB36" s="149"/>
      <c r="BC36" s="149"/>
      <c r="BD36" s="149"/>
      <c r="BE36" s="149"/>
      <c r="BF36" s="149"/>
      <c r="BG36" s="122"/>
      <c r="BH36" s="122"/>
      <c r="BI36" s="122"/>
      <c r="BJ36" s="122"/>
      <c r="BK36" s="122"/>
    </row>
    <row r="37" spans="1:104" ht="14.25" customHeight="1" x14ac:dyDescent="0.2">
      <c r="A37" s="104" t="s">
        <v>32</v>
      </c>
      <c r="B37" s="105" t="s">
        <v>129</v>
      </c>
      <c r="C37" s="106" t="s">
        <v>130</v>
      </c>
      <c r="D37" s="107"/>
      <c r="E37" s="108"/>
      <c r="F37" s="108"/>
      <c r="G37" s="109"/>
      <c r="H37" s="110"/>
      <c r="I37" s="111"/>
      <c r="J37" s="110"/>
      <c r="K37" s="111"/>
      <c r="O37" s="112"/>
    </row>
    <row r="38" spans="1:104" x14ac:dyDescent="0.2">
      <c r="A38" s="113">
        <v>16</v>
      </c>
      <c r="B38" s="114" t="s">
        <v>131</v>
      </c>
      <c r="C38" s="115" t="s">
        <v>132</v>
      </c>
      <c r="D38" s="116" t="s">
        <v>128</v>
      </c>
      <c r="E38" s="117">
        <v>0.26200000000000001</v>
      </c>
      <c r="F38" s="118"/>
      <c r="G38" s="119">
        <f>E38*F38</f>
        <v>0</v>
      </c>
      <c r="H38" s="120">
        <v>0</v>
      </c>
      <c r="I38" s="121">
        <f>E38*H38</f>
        <v>0</v>
      </c>
      <c r="J38" s="120">
        <v>0</v>
      </c>
      <c r="K38" s="121">
        <f>E38*J38</f>
        <v>0</v>
      </c>
      <c r="O38" s="112"/>
      <c r="Z38" s="122"/>
      <c r="AA38" s="122">
        <v>1</v>
      </c>
      <c r="AB38" s="122">
        <v>3</v>
      </c>
      <c r="AC38" s="122">
        <v>3</v>
      </c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CA38" s="122">
        <v>1</v>
      </c>
      <c r="CB38" s="122">
        <v>3</v>
      </c>
      <c r="CZ38" s="79">
        <v>1</v>
      </c>
    </row>
    <row r="39" spans="1:104" x14ac:dyDescent="0.2">
      <c r="A39" s="123"/>
      <c r="B39" s="124"/>
      <c r="C39" s="125"/>
      <c r="D39" s="126"/>
      <c r="E39" s="126"/>
      <c r="F39" s="126"/>
      <c r="G39" s="127"/>
      <c r="I39" s="128"/>
      <c r="K39" s="128"/>
      <c r="L39" s="129"/>
      <c r="O39" s="11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</row>
    <row r="40" spans="1:104" x14ac:dyDescent="0.2">
      <c r="A40" s="138" t="s">
        <v>36</v>
      </c>
      <c r="B40" s="139" t="s">
        <v>129</v>
      </c>
      <c r="C40" s="140" t="s">
        <v>130</v>
      </c>
      <c r="D40" s="141"/>
      <c r="E40" s="142"/>
      <c r="F40" s="142"/>
      <c r="G40" s="143">
        <f>SUM(G37:G39)</f>
        <v>0</v>
      </c>
      <c r="H40" s="144"/>
      <c r="I40" s="145">
        <f>SUM(I37:I39)</f>
        <v>0</v>
      </c>
      <c r="J40" s="146"/>
      <c r="K40" s="145">
        <f>SUM(K37:K39)</f>
        <v>0</v>
      </c>
      <c r="O40" s="112"/>
      <c r="X40" s="147">
        <f>K40</f>
        <v>0</v>
      </c>
      <c r="Y40" s="147">
        <f>I40</f>
        <v>0</v>
      </c>
      <c r="Z40" s="148">
        <f>G40</f>
        <v>0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49"/>
      <c r="BB40" s="149"/>
      <c r="BC40" s="149"/>
      <c r="BD40" s="149"/>
      <c r="BE40" s="149"/>
      <c r="BF40" s="149"/>
      <c r="BG40" s="122"/>
      <c r="BH40" s="122"/>
      <c r="BI40" s="122"/>
      <c r="BJ40" s="122"/>
      <c r="BK40" s="122"/>
    </row>
    <row r="41" spans="1:104" ht="14.25" customHeight="1" x14ac:dyDescent="0.2">
      <c r="A41" s="104" t="s">
        <v>32</v>
      </c>
      <c r="B41" s="105" t="s">
        <v>133</v>
      </c>
      <c r="C41" s="106" t="s">
        <v>134</v>
      </c>
      <c r="D41" s="107"/>
      <c r="E41" s="108"/>
      <c r="F41" s="108"/>
      <c r="G41" s="109"/>
      <c r="H41" s="110"/>
      <c r="I41" s="111"/>
      <c r="J41" s="110"/>
      <c r="K41" s="111"/>
      <c r="O41" s="112"/>
    </row>
    <row r="42" spans="1:104" x14ac:dyDescent="0.2">
      <c r="A42" s="113">
        <v>17</v>
      </c>
      <c r="B42" s="114" t="s">
        <v>135</v>
      </c>
      <c r="C42" s="115" t="s">
        <v>136</v>
      </c>
      <c r="D42" s="116" t="s">
        <v>128</v>
      </c>
      <c r="E42" s="117">
        <v>0.26200000000000001</v>
      </c>
      <c r="F42" s="118"/>
      <c r="G42" s="119">
        <f>E42*F42</f>
        <v>0</v>
      </c>
      <c r="H42" s="120">
        <v>0</v>
      </c>
      <c r="I42" s="121">
        <f>E42*H42</f>
        <v>0</v>
      </c>
      <c r="J42" s="120">
        <v>0</v>
      </c>
      <c r="K42" s="121">
        <f>E42*J42</f>
        <v>0</v>
      </c>
      <c r="O42" s="112"/>
      <c r="Z42" s="122"/>
      <c r="AA42" s="122">
        <v>1</v>
      </c>
      <c r="AB42" s="122">
        <v>3</v>
      </c>
      <c r="AC42" s="122">
        <v>3</v>
      </c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CA42" s="122">
        <v>1</v>
      </c>
      <c r="CB42" s="122">
        <v>3</v>
      </c>
      <c r="CZ42" s="79">
        <v>1</v>
      </c>
    </row>
    <row r="43" spans="1:104" x14ac:dyDescent="0.2">
      <c r="A43" s="113">
        <v>18</v>
      </c>
      <c r="B43" s="114" t="s">
        <v>137</v>
      </c>
      <c r="C43" s="115" t="s">
        <v>138</v>
      </c>
      <c r="D43" s="116" t="s">
        <v>128</v>
      </c>
      <c r="E43" s="117">
        <v>2.3580000000000001</v>
      </c>
      <c r="F43" s="118"/>
      <c r="G43" s="119">
        <f>E43*F43</f>
        <v>0</v>
      </c>
      <c r="H43" s="120">
        <v>0</v>
      </c>
      <c r="I43" s="121">
        <f>E43*H43</f>
        <v>0</v>
      </c>
      <c r="J43" s="120">
        <v>0</v>
      </c>
      <c r="K43" s="121">
        <f>E43*J43</f>
        <v>0</v>
      </c>
      <c r="O43" s="112"/>
      <c r="Z43" s="122"/>
      <c r="AA43" s="122">
        <v>1</v>
      </c>
      <c r="AB43" s="122">
        <v>3</v>
      </c>
      <c r="AC43" s="122">
        <v>3</v>
      </c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CA43" s="122">
        <v>1</v>
      </c>
      <c r="CB43" s="122">
        <v>3</v>
      </c>
      <c r="CZ43" s="79">
        <v>1</v>
      </c>
    </row>
    <row r="44" spans="1:104" x14ac:dyDescent="0.2">
      <c r="A44" s="123"/>
      <c r="B44" s="124"/>
      <c r="C44" s="130" t="s">
        <v>139</v>
      </c>
      <c r="D44" s="131"/>
      <c r="E44" s="132">
        <v>2.3580000000000001</v>
      </c>
      <c r="F44" s="133"/>
      <c r="G44" s="134"/>
      <c r="H44" s="135"/>
      <c r="I44" s="128"/>
      <c r="K44" s="128"/>
      <c r="M44" s="136" t="s">
        <v>139</v>
      </c>
      <c r="O44" s="11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37" t="str">
        <f>C43</f>
        <v>Příplatek za dopravu suti po suchu za další 1 km</v>
      </c>
      <c r="BE44" s="122"/>
      <c r="BF44" s="122"/>
      <c r="BG44" s="122"/>
      <c r="BH44" s="122"/>
      <c r="BI44" s="122"/>
      <c r="BJ44" s="122"/>
      <c r="BK44" s="122"/>
    </row>
    <row r="45" spans="1:104" x14ac:dyDescent="0.2">
      <c r="A45" s="113">
        <v>19</v>
      </c>
      <c r="B45" s="114" t="s">
        <v>140</v>
      </c>
      <c r="C45" s="115" t="s">
        <v>141</v>
      </c>
      <c r="D45" s="116" t="s">
        <v>128</v>
      </c>
      <c r="E45" s="117">
        <v>0.26200000000000001</v>
      </c>
      <c r="F45" s="118"/>
      <c r="G45" s="119">
        <f>E45*F45</f>
        <v>0</v>
      </c>
      <c r="H45" s="120">
        <v>0</v>
      </c>
      <c r="I45" s="121">
        <f>E45*H45</f>
        <v>0</v>
      </c>
      <c r="J45" s="120">
        <v>0</v>
      </c>
      <c r="K45" s="121">
        <f>E45*J45</f>
        <v>0</v>
      </c>
      <c r="O45" s="112"/>
      <c r="Z45" s="122"/>
      <c r="AA45" s="122">
        <v>1</v>
      </c>
      <c r="AB45" s="122">
        <v>3</v>
      </c>
      <c r="AC45" s="122">
        <v>3</v>
      </c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CA45" s="122">
        <v>1</v>
      </c>
      <c r="CB45" s="122">
        <v>3</v>
      </c>
      <c r="CZ45" s="79">
        <v>1</v>
      </c>
    </row>
    <row r="46" spans="1:104" x14ac:dyDescent="0.2">
      <c r="A46" s="138" t="s">
        <v>36</v>
      </c>
      <c r="B46" s="139" t="s">
        <v>133</v>
      </c>
      <c r="C46" s="140" t="s">
        <v>134</v>
      </c>
      <c r="D46" s="141"/>
      <c r="E46" s="142"/>
      <c r="F46" s="142"/>
      <c r="G46" s="143">
        <f>SUM(G41:G45)</f>
        <v>0</v>
      </c>
      <c r="H46" s="144"/>
      <c r="I46" s="145">
        <f>SUM(I41:I45)</f>
        <v>0</v>
      </c>
      <c r="J46" s="146"/>
      <c r="K46" s="145">
        <f>SUM(K41:K45)</f>
        <v>0</v>
      </c>
      <c r="O46" s="112"/>
      <c r="X46" s="147">
        <f>K46</f>
        <v>0</v>
      </c>
      <c r="Y46" s="147">
        <f>I46</f>
        <v>0</v>
      </c>
      <c r="Z46" s="148">
        <f>G46</f>
        <v>0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49"/>
      <c r="BB46" s="149"/>
      <c r="BC46" s="149"/>
      <c r="BD46" s="149"/>
      <c r="BE46" s="149"/>
      <c r="BF46" s="149"/>
      <c r="BG46" s="122"/>
      <c r="BH46" s="122"/>
      <c r="BI46" s="122"/>
      <c r="BJ46" s="122"/>
      <c r="BK46" s="122"/>
    </row>
    <row r="47" spans="1:104" x14ac:dyDescent="0.2">
      <c r="A47" s="150" t="s">
        <v>37</v>
      </c>
      <c r="B47" s="151" t="s">
        <v>38</v>
      </c>
      <c r="C47" s="152"/>
      <c r="D47" s="153"/>
      <c r="E47" s="154"/>
      <c r="F47" s="154"/>
      <c r="G47" s="155">
        <f>SUM(Z7:Z47)</f>
        <v>0</v>
      </c>
      <c r="H47" s="156"/>
      <c r="I47" s="157">
        <f>SUM(Y7:Y47)</f>
        <v>0.37688999999993938</v>
      </c>
      <c r="J47" s="156"/>
      <c r="K47" s="157">
        <f>SUM(X7:X47)</f>
        <v>-0.26199999999997192</v>
      </c>
      <c r="O47" s="112"/>
      <c r="BA47" s="158"/>
      <c r="BB47" s="158"/>
      <c r="BC47" s="158"/>
      <c r="BD47" s="158"/>
      <c r="BE47" s="158"/>
      <c r="BF47" s="158"/>
    </row>
    <row r="48" spans="1:104" x14ac:dyDescent="0.2">
      <c r="E48" s="79"/>
    </row>
    <row r="49" spans="1:5" x14ac:dyDescent="0.2">
      <c r="A49" s="159"/>
      <c r="E49" s="79"/>
    </row>
    <row r="50" spans="1:5" x14ac:dyDescent="0.2">
      <c r="E50" s="79"/>
    </row>
    <row r="51" spans="1:5" x14ac:dyDescent="0.2">
      <c r="E51" s="79"/>
    </row>
    <row r="52" spans="1:5" x14ac:dyDescent="0.2">
      <c r="E52" s="79"/>
    </row>
    <row r="53" spans="1:5" x14ac:dyDescent="0.2">
      <c r="E53" s="79"/>
    </row>
    <row r="54" spans="1:5" x14ac:dyDescent="0.2">
      <c r="E54" s="79"/>
    </row>
    <row r="55" spans="1:5" x14ac:dyDescent="0.2">
      <c r="E55" s="79"/>
    </row>
    <row r="56" spans="1:5" x14ac:dyDescent="0.2">
      <c r="E56" s="79"/>
    </row>
    <row r="57" spans="1:5" x14ac:dyDescent="0.2">
      <c r="E57" s="79"/>
    </row>
    <row r="58" spans="1:5" x14ac:dyDescent="0.2">
      <c r="E58" s="79"/>
    </row>
    <row r="59" spans="1:5" x14ac:dyDescent="0.2">
      <c r="E59" s="79"/>
    </row>
    <row r="60" spans="1:5" x14ac:dyDescent="0.2">
      <c r="E60" s="79"/>
    </row>
    <row r="61" spans="1:5" x14ac:dyDescent="0.2">
      <c r="E61" s="79"/>
    </row>
    <row r="62" spans="1:5" x14ac:dyDescent="0.2">
      <c r="E62" s="79"/>
    </row>
    <row r="63" spans="1:5" x14ac:dyDescent="0.2">
      <c r="E63" s="79"/>
    </row>
    <row r="64" spans="1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1:7" x14ac:dyDescent="0.2">
      <c r="E97" s="79"/>
    </row>
    <row r="98" spans="1:7" x14ac:dyDescent="0.2">
      <c r="E98" s="79"/>
    </row>
    <row r="99" spans="1:7" x14ac:dyDescent="0.2">
      <c r="E99" s="79"/>
    </row>
    <row r="100" spans="1:7" x14ac:dyDescent="0.2">
      <c r="E100" s="79"/>
    </row>
    <row r="101" spans="1:7" x14ac:dyDescent="0.2">
      <c r="E101" s="79"/>
    </row>
    <row r="102" spans="1:7" x14ac:dyDescent="0.2">
      <c r="A102" s="160"/>
      <c r="B102" s="160"/>
    </row>
    <row r="103" spans="1:7" x14ac:dyDescent="0.2">
      <c r="C103" s="161"/>
      <c r="D103" s="161"/>
      <c r="E103" s="162"/>
      <c r="F103" s="161"/>
      <c r="G103" s="163"/>
    </row>
    <row r="104" spans="1:7" x14ac:dyDescent="0.2">
      <c r="A104" s="160"/>
      <c r="B104" s="160"/>
    </row>
    <row r="1021" spans="1:7" x14ac:dyDescent="0.2">
      <c r="A1021" s="164"/>
      <c r="B1021" s="165"/>
      <c r="C1021" s="166" t="s">
        <v>40</v>
      </c>
      <c r="D1021" s="167"/>
      <c r="F1021" s="98"/>
      <c r="G1021" s="128">
        <v>100000</v>
      </c>
    </row>
    <row r="1022" spans="1:7" x14ac:dyDescent="0.2">
      <c r="A1022" s="164"/>
      <c r="B1022" s="165"/>
      <c r="C1022" s="166" t="s">
        <v>41</v>
      </c>
      <c r="D1022" s="167"/>
      <c r="F1022" s="98"/>
      <c r="G1022" s="128">
        <v>100000</v>
      </c>
    </row>
    <row r="1023" spans="1:7" x14ac:dyDescent="0.2">
      <c r="A1023" s="164"/>
      <c r="B1023" s="165"/>
      <c r="C1023" s="166" t="s">
        <v>42</v>
      </c>
      <c r="D1023" s="167"/>
      <c r="F1023" s="98"/>
      <c r="G1023" s="128">
        <v>100000</v>
      </c>
    </row>
    <row r="1024" spans="1:7" x14ac:dyDescent="0.2">
      <c r="A1024" s="164"/>
      <c r="B1024" s="165"/>
      <c r="C1024" s="166" t="s">
        <v>43</v>
      </c>
      <c r="D1024" s="167"/>
      <c r="F1024" s="98"/>
      <c r="G1024" s="128">
        <v>100000</v>
      </c>
    </row>
    <row r="1025" spans="1:7" x14ac:dyDescent="0.2">
      <c r="A1025" s="164"/>
      <c r="B1025" s="165"/>
      <c r="C1025" s="166" t="s">
        <v>44</v>
      </c>
      <c r="D1025" s="167"/>
      <c r="F1025" s="98"/>
      <c r="G1025" s="128">
        <v>100000</v>
      </c>
    </row>
    <row r="1026" spans="1:7" x14ac:dyDescent="0.2">
      <c r="A1026" s="164"/>
      <c r="B1026" s="165"/>
      <c r="C1026" s="166" t="s">
        <v>45</v>
      </c>
      <c r="D1026" s="167"/>
      <c r="F1026" s="98"/>
      <c r="G1026" s="128">
        <v>100000</v>
      </c>
    </row>
    <row r="1027" spans="1:7" x14ac:dyDescent="0.2">
      <c r="A1027" s="164"/>
      <c r="B1027" s="165"/>
      <c r="C1027" s="166" t="s">
        <v>46</v>
      </c>
      <c r="D1027" s="167"/>
      <c r="F1027" s="98"/>
      <c r="G1027" s="128">
        <v>100000</v>
      </c>
    </row>
  </sheetData>
  <mergeCells count="12">
    <mergeCell ref="C44:D44"/>
    <mergeCell ref="C39:G39"/>
    <mergeCell ref="C18:G18"/>
    <mergeCell ref="C23:G23"/>
    <mergeCell ref="C24:G24"/>
    <mergeCell ref="C26:G26"/>
    <mergeCell ref="C28:G28"/>
    <mergeCell ref="C30:G30"/>
    <mergeCell ref="C32:G32"/>
    <mergeCell ref="A1:G1"/>
    <mergeCell ref="C9:D9"/>
    <mergeCell ref="C12:D12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28C8-CAB6-42FD-A4A3-C4110342FF85}">
  <sheetPr codeName="List4"/>
  <dimension ref="A1:CZ1141"/>
  <sheetViews>
    <sheetView showGridLines="0" showZeros="0" zoomScaleNormal="100" workbookViewId="0">
      <selection activeCell="F158" sqref="F158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78" t="s">
        <v>363</v>
      </c>
      <c r="B1" s="78"/>
      <c r="C1" s="78"/>
      <c r="D1" s="78"/>
      <c r="E1" s="78"/>
      <c r="F1" s="78"/>
      <c r="G1" s="78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352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362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33</v>
      </c>
      <c r="C7" s="106" t="s">
        <v>34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x14ac:dyDescent="0.2">
      <c r="A8" s="113">
        <v>1</v>
      </c>
      <c r="B8" s="114" t="s">
        <v>143</v>
      </c>
      <c r="C8" s="115" t="s">
        <v>144</v>
      </c>
      <c r="D8" s="116" t="s">
        <v>145</v>
      </c>
      <c r="E8" s="117">
        <v>113.45</v>
      </c>
      <c r="F8" s="118"/>
      <c r="G8" s="119">
        <f>E8*F8</f>
        <v>0</v>
      </c>
      <c r="H8" s="120">
        <v>0</v>
      </c>
      <c r="I8" s="121">
        <f>E8*H8</f>
        <v>0</v>
      </c>
      <c r="J8" s="120">
        <v>0</v>
      </c>
      <c r="K8" s="121">
        <f>E8*J8</f>
        <v>0</v>
      </c>
      <c r="O8" s="112"/>
      <c r="Z8" s="122"/>
      <c r="AA8" s="122">
        <v>1</v>
      </c>
      <c r="AB8" s="122">
        <v>1</v>
      </c>
      <c r="AC8" s="122">
        <v>1</v>
      </c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CA8" s="122">
        <v>1</v>
      </c>
      <c r="CB8" s="122">
        <v>1</v>
      </c>
      <c r="CZ8" s="79">
        <v>1</v>
      </c>
    </row>
    <row r="9" spans="1:104" x14ac:dyDescent="0.2">
      <c r="A9" s="123"/>
      <c r="B9" s="124"/>
      <c r="C9" s="130" t="s">
        <v>146</v>
      </c>
      <c r="D9" s="131"/>
      <c r="E9" s="132">
        <v>70.75</v>
      </c>
      <c r="F9" s="133"/>
      <c r="G9" s="134"/>
      <c r="H9" s="135"/>
      <c r="I9" s="128"/>
      <c r="K9" s="128"/>
      <c r="M9" s="136" t="s">
        <v>146</v>
      </c>
      <c r="O9" s="11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37" t="str">
        <f>C8</f>
        <v>Odkopávky pro silnice v hor. 3 do 1000 m3</v>
      </c>
      <c r="BE9" s="122"/>
      <c r="BF9" s="122"/>
      <c r="BG9" s="122"/>
      <c r="BH9" s="122"/>
      <c r="BI9" s="122"/>
      <c r="BJ9" s="122"/>
      <c r="BK9" s="122"/>
    </row>
    <row r="10" spans="1:104" x14ac:dyDescent="0.2">
      <c r="A10" s="123"/>
      <c r="B10" s="124"/>
      <c r="C10" s="130" t="s">
        <v>147</v>
      </c>
      <c r="D10" s="131"/>
      <c r="E10" s="132">
        <v>42.7</v>
      </c>
      <c r="F10" s="133"/>
      <c r="G10" s="134"/>
      <c r="H10" s="135"/>
      <c r="I10" s="128"/>
      <c r="K10" s="128"/>
      <c r="M10" s="136" t="s">
        <v>147</v>
      </c>
      <c r="O10" s="11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37" t="str">
        <f>C9</f>
        <v>odkopávky:70,75</v>
      </c>
      <c r="BE10" s="122"/>
      <c r="BF10" s="122"/>
      <c r="BG10" s="122"/>
      <c r="BH10" s="122"/>
      <c r="BI10" s="122"/>
      <c r="BJ10" s="122"/>
      <c r="BK10" s="122"/>
    </row>
    <row r="11" spans="1:104" x14ac:dyDescent="0.2">
      <c r="A11" s="113">
        <v>2</v>
      </c>
      <c r="B11" s="114" t="s">
        <v>148</v>
      </c>
      <c r="C11" s="115" t="s">
        <v>149</v>
      </c>
      <c r="D11" s="116" t="s">
        <v>145</v>
      </c>
      <c r="E11" s="117">
        <v>113.45</v>
      </c>
      <c r="F11" s="118"/>
      <c r="G11" s="119">
        <f>E11*F11</f>
        <v>0</v>
      </c>
      <c r="H11" s="120">
        <v>0</v>
      </c>
      <c r="I11" s="121">
        <f>E11*H11</f>
        <v>0</v>
      </c>
      <c r="J11" s="120">
        <v>0</v>
      </c>
      <c r="K11" s="121">
        <f>E11*J11</f>
        <v>0</v>
      </c>
      <c r="O11" s="112"/>
      <c r="Z11" s="122"/>
      <c r="AA11" s="122">
        <v>1</v>
      </c>
      <c r="AB11" s="122">
        <v>1</v>
      </c>
      <c r="AC11" s="122">
        <v>1</v>
      </c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CA11" s="122">
        <v>1</v>
      </c>
      <c r="CB11" s="122">
        <v>1</v>
      </c>
      <c r="CZ11" s="79">
        <v>1</v>
      </c>
    </row>
    <row r="12" spans="1:104" x14ac:dyDescent="0.2">
      <c r="A12" s="113">
        <v>3</v>
      </c>
      <c r="B12" s="114" t="s">
        <v>150</v>
      </c>
      <c r="C12" s="115" t="s">
        <v>151</v>
      </c>
      <c r="D12" s="116" t="s">
        <v>145</v>
      </c>
      <c r="E12" s="117">
        <v>113.45</v>
      </c>
      <c r="F12" s="118"/>
      <c r="G12" s="119">
        <f>E12*F12</f>
        <v>0</v>
      </c>
      <c r="H12" s="120">
        <v>0</v>
      </c>
      <c r="I12" s="121">
        <f>E12*H12</f>
        <v>0</v>
      </c>
      <c r="J12" s="120">
        <v>0</v>
      </c>
      <c r="K12" s="121">
        <f>E12*J12</f>
        <v>0</v>
      </c>
      <c r="O12" s="112"/>
      <c r="Z12" s="122"/>
      <c r="AA12" s="122">
        <v>1</v>
      </c>
      <c r="AB12" s="122">
        <v>1</v>
      </c>
      <c r="AC12" s="122">
        <v>1</v>
      </c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CA12" s="122">
        <v>1</v>
      </c>
      <c r="CB12" s="122">
        <v>1</v>
      </c>
      <c r="CZ12" s="79">
        <v>1</v>
      </c>
    </row>
    <row r="13" spans="1:104" x14ac:dyDescent="0.2">
      <c r="A13" s="113">
        <v>4</v>
      </c>
      <c r="B13" s="114" t="s">
        <v>152</v>
      </c>
      <c r="C13" s="115" t="s">
        <v>153</v>
      </c>
      <c r="D13" s="116" t="s">
        <v>145</v>
      </c>
      <c r="E13" s="117">
        <v>113.45</v>
      </c>
      <c r="F13" s="118"/>
      <c r="G13" s="119">
        <f>E13*F13</f>
        <v>0</v>
      </c>
      <c r="H13" s="120">
        <v>0</v>
      </c>
      <c r="I13" s="121">
        <f>E13*H13</f>
        <v>0</v>
      </c>
      <c r="J13" s="120">
        <v>0</v>
      </c>
      <c r="K13" s="121">
        <f>E13*J13</f>
        <v>0</v>
      </c>
      <c r="O13" s="112"/>
      <c r="Z13" s="122"/>
      <c r="AA13" s="122">
        <v>1</v>
      </c>
      <c r="AB13" s="122">
        <v>1</v>
      </c>
      <c r="AC13" s="122">
        <v>1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CA13" s="122">
        <v>1</v>
      </c>
      <c r="CB13" s="122">
        <v>1</v>
      </c>
      <c r="CZ13" s="79">
        <v>1</v>
      </c>
    </row>
    <row r="14" spans="1:104" x14ac:dyDescent="0.2">
      <c r="A14" s="113">
        <v>5</v>
      </c>
      <c r="B14" s="114" t="s">
        <v>154</v>
      </c>
      <c r="C14" s="115" t="s">
        <v>155</v>
      </c>
      <c r="D14" s="116" t="s">
        <v>145</v>
      </c>
      <c r="E14" s="117">
        <v>113</v>
      </c>
      <c r="F14" s="118"/>
      <c r="G14" s="119">
        <f>E14*F14</f>
        <v>0</v>
      </c>
      <c r="H14" s="120">
        <v>0</v>
      </c>
      <c r="I14" s="121">
        <f>E14*H14</f>
        <v>0</v>
      </c>
      <c r="J14" s="120">
        <v>0</v>
      </c>
      <c r="K14" s="121">
        <f>E14*J14</f>
        <v>0</v>
      </c>
      <c r="O14" s="112"/>
      <c r="Z14" s="122"/>
      <c r="AA14" s="122">
        <v>1</v>
      </c>
      <c r="AB14" s="122">
        <v>1</v>
      </c>
      <c r="AC14" s="122">
        <v>1</v>
      </c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CA14" s="122">
        <v>1</v>
      </c>
      <c r="CB14" s="122">
        <v>1</v>
      </c>
      <c r="CZ14" s="79">
        <v>1</v>
      </c>
    </row>
    <row r="15" spans="1:104" x14ac:dyDescent="0.2">
      <c r="A15" s="113">
        <v>6</v>
      </c>
      <c r="B15" s="114" t="s">
        <v>156</v>
      </c>
      <c r="C15" s="115" t="s">
        <v>157</v>
      </c>
      <c r="D15" s="116" t="s">
        <v>145</v>
      </c>
      <c r="E15" s="117">
        <v>0.45</v>
      </c>
      <c r="F15" s="118"/>
      <c r="G15" s="119">
        <f>E15*F15</f>
        <v>0</v>
      </c>
      <c r="H15" s="120">
        <v>0</v>
      </c>
      <c r="I15" s="121">
        <f>E15*H15</f>
        <v>0</v>
      </c>
      <c r="J15" s="120">
        <v>0</v>
      </c>
      <c r="K15" s="121">
        <f>E15*J15</f>
        <v>0</v>
      </c>
      <c r="O15" s="112"/>
      <c r="Z15" s="122"/>
      <c r="AA15" s="122">
        <v>1</v>
      </c>
      <c r="AB15" s="122">
        <v>1</v>
      </c>
      <c r="AC15" s="122">
        <v>1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CA15" s="122">
        <v>1</v>
      </c>
      <c r="CB15" s="122">
        <v>1</v>
      </c>
      <c r="CZ15" s="79">
        <v>1</v>
      </c>
    </row>
    <row r="16" spans="1:104" x14ac:dyDescent="0.2">
      <c r="A16" s="113">
        <v>7</v>
      </c>
      <c r="B16" s="114" t="s">
        <v>158</v>
      </c>
      <c r="C16" s="115" t="s">
        <v>159</v>
      </c>
      <c r="D16" s="116" t="s">
        <v>35</v>
      </c>
      <c r="E16" s="117">
        <v>152.94999999999999</v>
      </c>
      <c r="F16" s="118"/>
      <c r="G16" s="119">
        <f>E16*F16</f>
        <v>0</v>
      </c>
      <c r="H16" s="120">
        <v>0</v>
      </c>
      <c r="I16" s="121">
        <f>E16*H16</f>
        <v>0</v>
      </c>
      <c r="J16" s="120">
        <v>0</v>
      </c>
      <c r="K16" s="121">
        <f>E16*J16</f>
        <v>0</v>
      </c>
      <c r="O16" s="112"/>
      <c r="Z16" s="122"/>
      <c r="AA16" s="122">
        <v>1</v>
      </c>
      <c r="AB16" s="122">
        <v>1</v>
      </c>
      <c r="AC16" s="122">
        <v>1</v>
      </c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CA16" s="122">
        <v>1</v>
      </c>
      <c r="CB16" s="122">
        <v>1</v>
      </c>
      <c r="CZ16" s="79">
        <v>1</v>
      </c>
    </row>
    <row r="17" spans="1:104" x14ac:dyDescent="0.2">
      <c r="A17" s="123"/>
      <c r="B17" s="124"/>
      <c r="C17" s="130" t="s">
        <v>160</v>
      </c>
      <c r="D17" s="131"/>
      <c r="E17" s="132">
        <v>142.25</v>
      </c>
      <c r="F17" s="133"/>
      <c r="G17" s="134"/>
      <c r="H17" s="135"/>
      <c r="I17" s="128"/>
      <c r="K17" s="128"/>
      <c r="M17" s="136" t="s">
        <v>160</v>
      </c>
      <c r="O17" s="11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37" t="str">
        <f>C16</f>
        <v>Úprava pláně v zářezech v hor. 1-4, se zhutněním</v>
      </c>
      <c r="BE17" s="122"/>
      <c r="BF17" s="122"/>
      <c r="BG17" s="122"/>
      <c r="BH17" s="122"/>
      <c r="BI17" s="122"/>
      <c r="BJ17" s="122"/>
      <c r="BK17" s="122"/>
    </row>
    <row r="18" spans="1:104" x14ac:dyDescent="0.2">
      <c r="A18" s="123"/>
      <c r="B18" s="124"/>
      <c r="C18" s="130" t="s">
        <v>161</v>
      </c>
      <c r="D18" s="131"/>
      <c r="E18" s="132">
        <v>10.7</v>
      </c>
      <c r="F18" s="133"/>
      <c r="G18" s="134"/>
      <c r="H18" s="135"/>
      <c r="I18" s="128"/>
      <c r="K18" s="128"/>
      <c r="M18" s="136" t="s">
        <v>161</v>
      </c>
      <c r="O18" s="11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37" t="str">
        <f>C17</f>
        <v>odstavný pruh:142,25</v>
      </c>
      <c r="BE18" s="122"/>
      <c r="BF18" s="122"/>
      <c r="BG18" s="122"/>
      <c r="BH18" s="122"/>
      <c r="BI18" s="122"/>
      <c r="BJ18" s="122"/>
      <c r="BK18" s="122"/>
    </row>
    <row r="19" spans="1:104" x14ac:dyDescent="0.2">
      <c r="A19" s="138" t="s">
        <v>36</v>
      </c>
      <c r="B19" s="139" t="s">
        <v>33</v>
      </c>
      <c r="C19" s="140" t="s">
        <v>34</v>
      </c>
      <c r="D19" s="141"/>
      <c r="E19" s="142"/>
      <c r="F19" s="142"/>
      <c r="G19" s="143">
        <f>SUM(G7:G18)</f>
        <v>0</v>
      </c>
      <c r="H19" s="144"/>
      <c r="I19" s="145">
        <f>SUM(I7:I18)</f>
        <v>0</v>
      </c>
      <c r="J19" s="146"/>
      <c r="K19" s="145">
        <f>SUM(K7:K18)</f>
        <v>0</v>
      </c>
      <c r="O19" s="112"/>
      <c r="X19" s="147">
        <f>K19</f>
        <v>0</v>
      </c>
      <c r="Y19" s="147">
        <f>I19</f>
        <v>0</v>
      </c>
      <c r="Z19" s="148">
        <f>G19</f>
        <v>0</v>
      </c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49"/>
      <c r="BB19" s="149"/>
      <c r="BC19" s="149"/>
      <c r="BD19" s="149"/>
      <c r="BE19" s="149"/>
      <c r="BF19" s="149"/>
      <c r="BG19" s="122"/>
      <c r="BH19" s="122"/>
      <c r="BI19" s="122"/>
      <c r="BJ19" s="122"/>
      <c r="BK19" s="122"/>
    </row>
    <row r="20" spans="1:104" ht="14.25" customHeight="1" x14ac:dyDescent="0.2">
      <c r="A20" s="104" t="s">
        <v>32</v>
      </c>
      <c r="B20" s="105" t="s">
        <v>162</v>
      </c>
      <c r="C20" s="106" t="s">
        <v>163</v>
      </c>
      <c r="D20" s="107"/>
      <c r="E20" s="108"/>
      <c r="F20" s="108"/>
      <c r="G20" s="109"/>
      <c r="H20" s="110"/>
      <c r="I20" s="111"/>
      <c r="J20" s="110"/>
      <c r="K20" s="111"/>
      <c r="O20" s="112"/>
    </row>
    <row r="21" spans="1:104" x14ac:dyDescent="0.2">
      <c r="A21" s="113">
        <v>8</v>
      </c>
      <c r="B21" s="114" t="s">
        <v>164</v>
      </c>
      <c r="C21" s="115" t="s">
        <v>165</v>
      </c>
      <c r="D21" s="116" t="s">
        <v>97</v>
      </c>
      <c r="E21" s="117">
        <v>5</v>
      </c>
      <c r="F21" s="118"/>
      <c r="G21" s="119">
        <f>E21*F21</f>
        <v>0</v>
      </c>
      <c r="H21" s="120">
        <v>0</v>
      </c>
      <c r="I21" s="121">
        <f>E21*H21</f>
        <v>0</v>
      </c>
      <c r="J21" s="120">
        <v>0</v>
      </c>
      <c r="K21" s="121">
        <f>E21*J21</f>
        <v>0</v>
      </c>
      <c r="O21" s="112"/>
      <c r="Z21" s="122"/>
      <c r="AA21" s="122">
        <v>1</v>
      </c>
      <c r="AB21" s="122">
        <v>1</v>
      </c>
      <c r="AC21" s="122">
        <v>1</v>
      </c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CA21" s="122">
        <v>1</v>
      </c>
      <c r="CB21" s="122">
        <v>1</v>
      </c>
      <c r="CZ21" s="79">
        <v>1</v>
      </c>
    </row>
    <row r="22" spans="1:104" x14ac:dyDescent="0.2">
      <c r="A22" s="123"/>
      <c r="B22" s="124"/>
      <c r="C22" s="125"/>
      <c r="D22" s="126"/>
      <c r="E22" s="126"/>
      <c r="F22" s="126"/>
      <c r="G22" s="127"/>
      <c r="I22" s="128"/>
      <c r="K22" s="128"/>
      <c r="L22" s="129"/>
      <c r="O22" s="11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</row>
    <row r="23" spans="1:104" x14ac:dyDescent="0.2">
      <c r="A23" s="113">
        <v>9</v>
      </c>
      <c r="B23" s="114" t="s">
        <v>166</v>
      </c>
      <c r="C23" s="115" t="s">
        <v>167</v>
      </c>
      <c r="D23" s="116" t="s">
        <v>97</v>
      </c>
      <c r="E23" s="117">
        <v>5</v>
      </c>
      <c r="F23" s="118"/>
      <c r="G23" s="119">
        <f>E23*F23</f>
        <v>0</v>
      </c>
      <c r="H23" s="120">
        <v>9.9999999999989E-5</v>
      </c>
      <c r="I23" s="121">
        <f>E23*H23</f>
        <v>4.9999999999994504E-4</v>
      </c>
      <c r="J23" s="120">
        <v>0</v>
      </c>
      <c r="K23" s="121">
        <f>E23*J23</f>
        <v>0</v>
      </c>
      <c r="O23" s="112"/>
      <c r="Z23" s="122"/>
      <c r="AA23" s="122">
        <v>1</v>
      </c>
      <c r="AB23" s="122">
        <v>1</v>
      </c>
      <c r="AC23" s="122">
        <v>1</v>
      </c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CA23" s="122">
        <v>1</v>
      </c>
      <c r="CB23" s="122">
        <v>1</v>
      </c>
      <c r="CZ23" s="79">
        <v>1</v>
      </c>
    </row>
    <row r="24" spans="1:104" ht="22.5" x14ac:dyDescent="0.2">
      <c r="A24" s="113">
        <v>10</v>
      </c>
      <c r="B24" s="114" t="s">
        <v>168</v>
      </c>
      <c r="C24" s="115" t="s">
        <v>169</v>
      </c>
      <c r="D24" s="116" t="s">
        <v>97</v>
      </c>
      <c r="E24" s="117">
        <v>7</v>
      </c>
      <c r="F24" s="118"/>
      <c r="G24" s="119">
        <f>E24*F24</f>
        <v>0</v>
      </c>
      <c r="H24" s="120">
        <v>0</v>
      </c>
      <c r="I24" s="121">
        <f>E24*H24</f>
        <v>0</v>
      </c>
      <c r="J24" s="120">
        <v>0</v>
      </c>
      <c r="K24" s="121">
        <f>E24*J24</f>
        <v>0</v>
      </c>
      <c r="O24" s="112"/>
      <c r="Z24" s="122"/>
      <c r="AA24" s="122">
        <v>1</v>
      </c>
      <c r="AB24" s="122">
        <v>1</v>
      </c>
      <c r="AC24" s="122">
        <v>1</v>
      </c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CA24" s="122">
        <v>1</v>
      </c>
      <c r="CB24" s="122">
        <v>1</v>
      </c>
      <c r="CZ24" s="79">
        <v>1</v>
      </c>
    </row>
    <row r="25" spans="1:104" x14ac:dyDescent="0.2">
      <c r="A25" s="113">
        <v>11</v>
      </c>
      <c r="B25" s="114" t="s">
        <v>170</v>
      </c>
      <c r="C25" s="115" t="s">
        <v>171</v>
      </c>
      <c r="D25" s="116" t="s">
        <v>35</v>
      </c>
      <c r="E25" s="117">
        <v>7</v>
      </c>
      <c r="F25" s="118"/>
      <c r="G25" s="119">
        <f>E25*F25</f>
        <v>0</v>
      </c>
      <c r="H25" s="120">
        <v>0</v>
      </c>
      <c r="I25" s="121">
        <f>E25*H25</f>
        <v>0</v>
      </c>
      <c r="J25" s="120">
        <v>0</v>
      </c>
      <c r="K25" s="121">
        <f>E25*J25</f>
        <v>0</v>
      </c>
      <c r="O25" s="112"/>
      <c r="Z25" s="122"/>
      <c r="AA25" s="122">
        <v>1</v>
      </c>
      <c r="AB25" s="122">
        <v>1</v>
      </c>
      <c r="AC25" s="122">
        <v>1</v>
      </c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CA25" s="122">
        <v>1</v>
      </c>
      <c r="CB25" s="122">
        <v>1</v>
      </c>
      <c r="CZ25" s="79">
        <v>1</v>
      </c>
    </row>
    <row r="26" spans="1:104" x14ac:dyDescent="0.2">
      <c r="A26" s="123"/>
      <c r="B26" s="124"/>
      <c r="C26" s="130" t="s">
        <v>172</v>
      </c>
      <c r="D26" s="131"/>
      <c r="E26" s="132">
        <v>7</v>
      </c>
      <c r="F26" s="133"/>
      <c r="G26" s="134"/>
      <c r="H26" s="135"/>
      <c r="I26" s="128"/>
      <c r="K26" s="128"/>
      <c r="M26" s="136" t="s">
        <v>172</v>
      </c>
      <c r="O26" s="11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37" t="str">
        <f>C25</f>
        <v>Chem. odplevelení před založ. postřikem, v rovině</v>
      </c>
      <c r="BE26" s="122"/>
      <c r="BF26" s="122"/>
      <c r="BG26" s="122"/>
      <c r="BH26" s="122"/>
      <c r="BI26" s="122"/>
      <c r="BJ26" s="122"/>
      <c r="BK26" s="122"/>
    </row>
    <row r="27" spans="1:104" x14ac:dyDescent="0.2">
      <c r="A27" s="113">
        <v>12</v>
      </c>
      <c r="B27" s="114" t="s">
        <v>173</v>
      </c>
      <c r="C27" s="115" t="s">
        <v>174</v>
      </c>
      <c r="D27" s="116" t="s">
        <v>35</v>
      </c>
      <c r="E27" s="117">
        <v>8</v>
      </c>
      <c r="F27" s="118"/>
      <c r="G27" s="119">
        <f>E27*F27</f>
        <v>0</v>
      </c>
      <c r="H27" s="120">
        <v>9.3999999999994106E-3</v>
      </c>
      <c r="I27" s="121">
        <f>E27*H27</f>
        <v>7.5199999999995285E-2</v>
      </c>
      <c r="J27" s="120">
        <v>0</v>
      </c>
      <c r="K27" s="121">
        <f>E27*J27</f>
        <v>0</v>
      </c>
      <c r="O27" s="112"/>
      <c r="Z27" s="122"/>
      <c r="AA27" s="122">
        <v>1</v>
      </c>
      <c r="AB27" s="122">
        <v>1</v>
      </c>
      <c r="AC27" s="122">
        <v>1</v>
      </c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CA27" s="122">
        <v>1</v>
      </c>
      <c r="CB27" s="122">
        <v>1</v>
      </c>
      <c r="CZ27" s="79">
        <v>1</v>
      </c>
    </row>
    <row r="28" spans="1:104" x14ac:dyDescent="0.2">
      <c r="A28" s="123"/>
      <c r="B28" s="124"/>
      <c r="C28" s="130" t="s">
        <v>175</v>
      </c>
      <c r="D28" s="131"/>
      <c r="E28" s="132">
        <v>8</v>
      </c>
      <c r="F28" s="133"/>
      <c r="G28" s="134"/>
      <c r="H28" s="135"/>
      <c r="I28" s="128"/>
      <c r="K28" s="128"/>
      <c r="M28" s="136" t="s">
        <v>175</v>
      </c>
      <c r="O28" s="11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37" t="str">
        <f>C27</f>
        <v>Ochrana stromu bedněním - zřízení</v>
      </c>
      <c r="BE28" s="122"/>
      <c r="BF28" s="122"/>
      <c r="BG28" s="122"/>
      <c r="BH28" s="122"/>
      <c r="BI28" s="122"/>
      <c r="BJ28" s="122"/>
      <c r="BK28" s="122"/>
    </row>
    <row r="29" spans="1:104" x14ac:dyDescent="0.2">
      <c r="A29" s="113">
        <v>13</v>
      </c>
      <c r="B29" s="114" t="s">
        <v>176</v>
      </c>
      <c r="C29" s="115" t="s">
        <v>177</v>
      </c>
      <c r="D29" s="116" t="s">
        <v>35</v>
      </c>
      <c r="E29" s="117">
        <v>8</v>
      </c>
      <c r="F29" s="118"/>
      <c r="G29" s="119">
        <f>E29*F29</f>
        <v>0</v>
      </c>
      <c r="H29" s="120">
        <v>0</v>
      </c>
      <c r="I29" s="121">
        <f>E29*H29</f>
        <v>0</v>
      </c>
      <c r="J29" s="120">
        <v>0</v>
      </c>
      <c r="K29" s="121">
        <f>E29*J29</f>
        <v>0</v>
      </c>
      <c r="O29" s="112"/>
      <c r="Z29" s="122"/>
      <c r="AA29" s="122">
        <v>1</v>
      </c>
      <c r="AB29" s="122">
        <v>1</v>
      </c>
      <c r="AC29" s="122">
        <v>1</v>
      </c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CA29" s="122">
        <v>1</v>
      </c>
      <c r="CB29" s="122">
        <v>1</v>
      </c>
      <c r="CZ29" s="79">
        <v>1</v>
      </c>
    </row>
    <row r="30" spans="1:104" x14ac:dyDescent="0.2">
      <c r="A30" s="113">
        <v>14</v>
      </c>
      <c r="B30" s="114" t="s">
        <v>178</v>
      </c>
      <c r="C30" s="115" t="s">
        <v>179</v>
      </c>
      <c r="D30" s="116" t="s">
        <v>97</v>
      </c>
      <c r="E30" s="117">
        <v>7</v>
      </c>
      <c r="F30" s="118"/>
      <c r="G30" s="119">
        <f>E30*F30</f>
        <v>0</v>
      </c>
      <c r="H30" s="120">
        <v>0</v>
      </c>
      <c r="I30" s="121">
        <f>E30*H30</f>
        <v>0</v>
      </c>
      <c r="J30" s="120">
        <v>0</v>
      </c>
      <c r="K30" s="121">
        <f>E30*J30</f>
        <v>0</v>
      </c>
      <c r="O30" s="112"/>
      <c r="Z30" s="122"/>
      <c r="AA30" s="122">
        <v>1</v>
      </c>
      <c r="AB30" s="122">
        <v>1</v>
      </c>
      <c r="AC30" s="122">
        <v>1</v>
      </c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CA30" s="122">
        <v>1</v>
      </c>
      <c r="CB30" s="122">
        <v>1</v>
      </c>
      <c r="CZ30" s="79">
        <v>1</v>
      </c>
    </row>
    <row r="31" spans="1:104" x14ac:dyDescent="0.2">
      <c r="A31" s="113">
        <v>15</v>
      </c>
      <c r="B31" s="114" t="s">
        <v>180</v>
      </c>
      <c r="C31" s="115" t="s">
        <v>181</v>
      </c>
      <c r="D31" s="116" t="s">
        <v>97</v>
      </c>
      <c r="E31" s="117">
        <v>21</v>
      </c>
      <c r="F31" s="118"/>
      <c r="G31" s="119">
        <f>E31*F31</f>
        <v>0</v>
      </c>
      <c r="H31" s="120">
        <v>9.9999999999961197E-6</v>
      </c>
      <c r="I31" s="121">
        <f>E31*H31</f>
        <v>2.099999999999185E-4</v>
      </c>
      <c r="J31" s="120">
        <v>0</v>
      </c>
      <c r="K31" s="121">
        <f>E31*J31</f>
        <v>0</v>
      </c>
      <c r="O31" s="112"/>
      <c r="Z31" s="122"/>
      <c r="AA31" s="122">
        <v>1</v>
      </c>
      <c r="AB31" s="122">
        <v>1</v>
      </c>
      <c r="AC31" s="122">
        <v>1</v>
      </c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CA31" s="122">
        <v>1</v>
      </c>
      <c r="CB31" s="122">
        <v>1</v>
      </c>
      <c r="CZ31" s="79">
        <v>1</v>
      </c>
    </row>
    <row r="32" spans="1:104" x14ac:dyDescent="0.2">
      <c r="A32" s="123"/>
      <c r="B32" s="124"/>
      <c r="C32" s="130" t="s">
        <v>182</v>
      </c>
      <c r="D32" s="131"/>
      <c r="E32" s="132">
        <v>21</v>
      </c>
      <c r="F32" s="133"/>
      <c r="G32" s="134"/>
      <c r="H32" s="135"/>
      <c r="I32" s="128"/>
      <c r="K32" s="128"/>
      <c r="M32" s="136" t="s">
        <v>182</v>
      </c>
      <c r="O32" s="11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37" t="str">
        <f>C31</f>
        <v>Osazení kůlů k dřevině s uvázáním, dl. kůlů do 3 m</v>
      </c>
      <c r="BE32" s="122"/>
      <c r="BF32" s="122"/>
      <c r="BG32" s="122"/>
      <c r="BH32" s="122"/>
      <c r="BI32" s="122"/>
      <c r="BJ32" s="122"/>
      <c r="BK32" s="122"/>
    </row>
    <row r="33" spans="1:104" x14ac:dyDescent="0.2">
      <c r="A33" s="113">
        <v>16</v>
      </c>
      <c r="B33" s="114" t="s">
        <v>183</v>
      </c>
      <c r="C33" s="115" t="s">
        <v>184</v>
      </c>
      <c r="D33" s="116" t="s">
        <v>145</v>
      </c>
      <c r="E33" s="117">
        <v>3.5</v>
      </c>
      <c r="F33" s="118"/>
      <c r="G33" s="119">
        <f>E33*F33</f>
        <v>0</v>
      </c>
      <c r="H33" s="120">
        <v>0</v>
      </c>
      <c r="I33" s="121">
        <f>E33*H33</f>
        <v>0</v>
      </c>
      <c r="J33" s="120">
        <v>0</v>
      </c>
      <c r="K33" s="121">
        <f>E33*J33</f>
        <v>0</v>
      </c>
      <c r="O33" s="112"/>
      <c r="Z33" s="122"/>
      <c r="AA33" s="122">
        <v>1</v>
      </c>
      <c r="AB33" s="122">
        <v>1</v>
      </c>
      <c r="AC33" s="122">
        <v>1</v>
      </c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CA33" s="122">
        <v>1</v>
      </c>
      <c r="CB33" s="122">
        <v>1</v>
      </c>
      <c r="CZ33" s="79">
        <v>1</v>
      </c>
    </row>
    <row r="34" spans="1:104" x14ac:dyDescent="0.2">
      <c r="A34" s="123"/>
      <c r="B34" s="124"/>
      <c r="C34" s="130" t="s">
        <v>185</v>
      </c>
      <c r="D34" s="131"/>
      <c r="E34" s="132">
        <v>3.5</v>
      </c>
      <c r="F34" s="133"/>
      <c r="G34" s="134"/>
      <c r="H34" s="135"/>
      <c r="I34" s="128"/>
      <c r="K34" s="128"/>
      <c r="M34" s="136" t="s">
        <v>185</v>
      </c>
      <c r="O34" s="11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37" t="str">
        <f>C33</f>
        <v>Zalití rostlin vodou plochy do 20 m2</v>
      </c>
      <c r="BE34" s="122"/>
      <c r="BF34" s="122"/>
      <c r="BG34" s="122"/>
      <c r="BH34" s="122"/>
      <c r="BI34" s="122"/>
      <c r="BJ34" s="122"/>
      <c r="BK34" s="122"/>
    </row>
    <row r="35" spans="1:104" x14ac:dyDescent="0.2">
      <c r="A35" s="113">
        <v>17</v>
      </c>
      <c r="B35" s="114" t="s">
        <v>186</v>
      </c>
      <c r="C35" s="115" t="s">
        <v>187</v>
      </c>
      <c r="D35" s="116" t="s">
        <v>145</v>
      </c>
      <c r="E35" s="117">
        <v>3.5</v>
      </c>
      <c r="F35" s="118"/>
      <c r="G35" s="119">
        <f>E35*F35</f>
        <v>0</v>
      </c>
      <c r="H35" s="120">
        <v>0</v>
      </c>
      <c r="I35" s="121">
        <f>E35*H35</f>
        <v>0</v>
      </c>
      <c r="J35" s="120">
        <v>0</v>
      </c>
      <c r="K35" s="121">
        <f>E35*J35</f>
        <v>0</v>
      </c>
      <c r="O35" s="112"/>
      <c r="Z35" s="122"/>
      <c r="AA35" s="122">
        <v>1</v>
      </c>
      <c r="AB35" s="122">
        <v>1</v>
      </c>
      <c r="AC35" s="122">
        <v>1</v>
      </c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CA35" s="122">
        <v>1</v>
      </c>
      <c r="CB35" s="122">
        <v>1</v>
      </c>
      <c r="CZ35" s="79">
        <v>1</v>
      </c>
    </row>
    <row r="36" spans="1:104" x14ac:dyDescent="0.2">
      <c r="A36" s="113">
        <v>18</v>
      </c>
      <c r="B36" s="114" t="s">
        <v>188</v>
      </c>
      <c r="C36" s="115" t="s">
        <v>189</v>
      </c>
      <c r="D36" s="116" t="s">
        <v>71</v>
      </c>
      <c r="E36" s="117">
        <v>7</v>
      </c>
      <c r="F36" s="118"/>
      <c r="G36" s="119">
        <f>E36*F36</f>
        <v>0</v>
      </c>
      <c r="H36" s="120">
        <v>0</v>
      </c>
      <c r="I36" s="121">
        <f>E36*H36</f>
        <v>0</v>
      </c>
      <c r="J36" s="120"/>
      <c r="K36" s="121">
        <f>E36*J36</f>
        <v>0</v>
      </c>
      <c r="O36" s="112"/>
      <c r="Z36" s="122"/>
      <c r="AA36" s="122">
        <v>12</v>
      </c>
      <c r="AB36" s="122">
        <v>0</v>
      </c>
      <c r="AC36" s="122">
        <v>79</v>
      </c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CA36" s="122">
        <v>12</v>
      </c>
      <c r="CB36" s="122">
        <v>0</v>
      </c>
      <c r="CZ36" s="79">
        <v>1</v>
      </c>
    </row>
    <row r="37" spans="1:104" x14ac:dyDescent="0.2">
      <c r="A37" s="123"/>
      <c r="B37" s="124"/>
      <c r="C37" s="125" t="s">
        <v>190</v>
      </c>
      <c r="D37" s="126"/>
      <c r="E37" s="126"/>
      <c r="F37" s="126"/>
      <c r="G37" s="127"/>
      <c r="I37" s="128"/>
      <c r="K37" s="128"/>
      <c r="L37" s="129" t="s">
        <v>190</v>
      </c>
      <c r="O37" s="11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</row>
    <row r="38" spans="1:104" x14ac:dyDescent="0.2">
      <c r="A38" s="123"/>
      <c r="B38" s="124"/>
      <c r="C38" s="125" t="s">
        <v>191</v>
      </c>
      <c r="D38" s="126"/>
      <c r="E38" s="126"/>
      <c r="F38" s="126"/>
      <c r="G38" s="127"/>
      <c r="I38" s="128"/>
      <c r="K38" s="128"/>
      <c r="L38" s="129" t="s">
        <v>191</v>
      </c>
      <c r="O38" s="11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</row>
    <row r="39" spans="1:104" x14ac:dyDescent="0.2">
      <c r="A39" s="123"/>
      <c r="B39" s="124"/>
      <c r="C39" s="125" t="s">
        <v>192</v>
      </c>
      <c r="D39" s="126"/>
      <c r="E39" s="126"/>
      <c r="F39" s="126"/>
      <c r="G39" s="127"/>
      <c r="I39" s="128"/>
      <c r="K39" s="128"/>
      <c r="L39" s="129" t="s">
        <v>192</v>
      </c>
      <c r="O39" s="11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</row>
    <row r="40" spans="1:104" x14ac:dyDescent="0.2">
      <c r="A40" s="123"/>
      <c r="B40" s="124"/>
      <c r="C40" s="125" t="s">
        <v>193</v>
      </c>
      <c r="D40" s="126"/>
      <c r="E40" s="126"/>
      <c r="F40" s="126"/>
      <c r="G40" s="127"/>
      <c r="I40" s="128"/>
      <c r="K40" s="128"/>
      <c r="L40" s="129" t="s">
        <v>193</v>
      </c>
      <c r="O40" s="11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</row>
    <row r="41" spans="1:104" x14ac:dyDescent="0.2">
      <c r="A41" s="123"/>
      <c r="B41" s="124"/>
      <c r="C41" s="125" t="s">
        <v>194</v>
      </c>
      <c r="D41" s="126"/>
      <c r="E41" s="126"/>
      <c r="F41" s="126"/>
      <c r="G41" s="127"/>
      <c r="I41" s="128"/>
      <c r="K41" s="128"/>
      <c r="L41" s="129" t="s">
        <v>194</v>
      </c>
      <c r="O41" s="11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</row>
    <row r="42" spans="1:104" x14ac:dyDescent="0.2">
      <c r="A42" s="123"/>
      <c r="B42" s="124"/>
      <c r="C42" s="125" t="s">
        <v>195</v>
      </c>
      <c r="D42" s="126"/>
      <c r="E42" s="126"/>
      <c r="F42" s="126"/>
      <c r="G42" s="127"/>
      <c r="I42" s="128"/>
      <c r="K42" s="128"/>
      <c r="L42" s="129" t="s">
        <v>195</v>
      </c>
      <c r="O42" s="11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</row>
    <row r="43" spans="1:104" x14ac:dyDescent="0.2">
      <c r="A43" s="113">
        <v>19</v>
      </c>
      <c r="B43" s="114" t="s">
        <v>196</v>
      </c>
      <c r="C43" s="115" t="s">
        <v>197</v>
      </c>
      <c r="D43" s="116" t="s">
        <v>50</v>
      </c>
      <c r="E43" s="117">
        <v>35</v>
      </c>
      <c r="F43" s="118"/>
      <c r="G43" s="119">
        <f>E43*F43</f>
        <v>0</v>
      </c>
      <c r="H43" s="120">
        <v>0</v>
      </c>
      <c r="I43" s="121">
        <f>E43*H43</f>
        <v>0</v>
      </c>
      <c r="J43" s="120"/>
      <c r="K43" s="121">
        <f>E43*J43</f>
        <v>0</v>
      </c>
      <c r="O43" s="112"/>
      <c r="Z43" s="122"/>
      <c r="AA43" s="122">
        <v>12</v>
      </c>
      <c r="AB43" s="122">
        <v>0</v>
      </c>
      <c r="AC43" s="122">
        <v>80</v>
      </c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CA43" s="122">
        <v>12</v>
      </c>
      <c r="CB43" s="122">
        <v>0</v>
      </c>
      <c r="CZ43" s="79">
        <v>1</v>
      </c>
    </row>
    <row r="44" spans="1:104" x14ac:dyDescent="0.2">
      <c r="A44" s="123"/>
      <c r="B44" s="124"/>
      <c r="C44" s="125" t="s">
        <v>198</v>
      </c>
      <c r="D44" s="126"/>
      <c r="E44" s="126"/>
      <c r="F44" s="126"/>
      <c r="G44" s="127"/>
      <c r="I44" s="128"/>
      <c r="K44" s="128"/>
      <c r="L44" s="129" t="s">
        <v>198</v>
      </c>
      <c r="O44" s="11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</row>
    <row r="45" spans="1:104" x14ac:dyDescent="0.2">
      <c r="A45" s="123"/>
      <c r="B45" s="124"/>
      <c r="C45" s="125" t="s">
        <v>199</v>
      </c>
      <c r="D45" s="126"/>
      <c r="E45" s="126"/>
      <c r="F45" s="126"/>
      <c r="G45" s="127"/>
      <c r="I45" s="128"/>
      <c r="K45" s="128"/>
      <c r="L45" s="129" t="s">
        <v>199</v>
      </c>
      <c r="O45" s="11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</row>
    <row r="46" spans="1:104" x14ac:dyDescent="0.2">
      <c r="A46" s="123"/>
      <c r="B46" s="124"/>
      <c r="C46" s="125" t="s">
        <v>200</v>
      </c>
      <c r="D46" s="126"/>
      <c r="E46" s="126"/>
      <c r="F46" s="126"/>
      <c r="G46" s="127"/>
      <c r="I46" s="128"/>
      <c r="K46" s="128"/>
      <c r="L46" s="129" t="s">
        <v>200</v>
      </c>
      <c r="O46" s="11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</row>
    <row r="47" spans="1:104" x14ac:dyDescent="0.2">
      <c r="A47" s="123"/>
      <c r="B47" s="124"/>
      <c r="C47" s="125" t="s">
        <v>201</v>
      </c>
      <c r="D47" s="126"/>
      <c r="E47" s="126"/>
      <c r="F47" s="126"/>
      <c r="G47" s="127"/>
      <c r="I47" s="128"/>
      <c r="K47" s="128"/>
      <c r="L47" s="129" t="s">
        <v>201</v>
      </c>
      <c r="O47" s="11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</row>
    <row r="48" spans="1:104" x14ac:dyDescent="0.2">
      <c r="A48" s="123"/>
      <c r="B48" s="124"/>
      <c r="C48" s="125" t="s">
        <v>202</v>
      </c>
      <c r="D48" s="126"/>
      <c r="E48" s="126"/>
      <c r="F48" s="126"/>
      <c r="G48" s="127"/>
      <c r="I48" s="128"/>
      <c r="K48" s="128"/>
      <c r="L48" s="129" t="s">
        <v>202</v>
      </c>
      <c r="O48" s="11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</row>
    <row r="49" spans="1:104" x14ac:dyDescent="0.2">
      <c r="A49" s="123"/>
      <c r="B49" s="124"/>
      <c r="C49" s="130" t="s">
        <v>203</v>
      </c>
      <c r="D49" s="131"/>
      <c r="E49" s="132">
        <v>35</v>
      </c>
      <c r="F49" s="133"/>
      <c r="G49" s="134"/>
      <c r="H49" s="135"/>
      <c r="I49" s="128"/>
      <c r="K49" s="128"/>
      <c r="M49" s="136" t="s">
        <v>203</v>
      </c>
      <c r="O49" s="11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37" t="str">
        <f>C48</f>
        <v>- náhradní výsadba v případě neuchycení stromu</v>
      </c>
      <c r="BE49" s="122"/>
      <c r="BF49" s="122"/>
      <c r="BG49" s="122"/>
      <c r="BH49" s="122"/>
      <c r="BI49" s="122"/>
      <c r="BJ49" s="122"/>
      <c r="BK49" s="122"/>
    </row>
    <row r="50" spans="1:104" x14ac:dyDescent="0.2">
      <c r="A50" s="113">
        <v>20</v>
      </c>
      <c r="B50" s="114" t="s">
        <v>204</v>
      </c>
      <c r="C50" s="115" t="s">
        <v>205</v>
      </c>
      <c r="D50" s="116" t="s">
        <v>128</v>
      </c>
      <c r="E50" s="117">
        <v>0.01</v>
      </c>
      <c r="F50" s="118"/>
      <c r="G50" s="119">
        <f>E50*F50</f>
        <v>0</v>
      </c>
      <c r="H50" s="120">
        <v>1</v>
      </c>
      <c r="I50" s="121">
        <f>E50*H50</f>
        <v>0.01</v>
      </c>
      <c r="J50" s="120"/>
      <c r="K50" s="121">
        <f>E50*J50</f>
        <v>0</v>
      </c>
      <c r="O50" s="112"/>
      <c r="Z50" s="122"/>
      <c r="AA50" s="122">
        <v>3</v>
      </c>
      <c r="AB50" s="122">
        <v>1</v>
      </c>
      <c r="AC50" s="122">
        <v>25191155</v>
      </c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CA50" s="122">
        <v>3</v>
      </c>
      <c r="CB50" s="122">
        <v>1</v>
      </c>
      <c r="CZ50" s="79">
        <v>1</v>
      </c>
    </row>
    <row r="51" spans="1:104" x14ac:dyDescent="0.2">
      <c r="A51" s="123"/>
      <c r="B51" s="124"/>
      <c r="C51" s="130" t="s">
        <v>206</v>
      </c>
      <c r="D51" s="131"/>
      <c r="E51" s="132">
        <v>0.01</v>
      </c>
      <c r="F51" s="133"/>
      <c r="G51" s="134"/>
      <c r="H51" s="135"/>
      <c r="I51" s="128"/>
      <c r="K51" s="128"/>
      <c r="M51" s="136" t="s">
        <v>206</v>
      </c>
      <c r="O51" s="11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37" t="str">
        <f>C50</f>
        <v>Cererit Z balený po 10 kg</v>
      </c>
      <c r="BE51" s="122"/>
      <c r="BF51" s="122"/>
      <c r="BG51" s="122"/>
      <c r="BH51" s="122"/>
      <c r="BI51" s="122"/>
      <c r="BJ51" s="122"/>
      <c r="BK51" s="122"/>
    </row>
    <row r="52" spans="1:104" x14ac:dyDescent="0.2">
      <c r="A52" s="113">
        <v>21</v>
      </c>
      <c r="B52" s="114" t="s">
        <v>207</v>
      </c>
      <c r="C52" s="115" t="s">
        <v>208</v>
      </c>
      <c r="D52" s="116" t="s">
        <v>209</v>
      </c>
      <c r="E52" s="117">
        <v>1.4</v>
      </c>
      <c r="F52" s="118"/>
      <c r="G52" s="119">
        <f>E52*F52</f>
        <v>0</v>
      </c>
      <c r="H52" s="120">
        <v>9.9999999999944599E-4</v>
      </c>
      <c r="I52" s="121">
        <f>E52*H52</f>
        <v>1.3999999999992243E-3</v>
      </c>
      <c r="J52" s="120"/>
      <c r="K52" s="121">
        <f>E52*J52</f>
        <v>0</v>
      </c>
      <c r="O52" s="112"/>
      <c r="Z52" s="122"/>
      <c r="AA52" s="122">
        <v>3</v>
      </c>
      <c r="AB52" s="122">
        <v>1</v>
      </c>
      <c r="AC52" s="122" t="s">
        <v>207</v>
      </c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CA52" s="122">
        <v>3</v>
      </c>
      <c r="CB52" s="122">
        <v>1</v>
      </c>
      <c r="CZ52" s="79">
        <v>1</v>
      </c>
    </row>
    <row r="53" spans="1:104" x14ac:dyDescent="0.2">
      <c r="A53" s="123"/>
      <c r="B53" s="124"/>
      <c r="C53" s="130" t="s">
        <v>210</v>
      </c>
      <c r="D53" s="131"/>
      <c r="E53" s="132">
        <v>1.4</v>
      </c>
      <c r="F53" s="133"/>
      <c r="G53" s="134"/>
      <c r="H53" s="135"/>
      <c r="I53" s="128"/>
      <c r="K53" s="128"/>
      <c r="M53" s="136" t="s">
        <v>210</v>
      </c>
      <c r="O53" s="11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37" t="str">
        <f>C52</f>
        <v>ROUNDUP KLASIK herbicid totální</v>
      </c>
      <c r="BE53" s="122"/>
      <c r="BF53" s="122"/>
      <c r="BG53" s="122"/>
      <c r="BH53" s="122"/>
      <c r="BI53" s="122"/>
      <c r="BJ53" s="122"/>
      <c r="BK53" s="122"/>
    </row>
    <row r="54" spans="1:104" x14ac:dyDescent="0.2">
      <c r="A54" s="113">
        <v>22</v>
      </c>
      <c r="B54" s="114" t="s">
        <v>211</v>
      </c>
      <c r="C54" s="115" t="s">
        <v>212</v>
      </c>
      <c r="D54" s="116" t="s">
        <v>86</v>
      </c>
      <c r="E54" s="117">
        <v>4.2</v>
      </c>
      <c r="F54" s="118"/>
      <c r="G54" s="119">
        <f>E54*F54</f>
        <v>0</v>
      </c>
      <c r="H54" s="120">
        <v>1.59999999999938E-4</v>
      </c>
      <c r="I54" s="121">
        <f>E54*H54</f>
        <v>6.7199999999973965E-4</v>
      </c>
      <c r="J54" s="120"/>
      <c r="K54" s="121">
        <f>E54*J54</f>
        <v>0</v>
      </c>
      <c r="O54" s="112"/>
      <c r="Z54" s="122"/>
      <c r="AA54" s="122">
        <v>3</v>
      </c>
      <c r="AB54" s="122">
        <v>1</v>
      </c>
      <c r="AC54" s="122">
        <v>28611220</v>
      </c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CA54" s="122">
        <v>3</v>
      </c>
      <c r="CB54" s="122">
        <v>1</v>
      </c>
      <c r="CZ54" s="79">
        <v>1</v>
      </c>
    </row>
    <row r="55" spans="1:104" x14ac:dyDescent="0.2">
      <c r="A55" s="123"/>
      <c r="B55" s="124"/>
      <c r="C55" s="130" t="s">
        <v>213</v>
      </c>
      <c r="D55" s="131"/>
      <c r="E55" s="132">
        <v>4.2</v>
      </c>
      <c r="F55" s="133"/>
      <c r="G55" s="134"/>
      <c r="H55" s="135"/>
      <c r="I55" s="128"/>
      <c r="K55" s="128"/>
      <c r="M55" s="136" t="s">
        <v>213</v>
      </c>
      <c r="O55" s="11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37" t="str">
        <f>C54</f>
        <v>Trubka PVC drenážní flexibilní d 50 mm</v>
      </c>
      <c r="BE55" s="122"/>
      <c r="BF55" s="122"/>
      <c r="BG55" s="122"/>
      <c r="BH55" s="122"/>
      <c r="BI55" s="122"/>
      <c r="BJ55" s="122"/>
      <c r="BK55" s="122"/>
    </row>
    <row r="56" spans="1:104" x14ac:dyDescent="0.2">
      <c r="A56" s="113">
        <v>23</v>
      </c>
      <c r="B56" s="114" t="s">
        <v>214</v>
      </c>
      <c r="C56" s="115" t="s">
        <v>215</v>
      </c>
      <c r="D56" s="116" t="s">
        <v>97</v>
      </c>
      <c r="E56" s="117">
        <v>21</v>
      </c>
      <c r="F56" s="118"/>
      <c r="G56" s="119">
        <f>E56*F56</f>
        <v>0</v>
      </c>
      <c r="H56" s="120">
        <v>6.9999999999979003E-3</v>
      </c>
      <c r="I56" s="121">
        <f>E56*H56</f>
        <v>0.14699999999995592</v>
      </c>
      <c r="J56" s="120"/>
      <c r="K56" s="121">
        <f>E56*J56</f>
        <v>0</v>
      </c>
      <c r="O56" s="112"/>
      <c r="Z56" s="122"/>
      <c r="AA56" s="122">
        <v>3</v>
      </c>
      <c r="AB56" s="122">
        <v>1</v>
      </c>
      <c r="AC56" s="122">
        <v>60850016</v>
      </c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CA56" s="122">
        <v>3</v>
      </c>
      <c r="CB56" s="122">
        <v>1</v>
      </c>
      <c r="CZ56" s="79">
        <v>1</v>
      </c>
    </row>
    <row r="57" spans="1:104" x14ac:dyDescent="0.2">
      <c r="A57" s="123"/>
      <c r="B57" s="124"/>
      <c r="C57" s="130" t="s">
        <v>182</v>
      </c>
      <c r="D57" s="131"/>
      <c r="E57" s="132">
        <v>21</v>
      </c>
      <c r="F57" s="133"/>
      <c r="G57" s="134"/>
      <c r="H57" s="135"/>
      <c r="I57" s="128"/>
      <c r="K57" s="128"/>
      <c r="M57" s="136" t="s">
        <v>182</v>
      </c>
      <c r="O57" s="11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37" t="str">
        <f>C56</f>
        <v>Kůl vyvazovací impregnovaný 250 x 8 cm</v>
      </c>
      <c r="BE57" s="122"/>
      <c r="BF57" s="122"/>
      <c r="BG57" s="122"/>
      <c r="BH57" s="122"/>
      <c r="BI57" s="122"/>
      <c r="BJ57" s="122"/>
      <c r="BK57" s="122"/>
    </row>
    <row r="58" spans="1:104" x14ac:dyDescent="0.2">
      <c r="A58" s="113">
        <v>24</v>
      </c>
      <c r="B58" s="114" t="s">
        <v>216</v>
      </c>
      <c r="C58" s="115" t="s">
        <v>217</v>
      </c>
      <c r="D58" s="116" t="s">
        <v>97</v>
      </c>
      <c r="E58" s="117">
        <v>21</v>
      </c>
      <c r="F58" s="118"/>
      <c r="G58" s="119">
        <f>E58*F58</f>
        <v>0</v>
      </c>
      <c r="H58" s="120">
        <v>1.9999999999988898E-3</v>
      </c>
      <c r="I58" s="121">
        <f>E58*H58</f>
        <v>4.1999999999976688E-2</v>
      </c>
      <c r="J58" s="120"/>
      <c r="K58" s="121">
        <f>E58*J58</f>
        <v>0</v>
      </c>
      <c r="O58" s="112"/>
      <c r="Z58" s="122"/>
      <c r="AA58" s="122">
        <v>3</v>
      </c>
      <c r="AB58" s="122">
        <v>1</v>
      </c>
      <c r="AC58" s="122">
        <v>60850030</v>
      </c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CA58" s="122">
        <v>3</v>
      </c>
      <c r="CB58" s="122">
        <v>1</v>
      </c>
      <c r="CZ58" s="79">
        <v>1</v>
      </c>
    </row>
    <row r="59" spans="1:104" x14ac:dyDescent="0.2">
      <c r="A59" s="123"/>
      <c r="B59" s="124"/>
      <c r="C59" s="130" t="s">
        <v>182</v>
      </c>
      <c r="D59" s="131"/>
      <c r="E59" s="132">
        <v>21</v>
      </c>
      <c r="F59" s="133"/>
      <c r="G59" s="134"/>
      <c r="H59" s="135"/>
      <c r="I59" s="128"/>
      <c r="K59" s="128"/>
      <c r="M59" s="136" t="s">
        <v>182</v>
      </c>
      <c r="O59" s="11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37" t="str">
        <f>C58</f>
        <v>Příčka spojovací ke kůlům impregnovaná 60 x 8 cm</v>
      </c>
      <c r="BE59" s="122"/>
      <c r="BF59" s="122"/>
      <c r="BG59" s="122"/>
      <c r="BH59" s="122"/>
      <c r="BI59" s="122"/>
      <c r="BJ59" s="122"/>
      <c r="BK59" s="122"/>
    </row>
    <row r="60" spans="1:104" x14ac:dyDescent="0.2">
      <c r="A60" s="113">
        <v>25</v>
      </c>
      <c r="B60" s="114" t="s">
        <v>218</v>
      </c>
      <c r="C60" s="115" t="s">
        <v>219</v>
      </c>
      <c r="D60" s="116" t="s">
        <v>86</v>
      </c>
      <c r="E60" s="117">
        <v>7</v>
      </c>
      <c r="F60" s="118"/>
      <c r="G60" s="119">
        <f>E60*F60</f>
        <v>0</v>
      </c>
      <c r="H60" s="120">
        <v>2.6999999999999198E-4</v>
      </c>
      <c r="I60" s="121">
        <f>E60*H60</f>
        <v>1.8899999999999438E-3</v>
      </c>
      <c r="J60" s="120"/>
      <c r="K60" s="121">
        <f>E60*J60</f>
        <v>0</v>
      </c>
      <c r="O60" s="112"/>
      <c r="Z60" s="122"/>
      <c r="AA60" s="122">
        <v>3</v>
      </c>
      <c r="AB60" s="122">
        <v>1</v>
      </c>
      <c r="AC60" s="122" t="s">
        <v>218</v>
      </c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CA60" s="122">
        <v>3</v>
      </c>
      <c r="CB60" s="122">
        <v>1</v>
      </c>
      <c r="CZ60" s="79">
        <v>1</v>
      </c>
    </row>
    <row r="61" spans="1:104" x14ac:dyDescent="0.2">
      <c r="A61" s="123"/>
      <c r="B61" s="124"/>
      <c r="C61" s="130" t="s">
        <v>220</v>
      </c>
      <c r="D61" s="131"/>
      <c r="E61" s="132">
        <v>7</v>
      </c>
      <c r="F61" s="133"/>
      <c r="G61" s="134"/>
      <c r="H61" s="135"/>
      <c r="I61" s="128"/>
      <c r="K61" s="128"/>
      <c r="M61" s="136" t="s">
        <v>220</v>
      </c>
      <c r="O61" s="11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37" t="str">
        <f>C60</f>
        <v>Tkanina jutová JH 211 g/m2 šíře 130 cm zelená</v>
      </c>
      <c r="BE61" s="122"/>
      <c r="BF61" s="122"/>
      <c r="BG61" s="122"/>
      <c r="BH61" s="122"/>
      <c r="BI61" s="122"/>
      <c r="BJ61" s="122"/>
      <c r="BK61" s="122"/>
    </row>
    <row r="62" spans="1:104" x14ac:dyDescent="0.2">
      <c r="A62" s="113">
        <v>26</v>
      </c>
      <c r="B62" s="114" t="s">
        <v>221</v>
      </c>
      <c r="C62" s="115" t="s">
        <v>222</v>
      </c>
      <c r="D62" s="116" t="s">
        <v>128</v>
      </c>
      <c r="E62" s="117">
        <v>0.27887199999992701</v>
      </c>
      <c r="F62" s="118"/>
      <c r="G62" s="119">
        <f>E62*F62</f>
        <v>0</v>
      </c>
      <c r="H62" s="120">
        <v>0</v>
      </c>
      <c r="I62" s="121">
        <f>E62*H62</f>
        <v>0</v>
      </c>
      <c r="J62" s="120"/>
      <c r="K62" s="121">
        <f>E62*J62</f>
        <v>0</v>
      </c>
      <c r="O62" s="112"/>
      <c r="Z62" s="122"/>
      <c r="AA62" s="122">
        <v>7</v>
      </c>
      <c r="AB62" s="122">
        <v>1</v>
      </c>
      <c r="AC62" s="122">
        <v>2</v>
      </c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CA62" s="122">
        <v>7</v>
      </c>
      <c r="CB62" s="122">
        <v>1</v>
      </c>
      <c r="CZ62" s="79">
        <v>1</v>
      </c>
    </row>
    <row r="63" spans="1:104" x14ac:dyDescent="0.2">
      <c r="A63" s="138" t="s">
        <v>36</v>
      </c>
      <c r="B63" s="139" t="s">
        <v>162</v>
      </c>
      <c r="C63" s="140" t="s">
        <v>163</v>
      </c>
      <c r="D63" s="141"/>
      <c r="E63" s="142"/>
      <c r="F63" s="142"/>
      <c r="G63" s="143">
        <f>SUM(G20:G62)</f>
        <v>0</v>
      </c>
      <c r="H63" s="144"/>
      <c r="I63" s="145">
        <f>SUM(I20:I62)</f>
        <v>0.27887199999992662</v>
      </c>
      <c r="J63" s="146"/>
      <c r="K63" s="145">
        <f>SUM(K20:K62)</f>
        <v>0</v>
      </c>
      <c r="O63" s="112"/>
      <c r="X63" s="147">
        <f>K63</f>
        <v>0</v>
      </c>
      <c r="Y63" s="147">
        <f>I63</f>
        <v>0.27887199999992662</v>
      </c>
      <c r="Z63" s="148">
        <f>G63</f>
        <v>0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49"/>
      <c r="BB63" s="149"/>
      <c r="BC63" s="149"/>
      <c r="BD63" s="149"/>
      <c r="BE63" s="149"/>
      <c r="BF63" s="149"/>
      <c r="BG63" s="122"/>
      <c r="BH63" s="122"/>
      <c r="BI63" s="122"/>
      <c r="BJ63" s="122"/>
      <c r="BK63" s="122"/>
    </row>
    <row r="64" spans="1:104" ht="14.25" customHeight="1" x14ac:dyDescent="0.2">
      <c r="A64" s="104" t="s">
        <v>32</v>
      </c>
      <c r="B64" s="105" t="s">
        <v>223</v>
      </c>
      <c r="C64" s="106" t="s">
        <v>224</v>
      </c>
      <c r="D64" s="107"/>
      <c r="E64" s="108"/>
      <c r="F64" s="108"/>
      <c r="G64" s="109"/>
      <c r="H64" s="110"/>
      <c r="I64" s="111"/>
      <c r="J64" s="110"/>
      <c r="K64" s="111"/>
      <c r="O64" s="112"/>
    </row>
    <row r="65" spans="1:104" x14ac:dyDescent="0.2">
      <c r="A65" s="113">
        <v>27</v>
      </c>
      <c r="B65" s="114" t="s">
        <v>225</v>
      </c>
      <c r="C65" s="115" t="s">
        <v>226</v>
      </c>
      <c r="D65" s="116" t="s">
        <v>35</v>
      </c>
      <c r="E65" s="117">
        <v>9.5</v>
      </c>
      <c r="F65" s="118"/>
      <c r="G65" s="119">
        <f>E65*F65</f>
        <v>0</v>
      </c>
      <c r="H65" s="120">
        <v>0</v>
      </c>
      <c r="I65" s="121">
        <f>E65*H65</f>
        <v>0</v>
      </c>
      <c r="J65" s="120">
        <v>0</v>
      </c>
      <c r="K65" s="121">
        <f>E65*J65</f>
        <v>0</v>
      </c>
      <c r="O65" s="112"/>
      <c r="Z65" s="122"/>
      <c r="AA65" s="122">
        <v>1</v>
      </c>
      <c r="AB65" s="122">
        <v>1</v>
      </c>
      <c r="AC65" s="122">
        <v>1</v>
      </c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CA65" s="122">
        <v>1</v>
      </c>
      <c r="CB65" s="122">
        <v>1</v>
      </c>
      <c r="CZ65" s="79">
        <v>1</v>
      </c>
    </row>
    <row r="66" spans="1:104" x14ac:dyDescent="0.2">
      <c r="A66" s="113">
        <v>28</v>
      </c>
      <c r="B66" s="114" t="s">
        <v>227</v>
      </c>
      <c r="C66" s="115" t="s">
        <v>228</v>
      </c>
      <c r="D66" s="116" t="s">
        <v>35</v>
      </c>
      <c r="E66" s="117">
        <v>9.5</v>
      </c>
      <c r="F66" s="118"/>
      <c r="G66" s="119">
        <f>E66*F66</f>
        <v>0</v>
      </c>
      <c r="H66" s="120">
        <v>0</v>
      </c>
      <c r="I66" s="121">
        <f>E66*H66</f>
        <v>0</v>
      </c>
      <c r="J66" s="120">
        <v>0</v>
      </c>
      <c r="K66" s="121">
        <f>E66*J66</f>
        <v>0</v>
      </c>
      <c r="O66" s="112"/>
      <c r="Z66" s="122"/>
      <c r="AA66" s="122">
        <v>1</v>
      </c>
      <c r="AB66" s="122">
        <v>1</v>
      </c>
      <c r="AC66" s="122">
        <v>1</v>
      </c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CA66" s="122">
        <v>1</v>
      </c>
      <c r="CB66" s="122">
        <v>1</v>
      </c>
      <c r="CZ66" s="79">
        <v>1</v>
      </c>
    </row>
    <row r="67" spans="1:104" x14ac:dyDescent="0.2">
      <c r="A67" s="113">
        <v>29</v>
      </c>
      <c r="B67" s="114" t="s">
        <v>229</v>
      </c>
      <c r="C67" s="115" t="s">
        <v>230</v>
      </c>
      <c r="D67" s="116" t="s">
        <v>35</v>
      </c>
      <c r="E67" s="117">
        <v>9.5</v>
      </c>
      <c r="F67" s="118"/>
      <c r="G67" s="119">
        <f>E67*F67</f>
        <v>0</v>
      </c>
      <c r="H67" s="120">
        <v>0</v>
      </c>
      <c r="I67" s="121">
        <f>E67*H67</f>
        <v>0</v>
      </c>
      <c r="J67" s="120">
        <v>0</v>
      </c>
      <c r="K67" s="121">
        <f>E67*J67</f>
        <v>0</v>
      </c>
      <c r="O67" s="112"/>
      <c r="Z67" s="122"/>
      <c r="AA67" s="122">
        <v>1</v>
      </c>
      <c r="AB67" s="122">
        <v>1</v>
      </c>
      <c r="AC67" s="122">
        <v>1</v>
      </c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CA67" s="122">
        <v>1</v>
      </c>
      <c r="CB67" s="122">
        <v>1</v>
      </c>
      <c r="CZ67" s="79">
        <v>1</v>
      </c>
    </row>
    <row r="68" spans="1:104" x14ac:dyDescent="0.2">
      <c r="A68" s="113">
        <v>30</v>
      </c>
      <c r="B68" s="114" t="s">
        <v>231</v>
      </c>
      <c r="C68" s="115" t="s">
        <v>232</v>
      </c>
      <c r="D68" s="116" t="s">
        <v>35</v>
      </c>
      <c r="E68" s="117">
        <v>9.5</v>
      </c>
      <c r="F68" s="118"/>
      <c r="G68" s="119">
        <f>E68*F68</f>
        <v>0</v>
      </c>
      <c r="H68" s="120">
        <v>0</v>
      </c>
      <c r="I68" s="121">
        <f>E68*H68</f>
        <v>0</v>
      </c>
      <c r="J68" s="120">
        <v>0</v>
      </c>
      <c r="K68" s="121">
        <f>E68*J68</f>
        <v>0</v>
      </c>
      <c r="O68" s="112"/>
      <c r="Z68" s="122"/>
      <c r="AA68" s="122">
        <v>1</v>
      </c>
      <c r="AB68" s="122">
        <v>1</v>
      </c>
      <c r="AC68" s="122">
        <v>1</v>
      </c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CA68" s="122">
        <v>1</v>
      </c>
      <c r="CB68" s="122">
        <v>1</v>
      </c>
      <c r="CZ68" s="79">
        <v>1</v>
      </c>
    </row>
    <row r="69" spans="1:104" x14ac:dyDescent="0.2">
      <c r="A69" s="113">
        <v>31</v>
      </c>
      <c r="B69" s="114" t="s">
        <v>233</v>
      </c>
      <c r="C69" s="115" t="s">
        <v>234</v>
      </c>
      <c r="D69" s="116" t="s">
        <v>35</v>
      </c>
      <c r="E69" s="117">
        <v>9.5</v>
      </c>
      <c r="F69" s="118"/>
      <c r="G69" s="119">
        <f>E69*F69</f>
        <v>0</v>
      </c>
      <c r="H69" s="120">
        <v>0</v>
      </c>
      <c r="I69" s="121">
        <f>E69*H69</f>
        <v>0</v>
      </c>
      <c r="J69" s="120">
        <v>0</v>
      </c>
      <c r="K69" s="121">
        <f>E69*J69</f>
        <v>0</v>
      </c>
      <c r="O69" s="112"/>
      <c r="Z69" s="122"/>
      <c r="AA69" s="122">
        <v>1</v>
      </c>
      <c r="AB69" s="122">
        <v>1</v>
      </c>
      <c r="AC69" s="122">
        <v>1</v>
      </c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CA69" s="122">
        <v>1</v>
      </c>
      <c r="CB69" s="122">
        <v>1</v>
      </c>
      <c r="CZ69" s="79">
        <v>1</v>
      </c>
    </row>
    <row r="70" spans="1:104" x14ac:dyDescent="0.2">
      <c r="A70" s="113">
        <v>32</v>
      </c>
      <c r="B70" s="114" t="s">
        <v>235</v>
      </c>
      <c r="C70" s="115" t="s">
        <v>236</v>
      </c>
      <c r="D70" s="116" t="s">
        <v>35</v>
      </c>
      <c r="E70" s="117">
        <v>9.5</v>
      </c>
      <c r="F70" s="118"/>
      <c r="G70" s="119">
        <f>E70*F70</f>
        <v>0</v>
      </c>
      <c r="H70" s="120">
        <v>0</v>
      </c>
      <c r="I70" s="121">
        <f>E70*H70</f>
        <v>0</v>
      </c>
      <c r="J70" s="120">
        <v>0</v>
      </c>
      <c r="K70" s="121">
        <f>E70*J70</f>
        <v>0</v>
      </c>
      <c r="O70" s="112"/>
      <c r="Z70" s="122"/>
      <c r="AA70" s="122">
        <v>1</v>
      </c>
      <c r="AB70" s="122">
        <v>1</v>
      </c>
      <c r="AC70" s="122">
        <v>1</v>
      </c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CA70" s="122">
        <v>1</v>
      </c>
      <c r="CB70" s="122">
        <v>1</v>
      </c>
      <c r="CZ70" s="79">
        <v>1</v>
      </c>
    </row>
    <row r="71" spans="1:104" x14ac:dyDescent="0.2">
      <c r="A71" s="113">
        <v>33</v>
      </c>
      <c r="B71" s="114" t="s">
        <v>237</v>
      </c>
      <c r="C71" s="115" t="s">
        <v>238</v>
      </c>
      <c r="D71" s="116" t="s">
        <v>239</v>
      </c>
      <c r="E71" s="117">
        <v>1.52</v>
      </c>
      <c r="F71" s="118"/>
      <c r="G71" s="119">
        <f>E71*F71</f>
        <v>0</v>
      </c>
      <c r="H71" s="120">
        <v>9.9999999999944599E-4</v>
      </c>
      <c r="I71" s="121">
        <f>E71*H71</f>
        <v>1.5199999999991579E-3</v>
      </c>
      <c r="J71" s="120"/>
      <c r="K71" s="121">
        <f>E71*J71</f>
        <v>0</v>
      </c>
      <c r="O71" s="112"/>
      <c r="Z71" s="122"/>
      <c r="AA71" s="122">
        <v>3</v>
      </c>
      <c r="AB71" s="122">
        <v>1</v>
      </c>
      <c r="AC71" s="122">
        <v>572410</v>
      </c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CA71" s="122">
        <v>3</v>
      </c>
      <c r="CB71" s="122">
        <v>1</v>
      </c>
      <c r="CZ71" s="79">
        <v>1</v>
      </c>
    </row>
    <row r="72" spans="1:104" x14ac:dyDescent="0.2">
      <c r="A72" s="123"/>
      <c r="B72" s="124"/>
      <c r="C72" s="130" t="s">
        <v>240</v>
      </c>
      <c r="D72" s="131"/>
      <c r="E72" s="132">
        <v>0.95</v>
      </c>
      <c r="F72" s="133"/>
      <c r="G72" s="134"/>
      <c r="H72" s="135"/>
      <c r="I72" s="128"/>
      <c r="K72" s="128"/>
      <c r="M72" s="136" t="s">
        <v>240</v>
      </c>
      <c r="O72" s="11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37" t="str">
        <f>C71</f>
        <v>Směs travní parková II. mírná zátěž PROFI</v>
      </c>
      <c r="BE72" s="122"/>
      <c r="BF72" s="122"/>
      <c r="BG72" s="122"/>
      <c r="BH72" s="122"/>
      <c r="BI72" s="122"/>
      <c r="BJ72" s="122"/>
      <c r="BK72" s="122"/>
    </row>
    <row r="73" spans="1:104" x14ac:dyDescent="0.2">
      <c r="A73" s="123"/>
      <c r="B73" s="124"/>
      <c r="C73" s="130" t="s">
        <v>241</v>
      </c>
      <c r="D73" s="131"/>
      <c r="E73" s="132">
        <v>0.56999999999999995</v>
      </c>
      <c r="F73" s="133"/>
      <c r="G73" s="134"/>
      <c r="H73" s="135"/>
      <c r="I73" s="128"/>
      <c r="K73" s="128"/>
      <c r="M73" s="136" t="s">
        <v>241</v>
      </c>
      <c r="O73" s="11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37" t="str">
        <f>C72</f>
        <v>úsek č. 1-první osetí - spotřeba 100g/m2:9,5*100/1000</v>
      </c>
      <c r="BE73" s="122"/>
      <c r="BF73" s="122"/>
      <c r="BG73" s="122"/>
      <c r="BH73" s="122"/>
      <c r="BI73" s="122"/>
      <c r="BJ73" s="122"/>
      <c r="BK73" s="122"/>
    </row>
    <row r="74" spans="1:104" x14ac:dyDescent="0.2">
      <c r="A74" s="113">
        <v>34</v>
      </c>
      <c r="B74" s="114" t="s">
        <v>242</v>
      </c>
      <c r="C74" s="115" t="s">
        <v>243</v>
      </c>
      <c r="D74" s="116" t="s">
        <v>145</v>
      </c>
      <c r="E74" s="117">
        <v>0.95</v>
      </c>
      <c r="F74" s="118"/>
      <c r="G74" s="119">
        <f>E74*F74</f>
        <v>0</v>
      </c>
      <c r="H74" s="120">
        <v>1.6700000000000701</v>
      </c>
      <c r="I74" s="121">
        <f>E74*H74</f>
        <v>1.5865000000000664</v>
      </c>
      <c r="J74" s="120"/>
      <c r="K74" s="121">
        <f>E74*J74</f>
        <v>0</v>
      </c>
      <c r="O74" s="112"/>
      <c r="Z74" s="122"/>
      <c r="AA74" s="122">
        <v>3</v>
      </c>
      <c r="AB74" s="122">
        <v>10</v>
      </c>
      <c r="AC74" s="122">
        <v>10364200</v>
      </c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CA74" s="122">
        <v>3</v>
      </c>
      <c r="CB74" s="122">
        <v>10</v>
      </c>
      <c r="CZ74" s="79">
        <v>1</v>
      </c>
    </row>
    <row r="75" spans="1:104" x14ac:dyDescent="0.2">
      <c r="A75" s="138" t="s">
        <v>36</v>
      </c>
      <c r="B75" s="139" t="s">
        <v>223</v>
      </c>
      <c r="C75" s="140" t="s">
        <v>224</v>
      </c>
      <c r="D75" s="141"/>
      <c r="E75" s="142"/>
      <c r="F75" s="142"/>
      <c r="G75" s="143">
        <f>SUM(G64:G74)</f>
        <v>0</v>
      </c>
      <c r="H75" s="144"/>
      <c r="I75" s="145">
        <f>SUM(I64:I74)</f>
        <v>1.5880200000000655</v>
      </c>
      <c r="J75" s="146"/>
      <c r="K75" s="145">
        <f>SUM(K64:K74)</f>
        <v>0</v>
      </c>
      <c r="O75" s="112"/>
      <c r="X75" s="147">
        <f>K75</f>
        <v>0</v>
      </c>
      <c r="Y75" s="147">
        <f>I75</f>
        <v>1.5880200000000655</v>
      </c>
      <c r="Z75" s="148">
        <f>G75</f>
        <v>0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49"/>
      <c r="BB75" s="149"/>
      <c r="BC75" s="149"/>
      <c r="BD75" s="149"/>
      <c r="BE75" s="149"/>
      <c r="BF75" s="149"/>
      <c r="BG75" s="122"/>
      <c r="BH75" s="122"/>
      <c r="BI75" s="122"/>
      <c r="BJ75" s="122"/>
      <c r="BK75" s="122"/>
    </row>
    <row r="76" spans="1:104" ht="14.25" customHeight="1" x14ac:dyDescent="0.2">
      <c r="A76" s="104" t="s">
        <v>32</v>
      </c>
      <c r="B76" s="105" t="s">
        <v>244</v>
      </c>
      <c r="C76" s="106" t="s">
        <v>245</v>
      </c>
      <c r="D76" s="107"/>
      <c r="E76" s="108"/>
      <c r="F76" s="108"/>
      <c r="G76" s="109"/>
      <c r="H76" s="110"/>
      <c r="I76" s="111"/>
      <c r="J76" s="110"/>
      <c r="K76" s="111"/>
      <c r="O76" s="112"/>
    </row>
    <row r="77" spans="1:104" x14ac:dyDescent="0.2">
      <c r="A77" s="113">
        <v>35</v>
      </c>
      <c r="B77" s="114" t="s">
        <v>246</v>
      </c>
      <c r="C77" s="115" t="s">
        <v>247</v>
      </c>
      <c r="D77" s="116" t="s">
        <v>35</v>
      </c>
      <c r="E77" s="117">
        <v>284.5</v>
      </c>
      <c r="F77" s="118"/>
      <c r="G77" s="119">
        <f>E77*F77</f>
        <v>0</v>
      </c>
      <c r="H77" s="120">
        <v>0.322500000000218</v>
      </c>
      <c r="I77" s="121">
        <f>E77*H77</f>
        <v>91.751250000062015</v>
      </c>
      <c r="J77" s="120">
        <v>0</v>
      </c>
      <c r="K77" s="121">
        <f>E77*J77</f>
        <v>0</v>
      </c>
      <c r="O77" s="112"/>
      <c r="Z77" s="122"/>
      <c r="AA77" s="122">
        <v>1</v>
      </c>
      <c r="AB77" s="122">
        <v>1</v>
      </c>
      <c r="AC77" s="122">
        <v>1</v>
      </c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CA77" s="122">
        <v>1</v>
      </c>
      <c r="CB77" s="122">
        <v>1</v>
      </c>
      <c r="CZ77" s="79">
        <v>1</v>
      </c>
    </row>
    <row r="78" spans="1:104" x14ac:dyDescent="0.2">
      <c r="A78" s="123"/>
      <c r="B78" s="124"/>
      <c r="C78" s="125" t="s">
        <v>248</v>
      </c>
      <c r="D78" s="126"/>
      <c r="E78" s="126"/>
      <c r="F78" s="126"/>
      <c r="G78" s="127"/>
      <c r="I78" s="128"/>
      <c r="K78" s="128"/>
      <c r="L78" s="129" t="s">
        <v>248</v>
      </c>
      <c r="O78" s="11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</row>
    <row r="79" spans="1:104" x14ac:dyDescent="0.2">
      <c r="A79" s="123"/>
      <c r="B79" s="124"/>
      <c r="C79" s="130" t="s">
        <v>249</v>
      </c>
      <c r="D79" s="131"/>
      <c r="E79" s="132">
        <v>284.5</v>
      </c>
      <c r="F79" s="133"/>
      <c r="G79" s="134"/>
      <c r="H79" s="135"/>
      <c r="I79" s="128"/>
      <c r="K79" s="128"/>
      <c r="M79" s="136" t="s">
        <v>249</v>
      </c>
      <c r="O79" s="11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37" t="str">
        <f>C78</f>
        <v>sanace 30 cm - 2vrstvy</v>
      </c>
      <c r="BE79" s="122"/>
      <c r="BF79" s="122"/>
      <c r="BG79" s="122"/>
      <c r="BH79" s="122"/>
      <c r="BI79" s="122"/>
      <c r="BJ79" s="122"/>
      <c r="BK79" s="122"/>
    </row>
    <row r="80" spans="1:104" x14ac:dyDescent="0.2">
      <c r="A80" s="113">
        <v>36</v>
      </c>
      <c r="B80" s="114" t="s">
        <v>250</v>
      </c>
      <c r="C80" s="115" t="s">
        <v>251</v>
      </c>
      <c r="D80" s="116" t="s">
        <v>35</v>
      </c>
      <c r="E80" s="117">
        <v>124</v>
      </c>
      <c r="F80" s="118"/>
      <c r="G80" s="119">
        <f>E80*F80</f>
        <v>0</v>
      </c>
      <c r="H80" s="120">
        <v>0.71644000000014796</v>
      </c>
      <c r="I80" s="121">
        <f>E80*H80</f>
        <v>88.838560000018347</v>
      </c>
      <c r="J80" s="120">
        <v>0</v>
      </c>
      <c r="K80" s="121">
        <f>E80*J80</f>
        <v>0</v>
      </c>
      <c r="O80" s="112"/>
      <c r="Z80" s="122"/>
      <c r="AA80" s="122">
        <v>1</v>
      </c>
      <c r="AB80" s="122">
        <v>1</v>
      </c>
      <c r="AC80" s="122">
        <v>1</v>
      </c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CA80" s="122">
        <v>1</v>
      </c>
      <c r="CB80" s="122">
        <v>1</v>
      </c>
      <c r="CZ80" s="79">
        <v>1</v>
      </c>
    </row>
    <row r="81" spans="1:104" x14ac:dyDescent="0.2">
      <c r="A81" s="123"/>
      <c r="B81" s="124"/>
      <c r="C81" s="125" t="s">
        <v>252</v>
      </c>
      <c r="D81" s="126"/>
      <c r="E81" s="126"/>
      <c r="F81" s="126"/>
      <c r="G81" s="127"/>
      <c r="I81" s="128"/>
      <c r="K81" s="128"/>
      <c r="L81" s="129" t="s">
        <v>252</v>
      </c>
      <c r="O81" s="11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</row>
    <row r="82" spans="1:104" ht="22.5" x14ac:dyDescent="0.2">
      <c r="A82" s="113">
        <v>37</v>
      </c>
      <c r="B82" s="114" t="s">
        <v>253</v>
      </c>
      <c r="C82" s="115" t="s">
        <v>254</v>
      </c>
      <c r="D82" s="116" t="s">
        <v>35</v>
      </c>
      <c r="E82" s="117">
        <v>8.5</v>
      </c>
      <c r="F82" s="118"/>
      <c r="G82" s="119">
        <f>E82*F82</f>
        <v>0</v>
      </c>
      <c r="H82" s="120">
        <v>0.37800000000015599</v>
      </c>
      <c r="I82" s="121">
        <f>E82*H82</f>
        <v>3.2130000000013261</v>
      </c>
      <c r="J82" s="120">
        <v>0</v>
      </c>
      <c r="K82" s="121">
        <f>E82*J82</f>
        <v>0</v>
      </c>
      <c r="O82" s="112"/>
      <c r="Z82" s="122"/>
      <c r="AA82" s="122">
        <v>1</v>
      </c>
      <c r="AB82" s="122">
        <v>1</v>
      </c>
      <c r="AC82" s="122">
        <v>1</v>
      </c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CA82" s="122">
        <v>1</v>
      </c>
      <c r="CB82" s="122">
        <v>1</v>
      </c>
      <c r="CZ82" s="79">
        <v>1</v>
      </c>
    </row>
    <row r="83" spans="1:104" x14ac:dyDescent="0.2">
      <c r="A83" s="123"/>
      <c r="B83" s="124"/>
      <c r="C83" s="125" t="s">
        <v>255</v>
      </c>
      <c r="D83" s="126"/>
      <c r="E83" s="126"/>
      <c r="F83" s="126"/>
      <c r="G83" s="127"/>
      <c r="I83" s="128"/>
      <c r="K83" s="128"/>
      <c r="L83" s="129" t="s">
        <v>255</v>
      </c>
      <c r="O83" s="11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</row>
    <row r="84" spans="1:104" ht="22.5" x14ac:dyDescent="0.2">
      <c r="A84" s="113">
        <v>38</v>
      </c>
      <c r="B84" s="114" t="s">
        <v>256</v>
      </c>
      <c r="C84" s="115" t="s">
        <v>257</v>
      </c>
      <c r="D84" s="116" t="s">
        <v>35</v>
      </c>
      <c r="E84" s="117">
        <v>38.5</v>
      </c>
      <c r="F84" s="118"/>
      <c r="G84" s="119">
        <f>E84*F84</f>
        <v>0</v>
      </c>
      <c r="H84" s="120">
        <v>0.551250000000437</v>
      </c>
      <c r="I84" s="121">
        <f>E84*H84</f>
        <v>21.223125000016825</v>
      </c>
      <c r="J84" s="120">
        <v>0</v>
      </c>
      <c r="K84" s="121">
        <f>E84*J84</f>
        <v>0</v>
      </c>
      <c r="O84" s="112"/>
      <c r="Z84" s="122"/>
      <c r="AA84" s="122">
        <v>1</v>
      </c>
      <c r="AB84" s="122">
        <v>1</v>
      </c>
      <c r="AC84" s="122">
        <v>1</v>
      </c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CA84" s="122">
        <v>1</v>
      </c>
      <c r="CB84" s="122">
        <v>1</v>
      </c>
      <c r="CZ84" s="79">
        <v>1</v>
      </c>
    </row>
    <row r="85" spans="1:104" x14ac:dyDescent="0.2">
      <c r="A85" s="123"/>
      <c r="B85" s="124"/>
      <c r="C85" s="125" t="s">
        <v>258</v>
      </c>
      <c r="D85" s="126"/>
      <c r="E85" s="126"/>
      <c r="F85" s="126"/>
      <c r="G85" s="127"/>
      <c r="I85" s="128"/>
      <c r="K85" s="128"/>
      <c r="L85" s="129" t="s">
        <v>258</v>
      </c>
      <c r="O85" s="11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</row>
    <row r="86" spans="1:104" x14ac:dyDescent="0.2">
      <c r="A86" s="113">
        <v>39</v>
      </c>
      <c r="B86" s="114" t="s">
        <v>259</v>
      </c>
      <c r="C86" s="115" t="s">
        <v>260</v>
      </c>
      <c r="D86" s="116" t="s">
        <v>35</v>
      </c>
      <c r="E86" s="117">
        <v>152.94999999999999</v>
      </c>
      <c r="F86" s="118"/>
      <c r="G86" s="119">
        <f>E86*F86</f>
        <v>0</v>
      </c>
      <c r="H86" s="120">
        <v>0</v>
      </c>
      <c r="I86" s="121">
        <f>E86*H86</f>
        <v>0</v>
      </c>
      <c r="J86" s="120">
        <v>0</v>
      </c>
      <c r="K86" s="121">
        <f>E86*J86</f>
        <v>0</v>
      </c>
      <c r="O86" s="112"/>
      <c r="Z86" s="122"/>
      <c r="AA86" s="122">
        <v>1</v>
      </c>
      <c r="AB86" s="122">
        <v>1</v>
      </c>
      <c r="AC86" s="122">
        <v>1</v>
      </c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CA86" s="122">
        <v>1</v>
      </c>
      <c r="CB86" s="122">
        <v>1</v>
      </c>
      <c r="CZ86" s="79">
        <v>1</v>
      </c>
    </row>
    <row r="87" spans="1:104" x14ac:dyDescent="0.2">
      <c r="A87" s="113">
        <v>40</v>
      </c>
      <c r="B87" s="114" t="s">
        <v>261</v>
      </c>
      <c r="C87" s="115" t="s">
        <v>262</v>
      </c>
      <c r="D87" s="116" t="s">
        <v>35</v>
      </c>
      <c r="E87" s="117">
        <v>152.94999999999999</v>
      </c>
      <c r="F87" s="118"/>
      <c r="G87" s="119">
        <f>E87*F87</f>
        <v>0</v>
      </c>
      <c r="H87" s="120">
        <v>2.29999999999952E-4</v>
      </c>
      <c r="I87" s="121">
        <f>E87*H87</f>
        <v>3.5178499999992653E-2</v>
      </c>
      <c r="J87" s="120">
        <v>0</v>
      </c>
      <c r="K87" s="121">
        <f>E87*J87</f>
        <v>0</v>
      </c>
      <c r="O87" s="112"/>
      <c r="Z87" s="122"/>
      <c r="AA87" s="122">
        <v>1</v>
      </c>
      <c r="AB87" s="122">
        <v>1</v>
      </c>
      <c r="AC87" s="122">
        <v>1</v>
      </c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CA87" s="122">
        <v>1</v>
      </c>
      <c r="CB87" s="122">
        <v>1</v>
      </c>
      <c r="CZ87" s="79">
        <v>1</v>
      </c>
    </row>
    <row r="88" spans="1:104" x14ac:dyDescent="0.2">
      <c r="A88" s="113">
        <v>41</v>
      </c>
      <c r="B88" s="114" t="s">
        <v>263</v>
      </c>
      <c r="C88" s="115" t="s">
        <v>264</v>
      </c>
      <c r="D88" s="116" t="s">
        <v>35</v>
      </c>
      <c r="E88" s="117">
        <v>168.245</v>
      </c>
      <c r="F88" s="118"/>
      <c r="G88" s="119">
        <f>E88*F88</f>
        <v>0</v>
      </c>
      <c r="H88" s="120">
        <v>3.00000000000189E-4</v>
      </c>
      <c r="I88" s="121">
        <f>E88*H88</f>
        <v>5.0473500000031798E-2</v>
      </c>
      <c r="J88" s="120"/>
      <c r="K88" s="121">
        <f>E88*J88</f>
        <v>0</v>
      </c>
      <c r="O88" s="112"/>
      <c r="Z88" s="122"/>
      <c r="AA88" s="122">
        <v>3</v>
      </c>
      <c r="AB88" s="122">
        <v>1</v>
      </c>
      <c r="AC88" s="122">
        <v>67390526</v>
      </c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CA88" s="122">
        <v>3</v>
      </c>
      <c r="CB88" s="122">
        <v>1</v>
      </c>
      <c r="CZ88" s="79">
        <v>1</v>
      </c>
    </row>
    <row r="89" spans="1:104" x14ac:dyDescent="0.2">
      <c r="A89" s="123"/>
      <c r="B89" s="124"/>
      <c r="C89" s="130" t="s">
        <v>265</v>
      </c>
      <c r="D89" s="131"/>
      <c r="E89" s="132">
        <v>168.245</v>
      </c>
      <c r="F89" s="133"/>
      <c r="G89" s="134"/>
      <c r="H89" s="135"/>
      <c r="I89" s="128"/>
      <c r="K89" s="128"/>
      <c r="M89" s="136" t="s">
        <v>265</v>
      </c>
      <c r="O89" s="11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37" t="str">
        <f>C88</f>
        <v>Textilie jutařská netkaná NETEX A PP/300 -300 g/m2</v>
      </c>
      <c r="BE89" s="122"/>
      <c r="BF89" s="122"/>
      <c r="BG89" s="122"/>
      <c r="BH89" s="122"/>
      <c r="BI89" s="122"/>
      <c r="BJ89" s="122"/>
      <c r="BK89" s="122"/>
    </row>
    <row r="90" spans="1:104" x14ac:dyDescent="0.2">
      <c r="A90" s="138" t="s">
        <v>36</v>
      </c>
      <c r="B90" s="139" t="s">
        <v>244</v>
      </c>
      <c r="C90" s="140" t="s">
        <v>245</v>
      </c>
      <c r="D90" s="141"/>
      <c r="E90" s="142"/>
      <c r="F90" s="142"/>
      <c r="G90" s="143">
        <f>SUM(G76:G89)</f>
        <v>0</v>
      </c>
      <c r="H90" s="144"/>
      <c r="I90" s="145">
        <f>SUM(I76:I89)</f>
        <v>205.11158700009858</v>
      </c>
      <c r="J90" s="146"/>
      <c r="K90" s="145">
        <f>SUM(K76:K89)</f>
        <v>0</v>
      </c>
      <c r="O90" s="112"/>
      <c r="X90" s="147">
        <f>K90</f>
        <v>0</v>
      </c>
      <c r="Y90" s="147">
        <f>I90</f>
        <v>205.11158700009858</v>
      </c>
      <c r="Z90" s="148">
        <f>G90</f>
        <v>0</v>
      </c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49"/>
      <c r="BB90" s="149"/>
      <c r="BC90" s="149"/>
      <c r="BD90" s="149"/>
      <c r="BE90" s="149"/>
      <c r="BF90" s="149"/>
      <c r="BG90" s="122"/>
      <c r="BH90" s="122"/>
      <c r="BI90" s="122"/>
      <c r="BJ90" s="122"/>
      <c r="BK90" s="122"/>
    </row>
    <row r="91" spans="1:104" ht="14.25" customHeight="1" x14ac:dyDescent="0.2">
      <c r="A91" s="104" t="s">
        <v>32</v>
      </c>
      <c r="B91" s="105" t="s">
        <v>266</v>
      </c>
      <c r="C91" s="106" t="s">
        <v>267</v>
      </c>
      <c r="D91" s="107"/>
      <c r="E91" s="108"/>
      <c r="F91" s="108"/>
      <c r="G91" s="109"/>
      <c r="H91" s="110"/>
      <c r="I91" s="111"/>
      <c r="J91" s="110"/>
      <c r="K91" s="111"/>
      <c r="O91" s="112"/>
    </row>
    <row r="92" spans="1:104" x14ac:dyDescent="0.2">
      <c r="A92" s="113">
        <v>42</v>
      </c>
      <c r="B92" s="114" t="s">
        <v>268</v>
      </c>
      <c r="C92" s="115" t="s">
        <v>269</v>
      </c>
      <c r="D92" s="116" t="s">
        <v>35</v>
      </c>
      <c r="E92" s="117">
        <v>47</v>
      </c>
      <c r="F92" s="118"/>
      <c r="G92" s="119">
        <f>E92*F92</f>
        <v>0</v>
      </c>
      <c r="H92" s="120">
        <v>7.3899999999980495E-2</v>
      </c>
      <c r="I92" s="121">
        <f>E92*H92</f>
        <v>3.4732999999990835</v>
      </c>
      <c r="J92" s="120">
        <v>0</v>
      </c>
      <c r="K92" s="121">
        <f>E92*J92</f>
        <v>0</v>
      </c>
      <c r="O92" s="112"/>
      <c r="Z92" s="122"/>
      <c r="AA92" s="122">
        <v>1</v>
      </c>
      <c r="AB92" s="122">
        <v>1</v>
      </c>
      <c r="AC92" s="122">
        <v>1</v>
      </c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CA92" s="122">
        <v>1</v>
      </c>
      <c r="CB92" s="122">
        <v>1</v>
      </c>
      <c r="CZ92" s="79">
        <v>1</v>
      </c>
    </row>
    <row r="93" spans="1:104" ht="22.5" x14ac:dyDescent="0.2">
      <c r="A93" s="123"/>
      <c r="B93" s="124"/>
      <c r="C93" s="125" t="s">
        <v>270</v>
      </c>
      <c r="D93" s="126"/>
      <c r="E93" s="126"/>
      <c r="F93" s="126"/>
      <c r="G93" s="127"/>
      <c r="I93" s="128"/>
      <c r="K93" s="128"/>
      <c r="L93" s="129" t="s">
        <v>270</v>
      </c>
      <c r="O93" s="11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</row>
    <row r="94" spans="1:104" x14ac:dyDescent="0.2">
      <c r="A94" s="123"/>
      <c r="B94" s="124"/>
      <c r="C94" s="125" t="s">
        <v>271</v>
      </c>
      <c r="D94" s="126"/>
      <c r="E94" s="126"/>
      <c r="F94" s="126"/>
      <c r="G94" s="127"/>
      <c r="I94" s="128"/>
      <c r="K94" s="128"/>
      <c r="L94" s="129" t="s">
        <v>271</v>
      </c>
      <c r="O94" s="11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</row>
    <row r="95" spans="1:104" x14ac:dyDescent="0.2">
      <c r="A95" s="123"/>
      <c r="B95" s="124"/>
      <c r="C95" s="130" t="s">
        <v>272</v>
      </c>
      <c r="D95" s="131"/>
      <c r="E95" s="132">
        <v>8.5</v>
      </c>
      <c r="F95" s="133"/>
      <c r="G95" s="134"/>
      <c r="H95" s="135"/>
      <c r="I95" s="128"/>
      <c r="K95" s="128"/>
      <c r="M95" s="136" t="s">
        <v>272</v>
      </c>
      <c r="O95" s="11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37" t="str">
        <f>C94</f>
        <v>dlažba ve specifikaci</v>
      </c>
      <c r="BE95" s="122"/>
      <c r="BF95" s="122"/>
      <c r="BG95" s="122"/>
      <c r="BH95" s="122"/>
      <c r="BI95" s="122"/>
      <c r="BJ95" s="122"/>
      <c r="BK95" s="122"/>
    </row>
    <row r="96" spans="1:104" x14ac:dyDescent="0.2">
      <c r="A96" s="123"/>
      <c r="B96" s="124"/>
      <c r="C96" s="130" t="s">
        <v>273</v>
      </c>
      <c r="D96" s="131"/>
      <c r="E96" s="132">
        <v>38.5</v>
      </c>
      <c r="F96" s="133"/>
      <c r="G96" s="134"/>
      <c r="H96" s="135"/>
      <c r="I96" s="128"/>
      <c r="K96" s="128"/>
      <c r="M96" s="136" t="s">
        <v>273</v>
      </c>
      <c r="O96" s="11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37" t="str">
        <f>C95</f>
        <v>zpevněná plocha:8,5</v>
      </c>
      <c r="BE96" s="122"/>
      <c r="BF96" s="122"/>
      <c r="BG96" s="122"/>
      <c r="BH96" s="122"/>
      <c r="BI96" s="122"/>
      <c r="BJ96" s="122"/>
      <c r="BK96" s="122"/>
    </row>
    <row r="97" spans="1:104" x14ac:dyDescent="0.2">
      <c r="A97" s="113">
        <v>43</v>
      </c>
      <c r="B97" s="114" t="s">
        <v>274</v>
      </c>
      <c r="C97" s="115" t="s">
        <v>275</v>
      </c>
      <c r="D97" s="116" t="s">
        <v>35</v>
      </c>
      <c r="E97" s="117">
        <v>109.7</v>
      </c>
      <c r="F97" s="118"/>
      <c r="G97" s="119">
        <f>E97*F97</f>
        <v>0</v>
      </c>
      <c r="H97" s="120">
        <v>7.3899999999980495E-2</v>
      </c>
      <c r="I97" s="121">
        <f>E97*H97</f>
        <v>8.1068299999978599</v>
      </c>
      <c r="J97" s="120">
        <v>0</v>
      </c>
      <c r="K97" s="121">
        <f>E97*J97</f>
        <v>0</v>
      </c>
      <c r="O97" s="112"/>
      <c r="Z97" s="122"/>
      <c r="AA97" s="122">
        <v>1</v>
      </c>
      <c r="AB97" s="122">
        <v>1</v>
      </c>
      <c r="AC97" s="122">
        <v>1</v>
      </c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CA97" s="122">
        <v>1</v>
      </c>
      <c r="CB97" s="122">
        <v>1</v>
      </c>
      <c r="CZ97" s="79">
        <v>1</v>
      </c>
    </row>
    <row r="98" spans="1:104" x14ac:dyDescent="0.2">
      <c r="A98" s="123"/>
      <c r="B98" s="124"/>
      <c r="C98" s="125" t="s">
        <v>276</v>
      </c>
      <c r="D98" s="126"/>
      <c r="E98" s="126"/>
      <c r="F98" s="126"/>
      <c r="G98" s="127"/>
      <c r="I98" s="128"/>
      <c r="K98" s="128"/>
      <c r="L98" s="129" t="s">
        <v>276</v>
      </c>
      <c r="O98" s="11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</row>
    <row r="99" spans="1:104" x14ac:dyDescent="0.2">
      <c r="A99" s="123"/>
      <c r="B99" s="124"/>
      <c r="C99" s="125" t="s">
        <v>271</v>
      </c>
      <c r="D99" s="126"/>
      <c r="E99" s="126"/>
      <c r="F99" s="126"/>
      <c r="G99" s="127"/>
      <c r="I99" s="128"/>
      <c r="K99" s="128"/>
      <c r="L99" s="129" t="s">
        <v>271</v>
      </c>
      <c r="O99" s="11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</row>
    <row r="100" spans="1:104" x14ac:dyDescent="0.2">
      <c r="A100" s="113">
        <v>44</v>
      </c>
      <c r="B100" s="114" t="s">
        <v>277</v>
      </c>
      <c r="C100" s="115" t="s">
        <v>278</v>
      </c>
      <c r="D100" s="116" t="s">
        <v>86</v>
      </c>
      <c r="E100" s="117">
        <v>18.5</v>
      </c>
      <c r="F100" s="118"/>
      <c r="G100" s="119">
        <f>E100*F100</f>
        <v>0</v>
      </c>
      <c r="H100" s="120">
        <v>3.2999999999994102E-4</v>
      </c>
      <c r="I100" s="121">
        <f>E100*H100</f>
        <v>6.104999999998909E-3</v>
      </c>
      <c r="J100" s="120">
        <v>0</v>
      </c>
      <c r="K100" s="121">
        <f>E100*J100</f>
        <v>0</v>
      </c>
      <c r="O100" s="112"/>
      <c r="Z100" s="122"/>
      <c r="AA100" s="122">
        <v>1</v>
      </c>
      <c r="AB100" s="122">
        <v>1</v>
      </c>
      <c r="AC100" s="122">
        <v>1</v>
      </c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CA100" s="122">
        <v>1</v>
      </c>
      <c r="CB100" s="122">
        <v>1</v>
      </c>
      <c r="CZ100" s="79">
        <v>1</v>
      </c>
    </row>
    <row r="101" spans="1:104" x14ac:dyDescent="0.2">
      <c r="A101" s="113">
        <v>45</v>
      </c>
      <c r="B101" s="114" t="s">
        <v>279</v>
      </c>
      <c r="C101" s="115" t="s">
        <v>280</v>
      </c>
      <c r="D101" s="116" t="s">
        <v>86</v>
      </c>
      <c r="E101" s="117">
        <v>12.8</v>
      </c>
      <c r="F101" s="118"/>
      <c r="G101" s="119">
        <f>E101*F101</f>
        <v>0</v>
      </c>
      <c r="H101" s="120">
        <v>3.6000000000013799E-4</v>
      </c>
      <c r="I101" s="121">
        <f>E101*H101</f>
        <v>4.6080000000017661E-3</v>
      </c>
      <c r="J101" s="120">
        <v>0</v>
      </c>
      <c r="K101" s="121">
        <f>E101*J101</f>
        <v>0</v>
      </c>
      <c r="O101" s="112"/>
      <c r="Z101" s="122"/>
      <c r="AA101" s="122">
        <v>1</v>
      </c>
      <c r="AB101" s="122">
        <v>1</v>
      </c>
      <c r="AC101" s="122">
        <v>1</v>
      </c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CA101" s="122">
        <v>1</v>
      </c>
      <c r="CB101" s="122">
        <v>1</v>
      </c>
      <c r="CZ101" s="79">
        <v>1</v>
      </c>
    </row>
    <row r="102" spans="1:104" x14ac:dyDescent="0.2">
      <c r="A102" s="113">
        <v>46</v>
      </c>
      <c r="B102" s="114" t="s">
        <v>281</v>
      </c>
      <c r="C102" s="115" t="s">
        <v>282</v>
      </c>
      <c r="D102" s="116" t="s">
        <v>86</v>
      </c>
      <c r="E102" s="117">
        <v>118</v>
      </c>
      <c r="F102" s="118"/>
      <c r="G102" s="119">
        <f>E102*F102</f>
        <v>0</v>
      </c>
      <c r="H102" s="120">
        <v>9.9709999999959095E-2</v>
      </c>
      <c r="I102" s="121">
        <f>E102*H102</f>
        <v>11.765779999995173</v>
      </c>
      <c r="J102" s="120">
        <v>0</v>
      </c>
      <c r="K102" s="121">
        <f>E102*J102</f>
        <v>0</v>
      </c>
      <c r="O102" s="112"/>
      <c r="Z102" s="122"/>
      <c r="AA102" s="122">
        <v>1</v>
      </c>
      <c r="AB102" s="122">
        <v>1</v>
      </c>
      <c r="AC102" s="122">
        <v>1</v>
      </c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CA102" s="122">
        <v>1</v>
      </c>
      <c r="CB102" s="122">
        <v>1</v>
      </c>
      <c r="CZ102" s="79">
        <v>1</v>
      </c>
    </row>
    <row r="103" spans="1:104" x14ac:dyDescent="0.2">
      <c r="A103" s="123"/>
      <c r="B103" s="124"/>
      <c r="C103" s="125"/>
      <c r="D103" s="126"/>
      <c r="E103" s="126"/>
      <c r="F103" s="126"/>
      <c r="G103" s="127"/>
      <c r="I103" s="128"/>
      <c r="K103" s="128"/>
      <c r="L103" s="129"/>
      <c r="O103" s="11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</row>
    <row r="104" spans="1:104" x14ac:dyDescent="0.2">
      <c r="A104" s="123"/>
      <c r="B104" s="124"/>
      <c r="C104" s="130" t="s">
        <v>283</v>
      </c>
      <c r="D104" s="131"/>
      <c r="E104" s="132">
        <v>118</v>
      </c>
      <c r="F104" s="133"/>
      <c r="G104" s="134"/>
      <c r="H104" s="135"/>
      <c r="I104" s="128"/>
      <c r="K104" s="128"/>
      <c r="M104" s="136" t="s">
        <v>283</v>
      </c>
      <c r="O104" s="11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37">
        <f>C103</f>
        <v>0</v>
      </c>
      <c r="BE104" s="122"/>
      <c r="BF104" s="122"/>
      <c r="BG104" s="122"/>
      <c r="BH104" s="122"/>
      <c r="BI104" s="122"/>
      <c r="BJ104" s="122"/>
      <c r="BK104" s="122"/>
    </row>
    <row r="105" spans="1:104" x14ac:dyDescent="0.2">
      <c r="A105" s="113">
        <v>47</v>
      </c>
      <c r="B105" s="114" t="s">
        <v>284</v>
      </c>
      <c r="C105" s="115" t="s">
        <v>285</v>
      </c>
      <c r="D105" s="116" t="s">
        <v>86</v>
      </c>
      <c r="E105" s="117">
        <v>68.8</v>
      </c>
      <c r="F105" s="118"/>
      <c r="G105" s="119">
        <f>E105*F105</f>
        <v>0</v>
      </c>
      <c r="H105" s="120">
        <v>0.148740000000089</v>
      </c>
      <c r="I105" s="121">
        <f>E105*H105</f>
        <v>10.233312000006123</v>
      </c>
      <c r="J105" s="120">
        <v>0</v>
      </c>
      <c r="K105" s="121">
        <f>E105*J105</f>
        <v>0</v>
      </c>
      <c r="O105" s="112"/>
      <c r="Z105" s="122"/>
      <c r="AA105" s="122">
        <v>1</v>
      </c>
      <c r="AB105" s="122">
        <v>1</v>
      </c>
      <c r="AC105" s="122">
        <v>1</v>
      </c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CA105" s="122">
        <v>1</v>
      </c>
      <c r="CB105" s="122">
        <v>1</v>
      </c>
      <c r="CZ105" s="79">
        <v>1</v>
      </c>
    </row>
    <row r="106" spans="1:104" x14ac:dyDescent="0.2">
      <c r="A106" s="123"/>
      <c r="B106" s="124"/>
      <c r="C106" s="130" t="s">
        <v>286</v>
      </c>
      <c r="D106" s="131"/>
      <c r="E106" s="132">
        <v>60.8</v>
      </c>
      <c r="F106" s="133"/>
      <c r="G106" s="134"/>
      <c r="H106" s="135"/>
      <c r="I106" s="128"/>
      <c r="K106" s="128"/>
      <c r="M106" s="136" t="s">
        <v>286</v>
      </c>
      <c r="O106" s="11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37" t="str">
        <f>C105</f>
        <v>Osazení obrub.bet. s opěrou,lože z C 20/25</v>
      </c>
      <c r="BE106" s="122"/>
      <c r="BF106" s="122"/>
      <c r="BG106" s="122"/>
      <c r="BH106" s="122"/>
      <c r="BI106" s="122"/>
      <c r="BJ106" s="122"/>
      <c r="BK106" s="122"/>
    </row>
    <row r="107" spans="1:104" x14ac:dyDescent="0.2">
      <c r="A107" s="123"/>
      <c r="B107" s="124"/>
      <c r="C107" s="130" t="s">
        <v>287</v>
      </c>
      <c r="D107" s="131"/>
      <c r="E107" s="132">
        <v>8</v>
      </c>
      <c r="F107" s="133"/>
      <c r="G107" s="134"/>
      <c r="H107" s="135"/>
      <c r="I107" s="128"/>
      <c r="K107" s="128"/>
      <c r="M107" s="136" t="s">
        <v>287</v>
      </c>
      <c r="O107" s="11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37" t="str">
        <f>C106</f>
        <v>silniční obrubník 15/25:60,8</v>
      </c>
      <c r="BE107" s="122"/>
      <c r="BF107" s="122"/>
      <c r="BG107" s="122"/>
      <c r="BH107" s="122"/>
      <c r="BI107" s="122"/>
      <c r="BJ107" s="122"/>
      <c r="BK107" s="122"/>
    </row>
    <row r="108" spans="1:104" x14ac:dyDescent="0.2">
      <c r="A108" s="113">
        <v>48</v>
      </c>
      <c r="B108" s="114" t="s">
        <v>288</v>
      </c>
      <c r="C108" s="115" t="s">
        <v>289</v>
      </c>
      <c r="D108" s="116" t="s">
        <v>86</v>
      </c>
      <c r="E108" s="117">
        <v>58.7</v>
      </c>
      <c r="F108" s="118"/>
      <c r="G108" s="119">
        <f>E108*F108</f>
        <v>0</v>
      </c>
      <c r="H108" s="120">
        <v>5.9050000000013397E-2</v>
      </c>
      <c r="I108" s="121">
        <f>E108*H108</f>
        <v>3.4662350000007867</v>
      </c>
      <c r="J108" s="120">
        <v>0</v>
      </c>
      <c r="K108" s="121">
        <f>E108*J108</f>
        <v>0</v>
      </c>
      <c r="O108" s="112"/>
      <c r="Z108" s="122"/>
      <c r="AA108" s="122">
        <v>1</v>
      </c>
      <c r="AB108" s="122">
        <v>1</v>
      </c>
      <c r="AC108" s="122">
        <v>1</v>
      </c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CA108" s="122">
        <v>1</v>
      </c>
      <c r="CB108" s="122">
        <v>1</v>
      </c>
      <c r="CZ108" s="79">
        <v>1</v>
      </c>
    </row>
    <row r="109" spans="1:104" x14ac:dyDescent="0.2">
      <c r="A109" s="113">
        <v>49</v>
      </c>
      <c r="B109" s="114" t="s">
        <v>290</v>
      </c>
      <c r="C109" s="115" t="s">
        <v>291</v>
      </c>
      <c r="D109" s="116" t="s">
        <v>128</v>
      </c>
      <c r="E109" s="117">
        <v>3.7</v>
      </c>
      <c r="F109" s="118"/>
      <c r="G109" s="119">
        <f>E109*F109</f>
        <v>0</v>
      </c>
      <c r="H109" s="120">
        <v>1</v>
      </c>
      <c r="I109" s="121">
        <f>E109*H109</f>
        <v>3.7</v>
      </c>
      <c r="J109" s="120"/>
      <c r="K109" s="121">
        <f>E109*J109</f>
        <v>0</v>
      </c>
      <c r="O109" s="112"/>
      <c r="Z109" s="122"/>
      <c r="AA109" s="122">
        <v>3</v>
      </c>
      <c r="AB109" s="122">
        <v>1</v>
      </c>
      <c r="AC109" s="122">
        <v>58380129</v>
      </c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CA109" s="122">
        <v>3</v>
      </c>
      <c r="CB109" s="122">
        <v>1</v>
      </c>
      <c r="CZ109" s="79">
        <v>1</v>
      </c>
    </row>
    <row r="110" spans="1:104" x14ac:dyDescent="0.2">
      <c r="A110" s="123"/>
      <c r="B110" s="124"/>
      <c r="C110" s="125"/>
      <c r="D110" s="126"/>
      <c r="E110" s="126"/>
      <c r="F110" s="126"/>
      <c r="G110" s="127"/>
      <c r="I110" s="128"/>
      <c r="K110" s="128"/>
      <c r="L110" s="129"/>
      <c r="O110" s="11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</row>
    <row r="111" spans="1:104" x14ac:dyDescent="0.2">
      <c r="A111" s="123"/>
      <c r="B111" s="124"/>
      <c r="C111" s="130" t="s">
        <v>292</v>
      </c>
      <c r="D111" s="131"/>
      <c r="E111" s="132">
        <v>3.7</v>
      </c>
      <c r="F111" s="133"/>
      <c r="G111" s="134"/>
      <c r="H111" s="135"/>
      <c r="I111" s="128"/>
      <c r="K111" s="128"/>
      <c r="M111" s="136" t="s">
        <v>292</v>
      </c>
      <c r="O111" s="11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37">
        <f>C110</f>
        <v>0</v>
      </c>
      <c r="BE111" s="122"/>
      <c r="BF111" s="122"/>
      <c r="BG111" s="122"/>
      <c r="BH111" s="122"/>
      <c r="BI111" s="122"/>
      <c r="BJ111" s="122"/>
      <c r="BK111" s="122"/>
    </row>
    <row r="112" spans="1:104" x14ac:dyDescent="0.2">
      <c r="A112" s="113">
        <v>50</v>
      </c>
      <c r="B112" s="114" t="s">
        <v>293</v>
      </c>
      <c r="C112" s="115" t="s">
        <v>294</v>
      </c>
      <c r="D112" s="116" t="s">
        <v>97</v>
      </c>
      <c r="E112" s="117">
        <v>120</v>
      </c>
      <c r="F112" s="118"/>
      <c r="G112" s="119">
        <f>E112*F112</f>
        <v>0</v>
      </c>
      <c r="H112" s="120">
        <v>2.6999999999986798E-2</v>
      </c>
      <c r="I112" s="121">
        <f>E112*H112</f>
        <v>3.2399999999984157</v>
      </c>
      <c r="J112" s="120"/>
      <c r="K112" s="121">
        <f>E112*J112</f>
        <v>0</v>
      </c>
      <c r="O112" s="112"/>
      <c r="Z112" s="122"/>
      <c r="AA112" s="122">
        <v>3</v>
      </c>
      <c r="AB112" s="122">
        <v>1</v>
      </c>
      <c r="AC112" s="122">
        <v>592162117</v>
      </c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CA112" s="122">
        <v>3</v>
      </c>
      <c r="CB112" s="122">
        <v>1</v>
      </c>
      <c r="CZ112" s="79">
        <v>1</v>
      </c>
    </row>
    <row r="113" spans="1:104" x14ac:dyDescent="0.2">
      <c r="A113" s="113">
        <v>51</v>
      </c>
      <c r="B113" s="114" t="s">
        <v>295</v>
      </c>
      <c r="C113" s="115" t="s">
        <v>296</v>
      </c>
      <c r="D113" s="116" t="s">
        <v>97</v>
      </c>
      <c r="E113" s="117">
        <v>9</v>
      </c>
      <c r="F113" s="118"/>
      <c r="G113" s="119">
        <f>E113*F113</f>
        <v>0</v>
      </c>
      <c r="H113" s="120">
        <v>6.0000000000002301E-2</v>
      </c>
      <c r="I113" s="121">
        <f>E113*H113</f>
        <v>0.54000000000002069</v>
      </c>
      <c r="J113" s="120"/>
      <c r="K113" s="121">
        <f>E113*J113</f>
        <v>0</v>
      </c>
      <c r="O113" s="112"/>
      <c r="Z113" s="122"/>
      <c r="AA113" s="122">
        <v>3</v>
      </c>
      <c r="AB113" s="122">
        <v>1</v>
      </c>
      <c r="AC113" s="122">
        <v>59217421</v>
      </c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CA113" s="122">
        <v>3</v>
      </c>
      <c r="CB113" s="122">
        <v>1</v>
      </c>
      <c r="CZ113" s="79">
        <v>1</v>
      </c>
    </row>
    <row r="114" spans="1:104" x14ac:dyDescent="0.2">
      <c r="A114" s="113">
        <v>52</v>
      </c>
      <c r="B114" s="114" t="s">
        <v>297</v>
      </c>
      <c r="C114" s="115" t="s">
        <v>298</v>
      </c>
      <c r="D114" s="116" t="s">
        <v>97</v>
      </c>
      <c r="E114" s="117">
        <v>65</v>
      </c>
      <c r="F114" s="118"/>
      <c r="G114" s="119">
        <f>E114*F114</f>
        <v>0</v>
      </c>
      <c r="H114" s="120">
        <v>8.2099999999968504E-2</v>
      </c>
      <c r="I114" s="121">
        <f>E114*H114</f>
        <v>5.3364999999979528</v>
      </c>
      <c r="J114" s="120"/>
      <c r="K114" s="121">
        <f>E114*J114</f>
        <v>0</v>
      </c>
      <c r="O114" s="112"/>
      <c r="Z114" s="122"/>
      <c r="AA114" s="122">
        <v>3</v>
      </c>
      <c r="AB114" s="122">
        <v>1</v>
      </c>
      <c r="AC114" s="122">
        <v>59217472</v>
      </c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CA114" s="122">
        <v>3</v>
      </c>
      <c r="CB114" s="122">
        <v>1</v>
      </c>
      <c r="CZ114" s="79">
        <v>1</v>
      </c>
    </row>
    <row r="115" spans="1:104" x14ac:dyDescent="0.2">
      <c r="A115" s="113">
        <v>53</v>
      </c>
      <c r="B115" s="114" t="s">
        <v>299</v>
      </c>
      <c r="C115" s="115" t="s">
        <v>300</v>
      </c>
      <c r="D115" s="116" t="s">
        <v>35</v>
      </c>
      <c r="E115" s="117">
        <v>48.41</v>
      </c>
      <c r="F115" s="118"/>
      <c r="G115" s="119">
        <f>E115*F115</f>
        <v>0</v>
      </c>
      <c r="H115" s="120">
        <v>0.13100000000008499</v>
      </c>
      <c r="I115" s="121">
        <f>E115*H115</f>
        <v>6.341710000004114</v>
      </c>
      <c r="J115" s="120"/>
      <c r="K115" s="121">
        <f>E115*J115</f>
        <v>0</v>
      </c>
      <c r="O115" s="112"/>
      <c r="Z115" s="122"/>
      <c r="AA115" s="122">
        <v>3</v>
      </c>
      <c r="AB115" s="122">
        <v>1</v>
      </c>
      <c r="AC115" s="122">
        <v>5924511900</v>
      </c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CA115" s="122">
        <v>3</v>
      </c>
      <c r="CB115" s="122">
        <v>1</v>
      </c>
      <c r="CZ115" s="79">
        <v>1</v>
      </c>
    </row>
    <row r="116" spans="1:104" x14ac:dyDescent="0.2">
      <c r="A116" s="123"/>
      <c r="B116" s="124"/>
      <c r="C116" s="125"/>
      <c r="D116" s="126"/>
      <c r="E116" s="126"/>
      <c r="F116" s="126"/>
      <c r="G116" s="127"/>
      <c r="I116" s="128"/>
      <c r="K116" s="128"/>
      <c r="L116" s="129"/>
      <c r="O116" s="11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</row>
    <row r="117" spans="1:104" x14ac:dyDescent="0.2">
      <c r="A117" s="123"/>
      <c r="B117" s="124"/>
      <c r="C117" s="130" t="s">
        <v>301</v>
      </c>
      <c r="D117" s="131"/>
      <c r="E117" s="132">
        <v>48.41</v>
      </c>
      <c r="F117" s="133"/>
      <c r="G117" s="134"/>
      <c r="H117" s="135"/>
      <c r="I117" s="128"/>
      <c r="K117" s="128"/>
      <c r="M117" s="136" t="s">
        <v>301</v>
      </c>
      <c r="O117" s="11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37">
        <f>C116</f>
        <v>0</v>
      </c>
      <c r="BE117" s="122"/>
      <c r="BF117" s="122"/>
      <c r="BG117" s="122"/>
      <c r="BH117" s="122"/>
      <c r="BI117" s="122"/>
      <c r="BJ117" s="122"/>
      <c r="BK117" s="122"/>
    </row>
    <row r="118" spans="1:104" ht="22.5" x14ac:dyDescent="0.2">
      <c r="A118" s="113">
        <v>54</v>
      </c>
      <c r="B118" s="114" t="s">
        <v>302</v>
      </c>
      <c r="C118" s="115" t="s">
        <v>303</v>
      </c>
      <c r="D118" s="116" t="s">
        <v>35</v>
      </c>
      <c r="E118" s="117">
        <v>112.991</v>
      </c>
      <c r="F118" s="118"/>
      <c r="G118" s="119">
        <f>E118*F118</f>
        <v>0</v>
      </c>
      <c r="H118" s="120">
        <v>0.144999999999982</v>
      </c>
      <c r="I118" s="121">
        <f>E118*H118</f>
        <v>16.383694999997967</v>
      </c>
      <c r="J118" s="120"/>
      <c r="K118" s="121">
        <f>E118*J118</f>
        <v>0</v>
      </c>
      <c r="O118" s="112"/>
      <c r="Z118" s="122"/>
      <c r="AA118" s="122">
        <v>3</v>
      </c>
      <c r="AB118" s="122">
        <v>1</v>
      </c>
      <c r="AC118" s="122" t="s">
        <v>302</v>
      </c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CA118" s="122">
        <v>3</v>
      </c>
      <c r="CB118" s="122">
        <v>1</v>
      </c>
      <c r="CZ118" s="79">
        <v>1</v>
      </c>
    </row>
    <row r="119" spans="1:104" x14ac:dyDescent="0.2">
      <c r="A119" s="123"/>
      <c r="B119" s="124"/>
      <c r="C119" s="130" t="s">
        <v>304</v>
      </c>
      <c r="D119" s="131"/>
      <c r="E119" s="132">
        <v>112.991</v>
      </c>
      <c r="F119" s="133"/>
      <c r="G119" s="134"/>
      <c r="H119" s="135"/>
      <c r="I119" s="128"/>
      <c r="K119" s="128"/>
      <c r="M119" s="136" t="s">
        <v>304</v>
      </c>
      <c r="O119" s="11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37" t="str">
        <f>C118</f>
        <v>Dlažba drenážní přírodní 17/20 x 17/20 x 8 cm 30 mm distančníky</v>
      </c>
      <c r="BE119" s="122"/>
      <c r="BF119" s="122"/>
      <c r="BG119" s="122"/>
      <c r="BH119" s="122"/>
      <c r="BI119" s="122"/>
      <c r="BJ119" s="122"/>
      <c r="BK119" s="122"/>
    </row>
    <row r="120" spans="1:104" x14ac:dyDescent="0.2">
      <c r="A120" s="138" t="s">
        <v>36</v>
      </c>
      <c r="B120" s="139" t="s">
        <v>266</v>
      </c>
      <c r="C120" s="140" t="s">
        <v>267</v>
      </c>
      <c r="D120" s="141"/>
      <c r="E120" s="142"/>
      <c r="F120" s="142"/>
      <c r="G120" s="143">
        <f>SUM(G91:G119)</f>
        <v>0</v>
      </c>
      <c r="H120" s="144"/>
      <c r="I120" s="145">
        <f>SUM(I91:I119)</f>
        <v>72.598074999997493</v>
      </c>
      <c r="J120" s="146"/>
      <c r="K120" s="145">
        <f>SUM(K91:K119)</f>
        <v>0</v>
      </c>
      <c r="O120" s="112"/>
      <c r="X120" s="147">
        <f>K120</f>
        <v>0</v>
      </c>
      <c r="Y120" s="147">
        <f>I120</f>
        <v>72.598074999997493</v>
      </c>
      <c r="Z120" s="148">
        <f>G120</f>
        <v>0</v>
      </c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49"/>
      <c r="BB120" s="149"/>
      <c r="BC120" s="149"/>
      <c r="BD120" s="149"/>
      <c r="BE120" s="149"/>
      <c r="BF120" s="149"/>
      <c r="BG120" s="122"/>
      <c r="BH120" s="122"/>
      <c r="BI120" s="122"/>
      <c r="BJ120" s="122"/>
      <c r="BK120" s="122"/>
    </row>
    <row r="121" spans="1:104" ht="14.25" customHeight="1" x14ac:dyDescent="0.2">
      <c r="A121" s="104" t="s">
        <v>32</v>
      </c>
      <c r="B121" s="105" t="s">
        <v>305</v>
      </c>
      <c r="C121" s="106" t="s">
        <v>306</v>
      </c>
      <c r="D121" s="107"/>
      <c r="E121" s="108"/>
      <c r="F121" s="108"/>
      <c r="G121" s="109"/>
      <c r="H121" s="110"/>
      <c r="I121" s="111"/>
      <c r="J121" s="110"/>
      <c r="K121" s="111"/>
      <c r="O121" s="112"/>
    </row>
    <row r="122" spans="1:104" ht="22.5" x14ac:dyDescent="0.2">
      <c r="A122" s="113">
        <v>55</v>
      </c>
      <c r="B122" s="114" t="s">
        <v>307</v>
      </c>
      <c r="C122" s="115" t="s">
        <v>308</v>
      </c>
      <c r="D122" s="116" t="s">
        <v>97</v>
      </c>
      <c r="E122" s="117">
        <v>1</v>
      </c>
      <c r="F122" s="118"/>
      <c r="G122" s="119">
        <f>E122*F122</f>
        <v>0</v>
      </c>
      <c r="H122" s="120">
        <v>0.430940000000192</v>
      </c>
      <c r="I122" s="121">
        <f>E122*H122</f>
        <v>0.430940000000192</v>
      </c>
      <c r="J122" s="120">
        <v>0</v>
      </c>
      <c r="K122" s="121">
        <f>E122*J122</f>
        <v>0</v>
      </c>
      <c r="O122" s="112"/>
      <c r="Z122" s="122"/>
      <c r="AA122" s="122">
        <v>1</v>
      </c>
      <c r="AB122" s="122">
        <v>1</v>
      </c>
      <c r="AC122" s="122">
        <v>1</v>
      </c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CA122" s="122">
        <v>1</v>
      </c>
      <c r="CB122" s="122">
        <v>1</v>
      </c>
      <c r="CZ122" s="79">
        <v>1</v>
      </c>
    </row>
    <row r="123" spans="1:104" x14ac:dyDescent="0.2">
      <c r="A123" s="138" t="s">
        <v>36</v>
      </c>
      <c r="B123" s="139" t="s">
        <v>305</v>
      </c>
      <c r="C123" s="140" t="s">
        <v>306</v>
      </c>
      <c r="D123" s="141"/>
      <c r="E123" s="142"/>
      <c r="F123" s="142"/>
      <c r="G123" s="143">
        <f>SUM(G121:G122)</f>
        <v>0</v>
      </c>
      <c r="H123" s="144"/>
      <c r="I123" s="145">
        <f>SUM(I121:I122)</f>
        <v>0.430940000000192</v>
      </c>
      <c r="J123" s="146"/>
      <c r="K123" s="145">
        <f>SUM(K121:K122)</f>
        <v>0</v>
      </c>
      <c r="O123" s="112"/>
      <c r="X123" s="147">
        <f>K123</f>
        <v>0</v>
      </c>
      <c r="Y123" s="147">
        <f>I123</f>
        <v>0.430940000000192</v>
      </c>
      <c r="Z123" s="148">
        <f>G123</f>
        <v>0</v>
      </c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49"/>
      <c r="BB123" s="149"/>
      <c r="BC123" s="149"/>
      <c r="BD123" s="149"/>
      <c r="BE123" s="149"/>
      <c r="BF123" s="149"/>
      <c r="BG123" s="122"/>
      <c r="BH123" s="122"/>
      <c r="BI123" s="122"/>
      <c r="BJ123" s="122"/>
      <c r="BK123" s="122"/>
    </row>
    <row r="124" spans="1:104" ht="14.25" customHeight="1" x14ac:dyDescent="0.2">
      <c r="A124" s="104" t="s">
        <v>32</v>
      </c>
      <c r="B124" s="105" t="s">
        <v>309</v>
      </c>
      <c r="C124" s="106" t="s">
        <v>310</v>
      </c>
      <c r="D124" s="107"/>
      <c r="E124" s="108"/>
      <c r="F124" s="108"/>
      <c r="G124" s="109"/>
      <c r="H124" s="110"/>
      <c r="I124" s="111"/>
      <c r="J124" s="110"/>
      <c r="K124" s="111"/>
      <c r="O124" s="112"/>
    </row>
    <row r="125" spans="1:104" x14ac:dyDescent="0.2">
      <c r="A125" s="113">
        <v>56</v>
      </c>
      <c r="B125" s="114" t="s">
        <v>311</v>
      </c>
      <c r="C125" s="115" t="s">
        <v>312</v>
      </c>
      <c r="D125" s="116" t="s">
        <v>35</v>
      </c>
      <c r="E125" s="117">
        <v>68.599999999999994</v>
      </c>
      <c r="F125" s="118"/>
      <c r="G125" s="119">
        <f>E125*F125</f>
        <v>0</v>
      </c>
      <c r="H125" s="120">
        <v>0</v>
      </c>
      <c r="I125" s="121">
        <f>E125*H125</f>
        <v>0</v>
      </c>
      <c r="J125" s="120">
        <v>-0.224999999999909</v>
      </c>
      <c r="K125" s="121">
        <f>E125*J125</f>
        <v>-15.434999999993757</v>
      </c>
      <c r="O125" s="112"/>
      <c r="Z125" s="122"/>
      <c r="AA125" s="122">
        <v>1</v>
      </c>
      <c r="AB125" s="122">
        <v>1</v>
      </c>
      <c r="AC125" s="122">
        <v>1</v>
      </c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CA125" s="122">
        <v>1</v>
      </c>
      <c r="CB125" s="122">
        <v>1</v>
      </c>
      <c r="CZ125" s="79">
        <v>1</v>
      </c>
    </row>
    <row r="126" spans="1:104" x14ac:dyDescent="0.2">
      <c r="A126" s="113">
        <v>57</v>
      </c>
      <c r="B126" s="114" t="s">
        <v>313</v>
      </c>
      <c r="C126" s="115" t="s">
        <v>314</v>
      </c>
      <c r="D126" s="116" t="s">
        <v>35</v>
      </c>
      <c r="E126" s="117">
        <v>68.599999999999994</v>
      </c>
      <c r="F126" s="118"/>
      <c r="G126" s="119">
        <f>E126*F126</f>
        <v>0</v>
      </c>
      <c r="H126" s="120">
        <v>0</v>
      </c>
      <c r="I126" s="121">
        <f>E126*H126</f>
        <v>0</v>
      </c>
      <c r="J126" s="120">
        <v>-0.55000000000018201</v>
      </c>
      <c r="K126" s="121">
        <f>E126*J126</f>
        <v>-37.730000000012481</v>
      </c>
      <c r="O126" s="112"/>
      <c r="Z126" s="122"/>
      <c r="AA126" s="122">
        <v>1</v>
      </c>
      <c r="AB126" s="122">
        <v>1</v>
      </c>
      <c r="AC126" s="122">
        <v>1</v>
      </c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CA126" s="122">
        <v>1</v>
      </c>
      <c r="CB126" s="122">
        <v>1</v>
      </c>
      <c r="CZ126" s="79">
        <v>1</v>
      </c>
    </row>
    <row r="127" spans="1:104" x14ac:dyDescent="0.2">
      <c r="A127" s="113">
        <v>58</v>
      </c>
      <c r="B127" s="114" t="s">
        <v>315</v>
      </c>
      <c r="C127" s="115" t="s">
        <v>316</v>
      </c>
      <c r="D127" s="116" t="s">
        <v>86</v>
      </c>
      <c r="E127" s="117">
        <v>67.5</v>
      </c>
      <c r="F127" s="118"/>
      <c r="G127" s="119">
        <f>E127*F127</f>
        <v>0</v>
      </c>
      <c r="H127" s="120">
        <v>0</v>
      </c>
      <c r="I127" s="121">
        <f>E127*H127</f>
        <v>0</v>
      </c>
      <c r="J127" s="120">
        <v>-0.230000000000018</v>
      </c>
      <c r="K127" s="121">
        <f>E127*J127</f>
        <v>-15.525000000001215</v>
      </c>
      <c r="O127" s="112"/>
      <c r="Z127" s="122"/>
      <c r="AA127" s="122">
        <v>1</v>
      </c>
      <c r="AB127" s="122">
        <v>1</v>
      </c>
      <c r="AC127" s="122">
        <v>1</v>
      </c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CA127" s="122">
        <v>1</v>
      </c>
      <c r="CB127" s="122">
        <v>1</v>
      </c>
      <c r="CZ127" s="79">
        <v>1</v>
      </c>
    </row>
    <row r="128" spans="1:104" x14ac:dyDescent="0.2">
      <c r="A128" s="113">
        <v>59</v>
      </c>
      <c r="B128" s="114" t="s">
        <v>317</v>
      </c>
      <c r="C128" s="115" t="s">
        <v>318</v>
      </c>
      <c r="D128" s="116" t="s">
        <v>86</v>
      </c>
      <c r="E128" s="117">
        <v>58.7</v>
      </c>
      <c r="F128" s="118"/>
      <c r="G128" s="119">
        <f>E128*F128</f>
        <v>0</v>
      </c>
      <c r="H128" s="120">
        <v>0</v>
      </c>
      <c r="I128" s="121">
        <f>E128*H128</f>
        <v>0</v>
      </c>
      <c r="J128" s="120">
        <v>-0.26999999999998198</v>
      </c>
      <c r="K128" s="121">
        <f>E128*J128</f>
        <v>-15.848999999998943</v>
      </c>
      <c r="O128" s="112"/>
      <c r="Z128" s="122"/>
      <c r="AA128" s="122">
        <v>1</v>
      </c>
      <c r="AB128" s="122">
        <v>1</v>
      </c>
      <c r="AC128" s="122">
        <v>1</v>
      </c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CA128" s="122">
        <v>1</v>
      </c>
      <c r="CB128" s="122">
        <v>1</v>
      </c>
      <c r="CZ128" s="79">
        <v>1</v>
      </c>
    </row>
    <row r="129" spans="1:104" x14ac:dyDescent="0.2">
      <c r="A129" s="113">
        <v>60</v>
      </c>
      <c r="B129" s="114" t="s">
        <v>319</v>
      </c>
      <c r="C129" s="115" t="s">
        <v>320</v>
      </c>
      <c r="D129" s="116" t="s">
        <v>86</v>
      </c>
      <c r="E129" s="117">
        <v>118</v>
      </c>
      <c r="F129" s="118"/>
      <c r="G129" s="119">
        <f>E129*F129</f>
        <v>0</v>
      </c>
      <c r="H129" s="120">
        <v>0</v>
      </c>
      <c r="I129" s="121">
        <f>E129*H129</f>
        <v>0</v>
      </c>
      <c r="J129" s="120">
        <v>-0.115000000000009</v>
      </c>
      <c r="K129" s="121">
        <f>E129*J129</f>
        <v>-13.570000000001063</v>
      </c>
      <c r="O129" s="112"/>
      <c r="Z129" s="122"/>
      <c r="AA129" s="122">
        <v>1</v>
      </c>
      <c r="AB129" s="122">
        <v>1</v>
      </c>
      <c r="AC129" s="122">
        <v>1</v>
      </c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CA129" s="122">
        <v>1</v>
      </c>
      <c r="CB129" s="122">
        <v>1</v>
      </c>
      <c r="CZ129" s="79">
        <v>1</v>
      </c>
    </row>
    <row r="130" spans="1:104" x14ac:dyDescent="0.2">
      <c r="A130" s="123"/>
      <c r="B130" s="124"/>
      <c r="C130" s="130" t="s">
        <v>321</v>
      </c>
      <c r="D130" s="131"/>
      <c r="E130" s="132">
        <v>118</v>
      </c>
      <c r="F130" s="133"/>
      <c r="G130" s="134"/>
      <c r="H130" s="135"/>
      <c r="I130" s="128"/>
      <c r="K130" s="128"/>
      <c r="M130" s="136" t="s">
        <v>321</v>
      </c>
      <c r="O130" s="11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37" t="str">
        <f>C129</f>
        <v>Vytrhání obrub a krajníků z dlažebních kostek</v>
      </c>
      <c r="BE130" s="122"/>
      <c r="BF130" s="122"/>
      <c r="BG130" s="122"/>
      <c r="BH130" s="122"/>
      <c r="BI130" s="122"/>
      <c r="BJ130" s="122"/>
      <c r="BK130" s="122"/>
    </row>
    <row r="131" spans="1:104" x14ac:dyDescent="0.2">
      <c r="A131" s="113">
        <v>61</v>
      </c>
      <c r="B131" s="114" t="s">
        <v>322</v>
      </c>
      <c r="C131" s="115" t="s">
        <v>323</v>
      </c>
      <c r="D131" s="116" t="s">
        <v>86</v>
      </c>
      <c r="E131" s="117">
        <v>59</v>
      </c>
      <c r="F131" s="118"/>
      <c r="G131" s="119">
        <f>E131*F131</f>
        <v>0</v>
      </c>
      <c r="H131" s="120">
        <v>0</v>
      </c>
      <c r="I131" s="121">
        <f>E131*H131</f>
        <v>0</v>
      </c>
      <c r="J131" s="120">
        <v>0</v>
      </c>
      <c r="K131" s="121">
        <f>E131*J131</f>
        <v>0</v>
      </c>
      <c r="O131" s="112"/>
      <c r="Z131" s="122"/>
      <c r="AA131" s="122">
        <v>1</v>
      </c>
      <c r="AB131" s="122">
        <v>1</v>
      </c>
      <c r="AC131" s="122">
        <v>1</v>
      </c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CA131" s="122">
        <v>1</v>
      </c>
      <c r="CB131" s="122">
        <v>1</v>
      </c>
      <c r="CZ131" s="79">
        <v>1</v>
      </c>
    </row>
    <row r="132" spans="1:104" x14ac:dyDescent="0.2">
      <c r="A132" s="113">
        <v>62</v>
      </c>
      <c r="B132" s="114" t="s">
        <v>324</v>
      </c>
      <c r="C132" s="115" t="s">
        <v>325</v>
      </c>
      <c r="D132" s="116" t="s">
        <v>86</v>
      </c>
      <c r="E132" s="117">
        <v>59</v>
      </c>
      <c r="F132" s="118"/>
      <c r="G132" s="119">
        <f>E132*F132</f>
        <v>0</v>
      </c>
      <c r="H132" s="120">
        <v>0</v>
      </c>
      <c r="I132" s="121">
        <f>E132*H132</f>
        <v>0</v>
      </c>
      <c r="J132" s="120">
        <v>0</v>
      </c>
      <c r="K132" s="121">
        <f>E132*J132</f>
        <v>0</v>
      </c>
      <c r="O132" s="112"/>
      <c r="Z132" s="122"/>
      <c r="AA132" s="122">
        <v>1</v>
      </c>
      <c r="AB132" s="122">
        <v>1</v>
      </c>
      <c r="AC132" s="122">
        <v>1</v>
      </c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CA132" s="122">
        <v>1</v>
      </c>
      <c r="CB132" s="122">
        <v>1</v>
      </c>
      <c r="CZ132" s="79">
        <v>1</v>
      </c>
    </row>
    <row r="133" spans="1:104" x14ac:dyDescent="0.2">
      <c r="A133" s="113">
        <v>63</v>
      </c>
      <c r="B133" s="114" t="s">
        <v>326</v>
      </c>
      <c r="C133" s="115" t="s">
        <v>327</v>
      </c>
      <c r="D133" s="116" t="s">
        <v>86</v>
      </c>
      <c r="E133" s="117">
        <v>126.2</v>
      </c>
      <c r="F133" s="118"/>
      <c r="G133" s="119">
        <f>E133*F133</f>
        <v>0</v>
      </c>
      <c r="H133" s="120">
        <v>0</v>
      </c>
      <c r="I133" s="121">
        <f>E133*H133</f>
        <v>0</v>
      </c>
      <c r="J133" s="120">
        <v>0</v>
      </c>
      <c r="K133" s="121">
        <f>E133*J133</f>
        <v>0</v>
      </c>
      <c r="O133" s="112"/>
      <c r="Z133" s="122"/>
      <c r="AA133" s="122">
        <v>1</v>
      </c>
      <c r="AB133" s="122">
        <v>1</v>
      </c>
      <c r="AC133" s="122">
        <v>1</v>
      </c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CA133" s="122">
        <v>1</v>
      </c>
      <c r="CB133" s="122">
        <v>1</v>
      </c>
      <c r="CZ133" s="79">
        <v>1</v>
      </c>
    </row>
    <row r="134" spans="1:104" x14ac:dyDescent="0.2">
      <c r="A134" s="113">
        <v>64</v>
      </c>
      <c r="B134" s="114" t="s">
        <v>328</v>
      </c>
      <c r="C134" s="115" t="s">
        <v>329</v>
      </c>
      <c r="D134" s="116" t="s">
        <v>35</v>
      </c>
      <c r="E134" s="117">
        <v>68.599999999999994</v>
      </c>
      <c r="F134" s="118"/>
      <c r="G134" s="119">
        <f>E134*F134</f>
        <v>0</v>
      </c>
      <c r="H134" s="120">
        <v>0</v>
      </c>
      <c r="I134" s="121">
        <f>E134*H134</f>
        <v>0</v>
      </c>
      <c r="J134" s="120">
        <v>0</v>
      </c>
      <c r="K134" s="121">
        <f>E134*J134</f>
        <v>0</v>
      </c>
      <c r="O134" s="112"/>
      <c r="Z134" s="122"/>
      <c r="AA134" s="122">
        <v>1</v>
      </c>
      <c r="AB134" s="122">
        <v>1</v>
      </c>
      <c r="AC134" s="122">
        <v>1</v>
      </c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CA134" s="122">
        <v>1</v>
      </c>
      <c r="CB134" s="122">
        <v>1</v>
      </c>
      <c r="CZ134" s="79">
        <v>1</v>
      </c>
    </row>
    <row r="135" spans="1:104" x14ac:dyDescent="0.2">
      <c r="A135" s="113">
        <v>65</v>
      </c>
      <c r="B135" s="114" t="s">
        <v>330</v>
      </c>
      <c r="C135" s="115" t="s">
        <v>331</v>
      </c>
      <c r="D135" s="116" t="s">
        <v>35</v>
      </c>
      <c r="E135" s="117">
        <v>14.75</v>
      </c>
      <c r="F135" s="118"/>
      <c r="G135" s="119">
        <f>E135*F135</f>
        <v>0</v>
      </c>
      <c r="H135" s="120">
        <v>0</v>
      </c>
      <c r="I135" s="121">
        <f>E135*H135</f>
        <v>0</v>
      </c>
      <c r="J135" s="120">
        <v>0</v>
      </c>
      <c r="K135" s="121">
        <f>E135*J135</f>
        <v>0</v>
      </c>
      <c r="O135" s="112"/>
      <c r="Z135" s="122"/>
      <c r="AA135" s="122">
        <v>1</v>
      </c>
      <c r="AB135" s="122">
        <v>1</v>
      </c>
      <c r="AC135" s="122">
        <v>1</v>
      </c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CA135" s="122">
        <v>1</v>
      </c>
      <c r="CB135" s="122">
        <v>1</v>
      </c>
      <c r="CZ135" s="79">
        <v>1</v>
      </c>
    </row>
    <row r="136" spans="1:104" x14ac:dyDescent="0.2">
      <c r="A136" s="123"/>
      <c r="B136" s="124"/>
      <c r="C136" s="130" t="s">
        <v>332</v>
      </c>
      <c r="D136" s="131"/>
      <c r="E136" s="132">
        <v>14.75</v>
      </c>
      <c r="F136" s="133"/>
      <c r="G136" s="134"/>
      <c r="H136" s="135"/>
      <c r="I136" s="128"/>
      <c r="K136" s="128"/>
      <c r="M136" s="136" t="s">
        <v>332</v>
      </c>
      <c r="O136" s="11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37" t="str">
        <f>C135</f>
        <v>Očištění vybour.kostek drobných s výplní MC/živicí</v>
      </c>
      <c r="BE136" s="122"/>
      <c r="BF136" s="122"/>
      <c r="BG136" s="122"/>
      <c r="BH136" s="122"/>
      <c r="BI136" s="122"/>
      <c r="BJ136" s="122"/>
      <c r="BK136" s="122"/>
    </row>
    <row r="137" spans="1:104" x14ac:dyDescent="0.2">
      <c r="A137" s="123"/>
      <c r="B137" s="124"/>
      <c r="C137" s="130" t="s">
        <v>333</v>
      </c>
      <c r="D137" s="131"/>
      <c r="E137" s="132">
        <v>0</v>
      </c>
      <c r="F137" s="133"/>
      <c r="G137" s="134"/>
      <c r="H137" s="135"/>
      <c r="I137" s="128"/>
      <c r="K137" s="128"/>
      <c r="M137" s="136">
        <v>0</v>
      </c>
      <c r="O137" s="11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37" t="str">
        <f>C136</f>
        <v>59*0,25</v>
      </c>
      <c r="BE137" s="122"/>
      <c r="BF137" s="122"/>
      <c r="BG137" s="122"/>
      <c r="BH137" s="122"/>
      <c r="BI137" s="122"/>
      <c r="BJ137" s="122"/>
      <c r="BK137" s="122"/>
    </row>
    <row r="138" spans="1:104" x14ac:dyDescent="0.2">
      <c r="A138" s="138" t="s">
        <v>36</v>
      </c>
      <c r="B138" s="139" t="s">
        <v>309</v>
      </c>
      <c r="C138" s="140" t="s">
        <v>310</v>
      </c>
      <c r="D138" s="141"/>
      <c r="E138" s="142"/>
      <c r="F138" s="142"/>
      <c r="G138" s="143">
        <f>SUM(G124:G137)</f>
        <v>0</v>
      </c>
      <c r="H138" s="144"/>
      <c r="I138" s="145">
        <f>SUM(I124:I137)</f>
        <v>0</v>
      </c>
      <c r="J138" s="146"/>
      <c r="K138" s="145">
        <f>SUM(K124:K137)</f>
        <v>-98.109000000007455</v>
      </c>
      <c r="O138" s="112"/>
      <c r="X138" s="147">
        <f>K138</f>
        <v>-98.109000000007455</v>
      </c>
      <c r="Y138" s="147">
        <f>I138</f>
        <v>0</v>
      </c>
      <c r="Z138" s="148">
        <f>G138</f>
        <v>0</v>
      </c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49"/>
      <c r="BB138" s="149"/>
      <c r="BC138" s="149"/>
      <c r="BD138" s="149"/>
      <c r="BE138" s="149"/>
      <c r="BF138" s="149"/>
      <c r="BG138" s="122"/>
      <c r="BH138" s="122"/>
      <c r="BI138" s="122"/>
      <c r="BJ138" s="122"/>
      <c r="BK138" s="122"/>
    </row>
    <row r="139" spans="1:104" ht="14.25" customHeight="1" x14ac:dyDescent="0.2">
      <c r="A139" s="104" t="s">
        <v>32</v>
      </c>
      <c r="B139" s="105" t="s">
        <v>93</v>
      </c>
      <c r="C139" s="106" t="s">
        <v>94</v>
      </c>
      <c r="D139" s="107"/>
      <c r="E139" s="108"/>
      <c r="F139" s="108"/>
      <c r="G139" s="109"/>
      <c r="H139" s="110"/>
      <c r="I139" s="111"/>
      <c r="J139" s="110"/>
      <c r="K139" s="111"/>
      <c r="O139" s="112"/>
    </row>
    <row r="140" spans="1:104" ht="22.5" x14ac:dyDescent="0.2">
      <c r="A140" s="113">
        <v>66</v>
      </c>
      <c r="B140" s="114" t="s">
        <v>334</v>
      </c>
      <c r="C140" s="115" t="s">
        <v>335</v>
      </c>
      <c r="D140" s="116" t="s">
        <v>50</v>
      </c>
      <c r="E140" s="117">
        <v>1</v>
      </c>
      <c r="F140" s="118"/>
      <c r="G140" s="119">
        <f>E140*F140</f>
        <v>0</v>
      </c>
      <c r="H140" s="120">
        <v>0</v>
      </c>
      <c r="I140" s="121">
        <f>E140*H140</f>
        <v>0</v>
      </c>
      <c r="J140" s="120"/>
      <c r="K140" s="121">
        <f>E140*J140</f>
        <v>0</v>
      </c>
      <c r="O140" s="112"/>
      <c r="Z140" s="122"/>
      <c r="AA140" s="122">
        <v>12</v>
      </c>
      <c r="AB140" s="122">
        <v>0</v>
      </c>
      <c r="AC140" s="122">
        <v>111</v>
      </c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CA140" s="122">
        <v>12</v>
      </c>
      <c r="CB140" s="122">
        <v>0</v>
      </c>
      <c r="CZ140" s="79">
        <v>1</v>
      </c>
    </row>
    <row r="141" spans="1:104" x14ac:dyDescent="0.2">
      <c r="A141" s="138" t="s">
        <v>36</v>
      </c>
      <c r="B141" s="139" t="s">
        <v>93</v>
      </c>
      <c r="C141" s="140" t="s">
        <v>94</v>
      </c>
      <c r="D141" s="141"/>
      <c r="E141" s="142"/>
      <c r="F141" s="142"/>
      <c r="G141" s="143">
        <f>SUM(G139:G140)</f>
        <v>0</v>
      </c>
      <c r="H141" s="144"/>
      <c r="I141" s="145">
        <f>SUM(I139:I140)</f>
        <v>0</v>
      </c>
      <c r="J141" s="146"/>
      <c r="K141" s="145">
        <f>SUM(K139:K140)</f>
        <v>0</v>
      </c>
      <c r="O141" s="112"/>
      <c r="X141" s="147">
        <f>K141</f>
        <v>0</v>
      </c>
      <c r="Y141" s="147">
        <f>I141</f>
        <v>0</v>
      </c>
      <c r="Z141" s="148">
        <f>G141</f>
        <v>0</v>
      </c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49"/>
      <c r="BB141" s="149"/>
      <c r="BC141" s="149"/>
      <c r="BD141" s="149"/>
      <c r="BE141" s="149"/>
      <c r="BF141" s="149"/>
      <c r="BG141" s="122"/>
      <c r="BH141" s="122"/>
      <c r="BI141" s="122"/>
      <c r="BJ141" s="122"/>
      <c r="BK141" s="122"/>
    </row>
    <row r="142" spans="1:104" ht="14.25" customHeight="1" x14ac:dyDescent="0.2">
      <c r="A142" s="104" t="s">
        <v>32</v>
      </c>
      <c r="B142" s="105" t="s">
        <v>124</v>
      </c>
      <c r="C142" s="106" t="s">
        <v>125</v>
      </c>
      <c r="D142" s="107"/>
      <c r="E142" s="108"/>
      <c r="F142" s="108"/>
      <c r="G142" s="109"/>
      <c r="H142" s="110"/>
      <c r="I142" s="111"/>
      <c r="J142" s="110"/>
      <c r="K142" s="111"/>
      <c r="O142" s="112"/>
    </row>
    <row r="143" spans="1:104" x14ac:dyDescent="0.2">
      <c r="A143" s="113">
        <v>67</v>
      </c>
      <c r="B143" s="114" t="s">
        <v>336</v>
      </c>
      <c r="C143" s="115" t="s">
        <v>337</v>
      </c>
      <c r="D143" s="116" t="s">
        <v>128</v>
      </c>
      <c r="E143" s="117">
        <v>279.72862200009598</v>
      </c>
      <c r="F143" s="118"/>
      <c r="G143" s="119">
        <f>E143*F143</f>
        <v>0</v>
      </c>
      <c r="H143" s="120">
        <v>0</v>
      </c>
      <c r="I143" s="121">
        <f>E143*H143</f>
        <v>0</v>
      </c>
      <c r="J143" s="120"/>
      <c r="K143" s="121">
        <f>E143*J143</f>
        <v>0</v>
      </c>
      <c r="O143" s="112"/>
      <c r="Z143" s="122"/>
      <c r="AA143" s="122">
        <v>7</v>
      </c>
      <c r="AB143" s="122">
        <v>1</v>
      </c>
      <c r="AC143" s="122">
        <v>2</v>
      </c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CA143" s="122">
        <v>7</v>
      </c>
      <c r="CB143" s="122">
        <v>1</v>
      </c>
      <c r="CZ143" s="79">
        <v>1</v>
      </c>
    </row>
    <row r="144" spans="1:104" x14ac:dyDescent="0.2">
      <c r="A144" s="138" t="s">
        <v>36</v>
      </c>
      <c r="B144" s="139" t="s">
        <v>124</v>
      </c>
      <c r="C144" s="140" t="s">
        <v>125</v>
      </c>
      <c r="D144" s="141"/>
      <c r="E144" s="142"/>
      <c r="F144" s="142"/>
      <c r="G144" s="143">
        <f>SUM(G142:G143)</f>
        <v>0</v>
      </c>
      <c r="H144" s="144"/>
      <c r="I144" s="145">
        <f>SUM(I142:I143)</f>
        <v>0</v>
      </c>
      <c r="J144" s="146"/>
      <c r="K144" s="145">
        <f>SUM(K142:K143)</f>
        <v>0</v>
      </c>
      <c r="O144" s="112"/>
      <c r="X144" s="147">
        <f>K144</f>
        <v>0</v>
      </c>
      <c r="Y144" s="147">
        <f>I144</f>
        <v>0</v>
      </c>
      <c r="Z144" s="148">
        <f>G144</f>
        <v>0</v>
      </c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49"/>
      <c r="BB144" s="149"/>
      <c r="BC144" s="149"/>
      <c r="BD144" s="149"/>
      <c r="BE144" s="149"/>
      <c r="BF144" s="149"/>
      <c r="BG144" s="122"/>
      <c r="BH144" s="122"/>
      <c r="BI144" s="122"/>
      <c r="BJ144" s="122"/>
      <c r="BK144" s="122"/>
    </row>
    <row r="145" spans="1:104" ht="14.25" customHeight="1" x14ac:dyDescent="0.2">
      <c r="A145" s="104" t="s">
        <v>32</v>
      </c>
      <c r="B145" s="105" t="s">
        <v>129</v>
      </c>
      <c r="C145" s="106" t="s">
        <v>130</v>
      </c>
      <c r="D145" s="107"/>
      <c r="E145" s="108"/>
      <c r="F145" s="108"/>
      <c r="G145" s="109"/>
      <c r="H145" s="110"/>
      <c r="I145" s="111"/>
      <c r="J145" s="110"/>
      <c r="K145" s="111"/>
      <c r="O145" s="112"/>
    </row>
    <row r="146" spans="1:104" x14ac:dyDescent="0.2">
      <c r="A146" s="113">
        <v>68</v>
      </c>
      <c r="B146" s="114" t="s">
        <v>338</v>
      </c>
      <c r="C146" s="115" t="s">
        <v>339</v>
      </c>
      <c r="D146" s="116" t="s">
        <v>145</v>
      </c>
      <c r="E146" s="117">
        <v>113</v>
      </c>
      <c r="F146" s="118"/>
      <c r="G146" s="119">
        <f>E146*F146</f>
        <v>0</v>
      </c>
      <c r="H146" s="120">
        <v>0</v>
      </c>
      <c r="I146" s="121">
        <f>E146*H146</f>
        <v>0</v>
      </c>
      <c r="J146" s="120">
        <v>0</v>
      </c>
      <c r="K146" s="121">
        <f>E146*J146</f>
        <v>0</v>
      </c>
      <c r="O146" s="112"/>
      <c r="Z146" s="122"/>
      <c r="AA146" s="122">
        <v>1</v>
      </c>
      <c r="AB146" s="122">
        <v>1</v>
      </c>
      <c r="AC146" s="122">
        <v>1</v>
      </c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CA146" s="122">
        <v>1</v>
      </c>
      <c r="CB146" s="122">
        <v>1</v>
      </c>
      <c r="CZ146" s="79">
        <v>1</v>
      </c>
    </row>
    <row r="147" spans="1:104" x14ac:dyDescent="0.2">
      <c r="A147" s="113">
        <v>69</v>
      </c>
      <c r="B147" s="114" t="s">
        <v>131</v>
      </c>
      <c r="C147" s="115" t="s">
        <v>132</v>
      </c>
      <c r="D147" s="116" t="s">
        <v>128</v>
      </c>
      <c r="E147" s="117">
        <v>37.75</v>
      </c>
      <c r="F147" s="118"/>
      <c r="G147" s="119">
        <f>E147*F147</f>
        <v>0</v>
      </c>
      <c r="H147" s="120">
        <v>0</v>
      </c>
      <c r="I147" s="121">
        <f>E147*H147</f>
        <v>0</v>
      </c>
      <c r="J147" s="120">
        <v>0</v>
      </c>
      <c r="K147" s="121">
        <f>E147*J147</f>
        <v>0</v>
      </c>
      <c r="O147" s="112"/>
      <c r="Z147" s="122"/>
      <c r="AA147" s="122">
        <v>1</v>
      </c>
      <c r="AB147" s="122">
        <v>3</v>
      </c>
      <c r="AC147" s="122">
        <v>3</v>
      </c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CA147" s="122">
        <v>1</v>
      </c>
      <c r="CB147" s="122">
        <v>3</v>
      </c>
      <c r="CZ147" s="79">
        <v>1</v>
      </c>
    </row>
    <row r="148" spans="1:104" x14ac:dyDescent="0.2">
      <c r="A148" s="123"/>
      <c r="B148" s="124"/>
      <c r="C148" s="125" t="s">
        <v>340</v>
      </c>
      <c r="D148" s="126"/>
      <c r="E148" s="126"/>
      <c r="F148" s="126"/>
      <c r="G148" s="127"/>
      <c r="I148" s="128"/>
      <c r="K148" s="128"/>
      <c r="L148" s="129" t="s">
        <v>340</v>
      </c>
      <c r="O148" s="11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</row>
    <row r="149" spans="1:104" x14ac:dyDescent="0.2">
      <c r="A149" s="113">
        <v>70</v>
      </c>
      <c r="B149" s="114" t="s">
        <v>341</v>
      </c>
      <c r="C149" s="115" t="s">
        <v>342</v>
      </c>
      <c r="D149" s="116" t="s">
        <v>128</v>
      </c>
      <c r="E149" s="117">
        <v>46.808999999999997</v>
      </c>
      <c r="F149" s="118"/>
      <c r="G149" s="119">
        <f>E149*F149</f>
        <v>0</v>
      </c>
      <c r="H149" s="120">
        <v>0</v>
      </c>
      <c r="I149" s="121">
        <f>E149*H149</f>
        <v>0</v>
      </c>
      <c r="J149" s="120">
        <v>0</v>
      </c>
      <c r="K149" s="121">
        <f>E149*J149</f>
        <v>0</v>
      </c>
      <c r="O149" s="112"/>
      <c r="Z149" s="122"/>
      <c r="AA149" s="122">
        <v>1</v>
      </c>
      <c r="AB149" s="122">
        <v>3</v>
      </c>
      <c r="AC149" s="122">
        <v>3</v>
      </c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CA149" s="122">
        <v>1</v>
      </c>
      <c r="CB149" s="122">
        <v>3</v>
      </c>
      <c r="CZ149" s="79">
        <v>1</v>
      </c>
    </row>
    <row r="150" spans="1:104" x14ac:dyDescent="0.2">
      <c r="A150" s="123"/>
      <c r="B150" s="124"/>
      <c r="C150" s="125" t="s">
        <v>343</v>
      </c>
      <c r="D150" s="126"/>
      <c r="E150" s="126"/>
      <c r="F150" s="126"/>
      <c r="G150" s="127"/>
      <c r="I150" s="128"/>
      <c r="K150" s="128"/>
      <c r="L150" s="129" t="s">
        <v>343</v>
      </c>
      <c r="O150" s="11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</row>
    <row r="151" spans="1:104" x14ac:dyDescent="0.2">
      <c r="A151" s="123"/>
      <c r="B151" s="124"/>
      <c r="C151" s="130" t="s">
        <v>344</v>
      </c>
      <c r="D151" s="131"/>
      <c r="E151" s="132">
        <v>46.808999999999997</v>
      </c>
      <c r="F151" s="133"/>
      <c r="G151" s="134"/>
      <c r="H151" s="135"/>
      <c r="I151" s="128"/>
      <c r="K151" s="128"/>
      <c r="M151" s="136" t="s">
        <v>344</v>
      </c>
      <c r="O151" s="11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37" t="str">
        <f>C150</f>
        <v>určeno k recyklaci</v>
      </c>
      <c r="BE151" s="122"/>
      <c r="BF151" s="122"/>
      <c r="BG151" s="122"/>
      <c r="BH151" s="122"/>
      <c r="BI151" s="122"/>
      <c r="BJ151" s="122"/>
      <c r="BK151" s="122"/>
    </row>
    <row r="152" spans="1:104" x14ac:dyDescent="0.2">
      <c r="A152" s="138" t="s">
        <v>36</v>
      </c>
      <c r="B152" s="139" t="s">
        <v>129</v>
      </c>
      <c r="C152" s="140" t="s">
        <v>130</v>
      </c>
      <c r="D152" s="141"/>
      <c r="E152" s="142"/>
      <c r="F152" s="142"/>
      <c r="G152" s="143">
        <f>SUM(G145:G151)</f>
        <v>0</v>
      </c>
      <c r="H152" s="144"/>
      <c r="I152" s="145">
        <f>SUM(I145:I151)</f>
        <v>0</v>
      </c>
      <c r="J152" s="146"/>
      <c r="K152" s="145">
        <f>SUM(K145:K151)</f>
        <v>0</v>
      </c>
      <c r="O152" s="112"/>
      <c r="X152" s="147">
        <f>K152</f>
        <v>0</v>
      </c>
      <c r="Y152" s="147">
        <f>I152</f>
        <v>0</v>
      </c>
      <c r="Z152" s="148">
        <f>G152</f>
        <v>0</v>
      </c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49"/>
      <c r="BB152" s="149"/>
      <c r="BC152" s="149"/>
      <c r="BD152" s="149"/>
      <c r="BE152" s="149"/>
      <c r="BF152" s="149"/>
      <c r="BG152" s="122"/>
      <c r="BH152" s="122"/>
      <c r="BI152" s="122"/>
      <c r="BJ152" s="122"/>
      <c r="BK152" s="122"/>
    </row>
    <row r="153" spans="1:104" ht="14.25" customHeight="1" x14ac:dyDescent="0.2">
      <c r="A153" s="104" t="s">
        <v>32</v>
      </c>
      <c r="B153" s="105" t="s">
        <v>133</v>
      </c>
      <c r="C153" s="106" t="s">
        <v>134</v>
      </c>
      <c r="D153" s="107"/>
      <c r="E153" s="108"/>
      <c r="F153" s="108"/>
      <c r="G153" s="109"/>
      <c r="H153" s="110"/>
      <c r="I153" s="111"/>
      <c r="J153" s="110"/>
      <c r="K153" s="111"/>
      <c r="O153" s="112"/>
    </row>
    <row r="154" spans="1:104" x14ac:dyDescent="0.2">
      <c r="A154" s="113">
        <v>71</v>
      </c>
      <c r="B154" s="114" t="s">
        <v>345</v>
      </c>
      <c r="C154" s="115" t="s">
        <v>136</v>
      </c>
      <c r="D154" s="116" t="s">
        <v>128</v>
      </c>
      <c r="E154" s="117">
        <v>84.558999999999997</v>
      </c>
      <c r="F154" s="118"/>
      <c r="G154" s="119">
        <f>E154*F154</f>
        <v>0</v>
      </c>
      <c r="H154" s="120">
        <v>0</v>
      </c>
      <c r="I154" s="121">
        <f>E154*H154</f>
        <v>0</v>
      </c>
      <c r="J154" s="120">
        <v>0</v>
      </c>
      <c r="K154" s="121">
        <f>E154*J154</f>
        <v>0</v>
      </c>
      <c r="O154" s="112"/>
      <c r="Z154" s="122"/>
      <c r="AA154" s="122">
        <v>1</v>
      </c>
      <c r="AB154" s="122">
        <v>3</v>
      </c>
      <c r="AC154" s="122">
        <v>3</v>
      </c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CA154" s="122">
        <v>1</v>
      </c>
      <c r="CB154" s="122">
        <v>3</v>
      </c>
      <c r="CZ154" s="79">
        <v>1</v>
      </c>
    </row>
    <row r="155" spans="1:104" x14ac:dyDescent="0.2">
      <c r="A155" s="113">
        <v>72</v>
      </c>
      <c r="B155" s="114" t="s">
        <v>346</v>
      </c>
      <c r="C155" s="115" t="s">
        <v>347</v>
      </c>
      <c r="D155" s="116" t="s">
        <v>128</v>
      </c>
      <c r="E155" s="117">
        <v>424.30900000000003</v>
      </c>
      <c r="F155" s="118"/>
      <c r="G155" s="119">
        <f>E155*F155</f>
        <v>0</v>
      </c>
      <c r="H155" s="120">
        <v>0</v>
      </c>
      <c r="I155" s="121">
        <f>E155*H155</f>
        <v>0</v>
      </c>
      <c r="J155" s="120">
        <v>0</v>
      </c>
      <c r="K155" s="121">
        <f>E155*J155</f>
        <v>0</v>
      </c>
      <c r="O155" s="112"/>
      <c r="Z155" s="122"/>
      <c r="AA155" s="122">
        <v>1</v>
      </c>
      <c r="AB155" s="122">
        <v>3</v>
      </c>
      <c r="AC155" s="122">
        <v>3</v>
      </c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CA155" s="122">
        <v>1</v>
      </c>
      <c r="CB155" s="122">
        <v>3</v>
      </c>
      <c r="CZ155" s="79">
        <v>1</v>
      </c>
    </row>
    <row r="156" spans="1:104" x14ac:dyDescent="0.2">
      <c r="A156" s="123"/>
      <c r="B156" s="124"/>
      <c r="C156" s="130" t="s">
        <v>348</v>
      </c>
      <c r="D156" s="131"/>
      <c r="E156" s="132">
        <v>46.808999999999997</v>
      </c>
      <c r="F156" s="133"/>
      <c r="G156" s="134"/>
      <c r="H156" s="135"/>
      <c r="I156" s="128"/>
      <c r="K156" s="128"/>
      <c r="M156" s="136" t="s">
        <v>348</v>
      </c>
      <c r="O156" s="11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37" t="str">
        <f>C155</f>
        <v>Příplatek k odvozu za každý další 1 km</v>
      </c>
      <c r="BE156" s="122"/>
      <c r="BF156" s="122"/>
      <c r="BG156" s="122"/>
      <c r="BH156" s="122"/>
      <c r="BI156" s="122"/>
      <c r="BJ156" s="122"/>
      <c r="BK156" s="122"/>
    </row>
    <row r="157" spans="1:104" x14ac:dyDescent="0.2">
      <c r="A157" s="123"/>
      <c r="B157" s="124"/>
      <c r="C157" s="130" t="s">
        <v>349</v>
      </c>
      <c r="D157" s="131"/>
      <c r="E157" s="132">
        <v>377.5</v>
      </c>
      <c r="F157" s="133"/>
      <c r="G157" s="134"/>
      <c r="H157" s="135"/>
      <c r="I157" s="128"/>
      <c r="K157" s="128"/>
      <c r="M157" s="136" t="s">
        <v>349</v>
      </c>
      <c r="O157" s="11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37" t="str">
        <f>C156</f>
        <v>skládka Lutopecny:46,8090*1</v>
      </c>
      <c r="BE157" s="122"/>
      <c r="BF157" s="122"/>
      <c r="BG157" s="122"/>
      <c r="BH157" s="122"/>
      <c r="BI157" s="122"/>
      <c r="BJ157" s="122"/>
      <c r="BK157" s="122"/>
    </row>
    <row r="158" spans="1:104" x14ac:dyDescent="0.2">
      <c r="A158" s="113">
        <v>73</v>
      </c>
      <c r="B158" s="114" t="s">
        <v>140</v>
      </c>
      <c r="C158" s="115" t="s">
        <v>141</v>
      </c>
      <c r="D158" s="116" t="s">
        <v>128</v>
      </c>
      <c r="E158" s="117">
        <v>84.558999999999997</v>
      </c>
      <c r="F158" s="118"/>
      <c r="G158" s="119">
        <f>E158*F158</f>
        <v>0</v>
      </c>
      <c r="H158" s="120">
        <v>0</v>
      </c>
      <c r="I158" s="121">
        <f>E158*H158</f>
        <v>0</v>
      </c>
      <c r="J158" s="120">
        <v>0</v>
      </c>
      <c r="K158" s="121">
        <f>E158*J158</f>
        <v>0</v>
      </c>
      <c r="O158" s="112"/>
      <c r="Z158" s="122"/>
      <c r="AA158" s="122">
        <v>1</v>
      </c>
      <c r="AB158" s="122">
        <v>3</v>
      </c>
      <c r="AC158" s="122">
        <v>3</v>
      </c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CA158" s="122">
        <v>1</v>
      </c>
      <c r="CB158" s="122">
        <v>3</v>
      </c>
      <c r="CZ158" s="79">
        <v>1</v>
      </c>
    </row>
    <row r="159" spans="1:104" x14ac:dyDescent="0.2">
      <c r="A159" s="123"/>
      <c r="B159" s="124"/>
      <c r="C159" s="130" t="s">
        <v>350</v>
      </c>
      <c r="D159" s="131"/>
      <c r="E159" s="132">
        <v>37.75</v>
      </c>
      <c r="F159" s="133"/>
      <c r="G159" s="134"/>
      <c r="H159" s="135"/>
      <c r="I159" s="128"/>
      <c r="K159" s="128"/>
      <c r="M159" s="136" t="s">
        <v>350</v>
      </c>
      <c r="O159" s="11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37" t="str">
        <f>C158</f>
        <v>Nakládání suti na dopravní prostředky</v>
      </c>
      <c r="BE159" s="122"/>
      <c r="BF159" s="122"/>
      <c r="BG159" s="122"/>
      <c r="BH159" s="122"/>
      <c r="BI159" s="122"/>
      <c r="BJ159" s="122"/>
      <c r="BK159" s="122"/>
    </row>
    <row r="160" spans="1:104" x14ac:dyDescent="0.2">
      <c r="A160" s="123"/>
      <c r="B160" s="124"/>
      <c r="C160" s="130" t="s">
        <v>344</v>
      </c>
      <c r="D160" s="131"/>
      <c r="E160" s="132">
        <v>46.808999999999997</v>
      </c>
      <c r="F160" s="133"/>
      <c r="G160" s="134"/>
      <c r="H160" s="135"/>
      <c r="I160" s="128"/>
      <c r="K160" s="128"/>
      <c r="M160" s="136" t="s">
        <v>344</v>
      </c>
      <c r="O160" s="11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37" t="str">
        <f>C159</f>
        <v>37,75</v>
      </c>
      <c r="BE160" s="122"/>
      <c r="BF160" s="122"/>
      <c r="BG160" s="122"/>
      <c r="BH160" s="122"/>
      <c r="BI160" s="122"/>
      <c r="BJ160" s="122"/>
      <c r="BK160" s="122"/>
    </row>
    <row r="161" spans="1:63" x14ac:dyDescent="0.2">
      <c r="A161" s="138" t="s">
        <v>36</v>
      </c>
      <c r="B161" s="139" t="s">
        <v>133</v>
      </c>
      <c r="C161" s="140" t="s">
        <v>134</v>
      </c>
      <c r="D161" s="141"/>
      <c r="E161" s="142"/>
      <c r="F161" s="142"/>
      <c r="G161" s="143">
        <f>SUM(G153:G160)</f>
        <v>0</v>
      </c>
      <c r="H161" s="144"/>
      <c r="I161" s="145">
        <f>SUM(I153:I160)</f>
        <v>0</v>
      </c>
      <c r="J161" s="146"/>
      <c r="K161" s="145">
        <f>SUM(K153:K160)</f>
        <v>0</v>
      </c>
      <c r="O161" s="112"/>
      <c r="X161" s="147">
        <f>K161</f>
        <v>0</v>
      </c>
      <c r="Y161" s="147">
        <f>I161</f>
        <v>0</v>
      </c>
      <c r="Z161" s="148">
        <f>G161</f>
        <v>0</v>
      </c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49"/>
      <c r="BB161" s="149"/>
      <c r="BC161" s="149"/>
      <c r="BD161" s="149"/>
      <c r="BE161" s="149"/>
      <c r="BF161" s="149"/>
      <c r="BG161" s="122"/>
      <c r="BH161" s="122"/>
      <c r="BI161" s="122"/>
      <c r="BJ161" s="122"/>
      <c r="BK161" s="122"/>
    </row>
    <row r="162" spans="1:63" x14ac:dyDescent="0.2">
      <c r="A162" s="150" t="s">
        <v>37</v>
      </c>
      <c r="B162" s="151" t="s">
        <v>38</v>
      </c>
      <c r="C162" s="152"/>
      <c r="D162" s="153"/>
      <c r="E162" s="154"/>
      <c r="F162" s="154"/>
      <c r="G162" s="155">
        <f>SUM(Z7:Z162)</f>
        <v>0</v>
      </c>
      <c r="H162" s="156"/>
      <c r="I162" s="157">
        <f>SUM(Y7:Y162)</f>
        <v>280.00749400009624</v>
      </c>
      <c r="J162" s="156"/>
      <c r="K162" s="157">
        <f>SUM(X7:X162)</f>
        <v>-98.109000000007455</v>
      </c>
      <c r="O162" s="112"/>
      <c r="BA162" s="158"/>
      <c r="BB162" s="158"/>
      <c r="BC162" s="158"/>
      <c r="BD162" s="158"/>
      <c r="BE162" s="158"/>
      <c r="BF162" s="158"/>
    </row>
    <row r="163" spans="1:63" x14ac:dyDescent="0.2">
      <c r="E163" s="79"/>
    </row>
    <row r="164" spans="1:63" x14ac:dyDescent="0.2">
      <c r="E164" s="79"/>
    </row>
    <row r="165" spans="1:63" x14ac:dyDescent="0.2">
      <c r="E165" s="79"/>
    </row>
    <row r="166" spans="1:63" x14ac:dyDescent="0.2">
      <c r="E166" s="79"/>
    </row>
    <row r="167" spans="1:63" x14ac:dyDescent="0.2">
      <c r="E167" s="79"/>
    </row>
    <row r="168" spans="1:63" x14ac:dyDescent="0.2">
      <c r="E168" s="79"/>
    </row>
    <row r="169" spans="1:63" x14ac:dyDescent="0.2">
      <c r="E169" s="79"/>
    </row>
    <row r="170" spans="1:63" x14ac:dyDescent="0.2">
      <c r="E170" s="79"/>
    </row>
    <row r="171" spans="1:63" x14ac:dyDescent="0.2">
      <c r="E171" s="79"/>
    </row>
    <row r="172" spans="1:63" x14ac:dyDescent="0.2">
      <c r="E172" s="79"/>
    </row>
    <row r="173" spans="1:63" x14ac:dyDescent="0.2">
      <c r="E173" s="79"/>
    </row>
    <row r="174" spans="1:63" x14ac:dyDescent="0.2">
      <c r="E174" s="79"/>
    </row>
    <row r="175" spans="1:63" x14ac:dyDescent="0.2">
      <c r="E175" s="79"/>
    </row>
    <row r="176" spans="1:63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1:7" x14ac:dyDescent="0.2">
      <c r="E209" s="79"/>
    </row>
    <row r="210" spans="1:7" x14ac:dyDescent="0.2">
      <c r="E210" s="79"/>
    </row>
    <row r="211" spans="1:7" x14ac:dyDescent="0.2">
      <c r="E211" s="79"/>
    </row>
    <row r="212" spans="1:7" x14ac:dyDescent="0.2">
      <c r="E212" s="79"/>
    </row>
    <row r="213" spans="1:7" x14ac:dyDescent="0.2">
      <c r="E213" s="79"/>
    </row>
    <row r="214" spans="1:7" x14ac:dyDescent="0.2">
      <c r="E214" s="79"/>
    </row>
    <row r="215" spans="1:7" x14ac:dyDescent="0.2">
      <c r="E215" s="79"/>
    </row>
    <row r="216" spans="1:7" x14ac:dyDescent="0.2">
      <c r="A216" s="160"/>
      <c r="B216" s="160"/>
    </row>
    <row r="217" spans="1:7" x14ac:dyDescent="0.2">
      <c r="C217" s="161"/>
      <c r="D217" s="161"/>
      <c r="E217" s="162"/>
      <c r="F217" s="161"/>
      <c r="G217" s="163"/>
    </row>
    <row r="218" spans="1:7" x14ac:dyDescent="0.2">
      <c r="A218" s="160"/>
      <c r="B218" s="160"/>
    </row>
    <row r="1135" spans="1:7" x14ac:dyDescent="0.2">
      <c r="A1135" s="164"/>
      <c r="B1135" s="165"/>
      <c r="C1135" s="166" t="s">
        <v>40</v>
      </c>
      <c r="D1135" s="167"/>
      <c r="F1135" s="98"/>
      <c r="G1135" s="128">
        <v>100000</v>
      </c>
    </row>
    <row r="1136" spans="1:7" x14ac:dyDescent="0.2">
      <c r="A1136" s="164"/>
      <c r="B1136" s="165"/>
      <c r="C1136" s="166" t="s">
        <v>41</v>
      </c>
      <c r="D1136" s="167"/>
      <c r="F1136" s="98"/>
      <c r="G1136" s="128">
        <v>100000</v>
      </c>
    </row>
    <row r="1137" spans="1:7" x14ac:dyDescent="0.2">
      <c r="A1137" s="164"/>
      <c r="B1137" s="165"/>
      <c r="C1137" s="166" t="s">
        <v>42</v>
      </c>
      <c r="D1137" s="167"/>
      <c r="F1137" s="98"/>
      <c r="G1137" s="128">
        <v>100000</v>
      </c>
    </row>
    <row r="1138" spans="1:7" x14ac:dyDescent="0.2">
      <c r="A1138" s="164"/>
      <c r="B1138" s="165"/>
      <c r="C1138" s="166" t="s">
        <v>43</v>
      </c>
      <c r="D1138" s="167"/>
      <c r="F1138" s="98"/>
      <c r="G1138" s="128">
        <v>100000</v>
      </c>
    </row>
    <row r="1139" spans="1:7" x14ac:dyDescent="0.2">
      <c r="A1139" s="164"/>
      <c r="B1139" s="165"/>
      <c r="C1139" s="166" t="s">
        <v>44</v>
      </c>
      <c r="D1139" s="167"/>
      <c r="F1139" s="98"/>
      <c r="G1139" s="128">
        <v>100000</v>
      </c>
    </row>
    <row r="1140" spans="1:7" x14ac:dyDescent="0.2">
      <c r="A1140" s="164"/>
      <c r="B1140" s="165"/>
      <c r="C1140" s="166" t="s">
        <v>45</v>
      </c>
      <c r="D1140" s="167"/>
      <c r="F1140" s="98"/>
      <c r="G1140" s="128">
        <v>100000</v>
      </c>
    </row>
    <row r="1141" spans="1:7" x14ac:dyDescent="0.2">
      <c r="A1141" s="164"/>
      <c r="B1141" s="165"/>
      <c r="C1141" s="166" t="s">
        <v>46</v>
      </c>
      <c r="D1141" s="167"/>
      <c r="F1141" s="98"/>
      <c r="G1141" s="128">
        <v>100000</v>
      </c>
    </row>
  </sheetData>
  <mergeCells count="61">
    <mergeCell ref="C156:D156"/>
    <mergeCell ref="C157:D157"/>
    <mergeCell ref="C159:D159"/>
    <mergeCell ref="C160:D160"/>
    <mergeCell ref="C148:G148"/>
    <mergeCell ref="C150:G150"/>
    <mergeCell ref="C151:D151"/>
    <mergeCell ref="C119:D119"/>
    <mergeCell ref="C130:D130"/>
    <mergeCell ref="C136:D136"/>
    <mergeCell ref="C137:D137"/>
    <mergeCell ref="C106:D106"/>
    <mergeCell ref="C107:D107"/>
    <mergeCell ref="C110:G110"/>
    <mergeCell ref="C111:D111"/>
    <mergeCell ref="C116:G116"/>
    <mergeCell ref="C117:D117"/>
    <mergeCell ref="C93:G93"/>
    <mergeCell ref="C94:G94"/>
    <mergeCell ref="C95:D95"/>
    <mergeCell ref="C96:D96"/>
    <mergeCell ref="C98:G98"/>
    <mergeCell ref="C99:G99"/>
    <mergeCell ref="C103:G103"/>
    <mergeCell ref="C104:D104"/>
    <mergeCell ref="C78:G78"/>
    <mergeCell ref="C79:D79"/>
    <mergeCell ref="C81:G81"/>
    <mergeCell ref="C83:G83"/>
    <mergeCell ref="C85:G85"/>
    <mergeCell ref="C89:D89"/>
    <mergeCell ref="C57:D57"/>
    <mergeCell ref="C59:D59"/>
    <mergeCell ref="C61:D61"/>
    <mergeCell ref="C72:D72"/>
    <mergeCell ref="C73:D73"/>
    <mergeCell ref="C47:G47"/>
    <mergeCell ref="C48:G48"/>
    <mergeCell ref="C49:D49"/>
    <mergeCell ref="C51:D51"/>
    <mergeCell ref="C53:D53"/>
    <mergeCell ref="C55:D55"/>
    <mergeCell ref="C40:G40"/>
    <mergeCell ref="C41:G41"/>
    <mergeCell ref="C42:G42"/>
    <mergeCell ref="C44:G44"/>
    <mergeCell ref="C45:G45"/>
    <mergeCell ref="C46:G46"/>
    <mergeCell ref="C22:G22"/>
    <mergeCell ref="C26:D26"/>
    <mergeCell ref="C28:D28"/>
    <mergeCell ref="C32:D32"/>
    <mergeCell ref="C34:D34"/>
    <mergeCell ref="C37:G37"/>
    <mergeCell ref="C38:G38"/>
    <mergeCell ref="C39:G39"/>
    <mergeCell ref="A1:G1"/>
    <mergeCell ref="C9:D9"/>
    <mergeCell ref="C10:D10"/>
    <mergeCell ref="C17:D17"/>
    <mergeCell ref="C18:D18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62</vt:i4>
      </vt:variant>
    </vt:vector>
  </HeadingPairs>
  <TitlesOfParts>
    <vt:vector size="66" baseType="lpstr">
      <vt:lpstr>Stavba</vt:lpstr>
      <vt:lpstr>100 22-447-0.1 </vt:lpstr>
      <vt:lpstr>100 22-447-0.2 </vt:lpstr>
      <vt:lpstr>101+102 22-447-101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'100 22-447-0.1 '!Názvy_tisku</vt:lpstr>
      <vt:lpstr>'100 22-447-0.2 '!Názvy_tisku</vt:lpstr>
      <vt:lpstr>'101+102 22-447-101 '!Názvy_tisku</vt:lpstr>
      <vt:lpstr>Stavba!Objednatel</vt:lpstr>
      <vt:lpstr>Stavba!Objekt</vt:lpstr>
      <vt:lpstr>'100 22-447-0.1 '!Oblast_tisku</vt:lpstr>
      <vt:lpstr>'100 22-447-0.2 '!Oblast_tisku</vt:lpstr>
      <vt:lpstr>'101+102 22-447-101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'100 22-447-0.2 '!SloupecCC</vt:lpstr>
      <vt:lpstr>'101+102 22-447-101 '!SloupecCC</vt:lpstr>
      <vt:lpstr>SloupecCC</vt:lpstr>
      <vt:lpstr>'100 22-447-0.2 '!SloupecCDH</vt:lpstr>
      <vt:lpstr>'101+102 22-447-101 '!SloupecCDH</vt:lpstr>
      <vt:lpstr>SloupecCDH</vt:lpstr>
      <vt:lpstr>'100 22-447-0.2 '!SloupecCisloPol</vt:lpstr>
      <vt:lpstr>'101+102 22-447-101 '!SloupecCisloPol</vt:lpstr>
      <vt:lpstr>SloupecCisloPol</vt:lpstr>
      <vt:lpstr>'100 22-447-0.2 '!SloupecCH</vt:lpstr>
      <vt:lpstr>'101+102 22-447-101 '!SloupecCH</vt:lpstr>
      <vt:lpstr>SloupecCH</vt:lpstr>
      <vt:lpstr>'100 22-447-0.2 '!SloupecJC</vt:lpstr>
      <vt:lpstr>'101+102 22-447-101 '!SloupecJC</vt:lpstr>
      <vt:lpstr>SloupecJC</vt:lpstr>
      <vt:lpstr>'100 22-447-0.2 '!SloupecJDH</vt:lpstr>
      <vt:lpstr>'101+102 22-447-101 '!SloupecJDH</vt:lpstr>
      <vt:lpstr>SloupecJDH</vt:lpstr>
      <vt:lpstr>'100 22-447-0.2 '!SloupecJDM</vt:lpstr>
      <vt:lpstr>'101+102 22-447-101 '!SloupecJDM</vt:lpstr>
      <vt:lpstr>SloupecJDM</vt:lpstr>
      <vt:lpstr>'100 22-447-0.2 '!SloupecJH</vt:lpstr>
      <vt:lpstr>'101+102 22-447-101 '!SloupecJH</vt:lpstr>
      <vt:lpstr>SloupecJH</vt:lpstr>
      <vt:lpstr>'100 22-447-0.2 '!SloupecMJ</vt:lpstr>
      <vt:lpstr>'101+102 22-447-101 '!SloupecMJ</vt:lpstr>
      <vt:lpstr>SloupecMJ</vt:lpstr>
      <vt:lpstr>'100 22-447-0.2 '!SloupecMnozstvi</vt:lpstr>
      <vt:lpstr>'101+102 22-447-101 '!SloupecMnozstvi</vt:lpstr>
      <vt:lpstr>SloupecMnozstvi</vt:lpstr>
      <vt:lpstr>'100 22-447-0.2 '!SloupecNazPol</vt:lpstr>
      <vt:lpstr>'101+102 22-447-101 '!SloupecNazPol</vt:lpstr>
      <vt:lpstr>SloupecNazPol</vt:lpstr>
      <vt:lpstr>'100 22-447-0.2 '!SloupecPC</vt:lpstr>
      <vt:lpstr>'101+102 22-447-101 '!SloupecPC</vt:lpstr>
      <vt:lpstr>SloupecPC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Michal Fianta - MF Projekt</cp:lastModifiedBy>
  <dcterms:created xsi:type="dcterms:W3CDTF">2022-09-29T23:01:35Z</dcterms:created>
  <dcterms:modified xsi:type="dcterms:W3CDTF">2022-09-29T23:15:33Z</dcterms:modified>
</cp:coreProperties>
</file>