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0" windowWidth="11475" windowHeight="13875" activeTab="0"/>
  </bookViews>
  <sheets>
    <sheet name="Rekapitulace" sheetId="3" r:id="rId1"/>
    <sheet name="Rozpočet" sheetId="2" r:id="rId2"/>
    <sheet name="Parametry" sheetId="1" r:id="rId3"/>
  </sheets>
  <definedNames/>
  <calcPr calcId="125725"/>
</workbook>
</file>

<file path=xl/sharedStrings.xml><?xml version="1.0" encoding="utf-8"?>
<sst xmlns="http://schemas.openxmlformats.org/spreadsheetml/2006/main" count="355" uniqueCount="182">
  <si>
    <t>Název</t>
  </si>
  <si>
    <t>Hodnota</t>
  </si>
  <si>
    <t>Nadpis rekapitulace</t>
  </si>
  <si>
    <t>Seznam prací a dodávek elektrotechnických zařízení</t>
  </si>
  <si>
    <t>Akce</t>
  </si>
  <si>
    <t xml:space="preserve">ZŠ Zachar - úprava vnitřní kanalizace a odvodnění střech
</t>
  </si>
  <si>
    <t>Projekt</t>
  </si>
  <si>
    <t>D.1. Dokumentace stavebních a inženýrských objektů
D.1.4b Elektroinstalace</t>
  </si>
  <si>
    <t>Investor</t>
  </si>
  <si>
    <t>Město Kroměříž, Velké náměstí 115/1, 767 01 Kroměříž</t>
  </si>
  <si>
    <t>Z. č.</t>
  </si>
  <si>
    <t>1549/24</t>
  </si>
  <si>
    <t>A. č.</t>
  </si>
  <si>
    <t/>
  </si>
  <si>
    <t>Smlouva</t>
  </si>
  <si>
    <t>Vypracoval</t>
  </si>
  <si>
    <t>Karel Cais</t>
  </si>
  <si>
    <t>Kontroloval</t>
  </si>
  <si>
    <t>Ing. Radek Tesař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</si>
  <si>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</si>
  <si>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</si>
  <si>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</si>
  <si>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</si>
  <si>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</si>
  <si>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</si>
  <si>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</si>
  <si>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</si>
  <si>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</si>
  <si>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</si>
  <si>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</si>
  <si>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</si>
  <si>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</si>
  <si>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</si>
  <si>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</si>
  <si>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</si>
  <si>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</si>
  <si>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</si>
  <si>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</si>
  <si>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</si>
  <si>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</si>
  <si>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</si>
  <si>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</si>
  <si>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</si>
  <si>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</si>
  <si>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</si>
  <si>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20</t>
  </si>
  <si>
    <t>2. sazba DPH %</t>
  </si>
  <si>
    <t>10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</si>
  <si>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</si>
  <si>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</si>
  <si>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</si>
  <si>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</si>
  <si>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</si>
  <si>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</si>
  <si>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</si>
  <si>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</si>
  <si>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</si>
  <si>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</si>
  <si>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Úprava rozvaděče R1</t>
  </si>
  <si>
    <t>ŘADOVÉ SVORKY</t>
  </si>
  <si>
    <t>RSA 2,5 A Řadová svorka bílá</t>
  </si>
  <si>
    <t>ks</t>
  </si>
  <si>
    <t>ROZBOČOVACÍ MŮSTKY (SVORKY)</t>
  </si>
  <si>
    <t>N12 blok 12x16mm2</t>
  </si>
  <si>
    <t>JISTIČ MALÝ, 3POLOVÝ, Ik=10kA</t>
  </si>
  <si>
    <t>iC60H 1P 6A B Jistič iC60H 1P 6A B</t>
  </si>
  <si>
    <t>PROUDOVÉ CHRÁNIČE, KOMBINOVANÉ PROUDOVÉ CHRÁNIČE</t>
  </si>
  <si>
    <t>iDPN N Vigi 10A C 30mA AC Chránič-jistič iDPN N Vigi 10A C 30mA AC</t>
  </si>
  <si>
    <t>STYKAČE A RELÉ</t>
  </si>
  <si>
    <t>iCT25A 2Z  220/V AC 50Hz  Stykač iCT25A 2Z  220/V AC 50Hz</t>
  </si>
  <si>
    <t>iTL16A 1Z  230V AC 110V DC 50-60Hz   Impulzní relé iTL16A 1Z  230V AC 110V DC 50-60Hz</t>
  </si>
  <si>
    <t>TS 35/020/0 Nosná lišta DIN 20cm, pozinkovaná</t>
  </si>
  <si>
    <t>DROBNÝ MATERIÁL</t>
  </si>
  <si>
    <t>Drobný nespecifikovaný materiál (popisky svorek, kabelový management, PE/N sběrny, koncovky apod.)</t>
  </si>
  <si>
    <t>kmpl</t>
  </si>
  <si>
    <t>Úprava rozvaděče R1 - celkem</t>
  </si>
  <si>
    <t>Úprava rozvaděče R2</t>
  </si>
  <si>
    <t>Úprava rozvaděče R2 - celkem</t>
  </si>
  <si>
    <t>Úprava rozvaděče R3</t>
  </si>
  <si>
    <t>iDPN N Vigi 16A B 30mA AC Chránič-jistič iDPN N Vigi 16A B 30mA AC</t>
  </si>
  <si>
    <t>Úprava rozvaděče R3 - celkem</t>
  </si>
  <si>
    <t>KABELOVÝ ŽLAB MERKUR - ŽÁROVÝ ZINEK</t>
  </si>
  <si>
    <t>ARK-221140 Žlab MERKUR 2   200/50 "ŽZ" - vzdálenost podpěr cca.1,7m</t>
  </si>
  <si>
    <t>m</t>
  </si>
  <si>
    <t>ARK-221160 Žlab MERKUR 2   300/50 "ŽZ" - vzdálenost podpěr cca.1,5m</t>
  </si>
  <si>
    <t>PŘÍSLUŠENSTVÍ ŽLABŮ MERKUR - ŽÁROVÝ ZINEK</t>
  </si>
  <si>
    <t>NOSNÍKY NZC - PROSTOROVÉ</t>
  </si>
  <si>
    <t>ARK-225220 Nosník NZMC 200 "SZ" (NZC 200) - pro žlab 150-200/50;150-200/100 - M1 + M2</t>
  </si>
  <si>
    <t>ARK-225230 Nosník NZMC 300 "SZ" (NZC 300) - pro žlab 250-300/50; 250-300/100 - M1 + M2</t>
  </si>
  <si>
    <t>ARK - 223010 Spojka SZM 1 "ŽZ" - pro spojení "žlab-žlab" - M2</t>
  </si>
  <si>
    <t>Upevňovací systémy</t>
  </si>
  <si>
    <t>2031/ 20 Příchytka OBO-GRIP 10, PP, šedá, vel. 20</t>
  </si>
  <si>
    <t>2031/ 40 Příchytka OBO-GRIP 10, PP, šedá, vel. 40</t>
  </si>
  <si>
    <t>CTC 7,5x180 LGR Příchytka s kab. páskem</t>
  </si>
  <si>
    <t>KS</t>
  </si>
  <si>
    <t>CTC 7,5x280 LGR Příchytka s kab. páskem</t>
  </si>
  <si>
    <t>910SD8X50 Hmoždinka zatloukací OBO  8x50, PA</t>
  </si>
  <si>
    <t>ELEKTROINSTALAČNÍ KRABICE</t>
  </si>
  <si>
    <t>KU 68-1902_KA KRABICE ODBOČNÁ</t>
  </si>
  <si>
    <t>KP 67/3_KA KRABICE PŘÍSTROJOVÁ</t>
  </si>
  <si>
    <t>A8        Krabice odbočná plastová, šedá, prázdná, IP 54, 7 otv.</t>
  </si>
  <si>
    <t>SVORKOVNICE KRABICOVÁ</t>
  </si>
  <si>
    <t>2273-204 4x0,5-2,5mm2</t>
  </si>
  <si>
    <t>2273-203 3x0,5-2,5mm2</t>
  </si>
  <si>
    <t>2273-202 2x0,5-2,5mm2</t>
  </si>
  <si>
    <t>RÁMEČEK, TIME</t>
  </si>
  <si>
    <t>3901F-A00110 01 Rámeček pro elektroinstalační přístroje, jednonásobný; d. Time; b. bílá / ledová bílá (do hořl. podkladů B až E - při použití bezšroubových přístrojů)</t>
  </si>
  <si>
    <t>KRYT SPÍNAČE</t>
  </si>
  <si>
    <t>3558E-A00651 01 Kryt spínače kolébkového; d. Time, Element; b. bílá / ledová bílá (do hořl. podkladů B až E - při použití bezšroubových přístrojů)</t>
  </si>
  <si>
    <t>3558E-A00653 01 Kryt spínače kolébkového, s čirým průzorem; d. Time, Element; b. bílá / ledová bílá (do hořl. podkladů B až E - při použití bezšroubových přístrojů)</t>
  </si>
  <si>
    <t>PŘÍSTROJ OVLÁDAČE</t>
  </si>
  <si>
    <t>3559-A91345 Přístroj ovládače zapínacího se svorkou N (bezšroubové svorky); řazení 1/0, 1/0So, 1/0S (do hořl. podkladů B až E)</t>
  </si>
  <si>
    <t>3559-A25345 Přístroj přepínače střídavého, se svorkou N (bezšroubové svorky); řazení 6S, 6So, 6 (do hořl. podkladů B až E)</t>
  </si>
  <si>
    <t>DOUTNAVKA PRO SPÍNAČE A OVLÁDAČE</t>
  </si>
  <si>
    <t>3916-22221 Doutnavka signalizační, světlo oranžové, pro spínače kolébkové 3557, 3558, 3559; řazení S</t>
  </si>
  <si>
    <t>VENKOVNÍ TERMOSTAT</t>
  </si>
  <si>
    <t>DTR 3102 Nástěnný diferenční termostat -20...30 °C Eberle 4066038</t>
  </si>
  <si>
    <t>KABEL SE ZVÝŠENOU ODOLNOSTÍ PROTI ŠÍŘENÍ PLAMENE, BARVA PLÁŠTĚ ORANŽOVÁ, TŘÍDA REAKCE NA OHEŇ - B2 ca, s1, d0</t>
  </si>
  <si>
    <t>1-CXKH-R-O 3x1,5 , pevně</t>
  </si>
  <si>
    <t>1-CXKH-R-J 3x2,5 , pevně</t>
  </si>
  <si>
    <t>1-CXKH-R-J 5x1,5 , pevně</t>
  </si>
  <si>
    <t>TOPNÝ KABEL</t>
  </si>
  <si>
    <t>Topný kabel 20W/m 230V proti zamrznutí potrubí</t>
  </si>
  <si>
    <t>SVÍTIDLA  A  OSVĚTLOVACÍ TĚLESA</t>
  </si>
  <si>
    <t>A - Beghelli SpA 40110 L PAN 30X120 U19 C90 SD 4K</t>
  </si>
  <si>
    <t>N1 - F65 LED GL IP65 AT AR SE 19432</t>
  </si>
  <si>
    <t>N2 - LLARG DWRC CT 24W SA 19338</t>
  </si>
  <si>
    <t>VYSEKANI KAPES VE ZDIVU</t>
  </si>
  <si>
    <t>CIHELNEM PRO KRABICE</t>
  </si>
  <si>
    <t xml:space="preserve"> 100x100x50 mm</t>
  </si>
  <si>
    <t>VYSEKANI RYH VE ZDIVU</t>
  </si>
  <si>
    <t>CIHELNEM - HLOUBKA 30mm</t>
  </si>
  <si>
    <t xml:space="preserve"> Sire 30 mm</t>
  </si>
  <si>
    <t>OMITKA RYH VE STENACH MALTOU</t>
  </si>
  <si>
    <t xml:space="preserve"> Sire do 150 mm</t>
  </si>
  <si>
    <t>m2</t>
  </si>
  <si>
    <t>OSTATNÍ</t>
  </si>
  <si>
    <t>Drobný nespecifikovaný materiál pro potřeby montáže a úplnou funkčnost díla(vruty, šrouby, hmoždinky, dutinky, záslepky, koncovky, stahovací pásky apod.)</t>
  </si>
  <si>
    <t>HODINOVE ZUCTOVACI SAZBY</t>
  </si>
  <si>
    <t xml:space="preserve"> Demontaz stavajiciho zarizeni</t>
  </si>
  <si>
    <t>hod</t>
  </si>
  <si>
    <t xml:space="preserve"> Uprava stavajiciho zarizeni</t>
  </si>
  <si>
    <t xml:space="preserve"> Uprava stavajiciho rozvadece</t>
  </si>
  <si>
    <t xml:space="preserve"> Napojeni na stavajici zarizeni</t>
  </si>
  <si>
    <t>Dokumentace skutečného provedení</t>
  </si>
  <si>
    <t>KOORDINACE POSTUPU PRACI</t>
  </si>
  <si>
    <t>Koordinace s ASŘ</t>
  </si>
  <si>
    <t>PROVEDENI REVIZNICH ZKOUSEK</t>
  </si>
  <si>
    <t>DLE CSN 331500</t>
  </si>
  <si>
    <t xml:space="preserve"> Revizni technik</t>
  </si>
  <si>
    <t>Podružný materiál</t>
  </si>
  <si>
    <t>Elektromontáže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</si>
  <si>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</si>
  <si>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</si>
  <si>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</si>
  <si>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</si>
  <si>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</si>
  <si>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</si>
  <si>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</si>
  <si>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</si>
  <si>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</si>
  <si>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</si>
  <si>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</si>
  <si>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</si>
  <si>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</si>
  <si>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</si>
  <si>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</si>
  <si>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</si>
  <si>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</si>
  <si>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</si>
  <si>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</si>
  <si>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</si>
  <si>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</si>
  <si>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</si>
  <si>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</si>
  <si>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Roční nárůst cen 0,00%</t>
  </si>
  <si>
    <t>Součty odstavců</t>
  </si>
  <si>
    <t xml:space="preserve">  Úprava rozvaděče R1</t>
  </si>
  <si>
    <t xml:space="preserve">  Úprava rozvaděče R2</t>
  </si>
  <si>
    <t xml:space="preserve">  Úprava rozvaděče R3</t>
  </si>
  <si>
    <t>Prostup požární stěnou EI45</t>
  </si>
  <si>
    <t>PROSTUP POŽÁRNÍ STĚNOU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</si>
</sst>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缀"/>
      <family val="2"/>
    </font>
    <font>
      <b/>
      <sz val="11"/>
      <color rgb="FF000000"/>
      <name val="敓潧⁥䥕缀"/>
      <family val="2"/>
    </font>
    <font>
      <b/>
      <sz val="10"/>
      <color rgb="FF000000"/>
      <name val="敓潧⁥䥕缀"/>
      <family val="2"/>
    </font>
    <font>
      <b/>
      <sz val="9"/>
      <color rgb="FF000000"/>
      <name val="敓潧⁥䥕缀"/>
      <family val="2"/>
    </font>
    <font>
      <b/>
      <i/>
      <u val="single"/>
      <sz val="10"/>
      <color rgb="FF000000"/>
      <name val="敓潧⁥䥕缀"/>
      <family val="2"/>
    </font>
    <font>
      <b/>
      <u val="single"/>
      <sz val="10"/>
      <color rgb="FF000000"/>
      <name val="敓潧⁥䥕缀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9" fontId="7" fillId="7" borderId="1" xfId="0" applyNumberFormat="1" applyFont="1" applyFill="1" applyBorder="1" applyAlignment="1">
      <alignment horizontal="left"/>
    </xf>
    <xf numFmtId="4" fontId="7" fillId="7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/>
  </sheetViews>
  <sheetFormatPr defaultColWidth="9.140625" defaultRowHeight="15"/>
  <cols>
    <col min="1" max="1" width="39.28125" style="1" bestFit="1" customWidth="1"/>
    <col min="2" max="2" width="9.140625" style="11" customWidth="1"/>
    <col min="3" max="3" width="9.28125" style="11" bestFit="1" customWidth="1"/>
    <col min="6" max="6" width="9.140625" style="10" hidden="1" customWidth="1"/>
  </cols>
  <sheetData>
    <row r="1" spans="1:4" ht="15">
      <c r="A1" s="2" t="s">
        <v>0</v>
      </c>
      <c r="B1" s="12" t="s">
        <v>152</v>
      </c>
      <c r="C1" s="12" t="s">
        <v>153</v>
      </c>
      <c r="D1" s="3"/>
    </row>
    <row r="2" spans="1:4" ht="15">
      <c r="A2" s="6" t="s">
        <v>154</v>
      </c>
      <c r="B2" s="14"/>
      <c r="C2" s="14"/>
      <c r="D2" s="3"/>
    </row>
    <row r="3" spans="1:4" ht="15">
      <c r="A3" s="7" t="s">
        <v>155</v>
      </c>
      <c r="B3" s="17">
        <f>0</f>
        <v>0</v>
      </c>
      <c r="C3" s="17"/>
      <c r="D3" s="3"/>
    </row>
    <row r="4" spans="1:4" ht="15">
      <c r="A4" s="7" t="s">
        <v>156</v>
      </c>
      <c r="B4" s="17">
        <f>B3*Parametry!B16/100</f>
        <v>0</v>
      </c>
      <c r="C4" s="17">
        <f>B3*Parametry!B17/100</f>
        <v>0</v>
      </c>
      <c r="D4" s="3"/>
    </row>
    <row r="5" spans="1:4" ht="15">
      <c r="A5" s="7" t="s">
        <v>157</v>
      </c>
      <c r="B5" s="17"/>
      <c r="C5" s="17">
        <f>(Rozpočet!E122)+0</f>
        <v>0</v>
      </c>
      <c r="D5" s="3"/>
    </row>
    <row r="6" spans="1:4" ht="15">
      <c r="A6" s="7" t="s">
        <v>158</v>
      </c>
      <c r="B6" s="17"/>
      <c r="C6" s="17">
        <f>0+(Rozpočet!G122)+0</f>
        <v>0</v>
      </c>
      <c r="D6" s="3"/>
    </row>
    <row r="7" spans="1:4" ht="15">
      <c r="A7" s="8" t="s">
        <v>159</v>
      </c>
      <c r="B7" s="20">
        <f>B3+B4</f>
        <v>0</v>
      </c>
      <c r="C7" s="20">
        <f>C3+C4+C5+C6</f>
        <v>0</v>
      </c>
      <c r="D7" s="3"/>
    </row>
    <row r="8" spans="1:4" ht="15">
      <c r="A8" s="7" t="s">
        <v>160</v>
      </c>
      <c r="B8" s="17"/>
      <c r="C8" s="17">
        <f>(C5+C6)*Parametry!B18/100</f>
        <v>0</v>
      </c>
      <c r="D8" s="3"/>
    </row>
    <row r="9" spans="1:4" ht="15">
      <c r="A9" s="7" t="s">
        <v>161</v>
      </c>
      <c r="B9" s="17"/>
      <c r="C9" s="17">
        <f>0+0</f>
        <v>0</v>
      </c>
      <c r="D9" s="3"/>
    </row>
    <row r="10" spans="1:4" ht="15">
      <c r="A10" s="7" t="s">
        <v>162</v>
      </c>
      <c r="B10" s="17"/>
      <c r="C10" s="17">
        <f>0+0</f>
        <v>0</v>
      </c>
      <c r="D10" s="3"/>
    </row>
    <row r="11" spans="1:4" ht="15">
      <c r="A11" s="7" t="s">
        <v>163</v>
      </c>
      <c r="B11" s="17"/>
      <c r="C11" s="17">
        <f>(C9+C10)*Parametry!B19/100</f>
        <v>0</v>
      </c>
      <c r="D11" s="3"/>
    </row>
    <row r="12" spans="1:4" ht="15">
      <c r="A12" s="8" t="s">
        <v>164</v>
      </c>
      <c r="B12" s="20">
        <f>B7</f>
        <v>0</v>
      </c>
      <c r="C12" s="20">
        <f>C7+C8+C9+C10+C11</f>
        <v>0</v>
      </c>
      <c r="D12" s="3"/>
    </row>
    <row r="13" spans="1:4" ht="15">
      <c r="A13" s="7" t="s">
        <v>165</v>
      </c>
      <c r="B13" s="17"/>
      <c r="C13" s="17">
        <f>(B12+C12)*Parametry!B20/100</f>
        <v>0</v>
      </c>
      <c r="D13" s="3"/>
    </row>
    <row r="14" spans="1:4" ht="15">
      <c r="A14" s="7" t="s">
        <v>166</v>
      </c>
      <c r="B14" s="17"/>
      <c r="C14" s="17">
        <f>(B12+C12)*Parametry!B21/100</f>
        <v>0</v>
      </c>
      <c r="D14" s="3"/>
    </row>
    <row r="15" spans="1:4" ht="15">
      <c r="A15" s="7" t="s">
        <v>167</v>
      </c>
      <c r="B15" s="17"/>
      <c r="C15" s="17">
        <f>(B7+C7)*Parametry!B22/100</f>
        <v>0</v>
      </c>
      <c r="D15" s="3"/>
    </row>
    <row r="16" spans="1:4" ht="15">
      <c r="A16" s="6" t="s">
        <v>168</v>
      </c>
      <c r="B16" s="14"/>
      <c r="C16" s="14">
        <f>B12+C12+C13+C14+C15</f>
        <v>0</v>
      </c>
      <c r="D16" s="3"/>
    </row>
    <row r="17" spans="1:4" ht="15">
      <c r="A17" s="7" t="s">
        <v>13</v>
      </c>
      <c r="B17" s="17"/>
      <c r="C17" s="17"/>
      <c r="D17" s="3"/>
    </row>
    <row r="18" spans="1:4" ht="15">
      <c r="A18" s="6" t="s">
        <v>169</v>
      </c>
      <c r="B18" s="14"/>
      <c r="C18" s="14"/>
      <c r="D18" s="3"/>
    </row>
    <row r="19" spans="1:4" ht="15">
      <c r="A19" s="7" t="s">
        <v>170</v>
      </c>
      <c r="B19" s="17"/>
      <c r="C19" s="17">
        <f>C12*Parametry!B23/100</f>
        <v>0</v>
      </c>
      <c r="D19" s="3"/>
    </row>
    <row r="20" spans="1:4" ht="15">
      <c r="A20" s="7" t="s">
        <v>171</v>
      </c>
      <c r="B20" s="17"/>
      <c r="C20" s="17">
        <f>C12*Parametry!B24/100</f>
        <v>0</v>
      </c>
      <c r="D20" s="3"/>
    </row>
    <row r="21" spans="1:4" ht="15">
      <c r="A21" s="6" t="s">
        <v>172</v>
      </c>
      <c r="B21" s="14"/>
      <c r="C21" s="14">
        <f>C19+C20</f>
        <v>0</v>
      </c>
      <c r="D21" s="3"/>
    </row>
    <row r="22" spans="1:4" ht="15">
      <c r="A22" s="7" t="s">
        <v>173</v>
      </c>
      <c r="B22" s="17"/>
      <c r="C22" s="17">
        <f>Parametry!B25*Parametry!B28*(C16*Parametry!B27)^Parametry!B26</f>
        <v>0</v>
      </c>
      <c r="D22" s="3"/>
    </row>
    <row r="23" spans="1:4" ht="15">
      <c r="A23" s="7" t="s">
        <v>13</v>
      </c>
      <c r="B23" s="17"/>
      <c r="C23" s="17"/>
      <c r="D23" s="3"/>
    </row>
    <row r="24" spans="1:4" ht="15">
      <c r="A24" s="4" t="s">
        <v>174</v>
      </c>
      <c r="B24" s="13"/>
      <c r="C24" s="13">
        <f>C16+C21+C22</f>
        <v>0</v>
      </c>
      <c r="D24" s="3"/>
    </row>
    <row r="25" spans="1:4" ht="15">
      <c r="A25" s="7" t="s">
        <v>13</v>
      </c>
      <c r="B25" s="17"/>
      <c r="C25" s="17"/>
      <c r="D25" s="3"/>
    </row>
    <row r="26" spans="1:4" ht="15">
      <c r="A26" s="7" t="s">
        <v>175</v>
      </c>
      <c r="B26" s="17"/>
      <c r="C26" s="17">
        <f>C24*Parametry!B29/100</f>
        <v>0</v>
      </c>
      <c r="D26" s="3"/>
    </row>
    <row r="27" spans="1:4" ht="15">
      <c r="A27" s="7" t="s">
        <v>175</v>
      </c>
      <c r="B27" s="17"/>
      <c r="C27" s="17">
        <f>C24*Parametry!B30/100</f>
        <v>0</v>
      </c>
      <c r="D27" s="3"/>
    </row>
    <row r="28" spans="1:4" ht="15">
      <c r="A28" s="6" t="s">
        <v>176</v>
      </c>
      <c r="B28" s="21" t="s">
        <v>51</v>
      </c>
      <c r="C28" s="21" t="s">
        <v>53</v>
      </c>
      <c r="D28" s="3"/>
    </row>
    <row r="29" spans="1:4" ht="15">
      <c r="A29" s="7" t="s">
        <v>57</v>
      </c>
      <c r="B29" s="17">
        <f>(Rozpočet!E122)</f>
        <v>0</v>
      </c>
      <c r="C29" s="17">
        <f>(Rozpočet!G122)</f>
        <v>0</v>
      </c>
      <c r="D29" s="3"/>
    </row>
    <row r="30" spans="1:4" ht="15">
      <c r="A30" s="7" t="s">
        <v>177</v>
      </c>
      <c r="B30" s="17">
        <f>(Rozpočet!E18)</f>
        <v>0</v>
      </c>
      <c r="C30" s="17">
        <f>(Rozpočet!G18)</f>
        <v>0</v>
      </c>
      <c r="D30" s="3"/>
    </row>
    <row r="31" spans="1:4" ht="15">
      <c r="A31" s="7" t="s">
        <v>178</v>
      </c>
      <c r="B31" s="17">
        <f>(Rozpočet!E34)</f>
        <v>0</v>
      </c>
      <c r="C31" s="17">
        <f>(Rozpočet!G34)</f>
        <v>0</v>
      </c>
      <c r="D31" s="3"/>
    </row>
    <row r="32" spans="1:4" ht="15">
      <c r="A32" s="7" t="s">
        <v>179</v>
      </c>
      <c r="B32" s="17">
        <f>(Rozpočet!E51)</f>
        <v>0</v>
      </c>
      <c r="C32" s="17">
        <f>(Rozpočet!G51)</f>
        <v>0</v>
      </c>
      <c r="D32" s="3"/>
    </row>
    <row r="33" spans="1:4" ht="15">
      <c r="A33" s="7" t="s">
        <v>13</v>
      </c>
      <c r="B33" s="17"/>
      <c r="C33" s="17"/>
      <c r="D33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zoomScale="85" zoomScaleNormal="85" workbookViewId="0" topLeftCell="A68">
      <selection activeCell="A107" sqref="A107"/>
    </sheetView>
  </sheetViews>
  <sheetFormatPr defaultColWidth="9.140625" defaultRowHeight="15"/>
  <cols>
    <col min="1" max="1" width="132.421875" style="1" bestFit="1" customWidth="1"/>
    <col min="2" max="2" width="4.8515625" style="1" bestFit="1" customWidth="1"/>
    <col min="3" max="3" width="7.8515625" style="11" bestFit="1" customWidth="1"/>
    <col min="4" max="4" width="7.140625" style="11" bestFit="1" customWidth="1"/>
    <col min="5" max="5" width="13.421875" style="11" bestFit="1" customWidth="1"/>
    <col min="6" max="6" width="6.421875" style="11" bestFit="1" customWidth="1"/>
    <col min="7" max="7" width="12.57421875" style="11" bestFit="1" customWidth="1"/>
    <col min="8" max="8" width="5.28125" style="11" bestFit="1" customWidth="1"/>
    <col min="9" max="9" width="11.421875" style="11" bestFit="1" customWidth="1"/>
    <col min="12" max="12" width="2.00390625" style="10" hidden="1" customWidth="1"/>
  </cols>
  <sheetData>
    <row r="1" spans="1:12" ht="15">
      <c r="A1" s="2" t="s">
        <v>0</v>
      </c>
      <c r="B1" s="2" t="s">
        <v>49</v>
      </c>
      <c r="C1" s="12" t="s">
        <v>50</v>
      </c>
      <c r="D1" s="12" t="s">
        <v>51</v>
      </c>
      <c r="E1" s="12" t="s">
        <v>52</v>
      </c>
      <c r="F1" s="12" t="s">
        <v>53</v>
      </c>
      <c r="G1" s="12" t="s">
        <v>54</v>
      </c>
      <c r="H1" s="12" t="s">
        <v>55</v>
      </c>
      <c r="I1" s="12" t="s">
        <v>56</v>
      </c>
      <c r="J1" s="3"/>
      <c r="K1" s="3"/>
      <c r="L1" s="10">
        <f>Parametry!B33/100*E43+Parametry!B33/100*E44+Parametry!B33/100*E53+Parametry!B33/100*E54+Parametry!B33/100*E57+Parametry!B33/100*E58+Parametry!B33/100*E61+Parametry!B33/100*E63+Parametry!B33/100*E64+Parametry!B33/100*E65+Parametry!B33/100*E66+Parametry!B33/100*E67+Parametry!B33/100*E69+Parametry!B33/100*E70+Parametry!B33/100*E71+Parametry!B33/100*E73+Parametry!B33/100*E74+Parametry!B33/100*E75+Parametry!B33/100*E77+Parametry!B33/100*E79+Parametry!B33/100*E80+Parametry!B33/100*E82+Parametry!B33/100*E83</f>
        <v>0</v>
      </c>
    </row>
    <row r="2" spans="1:11" ht="15">
      <c r="A2" s="4" t="s">
        <v>57</v>
      </c>
      <c r="B2" s="4" t="s">
        <v>13</v>
      </c>
      <c r="C2" s="13"/>
      <c r="D2" s="13"/>
      <c r="E2" s="13"/>
      <c r="F2" s="13"/>
      <c r="G2" s="13"/>
      <c r="H2" s="13"/>
      <c r="I2" s="13"/>
      <c r="J2" s="3"/>
      <c r="K2" s="3"/>
    </row>
    <row r="3" spans="1:11" ht="15">
      <c r="A3" s="6" t="s">
        <v>58</v>
      </c>
      <c r="B3" s="6" t="s">
        <v>13</v>
      </c>
      <c r="C3" s="14"/>
      <c r="D3" s="14"/>
      <c r="E3" s="14"/>
      <c r="F3" s="14"/>
      <c r="G3" s="14"/>
      <c r="H3" s="14"/>
      <c r="I3" s="14"/>
      <c r="J3" s="3"/>
      <c r="K3" s="3"/>
    </row>
    <row r="4" spans="1:11" ht="15">
      <c r="A4" s="15" t="s">
        <v>59</v>
      </c>
      <c r="B4" s="15" t="s">
        <v>13</v>
      </c>
      <c r="C4" s="16"/>
      <c r="D4" s="16"/>
      <c r="E4" s="16"/>
      <c r="F4" s="16"/>
      <c r="G4" s="16"/>
      <c r="H4" s="16">
        <f>D4+F4</f>
        <v>0</v>
      </c>
      <c r="I4" s="16">
        <f>E4+G4</f>
        <v>0</v>
      </c>
      <c r="J4" s="3"/>
      <c r="K4" s="3"/>
    </row>
    <row r="5" spans="1:11" ht="15">
      <c r="A5" s="7" t="s">
        <v>60</v>
      </c>
      <c r="B5" s="7" t="s">
        <v>61</v>
      </c>
      <c r="C5" s="17">
        <v>18</v>
      </c>
      <c r="D5" s="17"/>
      <c r="E5" s="17">
        <f>C5*D5</f>
        <v>0</v>
      </c>
      <c r="F5" s="17"/>
      <c r="G5" s="17">
        <f>C5*F5</f>
        <v>0</v>
      </c>
      <c r="H5" s="17">
        <f>D5+F5</f>
        <v>0</v>
      </c>
      <c r="I5" s="17">
        <f>E5+G5</f>
        <v>0</v>
      </c>
      <c r="J5" s="3"/>
      <c r="K5" s="3"/>
    </row>
    <row r="6" spans="1:11" ht="15">
      <c r="A6" s="15" t="s">
        <v>62</v>
      </c>
      <c r="B6" s="15" t="s">
        <v>13</v>
      </c>
      <c r="C6" s="16"/>
      <c r="D6" s="16"/>
      <c r="E6" s="16"/>
      <c r="F6" s="16"/>
      <c r="G6" s="16"/>
      <c r="H6" s="16"/>
      <c r="I6" s="16"/>
      <c r="J6" s="3"/>
      <c r="K6" s="3"/>
    </row>
    <row r="7" spans="1:11" ht="15">
      <c r="A7" s="7" t="s">
        <v>63</v>
      </c>
      <c r="B7" s="7" t="s">
        <v>61</v>
      </c>
      <c r="C7" s="17">
        <v>2</v>
      </c>
      <c r="D7" s="17"/>
      <c r="E7" s="17">
        <f>C7*D7</f>
        <v>0</v>
      </c>
      <c r="F7" s="17"/>
      <c r="G7" s="17">
        <f>C7*F7</f>
        <v>0</v>
      </c>
      <c r="H7" s="17">
        <f>D7+F7</f>
        <v>0</v>
      </c>
      <c r="I7" s="17">
        <f>E7+G7</f>
        <v>0</v>
      </c>
      <c r="J7" s="3"/>
      <c r="K7" s="3"/>
    </row>
    <row r="8" spans="1:11" ht="15">
      <c r="A8" s="15" t="s">
        <v>64</v>
      </c>
      <c r="B8" s="15" t="s">
        <v>13</v>
      </c>
      <c r="C8" s="16"/>
      <c r="D8" s="16"/>
      <c r="E8" s="16"/>
      <c r="F8" s="16"/>
      <c r="G8" s="16"/>
      <c r="H8" s="16"/>
      <c r="I8" s="16"/>
      <c r="J8" s="3"/>
      <c r="K8" s="3"/>
    </row>
    <row r="9" spans="1:11" ht="15">
      <c r="A9" s="7" t="s">
        <v>65</v>
      </c>
      <c r="B9" s="7" t="s">
        <v>61</v>
      </c>
      <c r="C9" s="17">
        <v>1</v>
      </c>
      <c r="D9" s="17"/>
      <c r="E9" s="17">
        <f>C9*D9</f>
        <v>0</v>
      </c>
      <c r="F9" s="17"/>
      <c r="G9" s="17">
        <f>C9*F9</f>
        <v>0</v>
      </c>
      <c r="H9" s="17">
        <f>D9+F9</f>
        <v>0</v>
      </c>
      <c r="I9" s="17">
        <f>E9+G9</f>
        <v>0</v>
      </c>
      <c r="J9" s="3"/>
      <c r="K9" s="3"/>
    </row>
    <row r="10" spans="1:11" ht="15">
      <c r="A10" s="15" t="s">
        <v>66</v>
      </c>
      <c r="B10" s="15" t="s">
        <v>13</v>
      </c>
      <c r="C10" s="16"/>
      <c r="D10" s="16"/>
      <c r="E10" s="16"/>
      <c r="F10" s="16"/>
      <c r="G10" s="16"/>
      <c r="H10" s="16"/>
      <c r="I10" s="16"/>
      <c r="J10" s="3"/>
      <c r="K10" s="3"/>
    </row>
    <row r="11" spans="1:11" ht="15">
      <c r="A11" s="7" t="s">
        <v>67</v>
      </c>
      <c r="B11" s="7" t="s">
        <v>61</v>
      </c>
      <c r="C11" s="17">
        <v>1</v>
      </c>
      <c r="D11" s="17"/>
      <c r="E11" s="17">
        <f>C11*D11</f>
        <v>0</v>
      </c>
      <c r="F11" s="17"/>
      <c r="G11" s="17">
        <f>C11*F11</f>
        <v>0</v>
      </c>
      <c r="H11" s="17">
        <f>D11+F11</f>
        <v>0</v>
      </c>
      <c r="I11" s="17">
        <f>E11+G11</f>
        <v>0</v>
      </c>
      <c r="J11" s="3"/>
      <c r="K11" s="3"/>
    </row>
    <row r="12" spans="1:11" ht="15">
      <c r="A12" s="15" t="s">
        <v>68</v>
      </c>
      <c r="B12" s="15" t="s">
        <v>13</v>
      </c>
      <c r="C12" s="16"/>
      <c r="D12" s="16"/>
      <c r="E12" s="16"/>
      <c r="F12" s="16"/>
      <c r="G12" s="16"/>
      <c r="H12" s="16"/>
      <c r="I12" s="16"/>
      <c r="J12" s="3"/>
      <c r="K12" s="3"/>
    </row>
    <row r="13" spans="1:11" ht="15">
      <c r="A13" s="7" t="s">
        <v>69</v>
      </c>
      <c r="B13" s="7" t="s">
        <v>61</v>
      </c>
      <c r="C13" s="17">
        <v>3</v>
      </c>
      <c r="D13" s="17"/>
      <c r="E13" s="17">
        <f>C13*D13</f>
        <v>0</v>
      </c>
      <c r="F13" s="17"/>
      <c r="G13" s="17">
        <f>C13*F13</f>
        <v>0</v>
      </c>
      <c r="H13" s="17">
        <f aca="true" t="shared" si="0" ref="H13:I17">D13+F13</f>
        <v>0</v>
      </c>
      <c r="I13" s="17">
        <f t="shared" si="0"/>
        <v>0</v>
      </c>
      <c r="J13" s="3"/>
      <c r="K13" s="3"/>
    </row>
    <row r="14" spans="1:11" ht="15">
      <c r="A14" s="7" t="s">
        <v>70</v>
      </c>
      <c r="B14" s="7" t="s">
        <v>61</v>
      </c>
      <c r="C14" s="17">
        <v>3</v>
      </c>
      <c r="D14" s="17"/>
      <c r="E14" s="17">
        <f>C14*D14</f>
        <v>0</v>
      </c>
      <c r="F14" s="17"/>
      <c r="G14" s="17">
        <f>C14*F14</f>
        <v>0</v>
      </c>
      <c r="H14" s="17">
        <f t="shared" si="0"/>
        <v>0</v>
      </c>
      <c r="I14" s="17">
        <f t="shared" si="0"/>
        <v>0</v>
      </c>
      <c r="J14" s="3"/>
      <c r="K14" s="3"/>
    </row>
    <row r="15" spans="1:11" ht="15">
      <c r="A15" s="7" t="s">
        <v>71</v>
      </c>
      <c r="B15" s="7" t="s">
        <v>61</v>
      </c>
      <c r="C15" s="17">
        <v>1</v>
      </c>
      <c r="D15" s="17"/>
      <c r="E15" s="17">
        <f>C15*D15</f>
        <v>0</v>
      </c>
      <c r="F15" s="17"/>
      <c r="G15" s="17">
        <f>C15*F15</f>
        <v>0</v>
      </c>
      <c r="H15" s="17">
        <f t="shared" si="0"/>
        <v>0</v>
      </c>
      <c r="I15" s="17">
        <f t="shared" si="0"/>
        <v>0</v>
      </c>
      <c r="J15" s="3"/>
      <c r="K15" s="3"/>
    </row>
    <row r="16" spans="1:11" ht="15">
      <c r="A16" s="15" t="s">
        <v>72</v>
      </c>
      <c r="B16" s="15" t="s">
        <v>13</v>
      </c>
      <c r="C16" s="16"/>
      <c r="D16" s="16"/>
      <c r="E16" s="16"/>
      <c r="F16" s="16"/>
      <c r="G16" s="16"/>
      <c r="H16" s="16">
        <f t="shared" si="0"/>
        <v>0</v>
      </c>
      <c r="I16" s="16">
        <f t="shared" si="0"/>
        <v>0</v>
      </c>
      <c r="J16" s="3"/>
      <c r="K16" s="3"/>
    </row>
    <row r="17" spans="1:11" ht="15">
      <c r="A17" s="7" t="s">
        <v>73</v>
      </c>
      <c r="B17" s="7" t="s">
        <v>74</v>
      </c>
      <c r="C17" s="17">
        <v>1</v>
      </c>
      <c r="D17" s="17"/>
      <c r="E17" s="17">
        <f>C17*D17</f>
        <v>0</v>
      </c>
      <c r="F17" s="17"/>
      <c r="G17" s="17">
        <f>C17*F17</f>
        <v>0</v>
      </c>
      <c r="H17" s="17">
        <f t="shared" si="0"/>
        <v>0</v>
      </c>
      <c r="I17" s="17">
        <f t="shared" si="0"/>
        <v>0</v>
      </c>
      <c r="J17" s="3"/>
      <c r="K17" s="3"/>
    </row>
    <row r="18" spans="1:11" ht="15">
      <c r="A18" s="6" t="s">
        <v>75</v>
      </c>
      <c r="B18" s="6" t="s">
        <v>13</v>
      </c>
      <c r="C18" s="14"/>
      <c r="D18" s="14"/>
      <c r="E18" s="14">
        <f>SUM(E4:E17)</f>
        <v>0</v>
      </c>
      <c r="F18" s="14"/>
      <c r="G18" s="14">
        <f>SUM(G4:G17)</f>
        <v>0</v>
      </c>
      <c r="H18" s="14"/>
      <c r="I18" s="14">
        <f>SUM(I4:I17)</f>
        <v>0</v>
      </c>
      <c r="J18" s="3"/>
      <c r="K18" s="3"/>
    </row>
    <row r="19" spans="1:11" ht="15">
      <c r="A19" s="6" t="s">
        <v>76</v>
      </c>
      <c r="B19" s="6" t="s">
        <v>13</v>
      </c>
      <c r="C19" s="14"/>
      <c r="D19" s="14"/>
      <c r="E19" s="14"/>
      <c r="F19" s="14"/>
      <c r="G19" s="14"/>
      <c r="H19" s="14"/>
      <c r="I19" s="14"/>
      <c r="J19" s="3"/>
      <c r="K19" s="3"/>
    </row>
    <row r="20" spans="1:11" ht="15">
      <c r="A20" s="15" t="s">
        <v>59</v>
      </c>
      <c r="B20" s="15" t="s">
        <v>13</v>
      </c>
      <c r="C20" s="16"/>
      <c r="D20" s="16"/>
      <c r="E20" s="16"/>
      <c r="F20" s="16"/>
      <c r="G20" s="16"/>
      <c r="H20" s="16">
        <f>D20+F20</f>
        <v>0</v>
      </c>
      <c r="I20" s="16">
        <f>E20+G20</f>
        <v>0</v>
      </c>
      <c r="J20" s="3"/>
      <c r="K20" s="3"/>
    </row>
    <row r="21" spans="1:11" ht="15">
      <c r="A21" s="7" t="s">
        <v>60</v>
      </c>
      <c r="B21" s="7" t="s">
        <v>61</v>
      </c>
      <c r="C21" s="17">
        <v>21</v>
      </c>
      <c r="D21" s="17"/>
      <c r="E21" s="17">
        <f>C21*D21</f>
        <v>0</v>
      </c>
      <c r="F21" s="17"/>
      <c r="G21" s="17">
        <f>C21*F21</f>
        <v>0</v>
      </c>
      <c r="H21" s="17">
        <f>D21+F21</f>
        <v>0</v>
      </c>
      <c r="I21" s="17">
        <f>E21+G21</f>
        <v>0</v>
      </c>
      <c r="J21" s="3"/>
      <c r="K21" s="3"/>
    </row>
    <row r="22" spans="1:11" ht="15">
      <c r="A22" s="15" t="s">
        <v>62</v>
      </c>
      <c r="B22" s="15" t="s">
        <v>13</v>
      </c>
      <c r="C22" s="16"/>
      <c r="D22" s="16"/>
      <c r="E22" s="16"/>
      <c r="F22" s="16"/>
      <c r="G22" s="16"/>
      <c r="H22" s="16"/>
      <c r="I22" s="16"/>
      <c r="J22" s="3"/>
      <c r="K22" s="3"/>
    </row>
    <row r="23" spans="1:11" ht="15">
      <c r="A23" s="7" t="s">
        <v>63</v>
      </c>
      <c r="B23" s="7" t="s">
        <v>61</v>
      </c>
      <c r="C23" s="17">
        <v>2</v>
      </c>
      <c r="D23" s="17"/>
      <c r="E23" s="17">
        <f>C23*D23</f>
        <v>0</v>
      </c>
      <c r="F23" s="17"/>
      <c r="G23" s="17">
        <f>C23*F23</f>
        <v>0</v>
      </c>
      <c r="H23" s="17">
        <f>D23+F23</f>
        <v>0</v>
      </c>
      <c r="I23" s="17">
        <f>E23+G23</f>
        <v>0</v>
      </c>
      <c r="J23" s="3"/>
      <c r="K23" s="3"/>
    </row>
    <row r="24" spans="1:11" ht="15">
      <c r="A24" s="15" t="s">
        <v>64</v>
      </c>
      <c r="B24" s="15" t="s">
        <v>13</v>
      </c>
      <c r="C24" s="16"/>
      <c r="D24" s="16"/>
      <c r="E24" s="16"/>
      <c r="F24" s="16"/>
      <c r="G24" s="16"/>
      <c r="H24" s="16"/>
      <c r="I24" s="16"/>
      <c r="J24" s="3"/>
      <c r="K24" s="3"/>
    </row>
    <row r="25" spans="1:11" ht="15">
      <c r="A25" s="7" t="s">
        <v>65</v>
      </c>
      <c r="B25" s="7" t="s">
        <v>61</v>
      </c>
      <c r="C25" s="17">
        <v>2</v>
      </c>
      <c r="D25" s="17"/>
      <c r="E25" s="17">
        <f>C25*D25</f>
        <v>0</v>
      </c>
      <c r="F25" s="17"/>
      <c r="G25" s="17">
        <f>C25*F25</f>
        <v>0</v>
      </c>
      <c r="H25" s="17">
        <f>D25+F25</f>
        <v>0</v>
      </c>
      <c r="I25" s="17">
        <f>E25+G25</f>
        <v>0</v>
      </c>
      <c r="J25" s="3"/>
      <c r="K25" s="3"/>
    </row>
    <row r="26" spans="1:11" ht="15">
      <c r="A26" s="15" t="s">
        <v>66</v>
      </c>
      <c r="B26" s="15" t="s">
        <v>13</v>
      </c>
      <c r="C26" s="16"/>
      <c r="D26" s="16"/>
      <c r="E26" s="16"/>
      <c r="F26" s="16"/>
      <c r="G26" s="16"/>
      <c r="H26" s="16"/>
      <c r="I26" s="16"/>
      <c r="J26" s="3"/>
      <c r="K26" s="3"/>
    </row>
    <row r="27" spans="1:11" ht="15">
      <c r="A27" s="7" t="s">
        <v>67</v>
      </c>
      <c r="B27" s="7" t="s">
        <v>61</v>
      </c>
      <c r="C27" s="17">
        <v>2</v>
      </c>
      <c r="D27" s="17"/>
      <c r="E27" s="17">
        <f>C27*D27</f>
        <v>0</v>
      </c>
      <c r="F27" s="17"/>
      <c r="G27" s="17">
        <f>C27*F27</f>
        <v>0</v>
      </c>
      <c r="H27" s="17">
        <f>D27+F27</f>
        <v>0</v>
      </c>
      <c r="I27" s="17">
        <f>E27+G27</f>
        <v>0</v>
      </c>
      <c r="J27" s="3"/>
      <c r="K27" s="3"/>
    </row>
    <row r="28" spans="1:11" ht="15">
      <c r="A28" s="15" t="s">
        <v>68</v>
      </c>
      <c r="B28" s="15" t="s">
        <v>13</v>
      </c>
      <c r="C28" s="16"/>
      <c r="D28" s="16"/>
      <c r="E28" s="16"/>
      <c r="F28" s="16"/>
      <c r="G28" s="16"/>
      <c r="H28" s="16"/>
      <c r="I28" s="16"/>
      <c r="J28" s="3"/>
      <c r="K28" s="3"/>
    </row>
    <row r="29" spans="1:11" ht="15">
      <c r="A29" s="7" t="s">
        <v>69</v>
      </c>
      <c r="B29" s="7" t="s">
        <v>61</v>
      </c>
      <c r="C29" s="17">
        <v>3</v>
      </c>
      <c r="D29" s="17"/>
      <c r="E29" s="17">
        <f>C29*D29</f>
        <v>0</v>
      </c>
      <c r="F29" s="17"/>
      <c r="G29" s="17">
        <f>C29*F29</f>
        <v>0</v>
      </c>
      <c r="H29" s="17">
        <f aca="true" t="shared" si="1" ref="H29:I33">D29+F29</f>
        <v>0</v>
      </c>
      <c r="I29" s="17">
        <f t="shared" si="1"/>
        <v>0</v>
      </c>
      <c r="J29" s="3"/>
      <c r="K29" s="3"/>
    </row>
    <row r="30" spans="1:11" ht="15">
      <c r="A30" s="7" t="s">
        <v>70</v>
      </c>
      <c r="B30" s="7" t="s">
        <v>61</v>
      </c>
      <c r="C30" s="17">
        <v>3</v>
      </c>
      <c r="D30" s="17"/>
      <c r="E30" s="17">
        <f>C30*D30</f>
        <v>0</v>
      </c>
      <c r="F30" s="17"/>
      <c r="G30" s="17">
        <f>C30*F30</f>
        <v>0</v>
      </c>
      <c r="H30" s="17">
        <f t="shared" si="1"/>
        <v>0</v>
      </c>
      <c r="I30" s="17">
        <f t="shared" si="1"/>
        <v>0</v>
      </c>
      <c r="J30" s="3"/>
      <c r="K30" s="3"/>
    </row>
    <row r="31" spans="1:11" ht="15">
      <c r="A31" s="7" t="s">
        <v>71</v>
      </c>
      <c r="B31" s="7" t="s">
        <v>61</v>
      </c>
      <c r="C31" s="17">
        <v>1</v>
      </c>
      <c r="D31" s="17"/>
      <c r="E31" s="17">
        <f>C31*D31</f>
        <v>0</v>
      </c>
      <c r="F31" s="17"/>
      <c r="G31" s="17">
        <f>C31*F31</f>
        <v>0</v>
      </c>
      <c r="H31" s="17">
        <f t="shared" si="1"/>
        <v>0</v>
      </c>
      <c r="I31" s="17">
        <f t="shared" si="1"/>
        <v>0</v>
      </c>
      <c r="J31" s="3"/>
      <c r="K31" s="3"/>
    </row>
    <row r="32" spans="1:11" ht="15">
      <c r="A32" s="15" t="s">
        <v>72</v>
      </c>
      <c r="B32" s="15" t="s">
        <v>13</v>
      </c>
      <c r="C32" s="16"/>
      <c r="D32" s="16"/>
      <c r="E32" s="16"/>
      <c r="F32" s="16"/>
      <c r="G32" s="16"/>
      <c r="H32" s="16">
        <f t="shared" si="1"/>
        <v>0</v>
      </c>
      <c r="I32" s="16">
        <f t="shared" si="1"/>
        <v>0</v>
      </c>
      <c r="J32" s="3"/>
      <c r="K32" s="3"/>
    </row>
    <row r="33" spans="1:11" ht="15">
      <c r="A33" s="7" t="s">
        <v>73</v>
      </c>
      <c r="B33" s="7" t="s">
        <v>74</v>
      </c>
      <c r="C33" s="17">
        <v>1</v>
      </c>
      <c r="D33" s="17"/>
      <c r="E33" s="17">
        <f>C33*D33</f>
        <v>0</v>
      </c>
      <c r="F33" s="17"/>
      <c r="G33" s="17">
        <f>C33*F33</f>
        <v>0</v>
      </c>
      <c r="H33" s="17">
        <f t="shared" si="1"/>
        <v>0</v>
      </c>
      <c r="I33" s="17">
        <f t="shared" si="1"/>
        <v>0</v>
      </c>
      <c r="J33" s="3"/>
      <c r="K33" s="3"/>
    </row>
    <row r="34" spans="1:11" ht="15">
      <c r="A34" s="6" t="s">
        <v>77</v>
      </c>
      <c r="B34" s="6" t="s">
        <v>13</v>
      </c>
      <c r="C34" s="14"/>
      <c r="D34" s="14"/>
      <c r="E34" s="14">
        <f>SUM(E20:E33)</f>
        <v>0</v>
      </c>
      <c r="F34" s="14"/>
      <c r="G34" s="14">
        <f>SUM(G20:G33)</f>
        <v>0</v>
      </c>
      <c r="H34" s="14"/>
      <c r="I34" s="14">
        <f>SUM(I20:I33)</f>
        <v>0</v>
      </c>
      <c r="J34" s="3"/>
      <c r="K34" s="3"/>
    </row>
    <row r="35" spans="1:11" ht="15">
      <c r="A35" s="6" t="s">
        <v>78</v>
      </c>
      <c r="B35" s="6" t="s">
        <v>13</v>
      </c>
      <c r="C35" s="14"/>
      <c r="D35" s="14"/>
      <c r="E35" s="14"/>
      <c r="F35" s="14"/>
      <c r="G35" s="14"/>
      <c r="H35" s="14"/>
      <c r="I35" s="14"/>
      <c r="J35" s="3"/>
      <c r="K35" s="3"/>
    </row>
    <row r="36" spans="1:11" ht="15">
      <c r="A36" s="15" t="s">
        <v>59</v>
      </c>
      <c r="B36" s="15" t="s">
        <v>13</v>
      </c>
      <c r="C36" s="16"/>
      <c r="D36" s="16"/>
      <c r="E36" s="16"/>
      <c r="F36" s="16"/>
      <c r="G36" s="16"/>
      <c r="H36" s="16">
        <f>D36+F36</f>
        <v>0</v>
      </c>
      <c r="I36" s="16">
        <f>E36+G36</f>
        <v>0</v>
      </c>
      <c r="J36" s="3"/>
      <c r="K36" s="3"/>
    </row>
    <row r="37" spans="1:11" ht="15">
      <c r="A37" s="7" t="s">
        <v>60</v>
      </c>
      <c r="B37" s="7" t="s">
        <v>61</v>
      </c>
      <c r="C37" s="17">
        <v>21</v>
      </c>
      <c r="D37" s="17"/>
      <c r="E37" s="17">
        <f>C37*D37</f>
        <v>0</v>
      </c>
      <c r="F37" s="17"/>
      <c r="G37" s="17">
        <f>C37*F37</f>
        <v>0</v>
      </c>
      <c r="H37" s="17">
        <f>D37+F37</f>
        <v>0</v>
      </c>
      <c r="I37" s="17">
        <f>E37+G37</f>
        <v>0</v>
      </c>
      <c r="J37" s="3"/>
      <c r="K37" s="3"/>
    </row>
    <row r="38" spans="1:11" ht="15">
      <c r="A38" s="15" t="s">
        <v>62</v>
      </c>
      <c r="B38" s="15" t="s">
        <v>13</v>
      </c>
      <c r="C38" s="16"/>
      <c r="D38" s="16"/>
      <c r="E38" s="16"/>
      <c r="F38" s="16"/>
      <c r="G38" s="16"/>
      <c r="H38" s="16"/>
      <c r="I38" s="16"/>
      <c r="J38" s="3"/>
      <c r="K38" s="3"/>
    </row>
    <row r="39" spans="1:11" ht="15">
      <c r="A39" s="7" t="s">
        <v>63</v>
      </c>
      <c r="B39" s="7" t="s">
        <v>61</v>
      </c>
      <c r="C39" s="17">
        <v>2</v>
      </c>
      <c r="D39" s="17"/>
      <c r="E39" s="17">
        <f>C39*D39</f>
        <v>0</v>
      </c>
      <c r="F39" s="17"/>
      <c r="G39" s="17">
        <f>C39*F39</f>
        <v>0</v>
      </c>
      <c r="H39" s="17">
        <f>D39+F39</f>
        <v>0</v>
      </c>
      <c r="I39" s="17">
        <f>E39+G39</f>
        <v>0</v>
      </c>
      <c r="J39" s="3"/>
      <c r="K39" s="3"/>
    </row>
    <row r="40" spans="1:11" ht="15">
      <c r="A40" s="15" t="s">
        <v>64</v>
      </c>
      <c r="B40" s="15" t="s">
        <v>13</v>
      </c>
      <c r="C40" s="16"/>
      <c r="D40" s="16"/>
      <c r="E40" s="16"/>
      <c r="F40" s="16"/>
      <c r="G40" s="16"/>
      <c r="H40" s="16"/>
      <c r="I40" s="16"/>
      <c r="J40" s="3"/>
      <c r="K40" s="3"/>
    </row>
    <row r="41" spans="1:11" ht="15">
      <c r="A41" s="7" t="s">
        <v>65</v>
      </c>
      <c r="B41" s="7" t="s">
        <v>61</v>
      </c>
      <c r="C41" s="17">
        <v>2</v>
      </c>
      <c r="D41" s="17"/>
      <c r="E41" s="17">
        <f>C41*D41</f>
        <v>0</v>
      </c>
      <c r="F41" s="17"/>
      <c r="G41" s="17">
        <f>C41*F41</f>
        <v>0</v>
      </c>
      <c r="H41" s="17">
        <f>D41+F41</f>
        <v>0</v>
      </c>
      <c r="I41" s="17">
        <f>E41+G41</f>
        <v>0</v>
      </c>
      <c r="J41" s="3"/>
      <c r="K41" s="3"/>
    </row>
    <row r="42" spans="1:11" ht="15">
      <c r="A42" s="15" t="s">
        <v>66</v>
      </c>
      <c r="B42" s="15" t="s">
        <v>13</v>
      </c>
      <c r="C42" s="16"/>
      <c r="D42" s="16"/>
      <c r="E42" s="16"/>
      <c r="F42" s="16"/>
      <c r="G42" s="16"/>
      <c r="H42" s="16"/>
      <c r="I42" s="16"/>
      <c r="J42" s="3"/>
      <c r="K42" s="3"/>
    </row>
    <row r="43" spans="1:11" ht="15">
      <c r="A43" s="7" t="s">
        <v>79</v>
      </c>
      <c r="B43" s="7" t="s">
        <v>61</v>
      </c>
      <c r="C43" s="17">
        <v>1</v>
      </c>
      <c r="D43" s="17"/>
      <c r="E43" s="17">
        <f>C43*D43</f>
        <v>0</v>
      </c>
      <c r="F43" s="17"/>
      <c r="G43" s="17">
        <f>C43*F43</f>
        <v>0</v>
      </c>
      <c r="H43" s="17">
        <f>D43+F43</f>
        <v>0</v>
      </c>
      <c r="I43" s="17">
        <f>E43+G43</f>
        <v>0</v>
      </c>
      <c r="J43" s="3"/>
      <c r="K43" s="3"/>
    </row>
    <row r="44" spans="1:11" ht="15">
      <c r="A44" s="7" t="s">
        <v>67</v>
      </c>
      <c r="B44" s="7" t="s">
        <v>61</v>
      </c>
      <c r="C44" s="17">
        <v>1</v>
      </c>
      <c r="D44" s="17"/>
      <c r="E44" s="17">
        <f>C44*D44</f>
        <v>0</v>
      </c>
      <c r="F44" s="17"/>
      <c r="G44" s="17">
        <f>C44*F44</f>
        <v>0</v>
      </c>
      <c r="H44" s="17">
        <f>D44+F44</f>
        <v>0</v>
      </c>
      <c r="I44" s="17">
        <f>E44+G44</f>
        <v>0</v>
      </c>
      <c r="J44" s="3"/>
      <c r="K44" s="3"/>
    </row>
    <row r="45" spans="1:11" ht="15">
      <c r="A45" s="15" t="s">
        <v>68</v>
      </c>
      <c r="B45" s="15" t="s">
        <v>13</v>
      </c>
      <c r="C45" s="16"/>
      <c r="D45" s="16"/>
      <c r="E45" s="16"/>
      <c r="F45" s="16"/>
      <c r="G45" s="16"/>
      <c r="H45" s="16"/>
      <c r="I45" s="16"/>
      <c r="J45" s="3"/>
      <c r="K45" s="3"/>
    </row>
    <row r="46" spans="1:11" ht="15">
      <c r="A46" s="7" t="s">
        <v>69</v>
      </c>
      <c r="B46" s="7" t="s">
        <v>61</v>
      </c>
      <c r="C46" s="17">
        <v>3</v>
      </c>
      <c r="D46" s="17"/>
      <c r="E46" s="17">
        <f>C46*D46</f>
        <v>0</v>
      </c>
      <c r="F46" s="17"/>
      <c r="G46" s="17">
        <f>C46*F46</f>
        <v>0</v>
      </c>
      <c r="H46" s="17">
        <f aca="true" t="shared" si="2" ref="H46:I50">D46+F46</f>
        <v>0</v>
      </c>
      <c r="I46" s="17">
        <f t="shared" si="2"/>
        <v>0</v>
      </c>
      <c r="J46" s="3"/>
      <c r="K46" s="3"/>
    </row>
    <row r="47" spans="1:11" ht="15">
      <c r="A47" s="7" t="s">
        <v>70</v>
      </c>
      <c r="B47" s="7" t="s">
        <v>61</v>
      </c>
      <c r="C47" s="17">
        <v>2</v>
      </c>
      <c r="D47" s="17"/>
      <c r="E47" s="17">
        <f>C47*D47</f>
        <v>0</v>
      </c>
      <c r="F47" s="17"/>
      <c r="G47" s="17">
        <f>C47*F47</f>
        <v>0</v>
      </c>
      <c r="H47" s="17">
        <f t="shared" si="2"/>
        <v>0</v>
      </c>
      <c r="I47" s="17">
        <f t="shared" si="2"/>
        <v>0</v>
      </c>
      <c r="J47" s="3"/>
      <c r="K47" s="3"/>
    </row>
    <row r="48" spans="1:11" ht="15">
      <c r="A48" s="7" t="s">
        <v>71</v>
      </c>
      <c r="B48" s="7" t="s">
        <v>61</v>
      </c>
      <c r="C48" s="17">
        <v>1</v>
      </c>
      <c r="D48" s="17"/>
      <c r="E48" s="17">
        <f>C48*D48</f>
        <v>0</v>
      </c>
      <c r="F48" s="17"/>
      <c r="G48" s="17">
        <f>C48*F48</f>
        <v>0</v>
      </c>
      <c r="H48" s="17">
        <f t="shared" si="2"/>
        <v>0</v>
      </c>
      <c r="I48" s="17">
        <f t="shared" si="2"/>
        <v>0</v>
      </c>
      <c r="J48" s="3"/>
      <c r="K48" s="3"/>
    </row>
    <row r="49" spans="1:11" ht="15">
      <c r="A49" s="15" t="s">
        <v>72</v>
      </c>
      <c r="B49" s="15" t="s">
        <v>13</v>
      </c>
      <c r="C49" s="16"/>
      <c r="D49" s="16"/>
      <c r="E49" s="16"/>
      <c r="F49" s="16"/>
      <c r="G49" s="16"/>
      <c r="H49" s="16">
        <f t="shared" si="2"/>
        <v>0</v>
      </c>
      <c r="I49" s="16">
        <f t="shared" si="2"/>
        <v>0</v>
      </c>
      <c r="J49" s="3"/>
      <c r="K49" s="3"/>
    </row>
    <row r="50" spans="1:11" ht="15">
      <c r="A50" s="7" t="s">
        <v>73</v>
      </c>
      <c r="B50" s="7" t="s">
        <v>74</v>
      </c>
      <c r="C50" s="17">
        <v>1</v>
      </c>
      <c r="D50" s="17"/>
      <c r="E50" s="17">
        <f>C50*D50</f>
        <v>0</v>
      </c>
      <c r="F50" s="17"/>
      <c r="G50" s="17">
        <f>C50*F50</f>
        <v>0</v>
      </c>
      <c r="H50" s="17">
        <f t="shared" si="2"/>
        <v>0</v>
      </c>
      <c r="I50" s="17">
        <f t="shared" si="2"/>
        <v>0</v>
      </c>
      <c r="J50" s="3"/>
      <c r="K50" s="3"/>
    </row>
    <row r="51" spans="1:11" ht="15">
      <c r="A51" s="6" t="s">
        <v>80</v>
      </c>
      <c r="B51" s="6" t="s">
        <v>13</v>
      </c>
      <c r="C51" s="14"/>
      <c r="D51" s="14"/>
      <c r="E51" s="14">
        <f>SUM(E36:E50)</f>
        <v>0</v>
      </c>
      <c r="F51" s="14"/>
      <c r="G51" s="14">
        <f>SUM(G36:G50)</f>
        <v>0</v>
      </c>
      <c r="H51" s="14"/>
      <c r="I51" s="14">
        <f>SUM(I36:I50)</f>
        <v>0</v>
      </c>
      <c r="J51" s="3"/>
      <c r="K51" s="3"/>
    </row>
    <row r="52" spans="1:11" ht="15">
      <c r="A52" s="15" t="s">
        <v>81</v>
      </c>
      <c r="B52" s="15" t="s">
        <v>13</v>
      </c>
      <c r="C52" s="16"/>
      <c r="D52" s="16"/>
      <c r="E52" s="16"/>
      <c r="F52" s="16"/>
      <c r="G52" s="16"/>
      <c r="H52" s="16"/>
      <c r="I52" s="16"/>
      <c r="J52" s="3"/>
      <c r="K52" s="3"/>
    </row>
    <row r="53" spans="1:11" ht="15">
      <c r="A53" s="7" t="s">
        <v>82</v>
      </c>
      <c r="B53" s="7" t="s">
        <v>83</v>
      </c>
      <c r="C53" s="17">
        <v>14</v>
      </c>
      <c r="D53" s="17"/>
      <c r="E53" s="17">
        <f>C53*D53</f>
        <v>0</v>
      </c>
      <c r="F53" s="17"/>
      <c r="G53" s="17">
        <f>C53*F53</f>
        <v>0</v>
      </c>
      <c r="H53" s="17">
        <f>D53+F53</f>
        <v>0</v>
      </c>
      <c r="I53" s="17">
        <f>E53+G53</f>
        <v>0</v>
      </c>
      <c r="J53" s="3"/>
      <c r="K53" s="3"/>
    </row>
    <row r="54" spans="1:11" ht="15">
      <c r="A54" s="7" t="s">
        <v>84</v>
      </c>
      <c r="B54" s="7" t="s">
        <v>83</v>
      </c>
      <c r="C54" s="17">
        <v>76</v>
      </c>
      <c r="D54" s="17"/>
      <c r="E54" s="17">
        <f>C54*D54</f>
        <v>0</v>
      </c>
      <c r="F54" s="17"/>
      <c r="G54" s="17">
        <f>C54*F54</f>
        <v>0</v>
      </c>
      <c r="H54" s="17">
        <f>D54+F54</f>
        <v>0</v>
      </c>
      <c r="I54" s="17">
        <f>E54+G54</f>
        <v>0</v>
      </c>
      <c r="J54" s="3"/>
      <c r="K54" s="3"/>
    </row>
    <row r="55" spans="1:11" ht="15">
      <c r="A55" s="15" t="s">
        <v>85</v>
      </c>
      <c r="B55" s="15" t="s">
        <v>13</v>
      </c>
      <c r="C55" s="16"/>
      <c r="D55" s="16"/>
      <c r="E55" s="16"/>
      <c r="F55" s="16"/>
      <c r="G55" s="16"/>
      <c r="H55" s="16"/>
      <c r="I55" s="16"/>
      <c r="J55" s="3"/>
      <c r="K55" s="3"/>
    </row>
    <row r="56" spans="1:11" ht="15">
      <c r="A56" s="15" t="s">
        <v>86</v>
      </c>
      <c r="B56" s="15" t="s">
        <v>13</v>
      </c>
      <c r="C56" s="16"/>
      <c r="D56" s="16"/>
      <c r="E56" s="16"/>
      <c r="F56" s="16"/>
      <c r="G56" s="16"/>
      <c r="H56" s="16"/>
      <c r="I56" s="16"/>
      <c r="J56" s="3"/>
      <c r="K56" s="3"/>
    </row>
    <row r="57" spans="1:11" ht="15">
      <c r="A57" s="7" t="s">
        <v>87</v>
      </c>
      <c r="B57" s="7" t="s">
        <v>61</v>
      </c>
      <c r="C57" s="17">
        <v>14</v>
      </c>
      <c r="D57" s="17"/>
      <c r="E57" s="17">
        <f>C57*D57</f>
        <v>0</v>
      </c>
      <c r="F57" s="17"/>
      <c r="G57" s="17">
        <f>C57*F57</f>
        <v>0</v>
      </c>
      <c r="H57" s="17">
        <f>D57+F57</f>
        <v>0</v>
      </c>
      <c r="I57" s="17">
        <f>E57+G57</f>
        <v>0</v>
      </c>
      <c r="J57" s="3"/>
      <c r="K57" s="3"/>
    </row>
    <row r="58" spans="1:11" ht="15">
      <c r="A58" s="7" t="s">
        <v>88</v>
      </c>
      <c r="B58" s="7" t="s">
        <v>61</v>
      </c>
      <c r="C58" s="17">
        <v>76</v>
      </c>
      <c r="D58" s="17"/>
      <c r="E58" s="17">
        <f>C58*D58</f>
        <v>0</v>
      </c>
      <c r="F58" s="17"/>
      <c r="G58" s="17">
        <f>C58*F58</f>
        <v>0</v>
      </c>
      <c r="H58" s="17">
        <f>D58+F58</f>
        <v>0</v>
      </c>
      <c r="I58" s="17">
        <f>E58+G58</f>
        <v>0</v>
      </c>
      <c r="J58" s="3"/>
      <c r="K58" s="3"/>
    </row>
    <row r="59" spans="1:11" ht="15">
      <c r="A59" s="15" t="s">
        <v>85</v>
      </c>
      <c r="B59" s="15" t="s">
        <v>13</v>
      </c>
      <c r="C59" s="16"/>
      <c r="D59" s="16"/>
      <c r="E59" s="16"/>
      <c r="F59" s="16"/>
      <c r="G59" s="16"/>
      <c r="H59" s="16"/>
      <c r="I59" s="16"/>
      <c r="J59" s="3"/>
      <c r="K59" s="3"/>
    </row>
    <row r="60" spans="1:11" ht="15">
      <c r="A60" s="15" t="s">
        <v>86</v>
      </c>
      <c r="B60" s="15" t="s">
        <v>13</v>
      </c>
      <c r="C60" s="16"/>
      <c r="D60" s="16"/>
      <c r="E60" s="16"/>
      <c r="F60" s="16"/>
      <c r="G60" s="16"/>
      <c r="H60" s="16"/>
      <c r="I60" s="16"/>
      <c r="J60" s="3"/>
      <c r="K60" s="3"/>
    </row>
    <row r="61" spans="1:11" ht="15">
      <c r="A61" s="7" t="s">
        <v>89</v>
      </c>
      <c r="B61" s="7" t="s">
        <v>61</v>
      </c>
      <c r="C61" s="17">
        <v>90</v>
      </c>
      <c r="D61" s="17"/>
      <c r="E61" s="17">
        <f>C61*D61</f>
        <v>0</v>
      </c>
      <c r="F61" s="17"/>
      <c r="G61" s="17">
        <f>C61*F61</f>
        <v>0</v>
      </c>
      <c r="H61" s="17">
        <f>D61+F61</f>
        <v>0</v>
      </c>
      <c r="I61" s="17">
        <f>E61+G61</f>
        <v>0</v>
      </c>
      <c r="J61" s="3"/>
      <c r="K61" s="3"/>
    </row>
    <row r="62" spans="1:11" ht="15">
      <c r="A62" s="15" t="s">
        <v>90</v>
      </c>
      <c r="B62" s="15" t="s">
        <v>13</v>
      </c>
      <c r="C62" s="16"/>
      <c r="D62" s="16"/>
      <c r="E62" s="16"/>
      <c r="F62" s="16"/>
      <c r="G62" s="16"/>
      <c r="H62" s="16"/>
      <c r="I62" s="16"/>
      <c r="J62" s="3"/>
      <c r="K62" s="3"/>
    </row>
    <row r="63" spans="1:11" ht="15">
      <c r="A63" s="7" t="s">
        <v>91</v>
      </c>
      <c r="B63" s="7" t="s">
        <v>61</v>
      </c>
      <c r="C63" s="17">
        <v>95</v>
      </c>
      <c r="D63" s="17"/>
      <c r="E63" s="17">
        <f>C63*D63</f>
        <v>0</v>
      </c>
      <c r="F63" s="17"/>
      <c r="G63" s="17">
        <f>C63*F63</f>
        <v>0</v>
      </c>
      <c r="H63" s="17">
        <f aca="true" t="shared" si="3" ref="H63:I67">D63+F63</f>
        <v>0</v>
      </c>
      <c r="I63" s="17">
        <f t="shared" si="3"/>
        <v>0</v>
      </c>
      <c r="J63" s="3"/>
      <c r="K63" s="3"/>
    </row>
    <row r="64" spans="1:11" ht="15">
      <c r="A64" s="7" t="s">
        <v>92</v>
      </c>
      <c r="B64" s="7" t="s">
        <v>61</v>
      </c>
      <c r="C64" s="17">
        <v>47</v>
      </c>
      <c r="D64" s="17"/>
      <c r="E64" s="17">
        <f>C64*D64</f>
        <v>0</v>
      </c>
      <c r="F64" s="17"/>
      <c r="G64" s="17">
        <f>C64*F64</f>
        <v>0</v>
      </c>
      <c r="H64" s="17">
        <f t="shared" si="3"/>
        <v>0</v>
      </c>
      <c r="I64" s="17">
        <f t="shared" si="3"/>
        <v>0</v>
      </c>
      <c r="J64" s="3"/>
      <c r="K64" s="3"/>
    </row>
    <row r="65" spans="1:11" ht="15">
      <c r="A65" s="7" t="s">
        <v>93</v>
      </c>
      <c r="B65" s="7" t="s">
        <v>94</v>
      </c>
      <c r="C65" s="17">
        <v>450</v>
      </c>
      <c r="D65" s="17"/>
      <c r="E65" s="17">
        <f>C65*D65</f>
        <v>0</v>
      </c>
      <c r="F65" s="17"/>
      <c r="G65" s="17">
        <f>C65*F65</f>
        <v>0</v>
      </c>
      <c r="H65" s="17">
        <f t="shared" si="3"/>
        <v>0</v>
      </c>
      <c r="I65" s="17">
        <f t="shared" si="3"/>
        <v>0</v>
      </c>
      <c r="J65" s="3"/>
      <c r="K65" s="3"/>
    </row>
    <row r="66" spans="1:11" ht="15">
      <c r="A66" s="7" t="s">
        <v>95</v>
      </c>
      <c r="B66" s="7" t="s">
        <v>94</v>
      </c>
      <c r="C66" s="17">
        <v>350</v>
      </c>
      <c r="D66" s="17"/>
      <c r="E66" s="17">
        <f>C66*D66</f>
        <v>0</v>
      </c>
      <c r="F66" s="17"/>
      <c r="G66" s="17">
        <f>C66*F66</f>
        <v>0</v>
      </c>
      <c r="H66" s="17">
        <f t="shared" si="3"/>
        <v>0</v>
      </c>
      <c r="I66" s="17">
        <f t="shared" si="3"/>
        <v>0</v>
      </c>
      <c r="J66" s="3"/>
      <c r="K66" s="3"/>
    </row>
    <row r="67" spans="1:11" ht="15">
      <c r="A67" s="7" t="s">
        <v>96</v>
      </c>
      <c r="B67" s="7" t="s">
        <v>61</v>
      </c>
      <c r="C67" s="17">
        <v>1100</v>
      </c>
      <c r="D67" s="17"/>
      <c r="E67" s="17">
        <f>C67*D67</f>
        <v>0</v>
      </c>
      <c r="F67" s="17"/>
      <c r="G67" s="17">
        <f>C67*F67</f>
        <v>0</v>
      </c>
      <c r="H67" s="17">
        <f t="shared" si="3"/>
        <v>0</v>
      </c>
      <c r="I67" s="17">
        <f t="shared" si="3"/>
        <v>0</v>
      </c>
      <c r="J67" s="3"/>
      <c r="K67" s="3"/>
    </row>
    <row r="68" spans="1:11" ht="15">
      <c r="A68" s="15" t="s">
        <v>97</v>
      </c>
      <c r="B68" s="15" t="s">
        <v>13</v>
      </c>
      <c r="C68" s="16"/>
      <c r="D68" s="16"/>
      <c r="E68" s="16"/>
      <c r="F68" s="16"/>
      <c r="G68" s="16"/>
      <c r="H68" s="16"/>
      <c r="I68" s="16"/>
      <c r="J68" s="3"/>
      <c r="K68" s="3"/>
    </row>
    <row r="69" spans="1:11" ht="15">
      <c r="A69" s="7" t="s">
        <v>98</v>
      </c>
      <c r="B69" s="7" t="s">
        <v>61</v>
      </c>
      <c r="C69" s="17">
        <v>12</v>
      </c>
      <c r="D69" s="17"/>
      <c r="E69" s="17">
        <f>C69*D69</f>
        <v>0</v>
      </c>
      <c r="F69" s="17"/>
      <c r="G69" s="17">
        <f>C69*F69</f>
        <v>0</v>
      </c>
      <c r="H69" s="17">
        <f aca="true" t="shared" si="4" ref="H69:I71">D69+F69</f>
        <v>0</v>
      </c>
      <c r="I69" s="17">
        <f t="shared" si="4"/>
        <v>0</v>
      </c>
      <c r="J69" s="3"/>
      <c r="K69" s="3"/>
    </row>
    <row r="70" spans="1:11" ht="15">
      <c r="A70" s="7" t="s">
        <v>99</v>
      </c>
      <c r="B70" s="7" t="s">
        <v>61</v>
      </c>
      <c r="C70" s="17">
        <v>23</v>
      </c>
      <c r="D70" s="17"/>
      <c r="E70" s="17">
        <f>C70*D70</f>
        <v>0</v>
      </c>
      <c r="F70" s="17"/>
      <c r="G70" s="17">
        <f>C70*F70</f>
        <v>0</v>
      </c>
      <c r="H70" s="17">
        <f t="shared" si="4"/>
        <v>0</v>
      </c>
      <c r="I70" s="17">
        <f t="shared" si="4"/>
        <v>0</v>
      </c>
      <c r="J70" s="3"/>
      <c r="K70" s="3"/>
    </row>
    <row r="71" spans="1:11" ht="15">
      <c r="A71" s="7" t="s">
        <v>100</v>
      </c>
      <c r="B71" s="7" t="s">
        <v>61</v>
      </c>
      <c r="C71" s="17">
        <v>14</v>
      </c>
      <c r="D71" s="17"/>
      <c r="E71" s="17">
        <f>C71*D71</f>
        <v>0</v>
      </c>
      <c r="F71" s="17"/>
      <c r="G71" s="17">
        <f>C71*F71</f>
        <v>0</v>
      </c>
      <c r="H71" s="17">
        <f t="shared" si="4"/>
        <v>0</v>
      </c>
      <c r="I71" s="17">
        <f t="shared" si="4"/>
        <v>0</v>
      </c>
      <c r="J71" s="3"/>
      <c r="K71" s="3"/>
    </row>
    <row r="72" spans="1:11" ht="15">
      <c r="A72" s="15" t="s">
        <v>101</v>
      </c>
      <c r="B72" s="15" t="s">
        <v>13</v>
      </c>
      <c r="C72" s="16"/>
      <c r="D72" s="16"/>
      <c r="E72" s="16"/>
      <c r="F72" s="16"/>
      <c r="G72" s="16"/>
      <c r="H72" s="16"/>
      <c r="I72" s="16"/>
      <c r="J72" s="3"/>
      <c r="K72" s="3"/>
    </row>
    <row r="73" spans="1:11" ht="15">
      <c r="A73" s="7" t="s">
        <v>102</v>
      </c>
      <c r="B73" s="7" t="s">
        <v>61</v>
      </c>
      <c r="C73" s="17">
        <v>69</v>
      </c>
      <c r="D73" s="17"/>
      <c r="E73" s="17">
        <f>C73*D73</f>
        <v>0</v>
      </c>
      <c r="F73" s="17"/>
      <c r="G73" s="17">
        <f>C73*F73</f>
        <v>0</v>
      </c>
      <c r="H73" s="17">
        <f aca="true" t="shared" si="5" ref="H73:I75">D73+F73</f>
        <v>0</v>
      </c>
      <c r="I73" s="17">
        <f t="shared" si="5"/>
        <v>0</v>
      </c>
      <c r="J73" s="3"/>
      <c r="K73" s="3"/>
    </row>
    <row r="74" spans="1:11" ht="15">
      <c r="A74" s="7" t="s">
        <v>103</v>
      </c>
      <c r="B74" s="7" t="s">
        <v>61</v>
      </c>
      <c r="C74" s="17">
        <v>28</v>
      </c>
      <c r="D74" s="17"/>
      <c r="E74" s="17">
        <f>C74*D74</f>
        <v>0</v>
      </c>
      <c r="F74" s="17"/>
      <c r="G74" s="17">
        <f>C74*F74</f>
        <v>0</v>
      </c>
      <c r="H74" s="17">
        <f t="shared" si="5"/>
        <v>0</v>
      </c>
      <c r="I74" s="17">
        <f t="shared" si="5"/>
        <v>0</v>
      </c>
      <c r="J74" s="3"/>
      <c r="K74" s="3"/>
    </row>
    <row r="75" spans="1:11" ht="15">
      <c r="A75" s="7" t="s">
        <v>104</v>
      </c>
      <c r="B75" s="7" t="s">
        <v>61</v>
      </c>
      <c r="C75" s="17">
        <v>28</v>
      </c>
      <c r="D75" s="17"/>
      <c r="E75" s="17">
        <f>C75*D75</f>
        <v>0</v>
      </c>
      <c r="F75" s="17"/>
      <c r="G75" s="17">
        <f>C75*F75</f>
        <v>0</v>
      </c>
      <c r="H75" s="17">
        <f t="shared" si="5"/>
        <v>0</v>
      </c>
      <c r="I75" s="17">
        <f t="shared" si="5"/>
        <v>0</v>
      </c>
      <c r="J75" s="3"/>
      <c r="K75" s="3"/>
    </row>
    <row r="76" spans="1:11" ht="15">
      <c r="A76" s="15" t="s">
        <v>105</v>
      </c>
      <c r="B76" s="15" t="s">
        <v>13</v>
      </c>
      <c r="C76" s="16"/>
      <c r="D76" s="16"/>
      <c r="E76" s="16"/>
      <c r="F76" s="16"/>
      <c r="G76" s="16"/>
      <c r="H76" s="16"/>
      <c r="I76" s="16"/>
      <c r="J76" s="3"/>
      <c r="K76" s="3"/>
    </row>
    <row r="77" spans="1:11" ht="15">
      <c r="A77" s="7" t="s">
        <v>106</v>
      </c>
      <c r="B77" s="7" t="s">
        <v>61</v>
      </c>
      <c r="C77" s="17">
        <v>23</v>
      </c>
      <c r="D77" s="17"/>
      <c r="E77" s="17">
        <f>C77*D77</f>
        <v>0</v>
      </c>
      <c r="F77" s="17"/>
      <c r="G77" s="17">
        <f>C77*F77</f>
        <v>0</v>
      </c>
      <c r="H77" s="17">
        <f>D77+F77</f>
        <v>0</v>
      </c>
      <c r="I77" s="17">
        <f>E77+G77</f>
        <v>0</v>
      </c>
      <c r="J77" s="3"/>
      <c r="K77" s="3"/>
    </row>
    <row r="78" spans="1:11" ht="15">
      <c r="A78" s="15" t="s">
        <v>107</v>
      </c>
      <c r="B78" s="15" t="s">
        <v>13</v>
      </c>
      <c r="C78" s="16"/>
      <c r="D78" s="16"/>
      <c r="E78" s="16"/>
      <c r="F78" s="16"/>
      <c r="G78" s="16"/>
      <c r="H78" s="16"/>
      <c r="I78" s="16"/>
      <c r="J78" s="3"/>
      <c r="K78" s="3"/>
    </row>
    <row r="79" spans="1:11" ht="15">
      <c r="A79" s="7" t="s">
        <v>108</v>
      </c>
      <c r="B79" s="7" t="s">
        <v>61</v>
      </c>
      <c r="C79" s="17">
        <v>4</v>
      </c>
      <c r="D79" s="17"/>
      <c r="E79" s="17">
        <f>C79*D79</f>
        <v>0</v>
      </c>
      <c r="F79" s="17"/>
      <c r="G79" s="17">
        <f>C79*F79</f>
        <v>0</v>
      </c>
      <c r="H79" s="17">
        <f>D79+F79</f>
        <v>0</v>
      </c>
      <c r="I79" s="17">
        <f>E79+G79</f>
        <v>0</v>
      </c>
      <c r="J79" s="3"/>
      <c r="K79" s="3"/>
    </row>
    <row r="80" spans="1:11" ht="15">
      <c r="A80" s="7" t="s">
        <v>109</v>
      </c>
      <c r="B80" s="7" t="s">
        <v>61</v>
      </c>
      <c r="C80" s="17">
        <v>19</v>
      </c>
      <c r="D80" s="17"/>
      <c r="E80" s="17">
        <f>C80*D80</f>
        <v>0</v>
      </c>
      <c r="F80" s="17"/>
      <c r="G80" s="17">
        <f>C80*F80</f>
        <v>0</v>
      </c>
      <c r="H80" s="17">
        <f>D80+F80</f>
        <v>0</v>
      </c>
      <c r="I80" s="17">
        <f>E80+G80</f>
        <v>0</v>
      </c>
      <c r="J80" s="3"/>
      <c r="K80" s="3"/>
    </row>
    <row r="81" spans="1:11" ht="15">
      <c r="A81" s="15" t="s">
        <v>110</v>
      </c>
      <c r="B81" s="15" t="s">
        <v>13</v>
      </c>
      <c r="C81" s="16"/>
      <c r="D81" s="16"/>
      <c r="E81" s="16"/>
      <c r="F81" s="16"/>
      <c r="G81" s="16"/>
      <c r="H81" s="16"/>
      <c r="I81" s="16"/>
      <c r="J81" s="3"/>
      <c r="K81" s="3"/>
    </row>
    <row r="82" spans="1:11" ht="15">
      <c r="A82" s="7" t="s">
        <v>111</v>
      </c>
      <c r="B82" s="7" t="s">
        <v>61</v>
      </c>
      <c r="C82" s="17">
        <v>19</v>
      </c>
      <c r="D82" s="17"/>
      <c r="E82" s="17">
        <f>C82*D82</f>
        <v>0</v>
      </c>
      <c r="F82" s="17"/>
      <c r="G82" s="17">
        <f>C82*F82</f>
        <v>0</v>
      </c>
      <c r="H82" s="17">
        <f>D82+F82</f>
        <v>0</v>
      </c>
      <c r="I82" s="17">
        <f>E82+G82</f>
        <v>0</v>
      </c>
      <c r="J82" s="3"/>
      <c r="K82" s="3"/>
    </row>
    <row r="83" spans="1:11" ht="15">
      <c r="A83" s="7" t="s">
        <v>112</v>
      </c>
      <c r="B83" s="7" t="s">
        <v>61</v>
      </c>
      <c r="C83" s="17">
        <v>4</v>
      </c>
      <c r="D83" s="17"/>
      <c r="E83" s="17">
        <f>C83*D83</f>
        <v>0</v>
      </c>
      <c r="F83" s="17"/>
      <c r="G83" s="17">
        <f>C83*F83</f>
        <v>0</v>
      </c>
      <c r="H83" s="17">
        <f>D83+F83</f>
        <v>0</v>
      </c>
      <c r="I83" s="17">
        <f>E83+G83</f>
        <v>0</v>
      </c>
      <c r="J83" s="3"/>
      <c r="K83" s="3"/>
    </row>
    <row r="84" spans="1:11" ht="15">
      <c r="A84" s="15" t="s">
        <v>113</v>
      </c>
      <c r="B84" s="15" t="s">
        <v>13</v>
      </c>
      <c r="C84" s="16"/>
      <c r="D84" s="16"/>
      <c r="E84" s="16"/>
      <c r="F84" s="16"/>
      <c r="G84" s="16"/>
      <c r="H84" s="16"/>
      <c r="I84" s="16"/>
      <c r="J84" s="3"/>
      <c r="K84" s="3"/>
    </row>
    <row r="85" spans="1:11" ht="15">
      <c r="A85" s="7" t="s">
        <v>114</v>
      </c>
      <c r="B85" s="7" t="s">
        <v>61</v>
      </c>
      <c r="C85" s="17">
        <v>19</v>
      </c>
      <c r="D85" s="17"/>
      <c r="E85" s="17">
        <f>C85*D85</f>
        <v>0</v>
      </c>
      <c r="F85" s="17"/>
      <c r="G85" s="17">
        <f>C85*F85</f>
        <v>0</v>
      </c>
      <c r="H85" s="17">
        <f>D85+F85</f>
        <v>0</v>
      </c>
      <c r="I85" s="17">
        <f>E85+G85</f>
        <v>0</v>
      </c>
      <c r="J85" s="3"/>
      <c r="K85" s="3"/>
    </row>
    <row r="86" spans="1:11" ht="15">
      <c r="A86" s="15" t="s">
        <v>115</v>
      </c>
      <c r="B86" s="15" t="s">
        <v>13</v>
      </c>
      <c r="C86" s="16"/>
      <c r="D86" s="16"/>
      <c r="E86" s="16"/>
      <c r="F86" s="16"/>
      <c r="G86" s="16"/>
      <c r="H86" s="16"/>
      <c r="I86" s="16"/>
      <c r="J86" s="3"/>
      <c r="K86" s="3"/>
    </row>
    <row r="87" spans="1:11" ht="15">
      <c r="A87" s="7" t="s">
        <v>116</v>
      </c>
      <c r="B87" s="7" t="s">
        <v>61</v>
      </c>
      <c r="C87" s="17">
        <v>1</v>
      </c>
      <c r="D87" s="17"/>
      <c r="E87" s="17">
        <f>C87*D87</f>
        <v>0</v>
      </c>
      <c r="F87" s="17"/>
      <c r="G87" s="17">
        <f>C87*F87</f>
        <v>0</v>
      </c>
      <c r="H87" s="17">
        <f>D87+F87</f>
        <v>0</v>
      </c>
      <c r="I87" s="17">
        <f>E87+G87</f>
        <v>0</v>
      </c>
      <c r="J87" s="3"/>
      <c r="K87" s="3"/>
    </row>
    <row r="88" spans="1:11" ht="15">
      <c r="A88" s="15" t="s">
        <v>117</v>
      </c>
      <c r="B88" s="15" t="s">
        <v>13</v>
      </c>
      <c r="C88" s="16"/>
      <c r="D88" s="16"/>
      <c r="E88" s="16"/>
      <c r="F88" s="16"/>
      <c r="G88" s="16"/>
      <c r="H88" s="16"/>
      <c r="I88" s="16"/>
      <c r="J88" s="3"/>
      <c r="K88" s="3"/>
    </row>
    <row r="89" spans="1:11" ht="15">
      <c r="A89" s="7" t="s">
        <v>118</v>
      </c>
      <c r="B89" s="7" t="s">
        <v>83</v>
      </c>
      <c r="C89" s="17">
        <v>363.2</v>
      </c>
      <c r="D89" s="17"/>
      <c r="E89" s="17">
        <f>C89*D89</f>
        <v>0</v>
      </c>
      <c r="F89" s="17"/>
      <c r="G89" s="17">
        <f>C89*F89</f>
        <v>0</v>
      </c>
      <c r="H89" s="17">
        <f aca="true" t="shared" si="6" ref="H89:I91">D89+F89</f>
        <v>0</v>
      </c>
      <c r="I89" s="17">
        <f t="shared" si="6"/>
        <v>0</v>
      </c>
      <c r="J89" s="3"/>
      <c r="K89" s="3"/>
    </row>
    <row r="90" spans="1:11" ht="15">
      <c r="A90" s="7" t="s">
        <v>119</v>
      </c>
      <c r="B90" s="7" t="s">
        <v>83</v>
      </c>
      <c r="C90" s="17">
        <v>360</v>
      </c>
      <c r="D90" s="17"/>
      <c r="E90" s="17">
        <f>C90*D90</f>
        <v>0</v>
      </c>
      <c r="F90" s="17"/>
      <c r="G90" s="17">
        <f>C90*F90</f>
        <v>0</v>
      </c>
      <c r="H90" s="17">
        <f t="shared" si="6"/>
        <v>0</v>
      </c>
      <c r="I90" s="17">
        <f t="shared" si="6"/>
        <v>0</v>
      </c>
      <c r="J90" s="3"/>
      <c r="K90" s="3"/>
    </row>
    <row r="91" spans="1:11" ht="15">
      <c r="A91" s="7" t="s">
        <v>120</v>
      </c>
      <c r="B91" s="7" t="s">
        <v>83</v>
      </c>
      <c r="C91" s="17">
        <v>609.6</v>
      </c>
      <c r="D91" s="17"/>
      <c r="E91" s="17">
        <f>C91*D91</f>
        <v>0</v>
      </c>
      <c r="F91" s="17"/>
      <c r="G91" s="17">
        <f>C91*F91</f>
        <v>0</v>
      </c>
      <c r="H91" s="17">
        <f t="shared" si="6"/>
        <v>0</v>
      </c>
      <c r="I91" s="17">
        <f t="shared" si="6"/>
        <v>0</v>
      </c>
      <c r="J91" s="3"/>
      <c r="K91" s="3"/>
    </row>
    <row r="92" spans="1:11" ht="15">
      <c r="A92" s="18" t="s">
        <v>121</v>
      </c>
      <c r="B92" s="18" t="s">
        <v>13</v>
      </c>
      <c r="C92" s="19"/>
      <c r="D92" s="19"/>
      <c r="E92" s="19"/>
      <c r="F92" s="19"/>
      <c r="G92" s="19"/>
      <c r="H92" s="19"/>
      <c r="I92" s="19"/>
      <c r="J92" s="3"/>
      <c r="K92" s="3"/>
    </row>
    <row r="93" spans="1:11" ht="15">
      <c r="A93" s="7" t="s">
        <v>122</v>
      </c>
      <c r="B93" s="7" t="s">
        <v>83</v>
      </c>
      <c r="C93" s="17">
        <v>24</v>
      </c>
      <c r="D93" s="17"/>
      <c r="E93" s="17">
        <f>C93*D93</f>
        <v>0</v>
      </c>
      <c r="F93" s="17"/>
      <c r="G93" s="17">
        <f>C93*F93</f>
        <v>0</v>
      </c>
      <c r="H93" s="17">
        <f>D93+F93</f>
        <v>0</v>
      </c>
      <c r="I93" s="17">
        <f>E93+G93</f>
        <v>0</v>
      </c>
      <c r="J93" s="3"/>
      <c r="K93" s="3"/>
    </row>
    <row r="94" spans="1:11" ht="15">
      <c r="A94" s="15" t="s">
        <v>123</v>
      </c>
      <c r="B94" s="15" t="s">
        <v>13</v>
      </c>
      <c r="C94" s="16"/>
      <c r="D94" s="16"/>
      <c r="E94" s="16"/>
      <c r="F94" s="16"/>
      <c r="G94" s="16"/>
      <c r="H94" s="16"/>
      <c r="I94" s="16"/>
      <c r="J94" s="3"/>
      <c r="K94" s="3"/>
    </row>
    <row r="95" spans="1:11" ht="15">
      <c r="A95" s="7" t="s">
        <v>124</v>
      </c>
      <c r="B95" s="7" t="s">
        <v>74</v>
      </c>
      <c r="C95" s="17">
        <v>52</v>
      </c>
      <c r="D95" s="17"/>
      <c r="E95" s="17">
        <f>C95*D95</f>
        <v>0</v>
      </c>
      <c r="F95" s="17"/>
      <c r="G95" s="17">
        <f>C95*F95</f>
        <v>0</v>
      </c>
      <c r="H95" s="17">
        <f aca="true" t="shared" si="7" ref="H95:I97">D95+F95</f>
        <v>0</v>
      </c>
      <c r="I95" s="17">
        <f t="shared" si="7"/>
        <v>0</v>
      </c>
      <c r="J95" s="3"/>
      <c r="K95" s="3"/>
    </row>
    <row r="96" spans="1:11" ht="15">
      <c r="A96" s="7" t="s">
        <v>125</v>
      </c>
      <c r="B96" s="7" t="s">
        <v>74</v>
      </c>
      <c r="C96" s="17">
        <v>9</v>
      </c>
      <c r="D96" s="17"/>
      <c r="E96" s="17">
        <f>C96*D96</f>
        <v>0</v>
      </c>
      <c r="F96" s="17"/>
      <c r="G96" s="17">
        <f>C96*F96</f>
        <v>0</v>
      </c>
      <c r="H96" s="17">
        <f t="shared" si="7"/>
        <v>0</v>
      </c>
      <c r="I96" s="17">
        <f t="shared" si="7"/>
        <v>0</v>
      </c>
      <c r="J96" s="3"/>
      <c r="K96" s="3"/>
    </row>
    <row r="97" spans="1:11" ht="15">
      <c r="A97" s="7" t="s">
        <v>126</v>
      </c>
      <c r="B97" s="7" t="s">
        <v>74</v>
      </c>
      <c r="C97" s="17">
        <v>13</v>
      </c>
      <c r="D97" s="17"/>
      <c r="E97" s="17">
        <f>C97*D97</f>
        <v>0</v>
      </c>
      <c r="F97" s="17"/>
      <c r="G97" s="17">
        <f>C97*F97</f>
        <v>0</v>
      </c>
      <c r="H97" s="17">
        <f t="shared" si="7"/>
        <v>0</v>
      </c>
      <c r="I97" s="17">
        <f t="shared" si="7"/>
        <v>0</v>
      </c>
      <c r="J97" s="3"/>
      <c r="K97" s="3"/>
    </row>
    <row r="98" spans="1:11" ht="15">
      <c r="A98" s="15" t="s">
        <v>127</v>
      </c>
      <c r="B98" s="15" t="s">
        <v>13</v>
      </c>
      <c r="C98" s="16"/>
      <c r="D98" s="16"/>
      <c r="E98" s="16"/>
      <c r="F98" s="16"/>
      <c r="G98" s="16"/>
      <c r="H98" s="16"/>
      <c r="I98" s="16"/>
      <c r="J98" s="3"/>
      <c r="K98" s="3"/>
    </row>
    <row r="99" spans="1:11" ht="15">
      <c r="A99" s="15" t="s">
        <v>128</v>
      </c>
      <c r="B99" s="15" t="s">
        <v>13</v>
      </c>
      <c r="C99" s="16"/>
      <c r="D99" s="16"/>
      <c r="E99" s="16"/>
      <c r="F99" s="16"/>
      <c r="G99" s="16"/>
      <c r="H99" s="16"/>
      <c r="I99" s="16"/>
      <c r="J99" s="3"/>
      <c r="K99" s="3"/>
    </row>
    <row r="100" spans="1:11" ht="15">
      <c r="A100" s="7" t="s">
        <v>129</v>
      </c>
      <c r="B100" s="7" t="s">
        <v>61</v>
      </c>
      <c r="C100" s="17">
        <v>23</v>
      </c>
      <c r="D100" s="17"/>
      <c r="E100" s="17">
        <f>C100*D100</f>
        <v>0</v>
      </c>
      <c r="F100" s="17"/>
      <c r="G100" s="17">
        <f>C100*F100</f>
        <v>0</v>
      </c>
      <c r="H100" s="17">
        <f>D100+F100</f>
        <v>0</v>
      </c>
      <c r="I100" s="17">
        <f>E100+G100</f>
        <v>0</v>
      </c>
      <c r="J100" s="3"/>
      <c r="K100" s="3"/>
    </row>
    <row r="101" spans="1:11" ht="15">
      <c r="A101" s="15" t="s">
        <v>130</v>
      </c>
      <c r="B101" s="15" t="s">
        <v>13</v>
      </c>
      <c r="C101" s="16"/>
      <c r="D101" s="16"/>
      <c r="E101" s="16"/>
      <c r="F101" s="16"/>
      <c r="G101" s="16"/>
      <c r="H101" s="16"/>
      <c r="I101" s="16"/>
      <c r="J101" s="3"/>
      <c r="K101" s="3"/>
    </row>
    <row r="102" spans="1:11" ht="15">
      <c r="A102" s="15" t="s">
        <v>131</v>
      </c>
      <c r="B102" s="15" t="s">
        <v>13</v>
      </c>
      <c r="C102" s="16"/>
      <c r="D102" s="16"/>
      <c r="E102" s="16"/>
      <c r="F102" s="16"/>
      <c r="G102" s="16"/>
      <c r="H102" s="16"/>
      <c r="I102" s="16"/>
      <c r="J102" s="3"/>
      <c r="K102" s="3"/>
    </row>
    <row r="103" spans="1:11" ht="15">
      <c r="A103" s="7" t="s">
        <v>132</v>
      </c>
      <c r="B103" s="7" t="s">
        <v>83</v>
      </c>
      <c r="C103" s="17">
        <v>60</v>
      </c>
      <c r="D103" s="17"/>
      <c r="E103" s="17">
        <f>C103*D103</f>
        <v>0</v>
      </c>
      <c r="F103" s="17"/>
      <c r="G103" s="17">
        <f>C103*F103</f>
        <v>0</v>
      </c>
      <c r="H103" s="17">
        <f>D103+F103</f>
        <v>0</v>
      </c>
      <c r="I103" s="17">
        <f>E103+G103</f>
        <v>0</v>
      </c>
      <c r="J103" s="3"/>
      <c r="K103" s="3"/>
    </row>
    <row r="104" spans="1:11" ht="15">
      <c r="A104" s="15" t="s">
        <v>133</v>
      </c>
      <c r="B104" s="15" t="s">
        <v>13</v>
      </c>
      <c r="C104" s="16"/>
      <c r="D104" s="16"/>
      <c r="E104" s="16"/>
      <c r="F104" s="16"/>
      <c r="G104" s="16"/>
      <c r="H104" s="16"/>
      <c r="I104" s="16"/>
      <c r="J104" s="3"/>
      <c r="K104" s="3"/>
    </row>
    <row r="105" spans="1:11" ht="15">
      <c r="A105" s="7" t="s">
        <v>134</v>
      </c>
      <c r="B105" s="7" t="s">
        <v>135</v>
      </c>
      <c r="C105" s="17">
        <v>3.6</v>
      </c>
      <c r="D105" s="17"/>
      <c r="E105" s="17">
        <f>C105*D105</f>
        <v>0</v>
      </c>
      <c r="F105" s="17"/>
      <c r="G105" s="17">
        <f>C105*F105</f>
        <v>0</v>
      </c>
      <c r="H105" s="17">
        <f>D105+F105</f>
        <v>0</v>
      </c>
      <c r="I105" s="17">
        <f>E105+G105</f>
        <v>0</v>
      </c>
      <c r="J105" s="3"/>
      <c r="K105" s="3"/>
    </row>
    <row r="106" spans="1:11" ht="15">
      <c r="A106" s="15" t="s">
        <v>181</v>
      </c>
      <c r="B106" s="15" t="s">
        <v>13</v>
      </c>
      <c r="C106" s="16"/>
      <c r="D106" s="16"/>
      <c r="E106" s="16"/>
      <c r="F106" s="16"/>
      <c r="G106" s="16"/>
      <c r="H106" s="16"/>
      <c r="I106" s="16"/>
      <c r="J106" s="3"/>
      <c r="K106" s="3"/>
    </row>
    <row r="107" spans="1:11" ht="15">
      <c r="A107" s="7" t="s">
        <v>180</v>
      </c>
      <c r="B107" s="7" t="s">
        <v>74</v>
      </c>
      <c r="C107" s="17">
        <v>1</v>
      </c>
      <c r="D107" s="17"/>
      <c r="E107" s="17">
        <f>C107*D107</f>
        <v>0</v>
      </c>
      <c r="F107" s="17"/>
      <c r="G107" s="17">
        <f>C107*F107</f>
        <v>0</v>
      </c>
      <c r="H107" s="17">
        <f>D107+F107</f>
        <v>0</v>
      </c>
      <c r="I107" s="17">
        <f>E107+G107</f>
        <v>0</v>
      </c>
      <c r="J107" s="3"/>
      <c r="K107" s="3"/>
    </row>
    <row r="108" spans="1:11" ht="15">
      <c r="A108" s="15" t="s">
        <v>136</v>
      </c>
      <c r="B108" s="15" t="s">
        <v>13</v>
      </c>
      <c r="C108" s="16"/>
      <c r="D108" s="16"/>
      <c r="E108" s="16"/>
      <c r="F108" s="16"/>
      <c r="G108" s="16"/>
      <c r="H108" s="16"/>
      <c r="I108" s="16"/>
      <c r="J108" s="3"/>
      <c r="K108" s="3"/>
    </row>
    <row r="109" spans="1:11" ht="15">
      <c r="A109" s="7" t="s">
        <v>137</v>
      </c>
      <c r="B109" s="7" t="s">
        <v>74</v>
      </c>
      <c r="C109" s="17">
        <v>1</v>
      </c>
      <c r="D109" s="17"/>
      <c r="E109" s="17">
        <f>C109*D109</f>
        <v>0</v>
      </c>
      <c r="F109" s="17"/>
      <c r="G109" s="17">
        <f>C109*F109</f>
        <v>0</v>
      </c>
      <c r="H109" s="17">
        <f>D109+F109</f>
        <v>0</v>
      </c>
      <c r="I109" s="17">
        <f>E109+G109</f>
        <v>0</v>
      </c>
      <c r="J109" s="3"/>
      <c r="K109" s="3"/>
    </row>
    <row r="110" spans="1:11" ht="15">
      <c r="A110" s="15" t="s">
        <v>138</v>
      </c>
      <c r="B110" s="15" t="s">
        <v>13</v>
      </c>
      <c r="C110" s="16"/>
      <c r="D110" s="16"/>
      <c r="E110" s="16"/>
      <c r="F110" s="16"/>
      <c r="G110" s="16"/>
      <c r="H110" s="16"/>
      <c r="I110" s="16"/>
      <c r="J110" s="3"/>
      <c r="K110" s="3"/>
    </row>
    <row r="111" spans="1:11" ht="15">
      <c r="A111" s="7" t="s">
        <v>139</v>
      </c>
      <c r="B111" s="7" t="s">
        <v>140</v>
      </c>
      <c r="C111" s="17">
        <v>40</v>
      </c>
      <c r="D111" s="17"/>
      <c r="E111" s="17">
        <f>C111*D111</f>
        <v>0</v>
      </c>
      <c r="F111" s="17"/>
      <c r="G111" s="17">
        <f>C111*F111</f>
        <v>0</v>
      </c>
      <c r="H111" s="17">
        <f aca="true" t="shared" si="8" ref="H111:I115">D111+F111</f>
        <v>0</v>
      </c>
      <c r="I111" s="17">
        <f t="shared" si="8"/>
        <v>0</v>
      </c>
      <c r="J111" s="3"/>
      <c r="K111" s="3"/>
    </row>
    <row r="112" spans="1:11" ht="15">
      <c r="A112" s="7" t="s">
        <v>141</v>
      </c>
      <c r="B112" s="7" t="s">
        <v>140</v>
      </c>
      <c r="C112" s="17">
        <v>16</v>
      </c>
      <c r="D112" s="17"/>
      <c r="E112" s="17">
        <f>C112*D112</f>
        <v>0</v>
      </c>
      <c r="F112" s="17"/>
      <c r="G112" s="17">
        <f>C112*F112</f>
        <v>0</v>
      </c>
      <c r="H112" s="17">
        <f t="shared" si="8"/>
        <v>0</v>
      </c>
      <c r="I112" s="17">
        <f t="shared" si="8"/>
        <v>0</v>
      </c>
      <c r="J112" s="3"/>
      <c r="K112" s="3"/>
    </row>
    <row r="113" spans="1:11" ht="15">
      <c r="A113" s="7" t="s">
        <v>142</v>
      </c>
      <c r="B113" s="7" t="s">
        <v>140</v>
      </c>
      <c r="C113" s="17">
        <v>24</v>
      </c>
      <c r="D113" s="17"/>
      <c r="E113" s="17">
        <f>C113*D113</f>
        <v>0</v>
      </c>
      <c r="F113" s="17"/>
      <c r="G113" s="17">
        <f>C113*F113</f>
        <v>0</v>
      </c>
      <c r="H113" s="17">
        <f t="shared" si="8"/>
        <v>0</v>
      </c>
      <c r="I113" s="17">
        <f t="shared" si="8"/>
        <v>0</v>
      </c>
      <c r="J113" s="3"/>
      <c r="K113" s="3"/>
    </row>
    <row r="114" spans="1:11" ht="15">
      <c r="A114" s="7" t="s">
        <v>143</v>
      </c>
      <c r="B114" s="7" t="s">
        <v>140</v>
      </c>
      <c r="C114" s="17">
        <v>8</v>
      </c>
      <c r="D114" s="17"/>
      <c r="E114" s="17">
        <f>C114*D114</f>
        <v>0</v>
      </c>
      <c r="F114" s="17"/>
      <c r="G114" s="17">
        <f>C114*F114</f>
        <v>0</v>
      </c>
      <c r="H114" s="17">
        <f t="shared" si="8"/>
        <v>0</v>
      </c>
      <c r="I114" s="17">
        <f t="shared" si="8"/>
        <v>0</v>
      </c>
      <c r="J114" s="3"/>
      <c r="K114" s="3"/>
    </row>
    <row r="115" spans="1:11" ht="15">
      <c r="A115" s="7" t="s">
        <v>144</v>
      </c>
      <c r="B115" s="7" t="s">
        <v>140</v>
      </c>
      <c r="C115" s="17">
        <v>12</v>
      </c>
      <c r="D115" s="17"/>
      <c r="E115" s="17">
        <f>C115*D115</f>
        <v>0</v>
      </c>
      <c r="F115" s="17"/>
      <c r="G115" s="17">
        <f>C115*F115</f>
        <v>0</v>
      </c>
      <c r="H115" s="17">
        <f t="shared" si="8"/>
        <v>0</v>
      </c>
      <c r="I115" s="17">
        <f t="shared" si="8"/>
        <v>0</v>
      </c>
      <c r="J115" s="3"/>
      <c r="K115" s="3"/>
    </row>
    <row r="116" spans="1:11" ht="15">
      <c r="A116" s="15" t="s">
        <v>145</v>
      </c>
      <c r="B116" s="15" t="s">
        <v>13</v>
      </c>
      <c r="C116" s="16"/>
      <c r="D116" s="16"/>
      <c r="E116" s="16"/>
      <c r="F116" s="16"/>
      <c r="G116" s="16"/>
      <c r="H116" s="16"/>
      <c r="I116" s="16"/>
      <c r="J116" s="3"/>
      <c r="K116" s="3"/>
    </row>
    <row r="117" spans="1:11" ht="15">
      <c r="A117" s="7" t="s">
        <v>146</v>
      </c>
      <c r="B117" s="7" t="s">
        <v>74</v>
      </c>
      <c r="C117" s="17">
        <v>1</v>
      </c>
      <c r="D117" s="17"/>
      <c r="E117" s="17">
        <f>C117*D117</f>
        <v>0</v>
      </c>
      <c r="F117" s="17"/>
      <c r="G117" s="17">
        <f>C117*F117</f>
        <v>0</v>
      </c>
      <c r="H117" s="17">
        <f>D117+F117</f>
        <v>0</v>
      </c>
      <c r="I117" s="17">
        <f>E117+G117</f>
        <v>0</v>
      </c>
      <c r="J117" s="3"/>
      <c r="K117" s="3"/>
    </row>
    <row r="118" spans="1:11" ht="15">
      <c r="A118" s="15" t="s">
        <v>147</v>
      </c>
      <c r="B118" s="15" t="s">
        <v>13</v>
      </c>
      <c r="C118" s="16"/>
      <c r="D118" s="16"/>
      <c r="E118" s="16"/>
      <c r="F118" s="16"/>
      <c r="G118" s="16"/>
      <c r="H118" s="16"/>
      <c r="I118" s="16"/>
      <c r="J118" s="3"/>
      <c r="K118" s="3"/>
    </row>
    <row r="119" spans="1:11" ht="15">
      <c r="A119" s="15" t="s">
        <v>148</v>
      </c>
      <c r="B119" s="15" t="s">
        <v>13</v>
      </c>
      <c r="C119" s="16"/>
      <c r="D119" s="16"/>
      <c r="E119" s="16"/>
      <c r="F119" s="16"/>
      <c r="G119" s="16"/>
      <c r="H119" s="16"/>
      <c r="I119" s="16"/>
      <c r="J119" s="3"/>
      <c r="K119" s="3"/>
    </row>
    <row r="120" spans="1:11" ht="15">
      <c r="A120" s="7" t="s">
        <v>149</v>
      </c>
      <c r="B120" s="7" t="s">
        <v>140</v>
      </c>
      <c r="C120" s="17">
        <v>24</v>
      </c>
      <c r="D120" s="17"/>
      <c r="E120" s="17">
        <f>C120*D120</f>
        <v>0</v>
      </c>
      <c r="F120" s="17"/>
      <c r="G120" s="17">
        <f>C120*F120</f>
        <v>0</v>
      </c>
      <c r="H120" s="17">
        <f>D120+F120</f>
        <v>0</v>
      </c>
      <c r="I120" s="17">
        <f>E120+G120</f>
        <v>0</v>
      </c>
      <c r="J120" s="3"/>
      <c r="K120" s="3"/>
    </row>
    <row r="121" spans="1:11" ht="15">
      <c r="A121" s="7" t="s">
        <v>150</v>
      </c>
      <c r="B121" s="7" t="s">
        <v>13</v>
      </c>
      <c r="C121" s="17"/>
      <c r="D121" s="17"/>
      <c r="E121" s="17">
        <f>L1+Parametry!B33/100*E85+Parametry!B33/100*E87+Parametry!B33/100*E89+Parametry!B33/100*E90+Parametry!B33/100*E91+Parametry!B33/100*E93+Parametry!B33/100*E100+Parametry!B33/100*E103+Parametry!B33/100*E105+Parametry!B33/100*E107+Parametry!B33/100*E109+Parametry!B33/100*E111+Parametry!B33/100*E112+Parametry!B33/100*E113+Parametry!B33/100*E114+Parametry!B33/100*E115+Parametry!B33/100*E117+Parametry!B33/100*E120</f>
        <v>0</v>
      </c>
      <c r="F121" s="17"/>
      <c r="G121" s="17"/>
      <c r="H121" s="17">
        <f>D121+F121</f>
        <v>0</v>
      </c>
      <c r="I121" s="17">
        <f>E121+G121</f>
        <v>0</v>
      </c>
      <c r="J121" s="3"/>
      <c r="K121" s="3"/>
    </row>
    <row r="122" spans="1:11" ht="15">
      <c r="A122" s="4" t="s">
        <v>151</v>
      </c>
      <c r="B122" s="4" t="s">
        <v>13</v>
      </c>
      <c r="C122" s="13"/>
      <c r="D122" s="13"/>
      <c r="E122" s="13">
        <f>SUM(E3:E17,E20:E33,E36:E50,E52:E121)</f>
        <v>0</v>
      </c>
      <c r="F122" s="13"/>
      <c r="G122" s="13">
        <f>SUM(G3:G17,G20:G33,G36:G50,G52:G121)</f>
        <v>0</v>
      </c>
      <c r="H122" s="13"/>
      <c r="I122" s="13">
        <f>SUM(I3:I17,I20:I33,I36:I50,I52:I121)</f>
        <v>0</v>
      </c>
      <c r="J122" s="3"/>
      <c r="K122" s="3"/>
    </row>
    <row r="123" spans="1:11" ht="15">
      <c r="A123" s="7" t="s">
        <v>13</v>
      </c>
      <c r="B123" s="7" t="s">
        <v>13</v>
      </c>
      <c r="C123" s="17"/>
      <c r="D123" s="17"/>
      <c r="E123" s="17"/>
      <c r="F123" s="17"/>
      <c r="G123" s="17"/>
      <c r="H123" s="17">
        <f>D123+F123</f>
        <v>0</v>
      </c>
      <c r="I123" s="17">
        <f>E123+G123</f>
        <v>0</v>
      </c>
      <c r="J123" s="3"/>
      <c r="K123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/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5</v>
      </c>
      <c r="C3" s="3"/>
    </row>
    <row r="4" spans="1:3" ht="26.25">
      <c r="A4" s="2" t="s">
        <v>6</v>
      </c>
      <c r="B4" s="5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13</v>
      </c>
      <c r="C7" s="3"/>
    </row>
    <row r="8" spans="1:3" ht="15">
      <c r="A8" s="2" t="s">
        <v>14</v>
      </c>
      <c r="B8" s="6" t="s">
        <v>13</v>
      </c>
      <c r="C8" s="3"/>
    </row>
    <row r="9" spans="1:3" ht="15">
      <c r="A9" s="2" t="s">
        <v>15</v>
      </c>
      <c r="B9" s="6" t="s">
        <v>16</v>
      </c>
      <c r="C9" s="3"/>
    </row>
    <row r="10" spans="1:3" ht="15">
      <c r="A10" s="2" t="s">
        <v>17</v>
      </c>
      <c r="B10" s="6" t="s">
        <v>18</v>
      </c>
      <c r="C10" s="3"/>
    </row>
    <row r="11" spans="1:3" ht="15">
      <c r="A11" s="2" t="s">
        <v>19</v>
      </c>
      <c r="B11" s="6" t="s">
        <v>13</v>
      </c>
      <c r="C11" s="3"/>
    </row>
    <row r="12" spans="1:3" ht="15">
      <c r="A12" s="2" t="s">
        <v>20</v>
      </c>
      <c r="B12" s="6" t="s">
        <v>13</v>
      </c>
      <c r="C12" s="3"/>
    </row>
    <row r="13" spans="1:3" ht="15">
      <c r="A13" s="2" t="s">
        <v>21</v>
      </c>
      <c r="B13" s="6" t="s">
        <v>13</v>
      </c>
      <c r="C13" s="3"/>
    </row>
    <row r="14" spans="1:3" ht="15">
      <c r="A14" s="2" t="s">
        <v>22</v>
      </c>
      <c r="B14" s="6" t="s">
        <v>23</v>
      </c>
      <c r="C14" s="3"/>
    </row>
    <row r="15" spans="1:3" ht="15">
      <c r="A15" s="2" t="s">
        <v>13</v>
      </c>
      <c r="B15" s="7" t="s">
        <v>13</v>
      </c>
      <c r="C15" s="3"/>
    </row>
    <row r="16" spans="1:3" ht="15">
      <c r="A16" s="2" t="s">
        <v>24</v>
      </c>
      <c r="B16" s="8" t="s">
        <v>25</v>
      </c>
      <c r="C16" s="3"/>
    </row>
    <row r="17" spans="1:3" ht="15">
      <c r="A17" s="2" t="s">
        <v>26</v>
      </c>
      <c r="B17" s="8" t="s">
        <v>27</v>
      </c>
      <c r="C17" s="3"/>
    </row>
    <row r="18" spans="1:3" ht="15">
      <c r="A18" s="2" t="s">
        <v>28</v>
      </c>
      <c r="B18" s="8" t="s">
        <v>29</v>
      </c>
      <c r="C18" s="3"/>
    </row>
    <row r="19" spans="1:3" ht="15">
      <c r="A19" s="2" t="s">
        <v>30</v>
      </c>
      <c r="B19" s="8" t="s">
        <v>31</v>
      </c>
      <c r="C19" s="3"/>
    </row>
    <row r="20" spans="1:3" ht="15">
      <c r="A20" s="2" t="s">
        <v>32</v>
      </c>
      <c r="B20" s="8" t="s">
        <v>31</v>
      </c>
      <c r="C20" s="3"/>
    </row>
    <row r="21" spans="1:3" ht="15">
      <c r="A21" s="2" t="s">
        <v>33</v>
      </c>
      <c r="B21" s="8" t="s">
        <v>31</v>
      </c>
      <c r="C21" s="3"/>
    </row>
    <row r="22" spans="1:3" ht="15">
      <c r="A22" s="2" t="s">
        <v>34</v>
      </c>
      <c r="B22" s="8" t="s">
        <v>31</v>
      </c>
      <c r="C22" s="3"/>
    </row>
    <row r="23" spans="1:3" ht="15">
      <c r="A23" s="2" t="s">
        <v>35</v>
      </c>
      <c r="B23" s="8" t="s">
        <v>31</v>
      </c>
      <c r="C23" s="3"/>
    </row>
    <row r="24" spans="1:3" ht="15">
      <c r="A24" s="2" t="s">
        <v>36</v>
      </c>
      <c r="B24" s="8" t="s">
        <v>31</v>
      </c>
      <c r="C24" s="3"/>
    </row>
    <row r="25" spans="1:3" ht="15">
      <c r="A25" s="2" t="s">
        <v>37</v>
      </c>
      <c r="B25" s="8" t="s">
        <v>31</v>
      </c>
      <c r="C25" s="3"/>
    </row>
    <row r="26" spans="1:3" ht="15">
      <c r="A26" s="2" t="s">
        <v>38</v>
      </c>
      <c r="B26" s="8" t="s">
        <v>39</v>
      </c>
      <c r="C26" s="3"/>
    </row>
    <row r="27" spans="1:3" ht="15">
      <c r="A27" s="2" t="s">
        <v>40</v>
      </c>
      <c r="B27" s="8" t="s">
        <v>31</v>
      </c>
      <c r="C27" s="3"/>
    </row>
    <row r="28" spans="1:3" ht="15">
      <c r="A28" s="2" t="s">
        <v>41</v>
      </c>
      <c r="B28" s="8" t="s">
        <v>31</v>
      </c>
      <c r="C28" s="3"/>
    </row>
    <row r="29" spans="1:3" ht="15">
      <c r="A29" s="2" t="s">
        <v>42</v>
      </c>
      <c r="B29" s="8" t="s">
        <v>31</v>
      </c>
      <c r="C29" s="3"/>
    </row>
    <row r="30" spans="1:3" ht="15">
      <c r="A30" s="2" t="s">
        <v>43</v>
      </c>
      <c r="B30" s="8" t="s">
        <v>31</v>
      </c>
      <c r="C30" s="3"/>
    </row>
    <row r="31" spans="1:3" ht="24.75">
      <c r="A31" s="9" t="s">
        <v>44</v>
      </c>
      <c r="B31" s="8" t="s">
        <v>45</v>
      </c>
      <c r="C31" s="3"/>
    </row>
    <row r="32" spans="1:3" ht="15">
      <c r="A32" s="2" t="s">
        <v>46</v>
      </c>
      <c r="B32" s="8" t="s">
        <v>47</v>
      </c>
      <c r="C32" s="3"/>
    </row>
    <row r="33" spans="1:2" ht="15">
      <c r="A33" s="1" t="s">
        <v>48</v>
      </c>
      <c r="B33" s="1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kcais</dc:creator>
  <cp:keywords/>
  <dc:description/>
  <cp:lastModifiedBy>bslezak</cp:lastModifiedBy>
  <dcterms:created xsi:type="dcterms:W3CDTF">2024-02-14T10:30:00Z</dcterms:created>
  <dcterms:modified xsi:type="dcterms:W3CDTF">2024-02-14T12:13:14Z</dcterms:modified>
  <cp:category/>
  <cp:version/>
  <cp:contentType/>
  <cp:contentStatus/>
</cp:coreProperties>
</file>