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ilbox\_01_PROJEKTY_\22 020 Demolice kotelny\03. PD FAKO\rozpočet\"/>
    </mc:Choice>
  </mc:AlternateContent>
  <xr:revisionPtr revIDLastSave="0" documentId="8_{521703EC-50DB-4AB7-934B-2C4C40F212A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1 01 Pol" sheetId="12" r:id="rId4"/>
    <sheet name="SO0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Pol'!$A$1:$Y$190</definedName>
    <definedName name="_xlnm.Print_Area" localSheetId="4">'SO01 02 Pol'!$A$1:$Y$27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G42" i="1"/>
  <c r="F42" i="1"/>
  <c r="G41" i="1"/>
  <c r="F41" i="1"/>
  <c r="G39" i="1"/>
  <c r="F39" i="1"/>
  <c r="G26" i="13"/>
  <c r="BA23" i="13"/>
  <c r="BA21" i="13"/>
  <c r="BA19" i="13"/>
  <c r="BA14" i="13"/>
  <c r="BA12" i="13"/>
  <c r="BA10" i="13"/>
  <c r="I8" i="13"/>
  <c r="Q8" i="13"/>
  <c r="G9" i="13"/>
  <c r="M9" i="13" s="1"/>
  <c r="I9" i="13"/>
  <c r="K9" i="13"/>
  <c r="K8" i="13" s="1"/>
  <c r="O9" i="13"/>
  <c r="Q9" i="13"/>
  <c r="V9" i="13"/>
  <c r="V8" i="13" s="1"/>
  <c r="G11" i="13"/>
  <c r="I11" i="13"/>
  <c r="K11" i="13"/>
  <c r="M11" i="13"/>
  <c r="O11" i="13"/>
  <c r="Q11" i="13"/>
  <c r="V11" i="13"/>
  <c r="G13" i="13"/>
  <c r="AF26" i="13" s="1"/>
  <c r="I13" i="13"/>
  <c r="K13" i="13"/>
  <c r="O13" i="13"/>
  <c r="O8" i="13" s="1"/>
  <c r="Q13" i="13"/>
  <c r="V13" i="13"/>
  <c r="G16" i="13"/>
  <c r="M16" i="13" s="1"/>
  <c r="M15" i="13" s="1"/>
  <c r="I16" i="13"/>
  <c r="K16" i="13"/>
  <c r="K15" i="13" s="1"/>
  <c r="O16" i="13"/>
  <c r="Q16" i="13"/>
  <c r="V16" i="13"/>
  <c r="V15" i="13" s="1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O15" i="13" s="1"/>
  <c r="Q20" i="13"/>
  <c r="V20" i="13"/>
  <c r="G22" i="13"/>
  <c r="M22" i="13" s="1"/>
  <c r="I22" i="13"/>
  <c r="I15" i="13" s="1"/>
  <c r="K22" i="13"/>
  <c r="O22" i="13"/>
  <c r="Q22" i="13"/>
  <c r="Q15" i="13" s="1"/>
  <c r="V22" i="13"/>
  <c r="G24" i="13"/>
  <c r="M24" i="13" s="1"/>
  <c r="I24" i="13"/>
  <c r="K24" i="13"/>
  <c r="O24" i="13"/>
  <c r="Q24" i="13"/>
  <c r="V24" i="13"/>
  <c r="AE26" i="13"/>
  <c r="G189" i="12"/>
  <c r="BA98" i="12"/>
  <c r="BA95" i="12"/>
  <c r="BA33" i="12"/>
  <c r="BA2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3" i="12"/>
  <c r="G8" i="12" s="1"/>
  <c r="I23" i="12"/>
  <c r="K23" i="12"/>
  <c r="O23" i="12"/>
  <c r="O8" i="12" s="1"/>
  <c r="Q23" i="12"/>
  <c r="V23" i="12"/>
  <c r="G28" i="12"/>
  <c r="M28" i="12" s="1"/>
  <c r="I28" i="12"/>
  <c r="K28" i="12"/>
  <c r="O28" i="12"/>
  <c r="Q28" i="12"/>
  <c r="V28" i="12"/>
  <c r="G32" i="12"/>
  <c r="I32" i="12"/>
  <c r="K32" i="12"/>
  <c r="M32" i="12"/>
  <c r="O32" i="12"/>
  <c r="Q32" i="12"/>
  <c r="V32" i="12"/>
  <c r="G36" i="12"/>
  <c r="I36" i="12"/>
  <c r="K36" i="12"/>
  <c r="M36" i="12"/>
  <c r="O36" i="12"/>
  <c r="Q36" i="12"/>
  <c r="V36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O52" i="12"/>
  <c r="Q52" i="12"/>
  <c r="G53" i="12"/>
  <c r="I53" i="12"/>
  <c r="K53" i="12"/>
  <c r="K52" i="12" s="1"/>
  <c r="M53" i="12"/>
  <c r="M52" i="12" s="1"/>
  <c r="O53" i="12"/>
  <c r="Q53" i="12"/>
  <c r="V53" i="12"/>
  <c r="V52" i="12" s="1"/>
  <c r="K56" i="12"/>
  <c r="V56" i="12"/>
  <c r="G57" i="12"/>
  <c r="G56" i="12" s="1"/>
  <c r="I57" i="12"/>
  <c r="I56" i="12" s="1"/>
  <c r="K57" i="12"/>
  <c r="O57" i="12"/>
  <c r="O56" i="12" s="1"/>
  <c r="Q57" i="12"/>
  <c r="Q56" i="12" s="1"/>
  <c r="V57" i="12"/>
  <c r="G60" i="12"/>
  <c r="M60" i="12" s="1"/>
  <c r="I60" i="12"/>
  <c r="K60" i="12"/>
  <c r="O60" i="12"/>
  <c r="Q60" i="12"/>
  <c r="V60" i="12"/>
  <c r="G64" i="12"/>
  <c r="G63" i="12" s="1"/>
  <c r="I64" i="12"/>
  <c r="K64" i="12"/>
  <c r="M64" i="12"/>
  <c r="O64" i="12"/>
  <c r="O63" i="12" s="1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I63" i="12" s="1"/>
  <c r="K68" i="12"/>
  <c r="O68" i="12"/>
  <c r="Q68" i="12"/>
  <c r="Q63" i="12" s="1"/>
  <c r="V68" i="12"/>
  <c r="G70" i="12"/>
  <c r="I70" i="12"/>
  <c r="K70" i="12"/>
  <c r="K63" i="12" s="1"/>
  <c r="M70" i="12"/>
  <c r="O70" i="12"/>
  <c r="Q70" i="12"/>
  <c r="V70" i="12"/>
  <c r="V63" i="12" s="1"/>
  <c r="G73" i="12"/>
  <c r="I73" i="12"/>
  <c r="K73" i="12"/>
  <c r="M73" i="12"/>
  <c r="O73" i="12"/>
  <c r="Q73" i="12"/>
  <c r="V73" i="12"/>
  <c r="G75" i="12"/>
  <c r="O75" i="12"/>
  <c r="G76" i="12"/>
  <c r="M76" i="12" s="1"/>
  <c r="M75" i="12" s="1"/>
  <c r="I76" i="12"/>
  <c r="I75" i="12" s="1"/>
  <c r="K76" i="12"/>
  <c r="K75" i="12" s="1"/>
  <c r="O76" i="12"/>
  <c r="Q76" i="12"/>
  <c r="Q75" i="12" s="1"/>
  <c r="V76" i="12"/>
  <c r="V75" i="12" s="1"/>
  <c r="G77" i="12"/>
  <c r="I77" i="12"/>
  <c r="K77" i="12"/>
  <c r="M77" i="12"/>
  <c r="O77" i="12"/>
  <c r="Q77" i="12"/>
  <c r="V77" i="12"/>
  <c r="G79" i="12"/>
  <c r="G78" i="12" s="1"/>
  <c r="I79" i="12"/>
  <c r="I78" i="12" s="1"/>
  <c r="K79" i="12"/>
  <c r="O79" i="12"/>
  <c r="O78" i="12" s="1"/>
  <c r="Q79" i="12"/>
  <c r="Q78" i="12" s="1"/>
  <c r="V79" i="12"/>
  <c r="G82" i="12"/>
  <c r="M82" i="12" s="1"/>
  <c r="I82" i="12"/>
  <c r="K82" i="12"/>
  <c r="K78" i="12" s="1"/>
  <c r="O82" i="12"/>
  <c r="Q82" i="12"/>
  <c r="V82" i="12"/>
  <c r="V78" i="12" s="1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4" i="12"/>
  <c r="G93" i="12" s="1"/>
  <c r="I94" i="12"/>
  <c r="K94" i="12"/>
  <c r="M94" i="12"/>
  <c r="O94" i="12"/>
  <c r="O93" i="12" s="1"/>
  <c r="Q94" i="12"/>
  <c r="V94" i="12"/>
  <c r="G97" i="12"/>
  <c r="M97" i="12" s="1"/>
  <c r="I97" i="12"/>
  <c r="I93" i="12" s="1"/>
  <c r="K97" i="12"/>
  <c r="O97" i="12"/>
  <c r="Q97" i="12"/>
  <c r="Q93" i="12" s="1"/>
  <c r="V97" i="12"/>
  <c r="G100" i="12"/>
  <c r="M100" i="12" s="1"/>
  <c r="I100" i="12"/>
  <c r="K100" i="12"/>
  <c r="O100" i="12"/>
  <c r="Q100" i="12"/>
  <c r="V100" i="12"/>
  <c r="G103" i="12"/>
  <c r="I103" i="12"/>
  <c r="K103" i="12"/>
  <c r="K93" i="12" s="1"/>
  <c r="M103" i="12"/>
  <c r="O103" i="12"/>
  <c r="Q103" i="12"/>
  <c r="V103" i="12"/>
  <c r="V93" i="12" s="1"/>
  <c r="G107" i="12"/>
  <c r="G106" i="12" s="1"/>
  <c r="I107" i="12"/>
  <c r="I106" i="12" s="1"/>
  <c r="K107" i="12"/>
  <c r="O107" i="12"/>
  <c r="O106" i="12" s="1"/>
  <c r="Q107" i="12"/>
  <c r="Q106" i="12" s="1"/>
  <c r="V107" i="12"/>
  <c r="V106" i="12" s="1"/>
  <c r="G109" i="12"/>
  <c r="M109" i="12" s="1"/>
  <c r="I109" i="12"/>
  <c r="K109" i="12"/>
  <c r="K106" i="12" s="1"/>
  <c r="O109" i="12"/>
  <c r="Q109" i="12"/>
  <c r="V109" i="12"/>
  <c r="K111" i="12"/>
  <c r="V111" i="12"/>
  <c r="G112" i="12"/>
  <c r="G111" i="12" s="1"/>
  <c r="I112" i="12"/>
  <c r="I111" i="12" s="1"/>
  <c r="K112" i="12"/>
  <c r="M112" i="12"/>
  <c r="M111" i="12" s="1"/>
  <c r="O112" i="12"/>
  <c r="O111" i="12" s="1"/>
  <c r="Q112" i="12"/>
  <c r="Q111" i="12" s="1"/>
  <c r="V112" i="12"/>
  <c r="G114" i="12"/>
  <c r="O114" i="12"/>
  <c r="G115" i="12"/>
  <c r="I115" i="12"/>
  <c r="I114" i="12" s="1"/>
  <c r="K115" i="12"/>
  <c r="K114" i="12" s="1"/>
  <c r="M115" i="12"/>
  <c r="M114" i="12" s="1"/>
  <c r="O115" i="12"/>
  <c r="Q115" i="12"/>
  <c r="Q114" i="12" s="1"/>
  <c r="V115" i="12"/>
  <c r="V114" i="12" s="1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1" i="12"/>
  <c r="O121" i="12"/>
  <c r="G122" i="12"/>
  <c r="I122" i="12"/>
  <c r="I121" i="12" s="1"/>
  <c r="K122" i="12"/>
  <c r="K121" i="12" s="1"/>
  <c r="M122" i="12"/>
  <c r="M121" i="12" s="1"/>
  <c r="O122" i="12"/>
  <c r="Q122" i="12"/>
  <c r="Q121" i="12" s="1"/>
  <c r="V122" i="12"/>
  <c r="V121" i="12" s="1"/>
  <c r="G124" i="12"/>
  <c r="I124" i="12"/>
  <c r="K124" i="12"/>
  <c r="M124" i="12"/>
  <c r="O124" i="12"/>
  <c r="Q124" i="12"/>
  <c r="V124" i="12"/>
  <c r="G127" i="12"/>
  <c r="G126" i="12" s="1"/>
  <c r="I127" i="12"/>
  <c r="I126" i="12" s="1"/>
  <c r="K127" i="12"/>
  <c r="K126" i="12" s="1"/>
  <c r="O127" i="12"/>
  <c r="O126" i="12" s="1"/>
  <c r="Q127" i="12"/>
  <c r="Q126" i="12" s="1"/>
  <c r="V127" i="12"/>
  <c r="V126" i="12" s="1"/>
  <c r="G129" i="12"/>
  <c r="I129" i="12"/>
  <c r="K129" i="12"/>
  <c r="M129" i="12"/>
  <c r="O129" i="12"/>
  <c r="Q129" i="12"/>
  <c r="V129" i="12"/>
  <c r="G132" i="12"/>
  <c r="I132" i="12"/>
  <c r="K132" i="12"/>
  <c r="M132" i="12"/>
  <c r="O132" i="12"/>
  <c r="Q132" i="12"/>
  <c r="V132" i="12"/>
  <c r="G136" i="12"/>
  <c r="I136" i="12"/>
  <c r="K136" i="12"/>
  <c r="M136" i="12"/>
  <c r="O136" i="12"/>
  <c r="Q136" i="12"/>
  <c r="V136" i="12"/>
  <c r="G138" i="12"/>
  <c r="O138" i="12"/>
  <c r="G139" i="12"/>
  <c r="I139" i="12"/>
  <c r="I138" i="12" s="1"/>
  <c r="K139" i="12"/>
  <c r="K138" i="12" s="1"/>
  <c r="M139" i="12"/>
  <c r="M138" i="12" s="1"/>
  <c r="O139" i="12"/>
  <c r="Q139" i="12"/>
  <c r="Q138" i="12" s="1"/>
  <c r="V139" i="12"/>
  <c r="V138" i="12" s="1"/>
  <c r="G141" i="12"/>
  <c r="I141" i="12"/>
  <c r="K141" i="12"/>
  <c r="M141" i="12"/>
  <c r="O141" i="12"/>
  <c r="Q141" i="12"/>
  <c r="V141" i="12"/>
  <c r="G144" i="12"/>
  <c r="G143" i="12" s="1"/>
  <c r="I144" i="12"/>
  <c r="I143" i="12" s="1"/>
  <c r="K144" i="12"/>
  <c r="K143" i="12" s="1"/>
  <c r="O144" i="12"/>
  <c r="O143" i="12" s="1"/>
  <c r="Q144" i="12"/>
  <c r="Q143" i="12" s="1"/>
  <c r="V144" i="12"/>
  <c r="V143" i="12" s="1"/>
  <c r="G146" i="12"/>
  <c r="I146" i="12"/>
  <c r="K146" i="12"/>
  <c r="M146" i="12"/>
  <c r="O146" i="12"/>
  <c r="Q146" i="12"/>
  <c r="V146" i="12"/>
  <c r="G149" i="12"/>
  <c r="I149" i="12"/>
  <c r="K149" i="12"/>
  <c r="M149" i="12"/>
  <c r="O149" i="12"/>
  <c r="Q149" i="12"/>
  <c r="V149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I155" i="12"/>
  <c r="K155" i="12"/>
  <c r="M155" i="12"/>
  <c r="O155" i="12"/>
  <c r="Q155" i="12"/>
  <c r="V155" i="12"/>
  <c r="G157" i="12"/>
  <c r="I157" i="12"/>
  <c r="K157" i="12"/>
  <c r="M157" i="12"/>
  <c r="O157" i="12"/>
  <c r="Q157" i="12"/>
  <c r="V157" i="12"/>
  <c r="G160" i="12"/>
  <c r="G159" i="12" s="1"/>
  <c r="I160" i="12"/>
  <c r="I159" i="12" s="1"/>
  <c r="K160" i="12"/>
  <c r="K159" i="12" s="1"/>
  <c r="O160" i="12"/>
  <c r="O159" i="12" s="1"/>
  <c r="Q160" i="12"/>
  <c r="Q159" i="12" s="1"/>
  <c r="V160" i="12"/>
  <c r="V159" i="12" s="1"/>
  <c r="G162" i="12"/>
  <c r="I162" i="12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I172" i="12"/>
  <c r="O172" i="12"/>
  <c r="Q172" i="12"/>
  <c r="G173" i="12"/>
  <c r="I173" i="12"/>
  <c r="K173" i="12"/>
  <c r="K172" i="12" s="1"/>
  <c r="M173" i="12"/>
  <c r="M172" i="12" s="1"/>
  <c r="O173" i="12"/>
  <c r="Q173" i="12"/>
  <c r="V173" i="12"/>
  <c r="V172" i="12" s="1"/>
  <c r="G176" i="12"/>
  <c r="G175" i="12" s="1"/>
  <c r="I176" i="12"/>
  <c r="I175" i="12" s="1"/>
  <c r="K176" i="12"/>
  <c r="O176" i="12"/>
  <c r="O175" i="12" s="1"/>
  <c r="Q176" i="12"/>
  <c r="Q175" i="12" s="1"/>
  <c r="V176" i="12"/>
  <c r="G178" i="12"/>
  <c r="M178" i="12" s="1"/>
  <c r="I178" i="12"/>
  <c r="K178" i="12"/>
  <c r="K175" i="12" s="1"/>
  <c r="O178" i="12"/>
  <c r="Q178" i="12"/>
  <c r="V178" i="12"/>
  <c r="V175" i="12" s="1"/>
  <c r="K180" i="12"/>
  <c r="V180" i="12"/>
  <c r="G181" i="12"/>
  <c r="G180" i="12" s="1"/>
  <c r="I181" i="12"/>
  <c r="I180" i="12" s="1"/>
  <c r="K181" i="12"/>
  <c r="M181" i="12"/>
  <c r="O181" i="12"/>
  <c r="O180" i="12" s="1"/>
  <c r="Q181" i="12"/>
  <c r="Q180" i="12" s="1"/>
  <c r="V181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K184" i="12"/>
  <c r="V184" i="12"/>
  <c r="G185" i="12"/>
  <c r="G184" i="12" s="1"/>
  <c r="I185" i="12"/>
  <c r="I184" i="12" s="1"/>
  <c r="K185" i="12"/>
  <c r="M185" i="12"/>
  <c r="M184" i="12" s="1"/>
  <c r="O185" i="12"/>
  <c r="O184" i="12" s="1"/>
  <c r="Q185" i="12"/>
  <c r="Q184" i="12" s="1"/>
  <c r="V185" i="12"/>
  <c r="AE189" i="12"/>
  <c r="AF189" i="12"/>
  <c r="I20" i="1"/>
  <c r="I19" i="1"/>
  <c r="I18" i="1"/>
  <c r="I17" i="1"/>
  <c r="I16" i="1"/>
  <c r="I76" i="1"/>
  <c r="J75" i="1" s="1"/>
  <c r="F44" i="1"/>
  <c r="G44" i="1"/>
  <c r="G25" i="1" s="1"/>
  <c r="A25" i="1" s="1"/>
  <c r="H43" i="1"/>
  <c r="I43" i="1" s="1"/>
  <c r="H42" i="1"/>
  <c r="I42" i="1" s="1"/>
  <c r="H41" i="1"/>
  <c r="I41" i="1" s="1"/>
  <c r="H40" i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J58" i="1" l="1"/>
  <c r="J60" i="1"/>
  <c r="J62" i="1"/>
  <c r="J64" i="1"/>
  <c r="J66" i="1"/>
  <c r="J68" i="1"/>
  <c r="J70" i="1"/>
  <c r="J73" i="1"/>
  <c r="J56" i="1"/>
  <c r="J59" i="1"/>
  <c r="J61" i="1"/>
  <c r="J63" i="1"/>
  <c r="J65" i="1"/>
  <c r="J67" i="1"/>
  <c r="J69" i="1"/>
  <c r="J71" i="1"/>
  <c r="J57" i="1"/>
  <c r="J72" i="1"/>
  <c r="J55" i="1"/>
  <c r="J74" i="1"/>
  <c r="G26" i="1"/>
  <c r="A26" i="1"/>
  <c r="G28" i="1"/>
  <c r="G23" i="1"/>
  <c r="G15" i="13"/>
  <c r="M13" i="13"/>
  <c r="M8" i="13" s="1"/>
  <c r="G8" i="13"/>
  <c r="M180" i="12"/>
  <c r="M63" i="12"/>
  <c r="M93" i="12"/>
  <c r="M176" i="12"/>
  <c r="M175" i="12" s="1"/>
  <c r="M160" i="12"/>
  <c r="M159" i="12" s="1"/>
  <c r="M144" i="12"/>
  <c r="M143" i="12" s="1"/>
  <c r="M127" i="12"/>
  <c r="M126" i="12" s="1"/>
  <c r="M107" i="12"/>
  <c r="M106" i="12" s="1"/>
  <c r="M79" i="12"/>
  <c r="M78" i="12" s="1"/>
  <c r="M57" i="12"/>
  <c r="M56" i="12" s="1"/>
  <c r="M23" i="12"/>
  <c r="M8" i="12" s="1"/>
  <c r="I21" i="1"/>
  <c r="J42" i="1"/>
  <c r="J39" i="1"/>
  <c r="J44" i="1" s="1"/>
  <c r="J43" i="1"/>
  <c r="J41" i="1"/>
  <c r="H44" i="1"/>
  <c r="J76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3D1B422C-793B-4E8A-9E38-A498AA7469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633022-BF10-4E06-8668-641D34E196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B349CA57-7E34-4495-A495-7A7B7D0811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FFDE8F-8D22-43DC-AEBC-C3F0CC16DE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<sst xmlns="http://schemas.openxmlformats.org/spreadsheetml/2006/main" count="1168" uniqueCount="416">
  <si>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</si>
  <si>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</si>
  <si>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</si>
  <si>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</si>
  <si>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</si>
  <si>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</si>
  <si>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</si>
  <si>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</si>
  <si>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</si>
  <si>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</si>
  <si>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</si>
  <si>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</si>
  <si>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</si>
  <si>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</si>
  <si>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</si>
  <si>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</si>
  <si>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</si>
  <si>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</si>
  <si>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</si>
  <si>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</si>
  <si>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</si>
  <si>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</si>
  <si>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</si>
  <si>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</si>
  <si>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</si>
  <si>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</si>
  <si>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</si>
  <si>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</si>
  <si>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</si>
  <si>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</si>
  <si>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</si>
  <si>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</si>
  <si>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</si>
  <si>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</si>
  <si>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</si>
  <si>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</si>
  <si>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</si>
  <si>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</si>
  <si>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</si>
  <si>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</si>
  <si>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</si>
  <si>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</si>
  <si>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</si>
  <si>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22020_24</t>
  </si>
  <si>
    <t>Demolice budovy kotelny na ulici Francouzská</t>
  </si>
  <si>
    <t>FAKO spol. s r.o.</t>
  </si>
  <si>
    <t>Kotojedská 2588/91</t>
  </si>
  <si>
    <t>Kroměříž</t>
  </si>
  <si>
    <t>76701</t>
  </si>
  <si>
    <t>18188711</t>
  </si>
  <si>
    <t>CZ18188711</t>
  </si>
  <si>
    <t>Stavba</t>
  </si>
  <si>
    <t>Stavební objekt</t>
  </si>
  <si>
    <t>SO01</t>
  </si>
  <si>
    <t>Demolice budovy kotelny</t>
  </si>
  <si>
    <t>01</t>
  </si>
  <si>
    <t>02</t>
  </si>
  <si>
    <t>VRN</t>
  </si>
  <si>
    <t>Celkem za stavbu</t>
  </si>
  <si>
    <t>CZK</t>
  </si>
  <si>
    <t>#POPS</t>
  </si>
  <si>
    <t>Popis stavby: 22020_24 - Demolice budovy kotelny na ulici Francouzská</t>
  </si>
  <si>
    <t>#POPO</t>
  </si>
  <si>
    <t>Popis objektu: SO01 - Demolice budovy kotelny</t>
  </si>
  <si>
    <t>#POPR</t>
  </si>
  <si>
    <t>Popis rozpoetu: 01 - Demolice budovy kotelny</t>
  </si>
  <si>
    <t>Popis rozpoetu: 02 - VRN</t>
  </si>
  <si>
    <t>Rekapitulace dílů</t>
  </si>
  <si>
    <t>Typ dílu</t>
  </si>
  <si>
    <t>1</t>
  </si>
  <si>
    <t>Zemní práce</t>
  </si>
  <si>
    <t>3</t>
  </si>
  <si>
    <t>Svislé a kompletní konstrukce</t>
  </si>
  <si>
    <t>6</t>
  </si>
  <si>
    <t>Úpravy povrchu, podlahy</t>
  </si>
  <si>
    <t>62</t>
  </si>
  <si>
    <t>Úpravy povrchů vnější</t>
  </si>
  <si>
    <t>8</t>
  </si>
  <si>
    <t>Trubní vedení</t>
  </si>
  <si>
    <t>94</t>
  </si>
  <si>
    <t>Lešení a stavební výtahy</t>
  </si>
  <si>
    <t>96</t>
  </si>
  <si>
    <t>Bourání konstrukcí</t>
  </si>
  <si>
    <t>98</t>
  </si>
  <si>
    <t>Demolice</t>
  </si>
  <si>
    <t>99</t>
  </si>
  <si>
    <t>Staveništní přesun hmot</t>
  </si>
  <si>
    <t>712</t>
  </si>
  <si>
    <t>Povlakové krytiny</t>
  </si>
  <si>
    <t>713</t>
  </si>
  <si>
    <t>Izolace tepelné</t>
  </si>
  <si>
    <t>728</t>
  </si>
  <si>
    <t>Vzduchotechnika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</si>
  <si>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</si>
  <si>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</si>
  <si>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</si>
  <si>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</si>
  <si>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</si>
  <si>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</si>
  <si>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</si>
  <si>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</si>
  <si>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</si>
  <si>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</si>
  <si>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</si>
  <si>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</si>
  <si>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</si>
  <si>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</si>
  <si>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</si>
  <si>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</si>
  <si>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</si>
  <si>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</si>
  <si>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</si>
  <si>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</si>
  <si>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</si>
  <si>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</si>
  <si>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</si>
  <si>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</si>
  <si>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</si>
  <si>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</si>
  <si>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</si>
  <si>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</si>
  <si>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</si>
  <si>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</si>
  <si>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</si>
  <si>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</si>
  <si>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</si>
  <si>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</si>
  <si>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</si>
  <si>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</si>
  <si>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</si>
  <si>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</si>
  <si>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</si>
  <si>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</si>
  <si>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</si>
  <si>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</si>
  <si>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</si>
  <si>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</si>
  <si>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</si>
  <si>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</si>
  <si>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</si>
  <si>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</si>
  <si>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</si>
  <si>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</si>
  <si>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24/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</si>
  <si>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</si>
  <si>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</si>
  <si>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</si>
  <si>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</si>
  <si>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</si>
  <si>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okapový chodník 50x50 : 0,5*(12,7+2,0+7,7)</t>
  </si>
  <si>
    <t>VV</t>
  </si>
  <si>
    <t>chodník 30x30 : 3,36*3,72</t>
  </si>
  <si>
    <t>na střeše chodníčky cca 300ks : 0,4*0,4*300</t>
  </si>
  <si>
    <t>okapový chodník 50x50 : 0,5*(3,0+2,1)</t>
  </si>
  <si>
    <t>chodník 30x30 : 60+6+9+8,5</t>
  </si>
  <si>
    <t>113106231R00</t>
  </si>
  <si>
    <t>Rozebrání vozovek a ploch s jakoukoliv výplní spár   v jakékoliv ploše, ze zámkové dlažky, kladených do lože z kameniva</t>
  </si>
  <si>
    <t>zámková dlažba : 9,5+10,5</t>
  </si>
  <si>
    <t>113107620R00</t>
  </si>
  <si>
    <t>Odstranění podkladů nebo krytů z kameniva hrubého drceného, v ploše jednotlivě nad 50 m2, tloušťka vrstvy 200 mm</t>
  </si>
  <si>
    <t>Odkaz na mn. položky pořadí 1 : 157,74920</t>
  </si>
  <si>
    <t>Odkaz na mn. položky pořadí 2 : 20,00000</t>
  </si>
  <si>
    <t>Odkaz na mn. položky pořadí 4 : 26,09000</t>
  </si>
  <si>
    <t>113109320R00</t>
  </si>
  <si>
    <t>Odstranění podkladů nebo krytů z betonu prostého, v ploše jednotlivě do 50 m2, tloušťka vrstvy 200 mm</t>
  </si>
  <si>
    <t>okapový chodník : 0,5*(13,5)</t>
  </si>
  <si>
    <t>vjezd : 4*3,9</t>
  </si>
  <si>
    <t>0,8*0,8</t>
  </si>
  <si>
    <t>okapový chodník : 0,5*(6,2)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</si>
  <si>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</si>
  <si>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</si>
  <si>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</si>
  <si>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</si>
  <si>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1,6+3,0+2,6+4,5</t>
  </si>
  <si>
    <t>7,4+3,9*2+3,6+1,7*2+1,4+0,3+2,8+9,7+1,4+3,9+2,1+2,7+3,5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</si>
  <si>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</si>
  <si>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</si>
  <si>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</si>
  <si>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</si>
  <si>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</si>
  <si>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71*0,2</t>
  </si>
  <si>
    <t>17*0,2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</si>
  <si>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</si>
  <si>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</si>
  <si>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</si>
  <si>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>část základů pod terén : 0,5*0,6*(23*2+15,8)+0,6*0,6*0,5*6+0,5*0,5*(1,375*2+4,5)</t>
  </si>
  <si>
    <t>u vjezdu : 2*(3,6*0,25*1,1)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</si>
  <si>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</si>
  <si>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</si>
  <si>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</si>
  <si>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6 : 17,60000</t>
  </si>
  <si>
    <t>167101101R00</t>
  </si>
  <si>
    <t>Nakládání, skládání, překládání neulehlého výkopku nakládání výkopku  do 100 m3, z horniny 1 až 4</t>
  </si>
  <si>
    <t>Odkaz na mn. položky pořadí 8 : 17,60000</t>
  </si>
  <si>
    <t>174101101R00</t>
  </si>
  <si>
    <t>Zásyp sypaninou se zhutněním jam, šachet, rýh nebo kolem objektů v těchto vykopávkách</t>
  </si>
  <si>
    <t>z jakékoliv horniny s uložením výkopku po vrstvách,</t>
  </si>
  <si>
    <t>zapuštěná část kotelny : 5,7*15,8*1,25</t>
  </si>
  <si>
    <t>199000001R00</t>
  </si>
  <si>
    <t xml:space="preserve">Poplatky za skládku ornice,  </t>
  </si>
  <si>
    <t>59691019.AR</t>
  </si>
  <si>
    <t>zemina recyklovaná</t>
  </si>
  <si>
    <t>t</t>
  </si>
  <si>
    <t>SPCM</t>
  </si>
  <si>
    <t>RTS 22/ II</t>
  </si>
  <si>
    <t>Specifikace</t>
  </si>
  <si>
    <t>POL3_</t>
  </si>
  <si>
    <t>1750kg/m3 : 112,575*1,75</t>
  </si>
  <si>
    <t>310239211R00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</si>
  <si>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</si>
  <si>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</si>
  <si>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</si>
  <si>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komín po odstranění potrubí : 1*1*0,5*2</t>
  </si>
  <si>
    <t>602011102R00</t>
  </si>
  <si>
    <t xml:space="preserve">Omítka stěn z hotových směsí postřik, báze, cementová,  ,  ,  </t>
  </si>
  <si>
    <t>801-1</t>
  </si>
  <si>
    <t>po jednotlivých vrstvách</t>
  </si>
  <si>
    <t>komín po odstranění potrubí : 1*1*2</t>
  </si>
  <si>
    <t>602011131RT5</t>
  </si>
  <si>
    <t xml:space="preserve">Omítka stěn z hotových směsí jednovrstvá, vápenocementová, hlazená, tloušťka vrstvy 10 mm,  </t>
  </si>
  <si>
    <t>Odkaz na mn. položky pořadí 14 : 2,00000</t>
  </si>
  <si>
    <t>622390321R00</t>
  </si>
  <si>
    <t>Montáž zateplovacího systému fasáda, minerální desky, tenkovrstvá omítka</t>
  </si>
  <si>
    <t>Odkaz na mn. položky pořadí 17 : 168,75000</t>
  </si>
  <si>
    <t>622904212R00</t>
  </si>
  <si>
    <t>Očištění fasád od organických nečistot, složitost fasády 1 - 2</t>
  </si>
  <si>
    <t>komín : 25*(1,43*2+3,89)</t>
  </si>
  <si>
    <t>624472620R00</t>
  </si>
  <si>
    <t>Vyspravení vnějších betonových a železobetonových konstrukcí a panelů lokální oprava speciální maltou - vyčištění prohlubně vymetením, nátěr plochy adhezním můstkem, zaplnění prohlubně výplňovou maltou tloušťka 20 mm, opravovaná plocha přes 0,5 do 1 m2</t>
  </si>
  <si>
    <t>kus</t>
  </si>
  <si>
    <t>sokl komínu : 1</t>
  </si>
  <si>
    <t>585566752R</t>
  </si>
  <si>
    <t>Omítka s organickým pojivem exteriér; pojivo: silikonové; zrnitost do 2,0 mm; příměs: vlákna; nanášení: ručně, strojně; barva: různé odstíny</t>
  </si>
  <si>
    <t>kg</t>
  </si>
  <si>
    <t xml:space="preserve">3kg/m2 : </t>
  </si>
  <si>
    <t>Odkaz na mn. položky pořadí 16 : 168,75000*3</t>
  </si>
  <si>
    <t>631515400R</t>
  </si>
  <si>
    <t>deska izolační fasádní; minerální vlákno; orientace vláken rovnoběžná; tl. 20,0 mm; součinitel tepelné vodivosti 0,036 W/mK; R = 0,550 m2K/W; obj. hmotnost 150,00 kg/m3; hydrofobizováno</t>
  </si>
  <si>
    <t>Odkaz na mn. položky pořadí 16 : 168,75000*1,1</t>
  </si>
  <si>
    <t>8001001V10</t>
  </si>
  <si>
    <t>Odpojení vodovodní přípojky, zaslepení</t>
  </si>
  <si>
    <t>soubor</t>
  </si>
  <si>
    <t>Vlastní</t>
  </si>
  <si>
    <t>Indiv</t>
  </si>
  <si>
    <t>8001001V20</t>
  </si>
  <si>
    <t>Odpojení kanalizační přípojky, zaslepení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</si>
  <si>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</si>
  <si>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</si>
  <si>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</si>
  <si>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</si>
  <si>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komín : 25*(1,43*2+3,89+1,2*2)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</si>
  <si>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</si>
  <si>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</si>
  <si>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Odkaz na mn. položky pořadí 23 : 228,75000</t>
  </si>
  <si>
    <t>941941842R00</t>
  </si>
  <si>
    <t>Demontáž lešení lehkého řadového s podlahami šířky přes 1 do 1,2 m, výšky přes 10 do 30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</si>
  <si>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</si>
  <si>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</si>
  <si>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</si>
  <si>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</si>
  <si>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</si>
  <si>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</si>
  <si>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962032641R00</t>
  </si>
  <si>
    <t>Bourání zdiva nadzákladového komínového z jakýchkoliv cihel pálených, šamotových nebo vápenopískových nad střechou, na maltu cementovou</t>
  </si>
  <si>
    <t>801-3</t>
  </si>
  <si>
    <t>nebo vybourání otvorů průřezové plochy přes 4 m2 ve zdivu nadzákladovém, včetně pomocného lešení o výšce podlahy do 1900 mm a pro zatížení do 1,5 kPa  (150 kg/m2)</t>
  </si>
  <si>
    <t>nad střechou : 0,4*0,8*2,0+0,6*0,6*1,0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</si>
  <si>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</si>
  <si>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</si>
  <si>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</si>
  <si>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copilit : 0,85*3,8+6,45*3,8+2,45*1,8+4,5*3,8</t>
  </si>
  <si>
    <t>968071125R00</t>
  </si>
  <si>
    <t>Vyvěšení nebo zavěšení kovových křídel dveří, plochy do 2 m2</t>
  </si>
  <si>
    <t>s případným uložením a opětovným zavěšením po provedení stavebních změn,</t>
  </si>
  <si>
    <t>dvířka hlavního uzávěru topení : 2</t>
  </si>
  <si>
    <t>968071136R00</t>
  </si>
  <si>
    <t>Vyvěšení nebo zavěšení kovových křídel vrat, plochy do 4 m2</t>
  </si>
  <si>
    <t>2*2</t>
  </si>
  <si>
    <t>981012412R00</t>
  </si>
  <si>
    <t>Demolice budov prováděné jiným způsobem z cihel, kamene, tvárnic na maltu cementovou a z betonu prostého, s podílem konstrukcí přes 10 do 15 %</t>
  </si>
  <si>
    <t>800-6</t>
  </si>
  <si>
    <t>přístavek hlavního uzávěru topení : 1,375*2,45*4,2</t>
  </si>
  <si>
    <t>981012712R00</t>
  </si>
  <si>
    <t>Demolice budov prováděné jiným způsobem z monolitického nebo montovaného železobetonového skeletu včetně výplňového zdiva, s podílem konstrukcí přes 10 do 15 %</t>
  </si>
  <si>
    <t>kotelna : 364*5,6</t>
  </si>
  <si>
    <t>998982123R00</t>
  </si>
  <si>
    <t>Přesun hmot pro demolice objektů jiným způsobem jiným způsobem, výšky do 21 m</t>
  </si>
  <si>
    <t>Přesun hmot</t>
  </si>
  <si>
    <t>POL7_</t>
  </si>
  <si>
    <t>(JKSO 801 až 803, 811 až 815) bez omezení</t>
  </si>
  <si>
    <t>712300832RT1</t>
  </si>
  <si>
    <t>Odstranění povlakové krytiny a mechu na střechách plochých do 10° povlakové krytiny  dvouvrstvé, z ploch jednotlivě do 10 m</t>
  </si>
  <si>
    <t>800-711</t>
  </si>
  <si>
    <t>přístavky odvětrání na střeše : (2,2*0,8)*2</t>
  </si>
  <si>
    <t>712300833RT3</t>
  </si>
  <si>
    <t>Odstranění povlakové krytiny a mechu na střechách plochých do 10° povlakové krytiny  třívrstvé, z ploch jednotlivě přes 20 m</t>
  </si>
  <si>
    <t>5,8*15,4+13*15,4+13,25*3,3+2,45*1,375</t>
  </si>
  <si>
    <t>998712201R00</t>
  </si>
  <si>
    <t>Přesun hmot pro povlakové krytiny v objektech výšky do 6 m</t>
  </si>
  <si>
    <t>50 m vodorovně</t>
  </si>
  <si>
    <t>713104212R00</t>
  </si>
  <si>
    <t>Odstranění tepelné izolace z desek, lamel, rohoží, pásů a foukané izolace plochých střech, připevněné drátem, přibitím, přeistřelením nebo na trny, z desek z expandovaného polystyrenu, tloušťky od 100 mm do 200 mm</t>
  </si>
  <si>
    <t>800-713</t>
  </si>
  <si>
    <t>Odkaz na mn. položky pořadí 37 : 336,61375</t>
  </si>
  <si>
    <t>998713201R00</t>
  </si>
  <si>
    <t>Přesun hmot pro izolace tepelné v objektech výšky do 6 m</t>
  </si>
  <si>
    <t>728112816R00</t>
  </si>
  <si>
    <t>Demontáž potrubí plechového kruhového do průměru d 600 mm</t>
  </si>
  <si>
    <t>800-728</t>
  </si>
  <si>
    <t>2*(1,2+1,8)</t>
  </si>
  <si>
    <t>728415814R00</t>
  </si>
  <si>
    <t>Demontáž větrací nebo ventilační mřížky do průřezu 0,2 m2</t>
  </si>
  <si>
    <t>pohled V : 1</t>
  </si>
  <si>
    <t>nad střechou : 2*3*(0,2*0,4)</t>
  </si>
  <si>
    <t>728415815R00</t>
  </si>
  <si>
    <t>Demontáž větrací nebo ventilační mřížky nad průřez 0,2 m2</t>
  </si>
  <si>
    <t>pohled S : 1</t>
  </si>
  <si>
    <t>pohled Z : 3</t>
  </si>
  <si>
    <t>střecha : 4</t>
  </si>
  <si>
    <t>998728201R00</t>
  </si>
  <si>
    <t>Přesun hmot pro vzduchotechniku v objektech výšky do 6 m</t>
  </si>
  <si>
    <t>vodorovně do 50 m</t>
  </si>
  <si>
    <t>762130000V01</t>
  </si>
  <si>
    <t>Demontáž bednění stěn z OSB desek</t>
  </si>
  <si>
    <t>Kalkul</t>
  </si>
  <si>
    <t>zabedněné otvorové výplně : 3,8*2,6+12,8*2,6</t>
  </si>
  <si>
    <t>998762202R00</t>
  </si>
  <si>
    <t>Přesun hmot pro konstrukce tesařské v objektech výšky do 12 m</t>
  </si>
  <si>
    <t>800-762</t>
  </si>
  <si>
    <t>764322830R00</t>
  </si>
  <si>
    <t>Demontáž oplechování okapů na střechách s tvrdou krytinou, rš 400 mm, sklonu do 30°</t>
  </si>
  <si>
    <t>800-764</t>
  </si>
  <si>
    <t>oplechování okraje odvětrání na střeše : 2*(2,2+0,8)*2</t>
  </si>
  <si>
    <t>764339830R00</t>
  </si>
  <si>
    <t>Demontáž lemování komínů, zděných ventilací a jiných střešních proniků  na hladké krytině, v ploše, sklonu do 30°</t>
  </si>
  <si>
    <t>2*(0,8+0,4)+4*0,6</t>
  </si>
  <si>
    <t>2*(2,2+0,8)*2</t>
  </si>
  <si>
    <t>764410850R00</t>
  </si>
  <si>
    <t>Demontáž oplechování parapetů rš od 100 do 330 mm</t>
  </si>
  <si>
    <t>0,85+6,45+4,5+12,6</t>
  </si>
  <si>
    <t>764430840R00</t>
  </si>
  <si>
    <t>Demontáž oplechování zdí a nadezdívek rš od 330 do 500 mm</t>
  </si>
  <si>
    <t>atika : 2*(15,9+5,8)+2*(15,9+13,0)</t>
  </si>
  <si>
    <t>764430850R00</t>
  </si>
  <si>
    <t>Demontáž oplechování zdí a nadezdívek rš 600 mm</t>
  </si>
  <si>
    <t>atika : 3,3*2</t>
  </si>
  <si>
    <t>0,8*0,4</t>
  </si>
  <si>
    <t>998764201R00</t>
  </si>
  <si>
    <t>Přesun hmot pro konstrukce klempířské v objektech výšky do 6 m</t>
  </si>
  <si>
    <t>767134803R00</t>
  </si>
  <si>
    <t>Demontáž stěn a příček z plechu oplechování stěn  plechy přistřelenými</t>
  </si>
  <si>
    <t>800-767</t>
  </si>
  <si>
    <t>oplechování vedení potrubí : 3,5*(1,5+2*0,6)+12,2*(1,5+0,6*2)</t>
  </si>
  <si>
    <t>767311810R00</t>
  </si>
  <si>
    <t>Demontáž světlíků všech typů včetně zasklení</t>
  </si>
  <si>
    <t>1,0*1,0*2+1,0*0,7+2,2*0,8*2</t>
  </si>
  <si>
    <t>767996801R00</t>
  </si>
  <si>
    <t>Demontáž ostatních doplňků staveb atypických konstrukcí  o hmotnosti přes 20 do 50 kg</t>
  </si>
  <si>
    <t>žebřík na  2x : 2*45</t>
  </si>
  <si>
    <t>poklop výlez : 20</t>
  </si>
  <si>
    <t>rošt vjezd : 35</t>
  </si>
  <si>
    <t>767135841R00</t>
  </si>
  <si>
    <t>Demontáž roštu pro obložení z plechu</t>
  </si>
  <si>
    <t>Odkaz na mn. položky pořadí 54 : 42,39000</t>
  </si>
  <si>
    <t>998767201R00</t>
  </si>
  <si>
    <t>Přesun hmot pro kovové stavební doplňk. konstrukce v objektech výšky do 6 m</t>
  </si>
  <si>
    <t>783801812R00</t>
  </si>
  <si>
    <t xml:space="preserve">Odstranění starých nátěrů z omítek stěn, oškrabáním </t>
  </si>
  <si>
    <t>800-783</t>
  </si>
  <si>
    <t>799001001V00</t>
  </si>
  <si>
    <t>Demontáž technologického vybavení</t>
  </si>
  <si>
    <t>kompl</t>
  </si>
  <si>
    <t>potrubí, osvětlení, VZT,...</t>
  </si>
  <si>
    <t>POP</t>
  </si>
  <si>
    <t>799V001</t>
  </si>
  <si>
    <t>Vyklizení prostor budovy před demolicí, včetně odvozu a likvidace</t>
  </si>
  <si>
    <t>cca 370m2</t>
  </si>
  <si>
    <t>2001001V10</t>
  </si>
  <si>
    <t>Odpojení elektro přípojky, ukončení ve venkovní elektro skříni</t>
  </si>
  <si>
    <t>210220V001</t>
  </si>
  <si>
    <t>Demontáž hromosvodu</t>
  </si>
  <si>
    <t>210220V002</t>
  </si>
  <si>
    <t>Demontáž osvětlení na fasádě</t>
  </si>
  <si>
    <t>R-9970135</t>
  </si>
  <si>
    <t>Náklady spojené s odvozem a likvidací stavební suti</t>
  </si>
  <si>
    <t>Přesun suti</t>
  </si>
  <si>
    <t>POL8_</t>
  </si>
  <si>
    <t>naložení a odvoz stavební suti, likvidace v souladu se zákonem č. 185/2001 Sb., o odpadech</t>
  </si>
  <si>
    <t>dle technologie určené zhotovitelem, včetně poplatků za uložení odpadu</t>
  </si>
  <si>
    <t>SUM</t>
  </si>
  <si>
    <t>END</t>
  </si>
  <si>
    <t>005121010R</t>
  </si>
  <si>
    <t>Vybudování zařízení staveniště</t>
  </si>
  <si>
    <t>Soubor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</si>
  <si>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</si>
  <si>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</si>
  <si>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</si>
  <si>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</si>
  <si>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</si>
  <si>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</si>
  <si>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</si>
  <si>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</si>
  <si>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</si>
  <si>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</si>
  <si>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</si>
  <si>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</si>
  <si>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</si>
  <si>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</si>
  <si>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</si>
  <si>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</si>
  <si>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</si>
  <si>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</si>
  <si>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</si>
  <si>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Náklady na provedení skutečného zaměření v rozsahu nezbytném pro zápis změny do katastru nemovitostí.</t>
  </si>
  <si>
    <t>0052310-</t>
  </si>
  <si>
    <t>Kompletační činnost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</si>
</sst>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4hCYQYbSZWwmOAl37MTrL6wvVnq4Us/yiWtMoGTYgRTas0uu4WEH8Bdcr6nmnvbs3afYThDaRaK8QEYr5jf49Q==" saltValue="iTjbbKBj+jdHIy+qz2OfP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 t="s">
        <v>45</v>
      </c>
      <c r="E11" s="127"/>
      <c r="F11" s="127"/>
      <c r="G11" s="127"/>
      <c r="H11" s="18" t="s">
        <v>40</v>
      </c>
      <c r="I11" s="132" t="s">
        <v>49</v>
      </c>
      <c r="J11" s="8"/>
    </row>
    <row r="12" spans="1:15" ht="15.75" customHeight="1" x14ac:dyDescent="0.2">
      <c r="A12" s="2"/>
      <c r="B12" s="28"/>
      <c r="C12" s="55"/>
      <c r="D12" s="128" t="s">
        <v>46</v>
      </c>
      <c r="E12" s="128"/>
      <c r="F12" s="128"/>
      <c r="G12" s="128"/>
      <c r="H12" s="18" t="s">
        <v>34</v>
      </c>
      <c r="I12" s="132" t="s">
        <v>50</v>
      </c>
      <c r="J12" s="8"/>
    </row>
    <row r="13" spans="1:15" ht="15.75" customHeight="1" x14ac:dyDescent="0.2">
      <c r="A13" s="2"/>
      <c r="B13" s="29"/>
      <c r="C13" s="56"/>
      <c r="D13" s="131" t="s">
        <v>48</v>
      </c>
      <c r="E13" s="129" t="s">
        <v>47</v>
      </c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SUMIF(F55:F75,A16,I55:I75)+SUMIF(F55:F75,"PSU",I55:I75)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SUMIF(F55:F75,A17,I55:I75)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SUMIF(F55:F75,A18,I55:I75)</f>
        <v>0</v>
      </c>
      <c r="J18" s="85"/>
    </row>
    <row r="19" spans="1:10" ht="23.25" customHeight="1" x14ac:dyDescent="0.2">
      <c r="A19" s="194" t="s">
        <v>108</v>
      </c>
      <c r="B19" s="38" t="s">
        <v>27</v>
      </c>
      <c r="C19" s="62"/>
      <c r="D19" s="63"/>
      <c r="E19" s="83"/>
      <c r="F19" s="84"/>
      <c r="G19" s="83"/>
      <c r="H19" s="84"/>
      <c r="I19" s="83">
        <f>SUMIF(F55:F75,A19,I55:I75)</f>
        <v>0</v>
      </c>
      <c r="J19" s="85"/>
    </row>
    <row r="20" spans="1:10" ht="23.25" customHeight="1" x14ac:dyDescent="0.2">
      <c r="A20" s="194" t="s">
        <v>109</v>
      </c>
      <c r="B20" s="38" t="s">
        <v>28</v>
      </c>
      <c r="C20" s="62"/>
      <c r="D20" s="63"/>
      <c r="E20" s="83"/>
      <c r="F20" s="84"/>
      <c r="G20" s="83"/>
      <c r="H20" s="84"/>
      <c r="I20" s="83">
        <f>SUMIF(F55:F75,A20,I55:I75)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51</v>
      </c>
      <c r="C39" s="145"/>
      <c r="D39" s="145"/>
      <c r="E39" s="145"/>
      <c r="F39" s="146">
        <f>'SO01 01 Pol'!AE189+'SO01 02 Pol'!AE26</f>
        <v>0</v>
      </c>
      <c r="G39" s="147">
        <f>'SO01 01 Pol'!AF189+'SO01 02 Pol'!AF26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52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53</v>
      </c>
      <c r="C41" s="151" t="s">
        <v>54</v>
      </c>
      <c r="D41" s="151"/>
      <c r="E41" s="151"/>
      <c r="F41" s="152">
        <f>'SO01 01 Pol'!AE189+'SO01 02 Pol'!AE26</f>
        <v>0</v>
      </c>
      <c r="G41" s="153">
        <f>'SO01 01 Pol'!AF189+'SO01 02 Pol'!AF26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55</v>
      </c>
      <c r="C42" s="145" t="s">
        <v>54</v>
      </c>
      <c r="D42" s="145"/>
      <c r="E42" s="145"/>
      <c r="F42" s="156">
        <f>'SO01 01 Pol'!AE189</f>
        <v>0</v>
      </c>
      <c r="G42" s="148">
        <f>'SO01 01 Pol'!AF189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56</v>
      </c>
      <c r="C43" s="145" t="s">
        <v>57</v>
      </c>
      <c r="D43" s="145"/>
      <c r="E43" s="145"/>
      <c r="F43" s="156">
        <f>'SO01 02 Pol'!AE26</f>
        <v>0</v>
      </c>
      <c r="G43" s="148">
        <f>'SO01 02 Pol'!AF26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/>
      <c r="B44" s="157" t="s">
        <v>58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6" spans="1:10" x14ac:dyDescent="0.2">
      <c r="A46" t="s">
        <v>60</v>
      </c>
      <c r="B46" t="s">
        <v>61</v>
      </c>
    </row>
    <row r="47" spans="1:10" x14ac:dyDescent="0.2">
      <c r="A47" t="s">
        <v>62</v>
      </c>
      <c r="B47" t="s">
        <v>63</v>
      </c>
    </row>
    <row r="48" spans="1:10" x14ac:dyDescent="0.2">
      <c r="A48" t="s">
        <v>64</v>
      </c>
      <c r="B48" t="s">
        <v>65</v>
      </c>
    </row>
    <row r="49" spans="1:10" x14ac:dyDescent="0.2">
      <c r="A49" t="s">
        <v>64</v>
      </c>
      <c r="B49" t="s">
        <v>66</v>
      </c>
    </row>
    <row r="52" spans="1:10" ht="15.75" x14ac:dyDescent="0.25">
      <c r="B52" s="173" t="s">
        <v>67</v>
      </c>
    </row>
    <row r="54" spans="1:10" ht="25.5" customHeight="1" x14ac:dyDescent="0.2">
      <c r="A54" s="175"/>
      <c r="B54" s="178" t="s">
        <v>17</v>
      </c>
      <c r="C54" s="178" t="s">
        <v>5</v>
      </c>
      <c r="D54" s="179"/>
      <c r="E54" s="179"/>
      <c r="F54" s="180" t="s">
        <v>68</v>
      </c>
      <c r="G54" s="180"/>
      <c r="H54" s="180"/>
      <c r="I54" s="180" t="s">
        <v>29</v>
      </c>
      <c r="J54" s="180" t="s">
        <v>0</v>
      </c>
    </row>
    <row r="55" spans="1:10" ht="36.75" customHeight="1" x14ac:dyDescent="0.2">
      <c r="A55" s="176"/>
      <c r="B55" s="181" t="s">
        <v>69</v>
      </c>
      <c r="C55" s="182" t="s">
        <v>70</v>
      </c>
      <c r="D55" s="183"/>
      <c r="E55" s="183"/>
      <c r="F55" s="190" t="s">
        <v>24</v>
      </c>
      <c r="G55" s="191"/>
      <c r="H55" s="191"/>
      <c r="I55" s="191">
        <f>'SO01 01 Pol'!G8</f>
        <v>0</v>
      </c>
      <c r="J55" s="187" t="str">
        <f>IF(I76=0,"",I55/I76*100)</f>
        <v/>
      </c>
    </row>
    <row r="56" spans="1:10" ht="36.75" customHeight="1" x14ac:dyDescent="0.2">
      <c r="A56" s="176"/>
      <c r="B56" s="181" t="s">
        <v>71</v>
      </c>
      <c r="C56" s="182" t="s">
        <v>72</v>
      </c>
      <c r="D56" s="183"/>
      <c r="E56" s="183"/>
      <c r="F56" s="190" t="s">
        <v>24</v>
      </c>
      <c r="G56" s="191"/>
      <c r="H56" s="191"/>
      <c r="I56" s="191">
        <f>'SO01 01 Pol'!G52</f>
        <v>0</v>
      </c>
      <c r="J56" s="187" t="str">
        <f>IF(I76=0,"",I56/I76*100)</f>
        <v/>
      </c>
    </row>
    <row r="57" spans="1:10" ht="36.75" customHeight="1" x14ac:dyDescent="0.2">
      <c r="A57" s="176"/>
      <c r="B57" s="181" t="s">
        <v>73</v>
      </c>
      <c r="C57" s="182" t="s">
        <v>74</v>
      </c>
      <c r="D57" s="183"/>
      <c r="E57" s="183"/>
      <c r="F57" s="190" t="s">
        <v>24</v>
      </c>
      <c r="G57" s="191"/>
      <c r="H57" s="191"/>
      <c r="I57" s="191">
        <f>'SO01 01 Pol'!G56</f>
        <v>0</v>
      </c>
      <c r="J57" s="187" t="str">
        <f>IF(I76=0,"",I57/I76*100)</f>
        <v/>
      </c>
    </row>
    <row r="58" spans="1:10" ht="36.75" customHeight="1" x14ac:dyDescent="0.2">
      <c r="A58" s="176"/>
      <c r="B58" s="181" t="s">
        <v>75</v>
      </c>
      <c r="C58" s="182" t="s">
        <v>76</v>
      </c>
      <c r="D58" s="183"/>
      <c r="E58" s="183"/>
      <c r="F58" s="190" t="s">
        <v>24</v>
      </c>
      <c r="G58" s="191"/>
      <c r="H58" s="191"/>
      <c r="I58" s="191">
        <f>'SO01 01 Pol'!G63</f>
        <v>0</v>
      </c>
      <c r="J58" s="187" t="str">
        <f>IF(I76=0,"",I58/I76*100)</f>
        <v/>
      </c>
    </row>
    <row r="59" spans="1:10" ht="36.75" customHeight="1" x14ac:dyDescent="0.2">
      <c r="A59" s="176"/>
      <c r="B59" s="181" t="s">
        <v>77</v>
      </c>
      <c r="C59" s="182" t="s">
        <v>78</v>
      </c>
      <c r="D59" s="183"/>
      <c r="E59" s="183"/>
      <c r="F59" s="190" t="s">
        <v>24</v>
      </c>
      <c r="G59" s="191"/>
      <c r="H59" s="191"/>
      <c r="I59" s="191">
        <f>'SO01 01 Pol'!G75</f>
        <v>0</v>
      </c>
      <c r="J59" s="187" t="str">
        <f>IF(I76=0,"",I59/I76*100)</f>
        <v/>
      </c>
    </row>
    <row r="60" spans="1:10" ht="36.75" customHeight="1" x14ac:dyDescent="0.2">
      <c r="A60" s="176"/>
      <c r="B60" s="181" t="s">
        <v>79</v>
      </c>
      <c r="C60" s="182" t="s">
        <v>80</v>
      </c>
      <c r="D60" s="183"/>
      <c r="E60" s="183"/>
      <c r="F60" s="190" t="s">
        <v>24</v>
      </c>
      <c r="G60" s="191"/>
      <c r="H60" s="191"/>
      <c r="I60" s="191">
        <f>'SO01 01 Pol'!G78</f>
        <v>0</v>
      </c>
      <c r="J60" s="187" t="str">
        <f>IF(I76=0,"",I60/I76*100)</f>
        <v/>
      </c>
    </row>
    <row r="61" spans="1:10" ht="36.75" customHeight="1" x14ac:dyDescent="0.2">
      <c r="A61" s="176"/>
      <c r="B61" s="181" t="s">
        <v>81</v>
      </c>
      <c r="C61" s="182" t="s">
        <v>82</v>
      </c>
      <c r="D61" s="183"/>
      <c r="E61" s="183"/>
      <c r="F61" s="190" t="s">
        <v>24</v>
      </c>
      <c r="G61" s="191"/>
      <c r="H61" s="191"/>
      <c r="I61" s="191">
        <f>'SO01 01 Pol'!G93</f>
        <v>0</v>
      </c>
      <c r="J61" s="187" t="str">
        <f>IF(I76=0,"",I61/I76*100)</f>
        <v/>
      </c>
    </row>
    <row r="62" spans="1:10" ht="36.75" customHeight="1" x14ac:dyDescent="0.2">
      <c r="A62" s="176"/>
      <c r="B62" s="181" t="s">
        <v>83</v>
      </c>
      <c r="C62" s="182" t="s">
        <v>84</v>
      </c>
      <c r="D62" s="183"/>
      <c r="E62" s="183"/>
      <c r="F62" s="190" t="s">
        <v>24</v>
      </c>
      <c r="G62" s="191"/>
      <c r="H62" s="191"/>
      <c r="I62" s="191">
        <f>'SO01 01 Pol'!G106</f>
        <v>0</v>
      </c>
      <c r="J62" s="187" t="str">
        <f>IF(I76=0,"",I62/I76*100)</f>
        <v/>
      </c>
    </row>
    <row r="63" spans="1:10" ht="36.75" customHeight="1" x14ac:dyDescent="0.2">
      <c r="A63" s="176"/>
      <c r="B63" s="181" t="s">
        <v>85</v>
      </c>
      <c r="C63" s="182" t="s">
        <v>86</v>
      </c>
      <c r="D63" s="183"/>
      <c r="E63" s="183"/>
      <c r="F63" s="190" t="s">
        <v>24</v>
      </c>
      <c r="G63" s="191"/>
      <c r="H63" s="191"/>
      <c r="I63" s="191">
        <f>'SO01 01 Pol'!G111</f>
        <v>0</v>
      </c>
      <c r="J63" s="187" t="str">
        <f>IF(I76=0,"",I63/I76*100)</f>
        <v/>
      </c>
    </row>
    <row r="64" spans="1:10" ht="36.75" customHeight="1" x14ac:dyDescent="0.2">
      <c r="A64" s="176"/>
      <c r="B64" s="181" t="s">
        <v>87</v>
      </c>
      <c r="C64" s="182" t="s">
        <v>88</v>
      </c>
      <c r="D64" s="183"/>
      <c r="E64" s="183"/>
      <c r="F64" s="190" t="s">
        <v>25</v>
      </c>
      <c r="G64" s="191"/>
      <c r="H64" s="191"/>
      <c r="I64" s="191">
        <f>'SO01 01 Pol'!G114</f>
        <v>0</v>
      </c>
      <c r="J64" s="187" t="str">
        <f>IF(I76=0,"",I64/I76*100)</f>
        <v/>
      </c>
    </row>
    <row r="65" spans="1:10" ht="36.75" customHeight="1" x14ac:dyDescent="0.2">
      <c r="A65" s="176"/>
      <c r="B65" s="181" t="s">
        <v>89</v>
      </c>
      <c r="C65" s="182" t="s">
        <v>90</v>
      </c>
      <c r="D65" s="183"/>
      <c r="E65" s="183"/>
      <c r="F65" s="190" t="s">
        <v>25</v>
      </c>
      <c r="G65" s="191"/>
      <c r="H65" s="191"/>
      <c r="I65" s="191">
        <f>'SO01 01 Pol'!G121</f>
        <v>0</v>
      </c>
      <c r="J65" s="187" t="str">
        <f>IF(I76=0,"",I65/I76*100)</f>
        <v/>
      </c>
    </row>
    <row r="66" spans="1:10" ht="36.75" customHeight="1" x14ac:dyDescent="0.2">
      <c r="A66" s="176"/>
      <c r="B66" s="181" t="s">
        <v>91</v>
      </c>
      <c r="C66" s="182" t="s">
        <v>92</v>
      </c>
      <c r="D66" s="183"/>
      <c r="E66" s="183"/>
      <c r="F66" s="190" t="s">
        <v>25</v>
      </c>
      <c r="G66" s="191"/>
      <c r="H66" s="191"/>
      <c r="I66" s="191">
        <f>'SO01 01 Pol'!G126</f>
        <v>0</v>
      </c>
      <c r="J66" s="187" t="str">
        <f>IF(I76=0,"",I66/I76*100)</f>
        <v/>
      </c>
    </row>
    <row r="67" spans="1:10" ht="36.75" customHeight="1" x14ac:dyDescent="0.2">
      <c r="A67" s="176"/>
      <c r="B67" s="181" t="s">
        <v>93</v>
      </c>
      <c r="C67" s="182" t="s">
        <v>94</v>
      </c>
      <c r="D67" s="183"/>
      <c r="E67" s="183"/>
      <c r="F67" s="190" t="s">
        <v>25</v>
      </c>
      <c r="G67" s="191"/>
      <c r="H67" s="191"/>
      <c r="I67" s="191">
        <f>'SO01 01 Pol'!G138</f>
        <v>0</v>
      </c>
      <c r="J67" s="187" t="str">
        <f>IF(I76=0,"",I67/I76*100)</f>
        <v/>
      </c>
    </row>
    <row r="68" spans="1:10" ht="36.75" customHeight="1" x14ac:dyDescent="0.2">
      <c r="A68" s="176"/>
      <c r="B68" s="181" t="s">
        <v>95</v>
      </c>
      <c r="C68" s="182" t="s">
        <v>96</v>
      </c>
      <c r="D68" s="183"/>
      <c r="E68" s="183"/>
      <c r="F68" s="190" t="s">
        <v>25</v>
      </c>
      <c r="G68" s="191"/>
      <c r="H68" s="191"/>
      <c r="I68" s="191">
        <f>'SO01 01 Pol'!G143</f>
        <v>0</v>
      </c>
      <c r="J68" s="187" t="str">
        <f>IF(I76=0,"",I68/I76*100)</f>
        <v/>
      </c>
    </row>
    <row r="69" spans="1:10" ht="36.75" customHeight="1" x14ac:dyDescent="0.2">
      <c r="A69" s="176"/>
      <c r="B69" s="181" t="s">
        <v>97</v>
      </c>
      <c r="C69" s="182" t="s">
        <v>98</v>
      </c>
      <c r="D69" s="183"/>
      <c r="E69" s="183"/>
      <c r="F69" s="190" t="s">
        <v>25</v>
      </c>
      <c r="G69" s="191"/>
      <c r="H69" s="191"/>
      <c r="I69" s="191">
        <f>'SO01 01 Pol'!G159</f>
        <v>0</v>
      </c>
      <c r="J69" s="187" t="str">
        <f>IF(I76=0,"",I69/I76*100)</f>
        <v/>
      </c>
    </row>
    <row r="70" spans="1:10" ht="36.75" customHeight="1" x14ac:dyDescent="0.2">
      <c r="A70" s="176"/>
      <c r="B70" s="181" t="s">
        <v>99</v>
      </c>
      <c r="C70" s="182" t="s">
        <v>100</v>
      </c>
      <c r="D70" s="183"/>
      <c r="E70" s="183"/>
      <c r="F70" s="190" t="s">
        <v>25</v>
      </c>
      <c r="G70" s="191"/>
      <c r="H70" s="191"/>
      <c r="I70" s="191">
        <f>'SO01 01 Pol'!G172</f>
        <v>0</v>
      </c>
      <c r="J70" s="187" t="str">
        <f>IF(I76=0,"",I70/I76*100)</f>
        <v/>
      </c>
    </row>
    <row r="71" spans="1:10" ht="36.75" customHeight="1" x14ac:dyDescent="0.2">
      <c r="A71" s="176"/>
      <c r="B71" s="181" t="s">
        <v>101</v>
      </c>
      <c r="C71" s="182" t="s">
        <v>102</v>
      </c>
      <c r="D71" s="183"/>
      <c r="E71" s="183"/>
      <c r="F71" s="190" t="s">
        <v>25</v>
      </c>
      <c r="G71" s="191"/>
      <c r="H71" s="191"/>
      <c r="I71" s="191">
        <f>'SO01 01 Pol'!G175</f>
        <v>0</v>
      </c>
      <c r="J71" s="187" t="str">
        <f>IF(I76=0,"",I71/I76*100)</f>
        <v/>
      </c>
    </row>
    <row r="72" spans="1:10" ht="36.75" customHeight="1" x14ac:dyDescent="0.2">
      <c r="A72" s="176"/>
      <c r="B72" s="181" t="s">
        <v>103</v>
      </c>
      <c r="C72" s="182" t="s">
        <v>104</v>
      </c>
      <c r="D72" s="183"/>
      <c r="E72" s="183"/>
      <c r="F72" s="190" t="s">
        <v>26</v>
      </c>
      <c r="G72" s="191"/>
      <c r="H72" s="191"/>
      <c r="I72" s="191">
        <f>'SO01 01 Pol'!G180</f>
        <v>0</v>
      </c>
      <c r="J72" s="187" t="str">
        <f>IF(I76=0,"",I72/I76*100)</f>
        <v/>
      </c>
    </row>
    <row r="73" spans="1:10" ht="36.75" customHeight="1" x14ac:dyDescent="0.2">
      <c r="A73" s="176"/>
      <c r="B73" s="181" t="s">
        <v>105</v>
      </c>
      <c r="C73" s="182" t="s">
        <v>106</v>
      </c>
      <c r="D73" s="183"/>
      <c r="E73" s="183"/>
      <c r="F73" s="190" t="s">
        <v>107</v>
      </c>
      <c r="G73" s="191"/>
      <c r="H73" s="191"/>
      <c r="I73" s="191">
        <f>'SO01 01 Pol'!G184</f>
        <v>0</v>
      </c>
      <c r="J73" s="187" t="str">
        <f>IF(I76=0,"",I73/I76*100)</f>
        <v/>
      </c>
    </row>
    <row r="74" spans="1:10" ht="36.75" customHeight="1" x14ac:dyDescent="0.2">
      <c r="A74" s="176"/>
      <c r="B74" s="181" t="s">
        <v>108</v>
      </c>
      <c r="C74" s="182" t="s">
        <v>27</v>
      </c>
      <c r="D74" s="183"/>
      <c r="E74" s="183"/>
      <c r="F74" s="190" t="s">
        <v>108</v>
      </c>
      <c r="G74" s="191"/>
      <c r="H74" s="191"/>
      <c r="I74" s="191">
        <f>'SO01 02 Pol'!G8</f>
        <v>0</v>
      </c>
      <c r="J74" s="187" t="str">
        <f>IF(I76=0,"",I74/I76*100)</f>
        <v/>
      </c>
    </row>
    <row r="75" spans="1:10" ht="36.75" customHeight="1" x14ac:dyDescent="0.2">
      <c r="A75" s="176"/>
      <c r="B75" s="181" t="s">
        <v>109</v>
      </c>
      <c r="C75" s="182" t="s">
        <v>28</v>
      </c>
      <c r="D75" s="183"/>
      <c r="E75" s="183"/>
      <c r="F75" s="190" t="s">
        <v>109</v>
      </c>
      <c r="G75" s="191"/>
      <c r="H75" s="191"/>
      <c r="I75" s="191">
        <f>'SO01 02 Pol'!G15</f>
        <v>0</v>
      </c>
      <c r="J75" s="187" t="str">
        <f>IF(I76=0,"",I75/I76*100)</f>
        <v/>
      </c>
    </row>
    <row r="76" spans="1:10" ht="25.5" customHeight="1" x14ac:dyDescent="0.2">
      <c r="A76" s="177"/>
      <c r="B76" s="184" t="s">
        <v>1</v>
      </c>
      <c r="C76" s="185"/>
      <c r="D76" s="186"/>
      <c r="E76" s="186"/>
      <c r="F76" s="192"/>
      <c r="G76" s="193"/>
      <c r="H76" s="193"/>
      <c r="I76" s="193">
        <f>SUM(I55:I75)</f>
        <v>0</v>
      </c>
      <c r="J76" s="188">
        <f>SUM(J55:J75)</f>
        <v>0</v>
      </c>
    </row>
    <row r="77" spans="1:10" x14ac:dyDescent="0.2">
      <c r="F77" s="133"/>
      <c r="G77" s="133"/>
      <c r="H77" s="133"/>
      <c r="I77" s="133"/>
      <c r="J77" s="189"/>
    </row>
    <row r="78" spans="1:10" x14ac:dyDescent="0.2">
      <c r="F78" s="133"/>
      <c r="G78" s="133"/>
      <c r="H78" s="133"/>
      <c r="I78" s="133"/>
      <c r="J78" s="189"/>
    </row>
    <row r="79" spans="1:10" x14ac:dyDescent="0.2">
      <c r="F79" s="133"/>
      <c r="G79" s="133"/>
      <c r="H79" s="133"/>
      <c r="I79" s="133"/>
      <c r="J79" s="189"/>
    </row>
  </sheetData>
  <sheetProtection algorithmName="SHA-512" hashValue="DZ4OUicZ0TxeHPJ5kRbIjUc80RprG15AJCJWho0LH3GRMcPWnruyFM/VfDRq5zMl1uVum/KMrDAZxn96Vctb3A==" saltValue="p5wHEN5pEl3vkDq/FkrN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4:E74"/>
    <mergeCell ref="C75:E75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tXUPYOCUxX0iQNByPt9Wa5jYlTdjWgO/BS7gJkZL3PkktzUiyjsaSn607g+Q9U5zQLiKXIKEsqXIqm0DBWkB6w==" saltValue="5ntbImpq8ep0tE/lxJYds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4053-CA10-49E3-91C5-B6C2EEBC9B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110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9</v>
      </c>
      <c r="B4" s="201" t="s">
        <v>55</v>
      </c>
      <c r="C4" s="202" t="s">
        <v>54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29</v>
      </c>
      <c r="H6" s="209" t="s">
        <v>30</v>
      </c>
      <c r="I6" s="209" t="s">
        <v>121</v>
      </c>
      <c r="J6" s="209" t="s">
        <v>31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137</v>
      </c>
      <c r="B8" s="227" t="s">
        <v>69</v>
      </c>
      <c r="C8" s="253" t="s">
        <v>70</v>
      </c>
      <c r="D8" s="228"/>
      <c r="E8" s="229"/>
      <c r="F8" s="230"/>
      <c r="G8" s="230">
        <f>SUMIF(AG9:AG51,"&lt;&gt;NOR",G9:G51)</f>
        <v>0</v>
      </c>
      <c r="H8" s="230"/>
      <c r="I8" s="230">
        <f>SUM(I9:I51)</f>
        <v>0</v>
      </c>
      <c r="J8" s="230"/>
      <c r="K8" s="230">
        <f>SUM(K9:K51)</f>
        <v>0</v>
      </c>
      <c r="L8" s="230"/>
      <c r="M8" s="230">
        <f>SUM(M9:M51)</f>
        <v>0</v>
      </c>
      <c r="N8" s="229"/>
      <c r="O8" s="229">
        <f>SUM(O9:O51)</f>
        <v>197.01</v>
      </c>
      <c r="P8" s="229"/>
      <c r="Q8" s="229">
        <f>SUM(Q9:Q51)</f>
        <v>142.04999999999998</v>
      </c>
      <c r="R8" s="230"/>
      <c r="S8" s="230"/>
      <c r="T8" s="231"/>
      <c r="U8" s="225"/>
      <c r="V8" s="225">
        <f>SUM(V9:V51)</f>
        <v>160</v>
      </c>
      <c r="W8" s="225"/>
      <c r="X8" s="225"/>
      <c r="Y8" s="225"/>
      <c r="AG8" t="s">
        <v>138</v>
      </c>
    </row>
    <row r="9" spans="1:60" ht="22.5" outlineLevel="1" x14ac:dyDescent="0.2">
      <c r="A9" s="233">
        <v>1</v>
      </c>
      <c r="B9" s="234" t="s">
        <v>139</v>
      </c>
      <c r="C9" s="254" t="s">
        <v>140</v>
      </c>
      <c r="D9" s="235" t="s">
        <v>141</v>
      </c>
      <c r="E9" s="236">
        <v>157.7492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21.77</v>
      </c>
      <c r="R9" s="238" t="s">
        <v>142</v>
      </c>
      <c r="S9" s="238" t="s">
        <v>143</v>
      </c>
      <c r="T9" s="239" t="s">
        <v>143</v>
      </c>
      <c r="U9" s="221">
        <v>0.16</v>
      </c>
      <c r="V9" s="221">
        <f>ROUND(E9*U9,2)</f>
        <v>25.24</v>
      </c>
      <c r="W9" s="221"/>
      <c r="X9" s="221" t="s">
        <v>144</v>
      </c>
      <c r="Y9" s="221" t="s">
        <v>145</v>
      </c>
      <c r="Z9" s="210"/>
      <c r="AA9" s="210"/>
      <c r="AB9" s="210"/>
      <c r="AC9" s="210"/>
      <c r="AD9" s="210"/>
      <c r="AE9" s="210"/>
      <c r="AF9" s="210"/>
      <c r="AG9" s="210" t="s">
        <v>146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147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148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6" t="s">
        <v>149</v>
      </c>
      <c r="D11" s="223"/>
      <c r="E11" s="224">
        <v>11.2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6" t="s">
        <v>151</v>
      </c>
      <c r="D12" s="223"/>
      <c r="E12" s="224">
        <v>12.4992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6" t="s">
        <v>152</v>
      </c>
      <c r="D13" s="223"/>
      <c r="E13" s="224">
        <v>48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6" t="s">
        <v>153</v>
      </c>
      <c r="D14" s="223"/>
      <c r="E14" s="224">
        <v>2.5499999999999998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6" t="s">
        <v>154</v>
      </c>
      <c r="D15" s="223"/>
      <c r="E15" s="224">
        <v>83.5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3">
        <v>2</v>
      </c>
      <c r="B16" s="234" t="s">
        <v>155</v>
      </c>
      <c r="C16" s="254" t="s">
        <v>156</v>
      </c>
      <c r="D16" s="235" t="s">
        <v>141</v>
      </c>
      <c r="E16" s="236">
        <v>20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0.22500000000000001</v>
      </c>
      <c r="Q16" s="236">
        <f>ROUND(E16*P16,2)</f>
        <v>4.5</v>
      </c>
      <c r="R16" s="238" t="s">
        <v>142</v>
      </c>
      <c r="S16" s="238" t="s">
        <v>143</v>
      </c>
      <c r="T16" s="239" t="s">
        <v>143</v>
      </c>
      <c r="U16" s="221">
        <v>0.14199999999999999</v>
      </c>
      <c r="V16" s="221">
        <f>ROUND(E16*U16,2)</f>
        <v>2.84</v>
      </c>
      <c r="W16" s="221"/>
      <c r="X16" s="221" t="s">
        <v>144</v>
      </c>
      <c r="Y16" s="221" t="s">
        <v>145</v>
      </c>
      <c r="Z16" s="210"/>
      <c r="AA16" s="210"/>
      <c r="AB16" s="210"/>
      <c r="AC16" s="210"/>
      <c r="AD16" s="210"/>
      <c r="AE16" s="210"/>
      <c r="AF16" s="210"/>
      <c r="AG16" s="210" t="s">
        <v>146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5" t="s">
        <v>147</v>
      </c>
      <c r="D17" s="240"/>
      <c r="E17" s="240"/>
      <c r="F17" s="240"/>
      <c r="G17" s="240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148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6" t="s">
        <v>157</v>
      </c>
      <c r="D18" s="223"/>
      <c r="E18" s="224">
        <v>20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3">
        <v>3</v>
      </c>
      <c r="B19" s="234" t="s">
        <v>158</v>
      </c>
      <c r="C19" s="254" t="s">
        <v>159</v>
      </c>
      <c r="D19" s="235" t="s">
        <v>141</v>
      </c>
      <c r="E19" s="236">
        <v>203.83920000000001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0</v>
      </c>
      <c r="O19" s="236">
        <f>ROUND(E19*N19,2)</f>
        <v>0</v>
      </c>
      <c r="P19" s="236">
        <v>0.44</v>
      </c>
      <c r="Q19" s="236">
        <f>ROUND(E19*P19,2)</f>
        <v>89.69</v>
      </c>
      <c r="R19" s="238" t="s">
        <v>142</v>
      </c>
      <c r="S19" s="238" t="s">
        <v>143</v>
      </c>
      <c r="T19" s="239" t="s">
        <v>143</v>
      </c>
      <c r="U19" s="221">
        <v>7.2999999999999995E-2</v>
      </c>
      <c r="V19" s="221">
        <f>ROUND(E19*U19,2)</f>
        <v>14.88</v>
      </c>
      <c r="W19" s="221"/>
      <c r="X19" s="221" t="s">
        <v>144</v>
      </c>
      <c r="Y19" s="221" t="s">
        <v>145</v>
      </c>
      <c r="Z19" s="210"/>
      <c r="AA19" s="210"/>
      <c r="AB19" s="210"/>
      <c r="AC19" s="210"/>
      <c r="AD19" s="210"/>
      <c r="AE19" s="210"/>
      <c r="AF19" s="210"/>
      <c r="AG19" s="210" t="s">
        <v>146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 t="s">
        <v>160</v>
      </c>
      <c r="D20" s="223"/>
      <c r="E20" s="224">
        <v>157.7492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150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6" t="s">
        <v>161</v>
      </c>
      <c r="D21" s="223"/>
      <c r="E21" s="224">
        <v>20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150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6" t="s">
        <v>162</v>
      </c>
      <c r="D22" s="223"/>
      <c r="E22" s="224">
        <v>26.09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150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3">
        <v>4</v>
      </c>
      <c r="B23" s="234" t="s">
        <v>163</v>
      </c>
      <c r="C23" s="254" t="s">
        <v>164</v>
      </c>
      <c r="D23" s="235" t="s">
        <v>141</v>
      </c>
      <c r="E23" s="236">
        <v>26.09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0.48</v>
      </c>
      <c r="Q23" s="236">
        <f>ROUND(E23*P23,2)</f>
        <v>12.52</v>
      </c>
      <c r="R23" s="238" t="s">
        <v>142</v>
      </c>
      <c r="S23" s="238" t="s">
        <v>143</v>
      </c>
      <c r="T23" s="239" t="s">
        <v>143</v>
      </c>
      <c r="U23" s="221">
        <v>1.5069999999999999</v>
      </c>
      <c r="V23" s="221">
        <f>ROUND(E23*U23,2)</f>
        <v>39.32</v>
      </c>
      <c r="W23" s="221"/>
      <c r="X23" s="221" t="s">
        <v>144</v>
      </c>
      <c r="Y23" s="221" t="s">
        <v>145</v>
      </c>
      <c r="Z23" s="210"/>
      <c r="AA23" s="210"/>
      <c r="AB23" s="210"/>
      <c r="AC23" s="210"/>
      <c r="AD23" s="210"/>
      <c r="AE23" s="210"/>
      <c r="AF23" s="210"/>
      <c r="AG23" s="210" t="s">
        <v>146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6" t="s">
        <v>165</v>
      </c>
      <c r="D24" s="223"/>
      <c r="E24" s="224">
        <v>6.75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6" t="s">
        <v>166</v>
      </c>
      <c r="D25" s="223"/>
      <c r="E25" s="224">
        <v>15.6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6" t="s">
        <v>167</v>
      </c>
      <c r="D26" s="223"/>
      <c r="E26" s="224">
        <v>0.64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150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6" t="s">
        <v>168</v>
      </c>
      <c r="D27" s="223"/>
      <c r="E27" s="224">
        <v>3.1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150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3">
        <v>5</v>
      </c>
      <c r="B28" s="234" t="s">
        <v>169</v>
      </c>
      <c r="C28" s="254" t="s">
        <v>170</v>
      </c>
      <c r="D28" s="235" t="s">
        <v>171</v>
      </c>
      <c r="E28" s="236">
        <v>61.7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0.22</v>
      </c>
      <c r="Q28" s="236">
        <f>ROUND(E28*P28,2)</f>
        <v>13.57</v>
      </c>
      <c r="R28" s="238" t="s">
        <v>142</v>
      </c>
      <c r="S28" s="238" t="s">
        <v>143</v>
      </c>
      <c r="T28" s="239" t="s">
        <v>143</v>
      </c>
      <c r="U28" s="221">
        <v>0.14299999999999999</v>
      </c>
      <c r="V28" s="221">
        <f>ROUND(E28*U28,2)</f>
        <v>8.82</v>
      </c>
      <c r="W28" s="221"/>
      <c r="X28" s="221" t="s">
        <v>144</v>
      </c>
      <c r="Y28" s="221" t="s">
        <v>145</v>
      </c>
      <c r="Z28" s="210"/>
      <c r="AA28" s="210"/>
      <c r="AB28" s="210"/>
      <c r="AC28" s="210"/>
      <c r="AD28" s="210"/>
      <c r="AE28" s="210"/>
      <c r="AF28" s="210"/>
      <c r="AG28" s="210" t="s">
        <v>146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172</v>
      </c>
      <c r="D29" s="240"/>
      <c r="E29" s="240"/>
      <c r="F29" s="240"/>
      <c r="G29" s="240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148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1" t="str">
        <f>C29</f>
        <v>s vybouráním lože, s přemístěním hmot na skládku na vzdálenost do 3 m nebo naložením na dopravní prostředek</v>
      </c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6" t="s">
        <v>173</v>
      </c>
      <c r="D30" s="223"/>
      <c r="E30" s="224">
        <v>11.7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6" t="s">
        <v>174</v>
      </c>
      <c r="D31" s="223"/>
      <c r="E31" s="224">
        <v>50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3">
        <v>6</v>
      </c>
      <c r="B32" s="234" t="s">
        <v>175</v>
      </c>
      <c r="C32" s="254" t="s">
        <v>176</v>
      </c>
      <c r="D32" s="235" t="s">
        <v>177</v>
      </c>
      <c r="E32" s="236">
        <v>17.600000000000001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 t="s">
        <v>178</v>
      </c>
      <c r="S32" s="238" t="s">
        <v>143</v>
      </c>
      <c r="T32" s="239" t="s">
        <v>143</v>
      </c>
      <c r="U32" s="221">
        <v>9.7000000000000003E-2</v>
      </c>
      <c r="V32" s="221">
        <f>ROUND(E32*U32,2)</f>
        <v>1.71</v>
      </c>
      <c r="W32" s="221"/>
      <c r="X32" s="221" t="s">
        <v>144</v>
      </c>
      <c r="Y32" s="221" t="s">
        <v>145</v>
      </c>
      <c r="Z32" s="210"/>
      <c r="AA32" s="210"/>
      <c r="AB32" s="210"/>
      <c r="AC32" s="210"/>
      <c r="AD32" s="210"/>
      <c r="AE32" s="210"/>
      <c r="AF32" s="210"/>
      <c r="AG32" s="210" t="s">
        <v>146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179</v>
      </c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148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1" t="str">
        <f>C33</f>
        <v>nebo lesní půdy, s vodorovným přemístěním na hromady v místě upotřebení nebo na dočasné či trvalé skládky se složením</v>
      </c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180</v>
      </c>
      <c r="D34" s="223"/>
      <c r="E34" s="224">
        <v>14.2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6" t="s">
        <v>181</v>
      </c>
      <c r="D35" s="223"/>
      <c r="E35" s="224">
        <v>3.4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3">
        <v>7</v>
      </c>
      <c r="B36" s="234" t="s">
        <v>182</v>
      </c>
      <c r="C36" s="254" t="s">
        <v>183</v>
      </c>
      <c r="D36" s="235" t="s">
        <v>177</v>
      </c>
      <c r="E36" s="236">
        <v>23.412500000000001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8" t="s">
        <v>178</v>
      </c>
      <c r="S36" s="238" t="s">
        <v>143</v>
      </c>
      <c r="T36" s="239" t="s">
        <v>143</v>
      </c>
      <c r="U36" s="221">
        <v>1.4</v>
      </c>
      <c r="V36" s="221">
        <f>ROUND(E36*U36,2)</f>
        <v>32.78</v>
      </c>
      <c r="W36" s="221"/>
      <c r="X36" s="221" t="s">
        <v>144</v>
      </c>
      <c r="Y36" s="221" t="s">
        <v>145</v>
      </c>
      <c r="Z36" s="210"/>
      <c r="AA36" s="210"/>
      <c r="AB36" s="210"/>
      <c r="AC36" s="210"/>
      <c r="AD36" s="210"/>
      <c r="AE36" s="210"/>
      <c r="AF36" s="210"/>
      <c r="AG36" s="210" t="s">
        <v>146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5" t="s">
        <v>184</v>
      </c>
      <c r="D37" s="240"/>
      <c r="E37" s="240"/>
      <c r="F37" s="240"/>
      <c r="G37" s="240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148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6" t="s">
        <v>185</v>
      </c>
      <c r="D38" s="223"/>
      <c r="E38" s="224">
        <v>21.432500000000001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6" t="s">
        <v>186</v>
      </c>
      <c r="D39" s="223"/>
      <c r="E39" s="224">
        <v>1.98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3">
        <v>8</v>
      </c>
      <c r="B40" s="234" t="s">
        <v>187</v>
      </c>
      <c r="C40" s="254" t="s">
        <v>188</v>
      </c>
      <c r="D40" s="235" t="s">
        <v>177</v>
      </c>
      <c r="E40" s="236">
        <v>17.600000000000001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 t="s">
        <v>178</v>
      </c>
      <c r="S40" s="238" t="s">
        <v>143</v>
      </c>
      <c r="T40" s="239" t="s">
        <v>143</v>
      </c>
      <c r="U40" s="221">
        <v>1.0999999999999999E-2</v>
      </c>
      <c r="V40" s="221">
        <f>ROUND(E40*U40,2)</f>
        <v>0.19</v>
      </c>
      <c r="W40" s="221"/>
      <c r="X40" s="221" t="s">
        <v>144</v>
      </c>
      <c r="Y40" s="221" t="s">
        <v>145</v>
      </c>
      <c r="Z40" s="210"/>
      <c r="AA40" s="210"/>
      <c r="AB40" s="210"/>
      <c r="AC40" s="210"/>
      <c r="AD40" s="210"/>
      <c r="AE40" s="210"/>
      <c r="AF40" s="210"/>
      <c r="AG40" s="210" t="s">
        <v>146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189</v>
      </c>
      <c r="D41" s="240"/>
      <c r="E41" s="240"/>
      <c r="F41" s="240"/>
      <c r="G41" s="240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148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6" t="s">
        <v>190</v>
      </c>
      <c r="D42" s="223"/>
      <c r="E42" s="224">
        <v>17.600000000000001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150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3">
        <v>9</v>
      </c>
      <c r="B43" s="234" t="s">
        <v>191</v>
      </c>
      <c r="C43" s="254" t="s">
        <v>192</v>
      </c>
      <c r="D43" s="235" t="s">
        <v>177</v>
      </c>
      <c r="E43" s="236">
        <v>17.600000000000001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8" t="s">
        <v>178</v>
      </c>
      <c r="S43" s="238" t="s">
        <v>143</v>
      </c>
      <c r="T43" s="239" t="s">
        <v>143</v>
      </c>
      <c r="U43" s="221">
        <v>0.65200000000000002</v>
      </c>
      <c r="V43" s="221">
        <f>ROUND(E43*U43,2)</f>
        <v>11.48</v>
      </c>
      <c r="W43" s="221"/>
      <c r="X43" s="221" t="s">
        <v>144</v>
      </c>
      <c r="Y43" s="221" t="s">
        <v>145</v>
      </c>
      <c r="Z43" s="210"/>
      <c r="AA43" s="210"/>
      <c r="AB43" s="210"/>
      <c r="AC43" s="210"/>
      <c r="AD43" s="210"/>
      <c r="AE43" s="210"/>
      <c r="AF43" s="210"/>
      <c r="AG43" s="210" t="s">
        <v>146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6" t="s">
        <v>193</v>
      </c>
      <c r="D44" s="223"/>
      <c r="E44" s="224">
        <v>17.600000000000001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150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3">
        <v>10</v>
      </c>
      <c r="B45" s="234" t="s">
        <v>194</v>
      </c>
      <c r="C45" s="254" t="s">
        <v>195</v>
      </c>
      <c r="D45" s="235" t="s">
        <v>177</v>
      </c>
      <c r="E45" s="236">
        <v>112.575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 t="s">
        <v>178</v>
      </c>
      <c r="S45" s="238" t="s">
        <v>143</v>
      </c>
      <c r="T45" s="239" t="s">
        <v>143</v>
      </c>
      <c r="U45" s="221">
        <v>0.20200000000000001</v>
      </c>
      <c r="V45" s="221">
        <f>ROUND(E45*U45,2)</f>
        <v>22.74</v>
      </c>
      <c r="W45" s="221"/>
      <c r="X45" s="221" t="s">
        <v>144</v>
      </c>
      <c r="Y45" s="221" t="s">
        <v>145</v>
      </c>
      <c r="Z45" s="210"/>
      <c r="AA45" s="210"/>
      <c r="AB45" s="210"/>
      <c r="AC45" s="210"/>
      <c r="AD45" s="210"/>
      <c r="AE45" s="210"/>
      <c r="AF45" s="210"/>
      <c r="AG45" s="210" t="s">
        <v>146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5" t="s">
        <v>196</v>
      </c>
      <c r="D46" s="240"/>
      <c r="E46" s="240"/>
      <c r="F46" s="240"/>
      <c r="G46" s="240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6" t="s">
        <v>197</v>
      </c>
      <c r="D47" s="223"/>
      <c r="E47" s="224">
        <v>112.575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3">
        <v>11</v>
      </c>
      <c r="B48" s="234" t="s">
        <v>198</v>
      </c>
      <c r="C48" s="254" t="s">
        <v>199</v>
      </c>
      <c r="D48" s="235" t="s">
        <v>177</v>
      </c>
      <c r="E48" s="236">
        <v>17.600000000000001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 t="s">
        <v>178</v>
      </c>
      <c r="S48" s="238" t="s">
        <v>143</v>
      </c>
      <c r="T48" s="239" t="s">
        <v>143</v>
      </c>
      <c r="U48" s="221">
        <v>0</v>
      </c>
      <c r="V48" s="221">
        <f>ROUND(E48*U48,2)</f>
        <v>0</v>
      </c>
      <c r="W48" s="221"/>
      <c r="X48" s="221" t="s">
        <v>144</v>
      </c>
      <c r="Y48" s="221" t="s">
        <v>145</v>
      </c>
      <c r="Z48" s="210"/>
      <c r="AA48" s="210"/>
      <c r="AB48" s="210"/>
      <c r="AC48" s="210"/>
      <c r="AD48" s="210"/>
      <c r="AE48" s="210"/>
      <c r="AF48" s="210"/>
      <c r="AG48" s="210" t="s">
        <v>146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6" t="s">
        <v>190</v>
      </c>
      <c r="D49" s="223"/>
      <c r="E49" s="224">
        <v>17.600000000000001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150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3">
        <v>12</v>
      </c>
      <c r="B50" s="234" t="s">
        <v>200</v>
      </c>
      <c r="C50" s="254" t="s">
        <v>201</v>
      </c>
      <c r="D50" s="235" t="s">
        <v>202</v>
      </c>
      <c r="E50" s="236">
        <v>197.00624999999999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1</v>
      </c>
      <c r="O50" s="236">
        <f>ROUND(E50*N50,2)</f>
        <v>197.01</v>
      </c>
      <c r="P50" s="236">
        <v>0</v>
      </c>
      <c r="Q50" s="236">
        <f>ROUND(E50*P50,2)</f>
        <v>0</v>
      </c>
      <c r="R50" s="238" t="s">
        <v>203</v>
      </c>
      <c r="S50" s="238" t="s">
        <v>204</v>
      </c>
      <c r="T50" s="239" t="s">
        <v>204</v>
      </c>
      <c r="U50" s="221">
        <v>0</v>
      </c>
      <c r="V50" s="221">
        <f>ROUND(E50*U50,2)</f>
        <v>0</v>
      </c>
      <c r="W50" s="221"/>
      <c r="X50" s="221" t="s">
        <v>205</v>
      </c>
      <c r="Y50" s="221" t="s">
        <v>145</v>
      </c>
      <c r="Z50" s="210"/>
      <c r="AA50" s="210"/>
      <c r="AB50" s="210"/>
      <c r="AC50" s="210"/>
      <c r="AD50" s="210"/>
      <c r="AE50" s="210"/>
      <c r="AF50" s="210"/>
      <c r="AG50" s="210" t="s">
        <v>206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6" t="s">
        <v>207</v>
      </c>
      <c r="D51" s="223"/>
      <c r="E51" s="224">
        <v>197.00624999999999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150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6" t="s">
        <v>137</v>
      </c>
      <c r="B52" s="227" t="s">
        <v>71</v>
      </c>
      <c r="C52" s="253" t="s">
        <v>72</v>
      </c>
      <c r="D52" s="228"/>
      <c r="E52" s="229"/>
      <c r="F52" s="230"/>
      <c r="G52" s="230">
        <f>SUMIF(AG53:AG55,"&lt;&gt;NOR",G53:G55)</f>
        <v>0</v>
      </c>
      <c r="H52" s="230"/>
      <c r="I52" s="230">
        <f>SUM(I53:I55)</f>
        <v>0</v>
      </c>
      <c r="J52" s="230"/>
      <c r="K52" s="230">
        <f>SUM(K53:K55)</f>
        <v>0</v>
      </c>
      <c r="L52" s="230"/>
      <c r="M52" s="230">
        <f>SUM(M53:M55)</f>
        <v>0</v>
      </c>
      <c r="N52" s="229"/>
      <c r="O52" s="229">
        <f>SUM(O53:O55)</f>
        <v>1.84</v>
      </c>
      <c r="P52" s="229"/>
      <c r="Q52" s="229">
        <f>SUM(Q53:Q55)</f>
        <v>0</v>
      </c>
      <c r="R52" s="230"/>
      <c r="S52" s="230"/>
      <c r="T52" s="231"/>
      <c r="U52" s="225"/>
      <c r="V52" s="225">
        <f>SUM(V53:V55)</f>
        <v>3.84</v>
      </c>
      <c r="W52" s="225"/>
      <c r="X52" s="225"/>
      <c r="Y52" s="225"/>
      <c r="AG52" t="s">
        <v>138</v>
      </c>
    </row>
    <row r="53" spans="1:60" ht="22.5" outlineLevel="1" x14ac:dyDescent="0.2">
      <c r="A53" s="233">
        <v>13</v>
      </c>
      <c r="B53" s="234" t="s">
        <v>208</v>
      </c>
      <c r="C53" s="254" t="s">
        <v>209</v>
      </c>
      <c r="D53" s="235" t="s">
        <v>177</v>
      </c>
      <c r="E53" s="236">
        <v>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1.84144</v>
      </c>
      <c r="O53" s="236">
        <f>ROUND(E53*N53,2)</f>
        <v>1.84</v>
      </c>
      <c r="P53" s="236">
        <v>0</v>
      </c>
      <c r="Q53" s="236">
        <f>ROUND(E53*P53,2)</f>
        <v>0</v>
      </c>
      <c r="R53" s="238" t="s">
        <v>210</v>
      </c>
      <c r="S53" s="238" t="s">
        <v>143</v>
      </c>
      <c r="T53" s="239" t="s">
        <v>143</v>
      </c>
      <c r="U53" s="221">
        <v>3.8420000000000001</v>
      </c>
      <c r="V53" s="221">
        <f>ROUND(E53*U53,2)</f>
        <v>3.84</v>
      </c>
      <c r="W53" s="221"/>
      <c r="X53" s="221" t="s">
        <v>144</v>
      </c>
      <c r="Y53" s="221" t="s">
        <v>145</v>
      </c>
      <c r="Z53" s="210"/>
      <c r="AA53" s="210"/>
      <c r="AB53" s="210"/>
      <c r="AC53" s="210"/>
      <c r="AD53" s="210"/>
      <c r="AE53" s="210"/>
      <c r="AF53" s="210"/>
      <c r="AG53" s="210" t="s">
        <v>146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5" t="s">
        <v>211</v>
      </c>
      <c r="D54" s="240"/>
      <c r="E54" s="240"/>
      <c r="F54" s="240"/>
      <c r="G54" s="240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148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 t="s">
        <v>212</v>
      </c>
      <c r="D55" s="223"/>
      <c r="E55" s="224">
        <v>1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150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137</v>
      </c>
      <c r="B56" s="227" t="s">
        <v>73</v>
      </c>
      <c r="C56" s="253" t="s">
        <v>74</v>
      </c>
      <c r="D56" s="228"/>
      <c r="E56" s="229"/>
      <c r="F56" s="230"/>
      <c r="G56" s="230">
        <f>SUMIF(AG57:AG62,"&lt;&gt;NOR",G57:G62)</f>
        <v>0</v>
      </c>
      <c r="H56" s="230"/>
      <c r="I56" s="230">
        <f>SUM(I57:I62)</f>
        <v>0</v>
      </c>
      <c r="J56" s="230"/>
      <c r="K56" s="230">
        <f>SUM(K57:K62)</f>
        <v>0</v>
      </c>
      <c r="L56" s="230"/>
      <c r="M56" s="230">
        <f>SUM(M57:M62)</f>
        <v>0</v>
      </c>
      <c r="N56" s="229"/>
      <c r="O56" s="229">
        <f>SUM(O57:O62)</f>
        <v>0.04</v>
      </c>
      <c r="P56" s="229"/>
      <c r="Q56" s="229">
        <f>SUM(Q57:Q62)</f>
        <v>0</v>
      </c>
      <c r="R56" s="230"/>
      <c r="S56" s="230"/>
      <c r="T56" s="231"/>
      <c r="U56" s="225"/>
      <c r="V56" s="225">
        <f>SUM(V57:V62)</f>
        <v>1.1299999999999999</v>
      </c>
      <c r="W56" s="225"/>
      <c r="X56" s="225"/>
      <c r="Y56" s="225"/>
      <c r="AG56" t="s">
        <v>138</v>
      </c>
    </row>
    <row r="57" spans="1:60" outlineLevel="1" x14ac:dyDescent="0.2">
      <c r="A57" s="233">
        <v>14</v>
      </c>
      <c r="B57" s="234" t="s">
        <v>213</v>
      </c>
      <c r="C57" s="254" t="s">
        <v>214</v>
      </c>
      <c r="D57" s="235" t="s">
        <v>141</v>
      </c>
      <c r="E57" s="236">
        <v>2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5.2500000000000003E-3</v>
      </c>
      <c r="O57" s="236">
        <f>ROUND(E57*N57,2)</f>
        <v>0.01</v>
      </c>
      <c r="P57" s="236">
        <v>0</v>
      </c>
      <c r="Q57" s="236">
        <f>ROUND(E57*P57,2)</f>
        <v>0</v>
      </c>
      <c r="R57" s="238" t="s">
        <v>215</v>
      </c>
      <c r="S57" s="238" t="s">
        <v>143</v>
      </c>
      <c r="T57" s="239" t="s">
        <v>143</v>
      </c>
      <c r="U57" s="221">
        <v>9.6000000000000002E-2</v>
      </c>
      <c r="V57" s="221">
        <f>ROUND(E57*U57,2)</f>
        <v>0.19</v>
      </c>
      <c r="W57" s="221"/>
      <c r="X57" s="221" t="s">
        <v>144</v>
      </c>
      <c r="Y57" s="221" t="s">
        <v>145</v>
      </c>
      <c r="Z57" s="210"/>
      <c r="AA57" s="210"/>
      <c r="AB57" s="210"/>
      <c r="AC57" s="210"/>
      <c r="AD57" s="210"/>
      <c r="AE57" s="210"/>
      <c r="AF57" s="210"/>
      <c r="AG57" s="210" t="s">
        <v>146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5" t="s">
        <v>216</v>
      </c>
      <c r="D58" s="240"/>
      <c r="E58" s="240"/>
      <c r="F58" s="240"/>
      <c r="G58" s="240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148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6" t="s">
        <v>217</v>
      </c>
      <c r="D59" s="223"/>
      <c r="E59" s="224">
        <v>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3">
        <v>15</v>
      </c>
      <c r="B60" s="234" t="s">
        <v>218</v>
      </c>
      <c r="C60" s="254" t="s">
        <v>219</v>
      </c>
      <c r="D60" s="235" t="s">
        <v>141</v>
      </c>
      <c r="E60" s="236">
        <v>2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1.2699999999999999E-2</v>
      </c>
      <c r="O60" s="236">
        <f>ROUND(E60*N60,2)</f>
        <v>0.03</v>
      </c>
      <c r="P60" s="236">
        <v>0</v>
      </c>
      <c r="Q60" s="236">
        <f>ROUND(E60*P60,2)</f>
        <v>0</v>
      </c>
      <c r="R60" s="238" t="s">
        <v>215</v>
      </c>
      <c r="S60" s="238" t="s">
        <v>143</v>
      </c>
      <c r="T60" s="239" t="s">
        <v>143</v>
      </c>
      <c r="U60" s="221">
        <v>0.47</v>
      </c>
      <c r="V60" s="221">
        <f>ROUND(E60*U60,2)</f>
        <v>0.94</v>
      </c>
      <c r="W60" s="221"/>
      <c r="X60" s="221" t="s">
        <v>144</v>
      </c>
      <c r="Y60" s="221" t="s">
        <v>145</v>
      </c>
      <c r="Z60" s="210"/>
      <c r="AA60" s="210"/>
      <c r="AB60" s="210"/>
      <c r="AC60" s="210"/>
      <c r="AD60" s="210"/>
      <c r="AE60" s="210"/>
      <c r="AF60" s="210"/>
      <c r="AG60" s="210" t="s">
        <v>146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5" t="s">
        <v>216</v>
      </c>
      <c r="D61" s="240"/>
      <c r="E61" s="240"/>
      <c r="F61" s="240"/>
      <c r="G61" s="240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148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6" t="s">
        <v>220</v>
      </c>
      <c r="D62" s="223"/>
      <c r="E62" s="224">
        <v>2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150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6" t="s">
        <v>137</v>
      </c>
      <c r="B63" s="227" t="s">
        <v>75</v>
      </c>
      <c r="C63" s="253" t="s">
        <v>76</v>
      </c>
      <c r="D63" s="228"/>
      <c r="E63" s="229"/>
      <c r="F63" s="230"/>
      <c r="G63" s="230">
        <f>SUMIF(AG64:AG74,"&lt;&gt;NOR",G64:G74)</f>
        <v>0</v>
      </c>
      <c r="H63" s="230"/>
      <c r="I63" s="230">
        <f>SUM(I64:I74)</f>
        <v>0</v>
      </c>
      <c r="J63" s="230"/>
      <c r="K63" s="230">
        <f>SUM(K64:K74)</f>
        <v>0</v>
      </c>
      <c r="L63" s="230"/>
      <c r="M63" s="230">
        <f>SUM(M64:M74)</f>
        <v>0</v>
      </c>
      <c r="N63" s="229"/>
      <c r="O63" s="229">
        <f>SUM(O64:O74)</f>
        <v>1.1600000000000001</v>
      </c>
      <c r="P63" s="229"/>
      <c r="Q63" s="229">
        <f>SUM(Q64:Q74)</f>
        <v>0</v>
      </c>
      <c r="R63" s="230"/>
      <c r="S63" s="230"/>
      <c r="T63" s="231"/>
      <c r="U63" s="225"/>
      <c r="V63" s="225">
        <f>SUM(V64:V74)</f>
        <v>266.35999999999996</v>
      </c>
      <c r="W63" s="225"/>
      <c r="X63" s="225"/>
      <c r="Y63" s="225"/>
      <c r="AG63" t="s">
        <v>138</v>
      </c>
    </row>
    <row r="64" spans="1:60" outlineLevel="1" x14ac:dyDescent="0.2">
      <c r="A64" s="233">
        <v>16</v>
      </c>
      <c r="B64" s="234" t="s">
        <v>221</v>
      </c>
      <c r="C64" s="254" t="s">
        <v>222</v>
      </c>
      <c r="D64" s="235" t="s">
        <v>141</v>
      </c>
      <c r="E64" s="236">
        <v>168.75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8" t="s">
        <v>215</v>
      </c>
      <c r="S64" s="238" t="s">
        <v>143</v>
      </c>
      <c r="T64" s="239" t="s">
        <v>143</v>
      </c>
      <c r="U64" s="221">
        <v>1.4157999999999999</v>
      </c>
      <c r="V64" s="221">
        <f>ROUND(E64*U64,2)</f>
        <v>238.92</v>
      </c>
      <c r="W64" s="221"/>
      <c r="X64" s="221" t="s">
        <v>144</v>
      </c>
      <c r="Y64" s="221" t="s">
        <v>145</v>
      </c>
      <c r="Z64" s="210"/>
      <c r="AA64" s="210"/>
      <c r="AB64" s="210"/>
      <c r="AC64" s="210"/>
      <c r="AD64" s="210"/>
      <c r="AE64" s="210"/>
      <c r="AF64" s="210"/>
      <c r="AG64" s="210" t="s">
        <v>146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6" t="s">
        <v>223</v>
      </c>
      <c r="D65" s="223"/>
      <c r="E65" s="224">
        <v>168.75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150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3">
        <v>17</v>
      </c>
      <c r="B66" s="234" t="s">
        <v>224</v>
      </c>
      <c r="C66" s="254" t="s">
        <v>225</v>
      </c>
      <c r="D66" s="235" t="s">
        <v>141</v>
      </c>
      <c r="E66" s="236">
        <v>168.75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3.2000000000000003E-4</v>
      </c>
      <c r="O66" s="236">
        <f>ROUND(E66*N66,2)</f>
        <v>0.05</v>
      </c>
      <c r="P66" s="236">
        <v>0</v>
      </c>
      <c r="Q66" s="236">
        <f>ROUND(E66*P66,2)</f>
        <v>0</v>
      </c>
      <c r="R66" s="238" t="s">
        <v>215</v>
      </c>
      <c r="S66" s="238" t="s">
        <v>143</v>
      </c>
      <c r="T66" s="239" t="s">
        <v>143</v>
      </c>
      <c r="U66" s="221">
        <v>0.16</v>
      </c>
      <c r="V66" s="221">
        <f>ROUND(E66*U66,2)</f>
        <v>27</v>
      </c>
      <c r="W66" s="221"/>
      <c r="X66" s="221" t="s">
        <v>144</v>
      </c>
      <c r="Y66" s="221" t="s">
        <v>145</v>
      </c>
      <c r="Z66" s="210"/>
      <c r="AA66" s="210"/>
      <c r="AB66" s="210"/>
      <c r="AC66" s="210"/>
      <c r="AD66" s="210"/>
      <c r="AE66" s="210"/>
      <c r="AF66" s="210"/>
      <c r="AG66" s="210" t="s">
        <v>146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6" t="s">
        <v>226</v>
      </c>
      <c r="D67" s="223"/>
      <c r="E67" s="224">
        <v>168.75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150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45" outlineLevel="1" x14ac:dyDescent="0.2">
      <c r="A68" s="233">
        <v>18</v>
      </c>
      <c r="B68" s="234" t="s">
        <v>227</v>
      </c>
      <c r="C68" s="254" t="s">
        <v>228</v>
      </c>
      <c r="D68" s="235" t="s">
        <v>229</v>
      </c>
      <c r="E68" s="236">
        <v>1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6">
        <v>3.7589999999999998E-2</v>
      </c>
      <c r="O68" s="236">
        <f>ROUND(E68*N68,2)</f>
        <v>0.04</v>
      </c>
      <c r="P68" s="236">
        <v>0</v>
      </c>
      <c r="Q68" s="236">
        <f>ROUND(E68*P68,2)</f>
        <v>0</v>
      </c>
      <c r="R68" s="238" t="s">
        <v>210</v>
      </c>
      <c r="S68" s="238" t="s">
        <v>143</v>
      </c>
      <c r="T68" s="239" t="s">
        <v>143</v>
      </c>
      <c r="U68" s="221">
        <v>0.435</v>
      </c>
      <c r="V68" s="221">
        <f>ROUND(E68*U68,2)</f>
        <v>0.44</v>
      </c>
      <c r="W68" s="221"/>
      <c r="X68" s="221" t="s">
        <v>144</v>
      </c>
      <c r="Y68" s="221" t="s">
        <v>145</v>
      </c>
      <c r="Z68" s="210"/>
      <c r="AA68" s="210"/>
      <c r="AB68" s="210"/>
      <c r="AC68" s="210"/>
      <c r="AD68" s="210"/>
      <c r="AE68" s="210"/>
      <c r="AF68" s="210"/>
      <c r="AG68" s="210" t="s">
        <v>146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6" t="s">
        <v>230</v>
      </c>
      <c r="D69" s="223"/>
      <c r="E69" s="224">
        <v>1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3">
        <v>19</v>
      </c>
      <c r="B70" s="234" t="s">
        <v>231</v>
      </c>
      <c r="C70" s="254" t="s">
        <v>232</v>
      </c>
      <c r="D70" s="235" t="s">
        <v>233</v>
      </c>
      <c r="E70" s="236">
        <v>506.25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1E-3</v>
      </c>
      <c r="O70" s="236">
        <f>ROUND(E70*N70,2)</f>
        <v>0.51</v>
      </c>
      <c r="P70" s="236">
        <v>0</v>
      </c>
      <c r="Q70" s="236">
        <f>ROUND(E70*P70,2)</f>
        <v>0</v>
      </c>
      <c r="R70" s="238" t="s">
        <v>203</v>
      </c>
      <c r="S70" s="238" t="s">
        <v>143</v>
      </c>
      <c r="T70" s="239" t="s">
        <v>143</v>
      </c>
      <c r="U70" s="221">
        <v>0</v>
      </c>
      <c r="V70" s="221">
        <f>ROUND(E70*U70,2)</f>
        <v>0</v>
      </c>
      <c r="W70" s="221"/>
      <c r="X70" s="221" t="s">
        <v>205</v>
      </c>
      <c r="Y70" s="221" t="s">
        <v>145</v>
      </c>
      <c r="Z70" s="210"/>
      <c r="AA70" s="210"/>
      <c r="AB70" s="210"/>
      <c r="AC70" s="210"/>
      <c r="AD70" s="210"/>
      <c r="AE70" s="210"/>
      <c r="AF70" s="210"/>
      <c r="AG70" s="210" t="s">
        <v>206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6" t="s">
        <v>234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150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6" t="s">
        <v>235</v>
      </c>
      <c r="D72" s="223"/>
      <c r="E72" s="224">
        <v>506.25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150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33">
        <v>20</v>
      </c>
      <c r="B73" s="234" t="s">
        <v>236</v>
      </c>
      <c r="C73" s="254" t="s">
        <v>237</v>
      </c>
      <c r="D73" s="235" t="s">
        <v>141</v>
      </c>
      <c r="E73" s="236">
        <v>185.625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3.0000000000000001E-3</v>
      </c>
      <c r="O73" s="236">
        <f>ROUND(E73*N73,2)</f>
        <v>0.56000000000000005</v>
      </c>
      <c r="P73" s="236">
        <v>0</v>
      </c>
      <c r="Q73" s="236">
        <f>ROUND(E73*P73,2)</f>
        <v>0</v>
      </c>
      <c r="R73" s="238" t="s">
        <v>203</v>
      </c>
      <c r="S73" s="238" t="s">
        <v>204</v>
      </c>
      <c r="T73" s="239" t="s">
        <v>204</v>
      </c>
      <c r="U73" s="221">
        <v>0</v>
      </c>
      <c r="V73" s="221">
        <f>ROUND(E73*U73,2)</f>
        <v>0</v>
      </c>
      <c r="W73" s="221"/>
      <c r="X73" s="221" t="s">
        <v>205</v>
      </c>
      <c r="Y73" s="221" t="s">
        <v>145</v>
      </c>
      <c r="Z73" s="210"/>
      <c r="AA73" s="210"/>
      <c r="AB73" s="210"/>
      <c r="AC73" s="210"/>
      <c r="AD73" s="210"/>
      <c r="AE73" s="210"/>
      <c r="AF73" s="210"/>
      <c r="AG73" s="210" t="s">
        <v>206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 t="s">
        <v>238</v>
      </c>
      <c r="D74" s="223"/>
      <c r="E74" s="224">
        <v>185.625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150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6" t="s">
        <v>137</v>
      </c>
      <c r="B75" s="227" t="s">
        <v>77</v>
      </c>
      <c r="C75" s="253" t="s">
        <v>78</v>
      </c>
      <c r="D75" s="228"/>
      <c r="E75" s="229"/>
      <c r="F75" s="230"/>
      <c r="G75" s="230">
        <f>SUMIF(AG76:AG77,"&lt;&gt;NOR",G76:G77)</f>
        <v>0</v>
      </c>
      <c r="H75" s="230"/>
      <c r="I75" s="230">
        <f>SUM(I76:I77)</f>
        <v>0</v>
      </c>
      <c r="J75" s="230"/>
      <c r="K75" s="230">
        <f>SUM(K76:K77)</f>
        <v>0</v>
      </c>
      <c r="L75" s="230"/>
      <c r="M75" s="230">
        <f>SUM(M76:M77)</f>
        <v>0</v>
      </c>
      <c r="N75" s="229"/>
      <c r="O75" s="229">
        <f>SUM(O76:O77)</f>
        <v>0.02</v>
      </c>
      <c r="P75" s="229"/>
      <c r="Q75" s="229">
        <f>SUM(Q76:Q77)</f>
        <v>0</v>
      </c>
      <c r="R75" s="230"/>
      <c r="S75" s="230"/>
      <c r="T75" s="231"/>
      <c r="U75" s="225"/>
      <c r="V75" s="225">
        <f>SUM(V76:V77)</f>
        <v>0</v>
      </c>
      <c r="W75" s="225"/>
      <c r="X75" s="225"/>
      <c r="Y75" s="225"/>
      <c r="AG75" t="s">
        <v>138</v>
      </c>
    </row>
    <row r="76" spans="1:60" outlineLevel="1" x14ac:dyDescent="0.2">
      <c r="A76" s="242">
        <v>21</v>
      </c>
      <c r="B76" s="243" t="s">
        <v>239</v>
      </c>
      <c r="C76" s="257" t="s">
        <v>240</v>
      </c>
      <c r="D76" s="244" t="s">
        <v>241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0.01</v>
      </c>
      <c r="O76" s="245">
        <f>ROUND(E76*N76,2)</f>
        <v>0.01</v>
      </c>
      <c r="P76" s="245">
        <v>0</v>
      </c>
      <c r="Q76" s="245">
        <f>ROUND(E76*P76,2)</f>
        <v>0</v>
      </c>
      <c r="R76" s="247"/>
      <c r="S76" s="247" t="s">
        <v>242</v>
      </c>
      <c r="T76" s="248" t="s">
        <v>243</v>
      </c>
      <c r="U76" s="221">
        <v>0</v>
      </c>
      <c r="V76" s="221">
        <f>ROUND(E76*U76,2)</f>
        <v>0</v>
      </c>
      <c r="W76" s="221"/>
      <c r="X76" s="221" t="s">
        <v>144</v>
      </c>
      <c r="Y76" s="221" t="s">
        <v>145</v>
      </c>
      <c r="Z76" s="210"/>
      <c r="AA76" s="210"/>
      <c r="AB76" s="210"/>
      <c r="AC76" s="210"/>
      <c r="AD76" s="210"/>
      <c r="AE76" s="210"/>
      <c r="AF76" s="210"/>
      <c r="AG76" s="210" t="s">
        <v>146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2">
        <v>22</v>
      </c>
      <c r="B77" s="243" t="s">
        <v>244</v>
      </c>
      <c r="C77" s="257" t="s">
        <v>245</v>
      </c>
      <c r="D77" s="244" t="s">
        <v>241</v>
      </c>
      <c r="E77" s="245">
        <v>1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0.01</v>
      </c>
      <c r="O77" s="245">
        <f>ROUND(E77*N77,2)</f>
        <v>0.01</v>
      </c>
      <c r="P77" s="245">
        <v>0</v>
      </c>
      <c r="Q77" s="245">
        <f>ROUND(E77*P77,2)</f>
        <v>0</v>
      </c>
      <c r="R77" s="247"/>
      <c r="S77" s="247" t="s">
        <v>242</v>
      </c>
      <c r="T77" s="248" t="s">
        <v>243</v>
      </c>
      <c r="U77" s="221">
        <v>0</v>
      </c>
      <c r="V77" s="221">
        <f>ROUND(E77*U77,2)</f>
        <v>0</v>
      </c>
      <c r="W77" s="221"/>
      <c r="X77" s="221" t="s">
        <v>144</v>
      </c>
      <c r="Y77" s="221" t="s">
        <v>145</v>
      </c>
      <c r="Z77" s="210"/>
      <c r="AA77" s="210"/>
      <c r="AB77" s="210"/>
      <c r="AC77" s="210"/>
      <c r="AD77" s="210"/>
      <c r="AE77" s="210"/>
      <c r="AF77" s="210"/>
      <c r="AG77" s="210" t="s">
        <v>146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6" t="s">
        <v>137</v>
      </c>
      <c r="B78" s="227" t="s">
        <v>79</v>
      </c>
      <c r="C78" s="253" t="s">
        <v>80</v>
      </c>
      <c r="D78" s="228"/>
      <c r="E78" s="229"/>
      <c r="F78" s="230"/>
      <c r="G78" s="230">
        <f>SUMIF(AG79:AG92,"&lt;&gt;NOR",G79:G92)</f>
        <v>0</v>
      </c>
      <c r="H78" s="230"/>
      <c r="I78" s="230">
        <f>SUM(I79:I92)</f>
        <v>0</v>
      </c>
      <c r="J78" s="230"/>
      <c r="K78" s="230">
        <f>SUM(K79:K92)</f>
        <v>0</v>
      </c>
      <c r="L78" s="230"/>
      <c r="M78" s="230">
        <f>SUM(M79:M92)</f>
        <v>0</v>
      </c>
      <c r="N78" s="229"/>
      <c r="O78" s="229">
        <f>SUM(O79:O92)</f>
        <v>4.43</v>
      </c>
      <c r="P78" s="229"/>
      <c r="Q78" s="229">
        <f>SUM(Q79:Q92)</f>
        <v>0</v>
      </c>
      <c r="R78" s="230"/>
      <c r="S78" s="230"/>
      <c r="T78" s="231"/>
      <c r="U78" s="225"/>
      <c r="V78" s="225">
        <f>SUM(V79:V92)</f>
        <v>71.210000000000008</v>
      </c>
      <c r="W78" s="225"/>
      <c r="X78" s="225"/>
      <c r="Y78" s="225"/>
      <c r="AG78" t="s">
        <v>138</v>
      </c>
    </row>
    <row r="79" spans="1:60" ht="22.5" outlineLevel="1" x14ac:dyDescent="0.2">
      <c r="A79" s="233">
        <v>23</v>
      </c>
      <c r="B79" s="234" t="s">
        <v>246</v>
      </c>
      <c r="C79" s="254" t="s">
        <v>247</v>
      </c>
      <c r="D79" s="235" t="s">
        <v>141</v>
      </c>
      <c r="E79" s="236">
        <v>228.75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1.8380000000000001E-2</v>
      </c>
      <c r="O79" s="236">
        <f>ROUND(E79*N79,2)</f>
        <v>4.2</v>
      </c>
      <c r="P79" s="236">
        <v>0</v>
      </c>
      <c r="Q79" s="236">
        <f>ROUND(E79*P79,2)</f>
        <v>0</v>
      </c>
      <c r="R79" s="238" t="s">
        <v>248</v>
      </c>
      <c r="S79" s="238" t="s">
        <v>143</v>
      </c>
      <c r="T79" s="239" t="s">
        <v>143</v>
      </c>
      <c r="U79" s="221">
        <v>0.13900000000000001</v>
      </c>
      <c r="V79" s="221">
        <f>ROUND(E79*U79,2)</f>
        <v>31.8</v>
      </c>
      <c r="W79" s="221"/>
      <c r="X79" s="221" t="s">
        <v>144</v>
      </c>
      <c r="Y79" s="221" t="s">
        <v>145</v>
      </c>
      <c r="Z79" s="210"/>
      <c r="AA79" s="210"/>
      <c r="AB79" s="210"/>
      <c r="AC79" s="210"/>
      <c r="AD79" s="210"/>
      <c r="AE79" s="210"/>
      <c r="AF79" s="210"/>
      <c r="AG79" s="210" t="s">
        <v>146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5" t="s">
        <v>249</v>
      </c>
      <c r="D80" s="240"/>
      <c r="E80" s="240"/>
      <c r="F80" s="240"/>
      <c r="G80" s="240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148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6" t="s">
        <v>250</v>
      </c>
      <c r="D81" s="223"/>
      <c r="E81" s="224">
        <v>228.75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150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3">
        <v>24</v>
      </c>
      <c r="B82" s="234" t="s">
        <v>251</v>
      </c>
      <c r="C82" s="254" t="s">
        <v>252</v>
      </c>
      <c r="D82" s="235" t="s">
        <v>141</v>
      </c>
      <c r="E82" s="236">
        <v>228.75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9.5E-4</v>
      </c>
      <c r="O82" s="236">
        <f>ROUND(E82*N82,2)</f>
        <v>0.22</v>
      </c>
      <c r="P82" s="236">
        <v>0</v>
      </c>
      <c r="Q82" s="236">
        <f>ROUND(E82*P82,2)</f>
        <v>0</v>
      </c>
      <c r="R82" s="238" t="s">
        <v>248</v>
      </c>
      <c r="S82" s="238" t="s">
        <v>143</v>
      </c>
      <c r="T82" s="239" t="s">
        <v>143</v>
      </c>
      <c r="U82" s="221">
        <v>7.0000000000000001E-3</v>
      </c>
      <c r="V82" s="221">
        <f>ROUND(E82*U82,2)</f>
        <v>1.6</v>
      </c>
      <c r="W82" s="221"/>
      <c r="X82" s="221" t="s">
        <v>144</v>
      </c>
      <c r="Y82" s="221" t="s">
        <v>145</v>
      </c>
      <c r="Z82" s="210"/>
      <c r="AA82" s="210"/>
      <c r="AB82" s="210"/>
      <c r="AC82" s="210"/>
      <c r="AD82" s="210"/>
      <c r="AE82" s="210"/>
      <c r="AF82" s="210"/>
      <c r="AG82" s="210" t="s">
        <v>146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5" t="s">
        <v>249</v>
      </c>
      <c r="D83" s="240"/>
      <c r="E83" s="240"/>
      <c r="F83" s="240"/>
      <c r="G83" s="240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148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6" t="s">
        <v>253</v>
      </c>
      <c r="D84" s="223"/>
      <c r="E84" s="224">
        <v>228.75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150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3">
        <v>25</v>
      </c>
      <c r="B85" s="234" t="s">
        <v>254</v>
      </c>
      <c r="C85" s="254" t="s">
        <v>255</v>
      </c>
      <c r="D85" s="235" t="s">
        <v>141</v>
      </c>
      <c r="E85" s="236">
        <v>228.75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 t="s">
        <v>248</v>
      </c>
      <c r="S85" s="238" t="s">
        <v>143</v>
      </c>
      <c r="T85" s="239" t="s">
        <v>143</v>
      </c>
      <c r="U85" s="221">
        <v>0.11700000000000001</v>
      </c>
      <c r="V85" s="221">
        <f>ROUND(E85*U85,2)</f>
        <v>26.76</v>
      </c>
      <c r="W85" s="221"/>
      <c r="X85" s="221" t="s">
        <v>144</v>
      </c>
      <c r="Y85" s="221" t="s">
        <v>145</v>
      </c>
      <c r="Z85" s="210"/>
      <c r="AA85" s="210"/>
      <c r="AB85" s="210"/>
      <c r="AC85" s="210"/>
      <c r="AD85" s="210"/>
      <c r="AE85" s="210"/>
      <c r="AF85" s="210"/>
      <c r="AG85" s="210" t="s">
        <v>146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6" t="s">
        <v>253</v>
      </c>
      <c r="D86" s="223"/>
      <c r="E86" s="224">
        <v>228.75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150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3">
        <v>26</v>
      </c>
      <c r="B87" s="234" t="s">
        <v>256</v>
      </c>
      <c r="C87" s="254" t="s">
        <v>257</v>
      </c>
      <c r="D87" s="235" t="s">
        <v>141</v>
      </c>
      <c r="E87" s="236">
        <v>228.75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8" t="s">
        <v>248</v>
      </c>
      <c r="S87" s="238" t="s">
        <v>143</v>
      </c>
      <c r="T87" s="239" t="s">
        <v>143</v>
      </c>
      <c r="U87" s="221">
        <v>3.0300000000000001E-2</v>
      </c>
      <c r="V87" s="221">
        <f>ROUND(E87*U87,2)</f>
        <v>6.93</v>
      </c>
      <c r="W87" s="221"/>
      <c r="X87" s="221" t="s">
        <v>144</v>
      </c>
      <c r="Y87" s="221" t="s">
        <v>145</v>
      </c>
      <c r="Z87" s="210"/>
      <c r="AA87" s="210"/>
      <c r="AB87" s="210"/>
      <c r="AC87" s="210"/>
      <c r="AD87" s="210"/>
      <c r="AE87" s="210"/>
      <c r="AF87" s="210"/>
      <c r="AG87" s="210" t="s">
        <v>146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6" t="s">
        <v>253</v>
      </c>
      <c r="D88" s="223"/>
      <c r="E88" s="224">
        <v>228.75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150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3">
        <v>27</v>
      </c>
      <c r="B89" s="234" t="s">
        <v>258</v>
      </c>
      <c r="C89" s="254" t="s">
        <v>259</v>
      </c>
      <c r="D89" s="235" t="s">
        <v>141</v>
      </c>
      <c r="E89" s="236">
        <v>228.75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5.0000000000000002E-5</v>
      </c>
      <c r="O89" s="236">
        <f>ROUND(E89*N89,2)</f>
        <v>0.01</v>
      </c>
      <c r="P89" s="236">
        <v>0</v>
      </c>
      <c r="Q89" s="236">
        <f>ROUND(E89*P89,2)</f>
        <v>0</v>
      </c>
      <c r="R89" s="238" t="s">
        <v>248</v>
      </c>
      <c r="S89" s="238" t="s">
        <v>143</v>
      </c>
      <c r="T89" s="239" t="s">
        <v>143</v>
      </c>
      <c r="U89" s="221">
        <v>0</v>
      </c>
      <c r="V89" s="221">
        <f>ROUND(E89*U89,2)</f>
        <v>0</v>
      </c>
      <c r="W89" s="221"/>
      <c r="X89" s="221" t="s">
        <v>144</v>
      </c>
      <c r="Y89" s="221" t="s">
        <v>145</v>
      </c>
      <c r="Z89" s="210"/>
      <c r="AA89" s="210"/>
      <c r="AB89" s="210"/>
      <c r="AC89" s="210"/>
      <c r="AD89" s="210"/>
      <c r="AE89" s="210"/>
      <c r="AF89" s="210"/>
      <c r="AG89" s="210" t="s">
        <v>146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6" t="s">
        <v>253</v>
      </c>
      <c r="D90" s="223"/>
      <c r="E90" s="224">
        <v>228.75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150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3">
        <v>28</v>
      </c>
      <c r="B91" s="234" t="s">
        <v>260</v>
      </c>
      <c r="C91" s="254" t="s">
        <v>261</v>
      </c>
      <c r="D91" s="235" t="s">
        <v>141</v>
      </c>
      <c r="E91" s="236">
        <v>228.75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8" t="s">
        <v>248</v>
      </c>
      <c r="S91" s="238" t="s">
        <v>143</v>
      </c>
      <c r="T91" s="239" t="s">
        <v>143</v>
      </c>
      <c r="U91" s="221">
        <v>1.7999999999999999E-2</v>
      </c>
      <c r="V91" s="221">
        <f>ROUND(E91*U91,2)</f>
        <v>4.12</v>
      </c>
      <c r="W91" s="221"/>
      <c r="X91" s="221" t="s">
        <v>144</v>
      </c>
      <c r="Y91" s="221" t="s">
        <v>145</v>
      </c>
      <c r="Z91" s="210"/>
      <c r="AA91" s="210"/>
      <c r="AB91" s="210"/>
      <c r="AC91" s="210"/>
      <c r="AD91" s="210"/>
      <c r="AE91" s="210"/>
      <c r="AF91" s="210"/>
      <c r="AG91" s="210" t="s">
        <v>146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6" t="s">
        <v>253</v>
      </c>
      <c r="D92" s="223"/>
      <c r="E92" s="224">
        <v>228.75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150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6" t="s">
        <v>137</v>
      </c>
      <c r="B93" s="227" t="s">
        <v>81</v>
      </c>
      <c r="C93" s="253" t="s">
        <v>82</v>
      </c>
      <c r="D93" s="228"/>
      <c r="E93" s="229"/>
      <c r="F93" s="230"/>
      <c r="G93" s="230">
        <f>SUMIF(AG94:AG105,"&lt;&gt;NOR",G94:G105)</f>
        <v>0</v>
      </c>
      <c r="H93" s="230"/>
      <c r="I93" s="230">
        <f>SUM(I94:I105)</f>
        <v>0</v>
      </c>
      <c r="J93" s="230"/>
      <c r="K93" s="230">
        <f>SUM(K94:K105)</f>
        <v>0</v>
      </c>
      <c r="L93" s="230"/>
      <c r="M93" s="230">
        <f>SUM(M94:M105)</f>
        <v>0</v>
      </c>
      <c r="N93" s="229"/>
      <c r="O93" s="229">
        <f>SUM(O94:O105)</f>
        <v>0.03</v>
      </c>
      <c r="P93" s="229"/>
      <c r="Q93" s="229">
        <f>SUM(Q94:Q105)</f>
        <v>5.71</v>
      </c>
      <c r="R93" s="230"/>
      <c r="S93" s="230"/>
      <c r="T93" s="231"/>
      <c r="U93" s="225"/>
      <c r="V93" s="225">
        <f>SUM(V94:V105)</f>
        <v>33.619999999999997</v>
      </c>
      <c r="W93" s="225"/>
      <c r="X93" s="225"/>
      <c r="Y93" s="225"/>
      <c r="AG93" t="s">
        <v>138</v>
      </c>
    </row>
    <row r="94" spans="1:60" ht="22.5" outlineLevel="1" x14ac:dyDescent="0.2">
      <c r="A94" s="233">
        <v>29</v>
      </c>
      <c r="B94" s="234" t="s">
        <v>262</v>
      </c>
      <c r="C94" s="254" t="s">
        <v>263</v>
      </c>
      <c r="D94" s="235" t="s">
        <v>177</v>
      </c>
      <c r="E94" s="236">
        <v>1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0</v>
      </c>
      <c r="O94" s="236">
        <f>ROUND(E94*N94,2)</f>
        <v>0</v>
      </c>
      <c r="P94" s="236">
        <v>1.671</v>
      </c>
      <c r="Q94" s="236">
        <f>ROUND(E94*P94,2)</f>
        <v>1.67</v>
      </c>
      <c r="R94" s="238" t="s">
        <v>264</v>
      </c>
      <c r="S94" s="238" t="s">
        <v>143</v>
      </c>
      <c r="T94" s="239" t="s">
        <v>143</v>
      </c>
      <c r="U94" s="221">
        <v>2.79</v>
      </c>
      <c r="V94" s="221">
        <f>ROUND(E94*U94,2)</f>
        <v>2.79</v>
      </c>
      <c r="W94" s="221"/>
      <c r="X94" s="221" t="s">
        <v>144</v>
      </c>
      <c r="Y94" s="221" t="s">
        <v>145</v>
      </c>
      <c r="Z94" s="210"/>
      <c r="AA94" s="210"/>
      <c r="AB94" s="210"/>
      <c r="AC94" s="210"/>
      <c r="AD94" s="210"/>
      <c r="AE94" s="210"/>
      <c r="AF94" s="210"/>
      <c r="AG94" s="210" t="s">
        <v>146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2" x14ac:dyDescent="0.2">
      <c r="A95" s="217"/>
      <c r="B95" s="218"/>
      <c r="C95" s="255" t="s">
        <v>265</v>
      </c>
      <c r="D95" s="240"/>
      <c r="E95" s="240"/>
      <c r="F95" s="240"/>
      <c r="G95" s="240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148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41" t="str">
        <f>C95</f>
        <v>nebo vybourání otvorů průřezové plochy přes 4 m2 ve zdivu nadzákladovém, včetně pomocného lešení o výšce podlahy do 1900 mm a pro zatížení do 1,5 kPa  (150 kg/m2)</v>
      </c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6" t="s">
        <v>266</v>
      </c>
      <c r="D96" s="223"/>
      <c r="E96" s="224">
        <v>1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150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3">
        <v>30</v>
      </c>
      <c r="B97" s="234" t="s">
        <v>267</v>
      </c>
      <c r="C97" s="254" t="s">
        <v>268</v>
      </c>
      <c r="D97" s="235" t="s">
        <v>141</v>
      </c>
      <c r="E97" s="236">
        <v>49.25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21</v>
      </c>
      <c r="M97" s="238">
        <f>G97*(1+L97/100)</f>
        <v>0</v>
      </c>
      <c r="N97" s="236">
        <v>6.7000000000000002E-4</v>
      </c>
      <c r="O97" s="236">
        <f>ROUND(E97*N97,2)</f>
        <v>0.03</v>
      </c>
      <c r="P97" s="236">
        <v>8.2000000000000003E-2</v>
      </c>
      <c r="Q97" s="236">
        <f>ROUND(E97*P97,2)</f>
        <v>4.04</v>
      </c>
      <c r="R97" s="238" t="s">
        <v>264</v>
      </c>
      <c r="S97" s="238" t="s">
        <v>143</v>
      </c>
      <c r="T97" s="239" t="s">
        <v>143</v>
      </c>
      <c r="U97" s="221">
        <v>0.6</v>
      </c>
      <c r="V97" s="221">
        <f>ROUND(E97*U97,2)</f>
        <v>29.55</v>
      </c>
      <c r="W97" s="221"/>
      <c r="X97" s="221" t="s">
        <v>144</v>
      </c>
      <c r="Y97" s="221" t="s">
        <v>145</v>
      </c>
      <c r="Z97" s="210"/>
      <c r="AA97" s="210"/>
      <c r="AB97" s="210"/>
      <c r="AC97" s="210"/>
      <c r="AD97" s="210"/>
      <c r="AE97" s="210"/>
      <c r="AF97" s="210"/>
      <c r="AG97" s="210" t="s">
        <v>146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2" x14ac:dyDescent="0.2">
      <c r="A98" s="217"/>
      <c r="B98" s="218"/>
      <c r="C98" s="255" t="s">
        <v>269</v>
      </c>
      <c r="D98" s="240"/>
      <c r="E98" s="240"/>
      <c r="F98" s="240"/>
      <c r="G98" s="240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148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41" t="str">
        <f>C98</f>
        <v>nebo vybourání otvorů jakýchkoliv rozměrů, včetně pomocného lešení o výšce podlahy do 1900 mm a pro zatížení do 1,5 kPa  (150 kg/m2),</v>
      </c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6" t="s">
        <v>270</v>
      </c>
      <c r="D99" s="223"/>
      <c r="E99" s="224">
        <v>49.25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150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3">
        <v>31</v>
      </c>
      <c r="B100" s="234" t="s">
        <v>271</v>
      </c>
      <c r="C100" s="254" t="s">
        <v>272</v>
      </c>
      <c r="D100" s="235" t="s">
        <v>229</v>
      </c>
      <c r="E100" s="236">
        <v>2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8" t="s">
        <v>264</v>
      </c>
      <c r="S100" s="238" t="s">
        <v>143</v>
      </c>
      <c r="T100" s="239" t="s">
        <v>143</v>
      </c>
      <c r="U100" s="221">
        <v>0.08</v>
      </c>
      <c r="V100" s="221">
        <f>ROUND(E100*U100,2)</f>
        <v>0.16</v>
      </c>
      <c r="W100" s="221"/>
      <c r="X100" s="221" t="s">
        <v>144</v>
      </c>
      <c r="Y100" s="221" t="s">
        <v>145</v>
      </c>
      <c r="Z100" s="210"/>
      <c r="AA100" s="210"/>
      <c r="AB100" s="210"/>
      <c r="AC100" s="210"/>
      <c r="AD100" s="210"/>
      <c r="AE100" s="210"/>
      <c r="AF100" s="210"/>
      <c r="AG100" s="210" t="s">
        <v>146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5" t="s">
        <v>273</v>
      </c>
      <c r="D101" s="240"/>
      <c r="E101" s="240"/>
      <c r="F101" s="240"/>
      <c r="G101" s="240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148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6" t="s">
        <v>274</v>
      </c>
      <c r="D102" s="223"/>
      <c r="E102" s="224">
        <v>2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150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3">
        <v>32</v>
      </c>
      <c r="B103" s="234" t="s">
        <v>275</v>
      </c>
      <c r="C103" s="254" t="s">
        <v>276</v>
      </c>
      <c r="D103" s="235" t="s">
        <v>229</v>
      </c>
      <c r="E103" s="236">
        <v>4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8" t="s">
        <v>264</v>
      </c>
      <c r="S103" s="238" t="s">
        <v>143</v>
      </c>
      <c r="T103" s="239" t="s">
        <v>143</v>
      </c>
      <c r="U103" s="221">
        <v>0.28000000000000003</v>
      </c>
      <c r="V103" s="221">
        <f>ROUND(E103*U103,2)</f>
        <v>1.1200000000000001</v>
      </c>
      <c r="W103" s="221"/>
      <c r="X103" s="221" t="s">
        <v>144</v>
      </c>
      <c r="Y103" s="221" t="s">
        <v>145</v>
      </c>
      <c r="Z103" s="210"/>
      <c r="AA103" s="210"/>
      <c r="AB103" s="210"/>
      <c r="AC103" s="210"/>
      <c r="AD103" s="210"/>
      <c r="AE103" s="210"/>
      <c r="AF103" s="210"/>
      <c r="AG103" s="210" t="s">
        <v>146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5" t="s">
        <v>273</v>
      </c>
      <c r="D104" s="240"/>
      <c r="E104" s="240"/>
      <c r="F104" s="240"/>
      <c r="G104" s="240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148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6" t="s">
        <v>277</v>
      </c>
      <c r="D105" s="223"/>
      <c r="E105" s="224">
        <v>4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150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6" t="s">
        <v>137</v>
      </c>
      <c r="B106" s="227" t="s">
        <v>83</v>
      </c>
      <c r="C106" s="253" t="s">
        <v>84</v>
      </c>
      <c r="D106" s="228"/>
      <c r="E106" s="229"/>
      <c r="F106" s="230"/>
      <c r="G106" s="230">
        <f>SUMIF(AG107:AG110,"&lt;&gt;NOR",G107:G110)</f>
        <v>0</v>
      </c>
      <c r="H106" s="230"/>
      <c r="I106" s="230">
        <f>SUM(I107:I110)</f>
        <v>0</v>
      </c>
      <c r="J106" s="230"/>
      <c r="K106" s="230">
        <f>SUM(K107:K110)</f>
        <v>0</v>
      </c>
      <c r="L106" s="230"/>
      <c r="M106" s="230">
        <f>SUM(M107:M110)</f>
        <v>0</v>
      </c>
      <c r="N106" s="229"/>
      <c r="O106" s="229">
        <f>SUM(O107:O110)</f>
        <v>1.91</v>
      </c>
      <c r="P106" s="229"/>
      <c r="Q106" s="229">
        <f>SUM(Q107:Q110)</f>
        <v>615.19999999999993</v>
      </c>
      <c r="R106" s="230"/>
      <c r="S106" s="230"/>
      <c r="T106" s="231"/>
      <c r="U106" s="225"/>
      <c r="V106" s="225">
        <f>SUM(V107:V110)</f>
        <v>3225</v>
      </c>
      <c r="W106" s="225"/>
      <c r="X106" s="225"/>
      <c r="Y106" s="225"/>
      <c r="AG106" t="s">
        <v>138</v>
      </c>
    </row>
    <row r="107" spans="1:60" ht="22.5" outlineLevel="1" x14ac:dyDescent="0.2">
      <c r="A107" s="233">
        <v>33</v>
      </c>
      <c r="B107" s="234" t="s">
        <v>278</v>
      </c>
      <c r="C107" s="254" t="s">
        <v>279</v>
      </c>
      <c r="D107" s="235" t="s">
        <v>177</v>
      </c>
      <c r="E107" s="236">
        <v>14.14875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4.8999999999999998E-4</v>
      </c>
      <c r="O107" s="236">
        <f>ROUND(E107*N107,2)</f>
        <v>0.01</v>
      </c>
      <c r="P107" s="236">
        <v>0.26</v>
      </c>
      <c r="Q107" s="236">
        <f>ROUND(E107*P107,2)</f>
        <v>3.68</v>
      </c>
      <c r="R107" s="238" t="s">
        <v>280</v>
      </c>
      <c r="S107" s="238" t="s">
        <v>143</v>
      </c>
      <c r="T107" s="239" t="s">
        <v>143</v>
      </c>
      <c r="U107" s="221">
        <v>0.59399999999999997</v>
      </c>
      <c r="V107" s="221">
        <f>ROUND(E107*U107,2)</f>
        <v>8.4</v>
      </c>
      <c r="W107" s="221"/>
      <c r="X107" s="221" t="s">
        <v>144</v>
      </c>
      <c r="Y107" s="221" t="s">
        <v>145</v>
      </c>
      <c r="Z107" s="210"/>
      <c r="AA107" s="210"/>
      <c r="AB107" s="210"/>
      <c r="AC107" s="210"/>
      <c r="AD107" s="210"/>
      <c r="AE107" s="210"/>
      <c r="AF107" s="210"/>
      <c r="AG107" s="210" t="s">
        <v>146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6" t="s">
        <v>281</v>
      </c>
      <c r="D108" s="223"/>
      <c r="E108" s="224">
        <v>14.14875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150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33.75" outlineLevel="1" x14ac:dyDescent="0.2">
      <c r="A109" s="233">
        <v>34</v>
      </c>
      <c r="B109" s="234" t="s">
        <v>282</v>
      </c>
      <c r="C109" s="254" t="s">
        <v>283</v>
      </c>
      <c r="D109" s="235" t="s">
        <v>177</v>
      </c>
      <c r="E109" s="236">
        <v>2038.4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21</v>
      </c>
      <c r="M109" s="238">
        <f>G109*(1+L109/100)</f>
        <v>0</v>
      </c>
      <c r="N109" s="236">
        <v>9.3000000000000005E-4</v>
      </c>
      <c r="O109" s="236">
        <f>ROUND(E109*N109,2)</f>
        <v>1.9</v>
      </c>
      <c r="P109" s="236">
        <v>0.3</v>
      </c>
      <c r="Q109" s="236">
        <f>ROUND(E109*P109,2)</f>
        <v>611.52</v>
      </c>
      <c r="R109" s="238" t="s">
        <v>280</v>
      </c>
      <c r="S109" s="238" t="s">
        <v>143</v>
      </c>
      <c r="T109" s="239" t="s">
        <v>143</v>
      </c>
      <c r="U109" s="221">
        <v>1.5780000000000001</v>
      </c>
      <c r="V109" s="221">
        <f>ROUND(E109*U109,2)</f>
        <v>3216.6</v>
      </c>
      <c r="W109" s="221"/>
      <c r="X109" s="221" t="s">
        <v>144</v>
      </c>
      <c r="Y109" s="221" t="s">
        <v>145</v>
      </c>
      <c r="Z109" s="210"/>
      <c r="AA109" s="210"/>
      <c r="AB109" s="210"/>
      <c r="AC109" s="210"/>
      <c r="AD109" s="210"/>
      <c r="AE109" s="210"/>
      <c r="AF109" s="210"/>
      <c r="AG109" s="210" t="s">
        <v>146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6" t="s">
        <v>284</v>
      </c>
      <c r="D110" s="223"/>
      <c r="E110" s="224">
        <v>2038.4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150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226" t="s">
        <v>137</v>
      </c>
      <c r="B111" s="227" t="s">
        <v>85</v>
      </c>
      <c r="C111" s="253" t="s">
        <v>86</v>
      </c>
      <c r="D111" s="228"/>
      <c r="E111" s="229"/>
      <c r="F111" s="230"/>
      <c r="G111" s="230">
        <f>SUMIF(AG112:AG113,"&lt;&gt;NOR",G112:G113)</f>
        <v>0</v>
      </c>
      <c r="H111" s="230"/>
      <c r="I111" s="230">
        <f>SUM(I112:I113)</f>
        <v>0</v>
      </c>
      <c r="J111" s="230"/>
      <c r="K111" s="230">
        <f>SUM(K112:K113)</f>
        <v>0</v>
      </c>
      <c r="L111" s="230"/>
      <c r="M111" s="230">
        <f>SUM(M112:M113)</f>
        <v>0</v>
      </c>
      <c r="N111" s="229"/>
      <c r="O111" s="229">
        <f>SUM(O112:O113)</f>
        <v>0</v>
      </c>
      <c r="P111" s="229"/>
      <c r="Q111" s="229">
        <f>SUM(Q112:Q113)</f>
        <v>0</v>
      </c>
      <c r="R111" s="230"/>
      <c r="S111" s="230"/>
      <c r="T111" s="231"/>
      <c r="U111" s="225"/>
      <c r="V111" s="225">
        <f>SUM(V112:V113)</f>
        <v>823.85</v>
      </c>
      <c r="W111" s="225"/>
      <c r="X111" s="225"/>
      <c r="Y111" s="225"/>
      <c r="AG111" t="s">
        <v>138</v>
      </c>
    </row>
    <row r="112" spans="1:60" outlineLevel="1" x14ac:dyDescent="0.2">
      <c r="A112" s="233">
        <v>35</v>
      </c>
      <c r="B112" s="234" t="s">
        <v>285</v>
      </c>
      <c r="C112" s="254" t="s">
        <v>286</v>
      </c>
      <c r="D112" s="235" t="s">
        <v>202</v>
      </c>
      <c r="E112" s="236">
        <v>206.42712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8" t="s">
        <v>280</v>
      </c>
      <c r="S112" s="238" t="s">
        <v>143</v>
      </c>
      <c r="T112" s="239" t="s">
        <v>143</v>
      </c>
      <c r="U112" s="221">
        <v>3.9910000000000001</v>
      </c>
      <c r="V112" s="221">
        <f>ROUND(E112*U112,2)</f>
        <v>823.85</v>
      </c>
      <c r="W112" s="221"/>
      <c r="X112" s="221" t="s">
        <v>287</v>
      </c>
      <c r="Y112" s="221" t="s">
        <v>145</v>
      </c>
      <c r="Z112" s="210"/>
      <c r="AA112" s="210"/>
      <c r="AB112" s="210"/>
      <c r="AC112" s="210"/>
      <c r="AD112" s="210"/>
      <c r="AE112" s="210"/>
      <c r="AF112" s="210"/>
      <c r="AG112" s="210" t="s">
        <v>288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5" t="s">
        <v>289</v>
      </c>
      <c r="D113" s="240"/>
      <c r="E113" s="240"/>
      <c r="F113" s="240"/>
      <c r="G113" s="240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148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26" t="s">
        <v>137</v>
      </c>
      <c r="B114" s="227" t="s">
        <v>87</v>
      </c>
      <c r="C114" s="253" t="s">
        <v>88</v>
      </c>
      <c r="D114" s="228"/>
      <c r="E114" s="229"/>
      <c r="F114" s="230"/>
      <c r="G114" s="230">
        <f>SUMIF(AG115:AG120,"&lt;&gt;NOR",G115:G120)</f>
        <v>0</v>
      </c>
      <c r="H114" s="230"/>
      <c r="I114" s="230">
        <f>SUM(I115:I120)</f>
        <v>0</v>
      </c>
      <c r="J114" s="230"/>
      <c r="K114" s="230">
        <f>SUM(K115:K120)</f>
        <v>0</v>
      </c>
      <c r="L114" s="230"/>
      <c r="M114" s="230">
        <f>SUM(M115:M120)</f>
        <v>0</v>
      </c>
      <c r="N114" s="229"/>
      <c r="O114" s="229">
        <f>SUM(O115:O120)</f>
        <v>0</v>
      </c>
      <c r="P114" s="229"/>
      <c r="Q114" s="229">
        <f>SUM(Q115:Q120)</f>
        <v>4.75</v>
      </c>
      <c r="R114" s="230"/>
      <c r="S114" s="230"/>
      <c r="T114" s="231"/>
      <c r="U114" s="225"/>
      <c r="V114" s="225">
        <f>SUM(V115:V120)</f>
        <v>22.16</v>
      </c>
      <c r="W114" s="225"/>
      <c r="X114" s="225"/>
      <c r="Y114" s="225"/>
      <c r="AG114" t="s">
        <v>138</v>
      </c>
    </row>
    <row r="115" spans="1:60" ht="22.5" outlineLevel="1" x14ac:dyDescent="0.2">
      <c r="A115" s="233">
        <v>36</v>
      </c>
      <c r="B115" s="234" t="s">
        <v>290</v>
      </c>
      <c r="C115" s="254" t="s">
        <v>291</v>
      </c>
      <c r="D115" s="235" t="s">
        <v>141</v>
      </c>
      <c r="E115" s="236">
        <v>3.52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0</v>
      </c>
      <c r="O115" s="236">
        <f>ROUND(E115*N115,2)</f>
        <v>0</v>
      </c>
      <c r="P115" s="236">
        <v>0.01</v>
      </c>
      <c r="Q115" s="236">
        <f>ROUND(E115*P115,2)</f>
        <v>0.04</v>
      </c>
      <c r="R115" s="238" t="s">
        <v>292</v>
      </c>
      <c r="S115" s="238" t="s">
        <v>143</v>
      </c>
      <c r="T115" s="239" t="s">
        <v>143</v>
      </c>
      <c r="U115" s="221">
        <v>0.08</v>
      </c>
      <c r="V115" s="221">
        <f>ROUND(E115*U115,2)</f>
        <v>0.28000000000000003</v>
      </c>
      <c r="W115" s="221"/>
      <c r="X115" s="221" t="s">
        <v>144</v>
      </c>
      <c r="Y115" s="221" t="s">
        <v>145</v>
      </c>
      <c r="Z115" s="210"/>
      <c r="AA115" s="210"/>
      <c r="AB115" s="210"/>
      <c r="AC115" s="210"/>
      <c r="AD115" s="210"/>
      <c r="AE115" s="210"/>
      <c r="AF115" s="210"/>
      <c r="AG115" s="210" t="s">
        <v>146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6" t="s">
        <v>293</v>
      </c>
      <c r="D116" s="223"/>
      <c r="E116" s="224">
        <v>3.52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33">
        <v>37</v>
      </c>
      <c r="B117" s="234" t="s">
        <v>294</v>
      </c>
      <c r="C117" s="254" t="s">
        <v>295</v>
      </c>
      <c r="D117" s="235" t="s">
        <v>141</v>
      </c>
      <c r="E117" s="236">
        <v>336.61374999999998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21</v>
      </c>
      <c r="M117" s="238">
        <f>G117*(1+L117/100)</f>
        <v>0</v>
      </c>
      <c r="N117" s="236">
        <v>0</v>
      </c>
      <c r="O117" s="236">
        <f>ROUND(E117*N117,2)</f>
        <v>0</v>
      </c>
      <c r="P117" s="236">
        <v>1.4E-2</v>
      </c>
      <c r="Q117" s="236">
        <f>ROUND(E117*P117,2)</f>
        <v>4.71</v>
      </c>
      <c r="R117" s="238" t="s">
        <v>292</v>
      </c>
      <c r="S117" s="238" t="s">
        <v>143</v>
      </c>
      <c r="T117" s="239" t="s">
        <v>143</v>
      </c>
      <c r="U117" s="221">
        <v>6.5000000000000002E-2</v>
      </c>
      <c r="V117" s="221">
        <f>ROUND(E117*U117,2)</f>
        <v>21.88</v>
      </c>
      <c r="W117" s="221"/>
      <c r="X117" s="221" t="s">
        <v>144</v>
      </c>
      <c r="Y117" s="221" t="s">
        <v>145</v>
      </c>
      <c r="Z117" s="210"/>
      <c r="AA117" s="210"/>
      <c r="AB117" s="210"/>
      <c r="AC117" s="210"/>
      <c r="AD117" s="210"/>
      <c r="AE117" s="210"/>
      <c r="AF117" s="210"/>
      <c r="AG117" s="210" t="s">
        <v>146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6" t="s">
        <v>296</v>
      </c>
      <c r="D118" s="223"/>
      <c r="E118" s="224">
        <v>336.61374999999998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150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>
        <v>38</v>
      </c>
      <c r="B119" s="218" t="s">
        <v>297</v>
      </c>
      <c r="C119" s="258" t="s">
        <v>298</v>
      </c>
      <c r="D119" s="219" t="s">
        <v>0</v>
      </c>
      <c r="E119" s="249"/>
      <c r="F119" s="222"/>
      <c r="G119" s="221">
        <f>ROUND(E119*F119,2)</f>
        <v>0</v>
      </c>
      <c r="H119" s="222"/>
      <c r="I119" s="221">
        <f>ROUND(E119*H119,2)</f>
        <v>0</v>
      </c>
      <c r="J119" s="222"/>
      <c r="K119" s="221">
        <f>ROUND(E119*J119,2)</f>
        <v>0</v>
      </c>
      <c r="L119" s="221">
        <v>21</v>
      </c>
      <c r="M119" s="221">
        <f>G119*(1+L119/100)</f>
        <v>0</v>
      </c>
      <c r="N119" s="220">
        <v>0</v>
      </c>
      <c r="O119" s="220">
        <f>ROUND(E119*N119,2)</f>
        <v>0</v>
      </c>
      <c r="P119" s="220">
        <v>0</v>
      </c>
      <c r="Q119" s="220">
        <f>ROUND(E119*P119,2)</f>
        <v>0</v>
      </c>
      <c r="R119" s="221" t="s">
        <v>292</v>
      </c>
      <c r="S119" s="221" t="s">
        <v>143</v>
      </c>
      <c r="T119" s="221" t="s">
        <v>143</v>
      </c>
      <c r="U119" s="221">
        <v>0</v>
      </c>
      <c r="V119" s="221">
        <f>ROUND(E119*U119,2)</f>
        <v>0</v>
      </c>
      <c r="W119" s="221"/>
      <c r="X119" s="221" t="s">
        <v>287</v>
      </c>
      <c r="Y119" s="221" t="s">
        <v>145</v>
      </c>
      <c r="Z119" s="210"/>
      <c r="AA119" s="210"/>
      <c r="AB119" s="210"/>
      <c r="AC119" s="210"/>
      <c r="AD119" s="210"/>
      <c r="AE119" s="210"/>
      <c r="AF119" s="210"/>
      <c r="AG119" s="210" t="s">
        <v>288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9" t="s">
        <v>299</v>
      </c>
      <c r="D120" s="250"/>
      <c r="E120" s="250"/>
      <c r="F120" s="250"/>
      <c r="G120" s="250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148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26" t="s">
        <v>137</v>
      </c>
      <c r="B121" s="227" t="s">
        <v>89</v>
      </c>
      <c r="C121" s="253" t="s">
        <v>90</v>
      </c>
      <c r="D121" s="228"/>
      <c r="E121" s="229"/>
      <c r="F121" s="230"/>
      <c r="G121" s="230">
        <f>SUMIF(AG122:AG125,"&lt;&gt;NOR",G122:G125)</f>
        <v>0</v>
      </c>
      <c r="H121" s="230"/>
      <c r="I121" s="230">
        <f>SUM(I122:I125)</f>
        <v>0</v>
      </c>
      <c r="J121" s="230"/>
      <c r="K121" s="230">
        <f>SUM(K122:K125)</f>
        <v>0</v>
      </c>
      <c r="L121" s="230"/>
      <c r="M121" s="230">
        <f>SUM(M122:M125)</f>
        <v>0</v>
      </c>
      <c r="N121" s="229"/>
      <c r="O121" s="229">
        <f>SUM(O122:O125)</f>
        <v>0</v>
      </c>
      <c r="P121" s="229"/>
      <c r="Q121" s="229">
        <f>SUM(Q122:Q125)</f>
        <v>1.4</v>
      </c>
      <c r="R121" s="230"/>
      <c r="S121" s="230"/>
      <c r="T121" s="231"/>
      <c r="U121" s="225"/>
      <c r="V121" s="225">
        <f>SUM(V122:V125)</f>
        <v>17.84</v>
      </c>
      <c r="W121" s="225"/>
      <c r="X121" s="225"/>
      <c r="Y121" s="225"/>
      <c r="AG121" t="s">
        <v>138</v>
      </c>
    </row>
    <row r="122" spans="1:60" ht="33.75" outlineLevel="1" x14ac:dyDescent="0.2">
      <c r="A122" s="233">
        <v>39</v>
      </c>
      <c r="B122" s="234" t="s">
        <v>300</v>
      </c>
      <c r="C122" s="254" t="s">
        <v>301</v>
      </c>
      <c r="D122" s="235" t="s">
        <v>141</v>
      </c>
      <c r="E122" s="236">
        <v>336.61374999999998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0</v>
      </c>
      <c r="O122" s="236">
        <f>ROUND(E122*N122,2)</f>
        <v>0</v>
      </c>
      <c r="P122" s="236">
        <v>4.1599999999999996E-3</v>
      </c>
      <c r="Q122" s="236">
        <f>ROUND(E122*P122,2)</f>
        <v>1.4</v>
      </c>
      <c r="R122" s="238" t="s">
        <v>302</v>
      </c>
      <c r="S122" s="238" t="s">
        <v>143</v>
      </c>
      <c r="T122" s="239" t="s">
        <v>143</v>
      </c>
      <c r="U122" s="221">
        <v>5.2999999999999999E-2</v>
      </c>
      <c r="V122" s="221">
        <f>ROUND(E122*U122,2)</f>
        <v>17.84</v>
      </c>
      <c r="W122" s="221"/>
      <c r="X122" s="221" t="s">
        <v>144</v>
      </c>
      <c r="Y122" s="221" t="s">
        <v>145</v>
      </c>
      <c r="Z122" s="210"/>
      <c r="AA122" s="210"/>
      <c r="AB122" s="210"/>
      <c r="AC122" s="210"/>
      <c r="AD122" s="210"/>
      <c r="AE122" s="210"/>
      <c r="AF122" s="210"/>
      <c r="AG122" s="210" t="s">
        <v>146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6" t="s">
        <v>303</v>
      </c>
      <c r="D123" s="223"/>
      <c r="E123" s="224">
        <v>336.61374999999998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150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>
        <v>40</v>
      </c>
      <c r="B124" s="218" t="s">
        <v>304</v>
      </c>
      <c r="C124" s="258" t="s">
        <v>305</v>
      </c>
      <c r="D124" s="219" t="s">
        <v>0</v>
      </c>
      <c r="E124" s="249"/>
      <c r="F124" s="222"/>
      <c r="G124" s="221">
        <f>ROUND(E124*F124,2)</f>
        <v>0</v>
      </c>
      <c r="H124" s="222"/>
      <c r="I124" s="221">
        <f>ROUND(E124*H124,2)</f>
        <v>0</v>
      </c>
      <c r="J124" s="222"/>
      <c r="K124" s="221">
        <f>ROUND(E124*J124,2)</f>
        <v>0</v>
      </c>
      <c r="L124" s="221">
        <v>21</v>
      </c>
      <c r="M124" s="221">
        <f>G124*(1+L124/100)</f>
        <v>0</v>
      </c>
      <c r="N124" s="220">
        <v>0</v>
      </c>
      <c r="O124" s="220">
        <f>ROUND(E124*N124,2)</f>
        <v>0</v>
      </c>
      <c r="P124" s="220">
        <v>0</v>
      </c>
      <c r="Q124" s="220">
        <f>ROUND(E124*P124,2)</f>
        <v>0</v>
      </c>
      <c r="R124" s="221" t="s">
        <v>302</v>
      </c>
      <c r="S124" s="221" t="s">
        <v>143</v>
      </c>
      <c r="T124" s="221" t="s">
        <v>143</v>
      </c>
      <c r="U124" s="221">
        <v>0</v>
      </c>
      <c r="V124" s="221">
        <f>ROUND(E124*U124,2)</f>
        <v>0</v>
      </c>
      <c r="W124" s="221"/>
      <c r="X124" s="221" t="s">
        <v>287</v>
      </c>
      <c r="Y124" s="221" t="s">
        <v>145</v>
      </c>
      <c r="Z124" s="210"/>
      <c r="AA124" s="210"/>
      <c r="AB124" s="210"/>
      <c r="AC124" s="210"/>
      <c r="AD124" s="210"/>
      <c r="AE124" s="210"/>
      <c r="AF124" s="210"/>
      <c r="AG124" s="210" t="s">
        <v>288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9" t="s">
        <v>299</v>
      </c>
      <c r="D125" s="250"/>
      <c r="E125" s="250"/>
      <c r="F125" s="250"/>
      <c r="G125" s="250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148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26" t="s">
        <v>137</v>
      </c>
      <c r="B126" s="227" t="s">
        <v>91</v>
      </c>
      <c r="C126" s="253" t="s">
        <v>92</v>
      </c>
      <c r="D126" s="228"/>
      <c r="E126" s="229"/>
      <c r="F126" s="230"/>
      <c r="G126" s="230">
        <f>SUMIF(AG127:AG137,"&lt;&gt;NOR",G127:G137)</f>
        <v>0</v>
      </c>
      <c r="H126" s="230"/>
      <c r="I126" s="230">
        <f>SUM(I127:I137)</f>
        <v>0</v>
      </c>
      <c r="J126" s="230"/>
      <c r="K126" s="230">
        <f>SUM(K127:K137)</f>
        <v>0</v>
      </c>
      <c r="L126" s="230"/>
      <c r="M126" s="230">
        <f>SUM(M127:M137)</f>
        <v>0</v>
      </c>
      <c r="N126" s="229"/>
      <c r="O126" s="229">
        <f>SUM(O127:O137)</f>
        <v>0</v>
      </c>
      <c r="P126" s="229"/>
      <c r="Q126" s="229">
        <f>SUM(Q127:Q137)</f>
        <v>0.27</v>
      </c>
      <c r="R126" s="230"/>
      <c r="S126" s="230"/>
      <c r="T126" s="231"/>
      <c r="U126" s="225"/>
      <c r="V126" s="225">
        <f>SUM(V127:V137)</f>
        <v>14.599999999999998</v>
      </c>
      <c r="W126" s="225"/>
      <c r="X126" s="225"/>
      <c r="Y126" s="225"/>
      <c r="AG126" t="s">
        <v>138</v>
      </c>
    </row>
    <row r="127" spans="1:60" outlineLevel="1" x14ac:dyDescent="0.2">
      <c r="A127" s="233">
        <v>41</v>
      </c>
      <c r="B127" s="234" t="s">
        <v>306</v>
      </c>
      <c r="C127" s="254" t="s">
        <v>307</v>
      </c>
      <c r="D127" s="235" t="s">
        <v>171</v>
      </c>
      <c r="E127" s="236">
        <v>6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3.1269999999999999E-2</v>
      </c>
      <c r="Q127" s="236">
        <f>ROUND(E127*P127,2)</f>
        <v>0.19</v>
      </c>
      <c r="R127" s="238" t="s">
        <v>308</v>
      </c>
      <c r="S127" s="238" t="s">
        <v>143</v>
      </c>
      <c r="T127" s="239" t="s">
        <v>143</v>
      </c>
      <c r="U127" s="221">
        <v>0.73799999999999999</v>
      </c>
      <c r="V127" s="221">
        <f>ROUND(E127*U127,2)</f>
        <v>4.43</v>
      </c>
      <c r="W127" s="221"/>
      <c r="X127" s="221" t="s">
        <v>144</v>
      </c>
      <c r="Y127" s="221" t="s">
        <v>145</v>
      </c>
      <c r="Z127" s="210"/>
      <c r="AA127" s="210"/>
      <c r="AB127" s="210"/>
      <c r="AC127" s="210"/>
      <c r="AD127" s="210"/>
      <c r="AE127" s="210"/>
      <c r="AF127" s="210"/>
      <c r="AG127" s="210" t="s">
        <v>146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6" t="s">
        <v>309</v>
      </c>
      <c r="D128" s="223"/>
      <c r="E128" s="224">
        <v>6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150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3">
        <v>42</v>
      </c>
      <c r="B129" s="234" t="s">
        <v>310</v>
      </c>
      <c r="C129" s="254" t="s">
        <v>311</v>
      </c>
      <c r="D129" s="235" t="s">
        <v>229</v>
      </c>
      <c r="E129" s="236">
        <v>1.48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6">
        <v>0</v>
      </c>
      <c r="O129" s="236">
        <f>ROUND(E129*N129,2)</f>
        <v>0</v>
      </c>
      <c r="P129" s="236">
        <v>4.8999999999999998E-3</v>
      </c>
      <c r="Q129" s="236">
        <f>ROUND(E129*P129,2)</f>
        <v>0.01</v>
      </c>
      <c r="R129" s="238" t="s">
        <v>308</v>
      </c>
      <c r="S129" s="238" t="s">
        <v>143</v>
      </c>
      <c r="T129" s="239" t="s">
        <v>143</v>
      </c>
      <c r="U129" s="221">
        <v>0.92949999999999999</v>
      </c>
      <c r="V129" s="221">
        <f>ROUND(E129*U129,2)</f>
        <v>1.38</v>
      </c>
      <c r="W129" s="221"/>
      <c r="X129" s="221" t="s">
        <v>144</v>
      </c>
      <c r="Y129" s="221" t="s">
        <v>145</v>
      </c>
      <c r="Z129" s="210"/>
      <c r="AA129" s="210"/>
      <c r="AB129" s="210"/>
      <c r="AC129" s="210"/>
      <c r="AD129" s="210"/>
      <c r="AE129" s="210"/>
      <c r="AF129" s="210"/>
      <c r="AG129" s="210" t="s">
        <v>146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6" t="s">
        <v>312</v>
      </c>
      <c r="D130" s="223"/>
      <c r="E130" s="224">
        <v>1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150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6" t="s">
        <v>313</v>
      </c>
      <c r="D131" s="223"/>
      <c r="E131" s="224">
        <v>0.48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150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3">
        <v>43</v>
      </c>
      <c r="B132" s="234" t="s">
        <v>314</v>
      </c>
      <c r="C132" s="254" t="s">
        <v>315</v>
      </c>
      <c r="D132" s="235" t="s">
        <v>229</v>
      </c>
      <c r="E132" s="236">
        <v>8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6">
        <v>0</v>
      </c>
      <c r="O132" s="236">
        <f>ROUND(E132*N132,2)</f>
        <v>0</v>
      </c>
      <c r="P132" s="236">
        <v>8.3000000000000001E-3</v>
      </c>
      <c r="Q132" s="236">
        <f>ROUND(E132*P132,2)</f>
        <v>7.0000000000000007E-2</v>
      </c>
      <c r="R132" s="238" t="s">
        <v>308</v>
      </c>
      <c r="S132" s="238" t="s">
        <v>143</v>
      </c>
      <c r="T132" s="239" t="s">
        <v>143</v>
      </c>
      <c r="U132" s="221">
        <v>1.0985</v>
      </c>
      <c r="V132" s="221">
        <f>ROUND(E132*U132,2)</f>
        <v>8.7899999999999991</v>
      </c>
      <c r="W132" s="221"/>
      <c r="X132" s="221" t="s">
        <v>144</v>
      </c>
      <c r="Y132" s="221" t="s">
        <v>145</v>
      </c>
      <c r="Z132" s="210"/>
      <c r="AA132" s="210"/>
      <c r="AB132" s="210"/>
      <c r="AC132" s="210"/>
      <c r="AD132" s="210"/>
      <c r="AE132" s="210"/>
      <c r="AF132" s="210"/>
      <c r="AG132" s="210" t="s">
        <v>146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6" t="s">
        <v>316</v>
      </c>
      <c r="D133" s="223"/>
      <c r="E133" s="224">
        <v>1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150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6" t="s">
        <v>317</v>
      </c>
      <c r="D134" s="223"/>
      <c r="E134" s="224">
        <v>3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150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6" t="s">
        <v>318</v>
      </c>
      <c r="D135" s="223"/>
      <c r="E135" s="224">
        <v>4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150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>
        <v>44</v>
      </c>
      <c r="B136" s="218" t="s">
        <v>319</v>
      </c>
      <c r="C136" s="258" t="s">
        <v>320</v>
      </c>
      <c r="D136" s="219" t="s">
        <v>0</v>
      </c>
      <c r="E136" s="249"/>
      <c r="F136" s="222"/>
      <c r="G136" s="221">
        <f>ROUND(E136*F136,2)</f>
        <v>0</v>
      </c>
      <c r="H136" s="222"/>
      <c r="I136" s="221">
        <f>ROUND(E136*H136,2)</f>
        <v>0</v>
      </c>
      <c r="J136" s="222"/>
      <c r="K136" s="221">
        <f>ROUND(E136*J136,2)</f>
        <v>0</v>
      </c>
      <c r="L136" s="221">
        <v>21</v>
      </c>
      <c r="M136" s="221">
        <f>G136*(1+L136/100)</f>
        <v>0</v>
      </c>
      <c r="N136" s="220">
        <v>0</v>
      </c>
      <c r="O136" s="220">
        <f>ROUND(E136*N136,2)</f>
        <v>0</v>
      </c>
      <c r="P136" s="220">
        <v>0</v>
      </c>
      <c r="Q136" s="220">
        <f>ROUND(E136*P136,2)</f>
        <v>0</v>
      </c>
      <c r="R136" s="221" t="s">
        <v>308</v>
      </c>
      <c r="S136" s="221" t="s">
        <v>143</v>
      </c>
      <c r="T136" s="221" t="s">
        <v>143</v>
      </c>
      <c r="U136" s="221">
        <v>0</v>
      </c>
      <c r="V136" s="221">
        <f>ROUND(E136*U136,2)</f>
        <v>0</v>
      </c>
      <c r="W136" s="221"/>
      <c r="X136" s="221" t="s">
        <v>287</v>
      </c>
      <c r="Y136" s="221" t="s">
        <v>145</v>
      </c>
      <c r="Z136" s="210"/>
      <c r="AA136" s="210"/>
      <c r="AB136" s="210"/>
      <c r="AC136" s="210"/>
      <c r="AD136" s="210"/>
      <c r="AE136" s="210"/>
      <c r="AF136" s="210"/>
      <c r="AG136" s="210" t="s">
        <v>288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9" t="s">
        <v>321</v>
      </c>
      <c r="D137" s="250"/>
      <c r="E137" s="250"/>
      <c r="F137" s="250"/>
      <c r="G137" s="250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148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x14ac:dyDescent="0.2">
      <c r="A138" s="226" t="s">
        <v>137</v>
      </c>
      <c r="B138" s="227" t="s">
        <v>93</v>
      </c>
      <c r="C138" s="253" t="s">
        <v>94</v>
      </c>
      <c r="D138" s="228"/>
      <c r="E138" s="229"/>
      <c r="F138" s="230"/>
      <c r="G138" s="230">
        <f>SUMIF(AG139:AG142,"&lt;&gt;NOR",G139:G142)</f>
        <v>0</v>
      </c>
      <c r="H138" s="230"/>
      <c r="I138" s="230">
        <f>SUM(I139:I142)</f>
        <v>0</v>
      </c>
      <c r="J138" s="230"/>
      <c r="K138" s="230">
        <f>SUM(K139:K142)</f>
        <v>0</v>
      </c>
      <c r="L138" s="230"/>
      <c r="M138" s="230">
        <f>SUM(M139:M142)</f>
        <v>0</v>
      </c>
      <c r="N138" s="229"/>
      <c r="O138" s="229">
        <f>SUM(O139:O142)</f>
        <v>0.01</v>
      </c>
      <c r="P138" s="229"/>
      <c r="Q138" s="229">
        <f>SUM(Q139:Q142)</f>
        <v>1.29</v>
      </c>
      <c r="R138" s="230"/>
      <c r="S138" s="230"/>
      <c r="T138" s="231"/>
      <c r="U138" s="225"/>
      <c r="V138" s="225">
        <f>SUM(V139:V142)</f>
        <v>7.51</v>
      </c>
      <c r="W138" s="225"/>
      <c r="X138" s="225"/>
      <c r="Y138" s="225"/>
      <c r="AG138" t="s">
        <v>138</v>
      </c>
    </row>
    <row r="139" spans="1:60" outlineLevel="1" x14ac:dyDescent="0.2">
      <c r="A139" s="233">
        <v>45</v>
      </c>
      <c r="B139" s="234" t="s">
        <v>322</v>
      </c>
      <c r="C139" s="254" t="s">
        <v>323</v>
      </c>
      <c r="D139" s="235" t="s">
        <v>141</v>
      </c>
      <c r="E139" s="236">
        <v>43.16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1.6000000000000001E-4</v>
      </c>
      <c r="O139" s="236">
        <f>ROUND(E139*N139,2)</f>
        <v>0.01</v>
      </c>
      <c r="P139" s="236">
        <v>0.03</v>
      </c>
      <c r="Q139" s="236">
        <f>ROUND(E139*P139,2)</f>
        <v>1.29</v>
      </c>
      <c r="R139" s="238"/>
      <c r="S139" s="238" t="s">
        <v>242</v>
      </c>
      <c r="T139" s="239" t="s">
        <v>324</v>
      </c>
      <c r="U139" s="221">
        <v>0.17399999999999999</v>
      </c>
      <c r="V139" s="221">
        <f>ROUND(E139*U139,2)</f>
        <v>7.51</v>
      </c>
      <c r="W139" s="221"/>
      <c r="X139" s="221" t="s">
        <v>144</v>
      </c>
      <c r="Y139" s="221" t="s">
        <v>145</v>
      </c>
      <c r="Z139" s="210"/>
      <c r="AA139" s="210"/>
      <c r="AB139" s="210"/>
      <c r="AC139" s="210"/>
      <c r="AD139" s="210"/>
      <c r="AE139" s="210"/>
      <c r="AF139" s="210"/>
      <c r="AG139" s="210" t="s">
        <v>146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6" t="s">
        <v>325</v>
      </c>
      <c r="D140" s="223"/>
      <c r="E140" s="224">
        <v>43.16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150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>
        <v>46</v>
      </c>
      <c r="B141" s="218" t="s">
        <v>326</v>
      </c>
      <c r="C141" s="258" t="s">
        <v>327</v>
      </c>
      <c r="D141" s="219" t="s">
        <v>0</v>
      </c>
      <c r="E141" s="249"/>
      <c r="F141" s="222"/>
      <c r="G141" s="221">
        <f>ROUND(E141*F141,2)</f>
        <v>0</v>
      </c>
      <c r="H141" s="222"/>
      <c r="I141" s="221">
        <f>ROUND(E141*H141,2)</f>
        <v>0</v>
      </c>
      <c r="J141" s="222"/>
      <c r="K141" s="221">
        <f>ROUND(E141*J141,2)</f>
        <v>0</v>
      </c>
      <c r="L141" s="221">
        <v>21</v>
      </c>
      <c r="M141" s="221">
        <f>G141*(1+L141/100)</f>
        <v>0</v>
      </c>
      <c r="N141" s="220">
        <v>0</v>
      </c>
      <c r="O141" s="220">
        <f>ROUND(E141*N141,2)</f>
        <v>0</v>
      </c>
      <c r="P141" s="220">
        <v>0</v>
      </c>
      <c r="Q141" s="220">
        <f>ROUND(E141*P141,2)</f>
        <v>0</v>
      </c>
      <c r="R141" s="221" t="s">
        <v>328</v>
      </c>
      <c r="S141" s="221" t="s">
        <v>143</v>
      </c>
      <c r="T141" s="221" t="s">
        <v>143</v>
      </c>
      <c r="U141" s="221">
        <v>0</v>
      </c>
      <c r="V141" s="221">
        <f>ROUND(E141*U141,2)</f>
        <v>0</v>
      </c>
      <c r="W141" s="221"/>
      <c r="X141" s="221" t="s">
        <v>287</v>
      </c>
      <c r="Y141" s="221" t="s">
        <v>145</v>
      </c>
      <c r="Z141" s="210"/>
      <c r="AA141" s="210"/>
      <c r="AB141" s="210"/>
      <c r="AC141" s="210"/>
      <c r="AD141" s="210"/>
      <c r="AE141" s="210"/>
      <c r="AF141" s="210"/>
      <c r="AG141" s="210" t="s">
        <v>288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9" t="s">
        <v>299</v>
      </c>
      <c r="D142" s="250"/>
      <c r="E142" s="250"/>
      <c r="F142" s="250"/>
      <c r="G142" s="250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148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">
      <c r="A143" s="226" t="s">
        <v>137</v>
      </c>
      <c r="B143" s="227" t="s">
        <v>95</v>
      </c>
      <c r="C143" s="253" t="s">
        <v>96</v>
      </c>
      <c r="D143" s="228"/>
      <c r="E143" s="229"/>
      <c r="F143" s="230"/>
      <c r="G143" s="230">
        <f>SUMIF(AG144:AG158,"&lt;&gt;NOR",G144:G158)</f>
        <v>0</v>
      </c>
      <c r="H143" s="230"/>
      <c r="I143" s="230">
        <f>SUM(I144:I158)</f>
        <v>0</v>
      </c>
      <c r="J143" s="230"/>
      <c r="K143" s="230">
        <f>SUM(K144:K158)</f>
        <v>0</v>
      </c>
      <c r="L143" s="230"/>
      <c r="M143" s="230">
        <f>SUM(M144:M158)</f>
        <v>0</v>
      </c>
      <c r="N143" s="229"/>
      <c r="O143" s="229">
        <f>SUM(O144:O158)</f>
        <v>0</v>
      </c>
      <c r="P143" s="229"/>
      <c r="Q143" s="229">
        <f>SUM(Q144:Q158)</f>
        <v>0.44000000000000006</v>
      </c>
      <c r="R143" s="230"/>
      <c r="S143" s="230"/>
      <c r="T143" s="231"/>
      <c r="U143" s="225"/>
      <c r="V143" s="225">
        <f>SUM(V144:V158)</f>
        <v>16.330000000000002</v>
      </c>
      <c r="W143" s="225"/>
      <c r="X143" s="225"/>
      <c r="Y143" s="225"/>
      <c r="AG143" t="s">
        <v>138</v>
      </c>
    </row>
    <row r="144" spans="1:60" outlineLevel="1" x14ac:dyDescent="0.2">
      <c r="A144" s="233">
        <v>47</v>
      </c>
      <c r="B144" s="234" t="s">
        <v>329</v>
      </c>
      <c r="C144" s="254" t="s">
        <v>330</v>
      </c>
      <c r="D144" s="235" t="s">
        <v>171</v>
      </c>
      <c r="E144" s="236">
        <v>12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21</v>
      </c>
      <c r="M144" s="238">
        <f>G144*(1+L144/100)</f>
        <v>0</v>
      </c>
      <c r="N144" s="236">
        <v>0</v>
      </c>
      <c r="O144" s="236">
        <f>ROUND(E144*N144,2)</f>
        <v>0</v>
      </c>
      <c r="P144" s="236">
        <v>3.2599999999999999E-3</v>
      </c>
      <c r="Q144" s="236">
        <f>ROUND(E144*P144,2)</f>
        <v>0.04</v>
      </c>
      <c r="R144" s="238" t="s">
        <v>331</v>
      </c>
      <c r="S144" s="238" t="s">
        <v>143</v>
      </c>
      <c r="T144" s="239" t="s">
        <v>143</v>
      </c>
      <c r="U144" s="221">
        <v>5.7500000000000002E-2</v>
      </c>
      <c r="V144" s="221">
        <f>ROUND(E144*U144,2)</f>
        <v>0.69</v>
      </c>
      <c r="W144" s="221"/>
      <c r="X144" s="221" t="s">
        <v>144</v>
      </c>
      <c r="Y144" s="221" t="s">
        <v>145</v>
      </c>
      <c r="Z144" s="210"/>
      <c r="AA144" s="210"/>
      <c r="AB144" s="210"/>
      <c r="AC144" s="210"/>
      <c r="AD144" s="210"/>
      <c r="AE144" s="210"/>
      <c r="AF144" s="210"/>
      <c r="AG144" s="210" t="s">
        <v>146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6" t="s">
        <v>332</v>
      </c>
      <c r="D145" s="223"/>
      <c r="E145" s="224">
        <v>12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150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3">
        <v>48</v>
      </c>
      <c r="B146" s="234" t="s">
        <v>333</v>
      </c>
      <c r="C146" s="254" t="s">
        <v>334</v>
      </c>
      <c r="D146" s="235" t="s">
        <v>141</v>
      </c>
      <c r="E146" s="236">
        <v>16.8</v>
      </c>
      <c r="F146" s="237"/>
      <c r="G146" s="238">
        <f>ROUND(E146*F146,2)</f>
        <v>0</v>
      </c>
      <c r="H146" s="237"/>
      <c r="I146" s="238">
        <f>ROUND(E146*H146,2)</f>
        <v>0</v>
      </c>
      <c r="J146" s="237"/>
      <c r="K146" s="238">
        <f>ROUND(E146*J146,2)</f>
        <v>0</v>
      </c>
      <c r="L146" s="238">
        <v>21</v>
      </c>
      <c r="M146" s="238">
        <f>G146*(1+L146/100)</f>
        <v>0</v>
      </c>
      <c r="N146" s="236">
        <v>0</v>
      </c>
      <c r="O146" s="236">
        <f>ROUND(E146*N146,2)</f>
        <v>0</v>
      </c>
      <c r="P146" s="236">
        <v>7.2100000000000003E-3</v>
      </c>
      <c r="Q146" s="236">
        <f>ROUND(E146*P146,2)</f>
        <v>0.12</v>
      </c>
      <c r="R146" s="238" t="s">
        <v>331</v>
      </c>
      <c r="S146" s="238" t="s">
        <v>143</v>
      </c>
      <c r="T146" s="239" t="s">
        <v>143</v>
      </c>
      <c r="U146" s="221">
        <v>0.1265</v>
      </c>
      <c r="V146" s="221">
        <f>ROUND(E146*U146,2)</f>
        <v>2.13</v>
      </c>
      <c r="W146" s="221"/>
      <c r="X146" s="221" t="s">
        <v>144</v>
      </c>
      <c r="Y146" s="221" t="s">
        <v>145</v>
      </c>
      <c r="Z146" s="210"/>
      <c r="AA146" s="210"/>
      <c r="AB146" s="210"/>
      <c r="AC146" s="210"/>
      <c r="AD146" s="210"/>
      <c r="AE146" s="210"/>
      <c r="AF146" s="210"/>
      <c r="AG146" s="210" t="s">
        <v>146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6" t="s">
        <v>335</v>
      </c>
      <c r="D147" s="223"/>
      <c r="E147" s="224">
        <v>4.8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150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6" t="s">
        <v>336</v>
      </c>
      <c r="D148" s="223"/>
      <c r="E148" s="224">
        <v>12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150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3">
        <v>49</v>
      </c>
      <c r="B149" s="234" t="s">
        <v>337</v>
      </c>
      <c r="C149" s="254" t="s">
        <v>338</v>
      </c>
      <c r="D149" s="235" t="s">
        <v>171</v>
      </c>
      <c r="E149" s="236">
        <v>24.4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0</v>
      </c>
      <c r="O149" s="236">
        <f>ROUND(E149*N149,2)</f>
        <v>0</v>
      </c>
      <c r="P149" s="236">
        <v>1.3500000000000001E-3</v>
      </c>
      <c r="Q149" s="236">
        <f>ROUND(E149*P149,2)</f>
        <v>0.03</v>
      </c>
      <c r="R149" s="238" t="s">
        <v>331</v>
      </c>
      <c r="S149" s="238" t="s">
        <v>143</v>
      </c>
      <c r="T149" s="239" t="s">
        <v>143</v>
      </c>
      <c r="U149" s="221">
        <v>9.1999999999999998E-2</v>
      </c>
      <c r="V149" s="221">
        <f>ROUND(E149*U149,2)</f>
        <v>2.2400000000000002</v>
      </c>
      <c r="W149" s="221"/>
      <c r="X149" s="221" t="s">
        <v>144</v>
      </c>
      <c r="Y149" s="221" t="s">
        <v>145</v>
      </c>
      <c r="Z149" s="210"/>
      <c r="AA149" s="210"/>
      <c r="AB149" s="210"/>
      <c r="AC149" s="210"/>
      <c r="AD149" s="210"/>
      <c r="AE149" s="210"/>
      <c r="AF149" s="210"/>
      <c r="AG149" s="210" t="s">
        <v>146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6" t="s">
        <v>339</v>
      </c>
      <c r="D150" s="223"/>
      <c r="E150" s="224">
        <v>24.4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150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3">
        <v>50</v>
      </c>
      <c r="B151" s="234" t="s">
        <v>340</v>
      </c>
      <c r="C151" s="254" t="s">
        <v>341</v>
      </c>
      <c r="D151" s="235" t="s">
        <v>171</v>
      </c>
      <c r="E151" s="236">
        <v>101.2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21</v>
      </c>
      <c r="M151" s="238">
        <f>G151*(1+L151/100)</f>
        <v>0</v>
      </c>
      <c r="N151" s="236">
        <v>0</v>
      </c>
      <c r="O151" s="236">
        <f>ROUND(E151*N151,2)</f>
        <v>0</v>
      </c>
      <c r="P151" s="236">
        <v>2.3E-3</v>
      </c>
      <c r="Q151" s="236">
        <f>ROUND(E151*P151,2)</f>
        <v>0.23</v>
      </c>
      <c r="R151" s="238" t="s">
        <v>331</v>
      </c>
      <c r="S151" s="238" t="s">
        <v>143</v>
      </c>
      <c r="T151" s="239" t="s">
        <v>143</v>
      </c>
      <c r="U151" s="221">
        <v>0.10349999999999999</v>
      </c>
      <c r="V151" s="221">
        <f>ROUND(E151*U151,2)</f>
        <v>10.47</v>
      </c>
      <c r="W151" s="221"/>
      <c r="X151" s="221" t="s">
        <v>144</v>
      </c>
      <c r="Y151" s="221" t="s">
        <v>145</v>
      </c>
      <c r="Z151" s="210"/>
      <c r="AA151" s="210"/>
      <c r="AB151" s="210"/>
      <c r="AC151" s="210"/>
      <c r="AD151" s="210"/>
      <c r="AE151" s="210"/>
      <c r="AF151" s="210"/>
      <c r="AG151" s="210" t="s">
        <v>146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6" t="s">
        <v>342</v>
      </c>
      <c r="D152" s="223"/>
      <c r="E152" s="224">
        <v>101.2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150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3">
        <v>51</v>
      </c>
      <c r="B153" s="234" t="s">
        <v>343</v>
      </c>
      <c r="C153" s="254" t="s">
        <v>344</v>
      </c>
      <c r="D153" s="235" t="s">
        <v>171</v>
      </c>
      <c r="E153" s="236">
        <v>6.6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0</v>
      </c>
      <c r="O153" s="236">
        <f>ROUND(E153*N153,2)</f>
        <v>0</v>
      </c>
      <c r="P153" s="236">
        <v>3.3700000000000002E-3</v>
      </c>
      <c r="Q153" s="236">
        <f>ROUND(E153*P153,2)</f>
        <v>0.02</v>
      </c>
      <c r="R153" s="238" t="s">
        <v>331</v>
      </c>
      <c r="S153" s="238" t="s">
        <v>143</v>
      </c>
      <c r="T153" s="239" t="s">
        <v>143</v>
      </c>
      <c r="U153" s="221">
        <v>0.115</v>
      </c>
      <c r="V153" s="221">
        <f>ROUND(E153*U153,2)</f>
        <v>0.76</v>
      </c>
      <c r="W153" s="221"/>
      <c r="X153" s="221" t="s">
        <v>144</v>
      </c>
      <c r="Y153" s="221" t="s">
        <v>145</v>
      </c>
      <c r="Z153" s="210"/>
      <c r="AA153" s="210"/>
      <c r="AB153" s="210"/>
      <c r="AC153" s="210"/>
      <c r="AD153" s="210"/>
      <c r="AE153" s="210"/>
      <c r="AF153" s="210"/>
      <c r="AG153" s="210" t="s">
        <v>146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6" t="s">
        <v>345</v>
      </c>
      <c r="D154" s="223"/>
      <c r="E154" s="224">
        <v>6.6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150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3">
        <v>52</v>
      </c>
      <c r="B155" s="234" t="s">
        <v>343</v>
      </c>
      <c r="C155" s="254" t="s">
        <v>344</v>
      </c>
      <c r="D155" s="235" t="s">
        <v>171</v>
      </c>
      <c r="E155" s="236">
        <v>0.32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21</v>
      </c>
      <c r="M155" s="238">
        <f>G155*(1+L155/100)</f>
        <v>0</v>
      </c>
      <c r="N155" s="236">
        <v>0</v>
      </c>
      <c r="O155" s="236">
        <f>ROUND(E155*N155,2)</f>
        <v>0</v>
      </c>
      <c r="P155" s="236">
        <v>3.3700000000000002E-3</v>
      </c>
      <c r="Q155" s="236">
        <f>ROUND(E155*P155,2)</f>
        <v>0</v>
      </c>
      <c r="R155" s="238" t="s">
        <v>331</v>
      </c>
      <c r="S155" s="238" t="s">
        <v>143</v>
      </c>
      <c r="T155" s="239" t="s">
        <v>143</v>
      </c>
      <c r="U155" s="221">
        <v>0.115</v>
      </c>
      <c r="V155" s="221">
        <f>ROUND(E155*U155,2)</f>
        <v>0.04</v>
      </c>
      <c r="W155" s="221"/>
      <c r="X155" s="221" t="s">
        <v>144</v>
      </c>
      <c r="Y155" s="221" t="s">
        <v>145</v>
      </c>
      <c r="Z155" s="210"/>
      <c r="AA155" s="210"/>
      <c r="AB155" s="210"/>
      <c r="AC155" s="210"/>
      <c r="AD155" s="210"/>
      <c r="AE155" s="210"/>
      <c r="AF155" s="210"/>
      <c r="AG155" s="210" t="s">
        <v>146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6" t="s">
        <v>346</v>
      </c>
      <c r="D156" s="223"/>
      <c r="E156" s="224">
        <v>0.32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150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>
        <v>53</v>
      </c>
      <c r="B157" s="218" t="s">
        <v>347</v>
      </c>
      <c r="C157" s="258" t="s">
        <v>348</v>
      </c>
      <c r="D157" s="219" t="s">
        <v>0</v>
      </c>
      <c r="E157" s="249"/>
      <c r="F157" s="222"/>
      <c r="G157" s="221">
        <f>ROUND(E157*F157,2)</f>
        <v>0</v>
      </c>
      <c r="H157" s="222"/>
      <c r="I157" s="221">
        <f>ROUND(E157*H157,2)</f>
        <v>0</v>
      </c>
      <c r="J157" s="222"/>
      <c r="K157" s="221">
        <f>ROUND(E157*J157,2)</f>
        <v>0</v>
      </c>
      <c r="L157" s="221">
        <v>21</v>
      </c>
      <c r="M157" s="221">
        <f>G157*(1+L157/100)</f>
        <v>0</v>
      </c>
      <c r="N157" s="220">
        <v>0</v>
      </c>
      <c r="O157" s="220">
        <f>ROUND(E157*N157,2)</f>
        <v>0</v>
      </c>
      <c r="P157" s="220">
        <v>0</v>
      </c>
      <c r="Q157" s="220">
        <f>ROUND(E157*P157,2)</f>
        <v>0</v>
      </c>
      <c r="R157" s="221" t="s">
        <v>331</v>
      </c>
      <c r="S157" s="221" t="s">
        <v>143</v>
      </c>
      <c r="T157" s="221" t="s">
        <v>143</v>
      </c>
      <c r="U157" s="221">
        <v>0</v>
      </c>
      <c r="V157" s="221">
        <f>ROUND(E157*U157,2)</f>
        <v>0</v>
      </c>
      <c r="W157" s="221"/>
      <c r="X157" s="221" t="s">
        <v>287</v>
      </c>
      <c r="Y157" s="221" t="s">
        <v>145</v>
      </c>
      <c r="Z157" s="210"/>
      <c r="AA157" s="210"/>
      <c r="AB157" s="210"/>
      <c r="AC157" s="210"/>
      <c r="AD157" s="210"/>
      <c r="AE157" s="210"/>
      <c r="AF157" s="210"/>
      <c r="AG157" s="210" t="s">
        <v>288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9" t="s">
        <v>299</v>
      </c>
      <c r="D158" s="250"/>
      <c r="E158" s="250"/>
      <c r="F158" s="250"/>
      <c r="G158" s="250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148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26" t="s">
        <v>137</v>
      </c>
      <c r="B159" s="227" t="s">
        <v>97</v>
      </c>
      <c r="C159" s="253" t="s">
        <v>98</v>
      </c>
      <c r="D159" s="228"/>
      <c r="E159" s="229"/>
      <c r="F159" s="230"/>
      <c r="G159" s="230">
        <f>SUMIF(AG160:AG171,"&lt;&gt;NOR",G160:G171)</f>
        <v>0</v>
      </c>
      <c r="H159" s="230"/>
      <c r="I159" s="230">
        <f>SUM(I160:I171)</f>
        <v>0</v>
      </c>
      <c r="J159" s="230"/>
      <c r="K159" s="230">
        <f>SUM(K160:K171)</f>
        <v>0</v>
      </c>
      <c r="L159" s="230"/>
      <c r="M159" s="230">
        <f>SUM(M160:M171)</f>
        <v>0</v>
      </c>
      <c r="N159" s="229"/>
      <c r="O159" s="229">
        <f>SUM(O160:O171)</f>
        <v>0.01</v>
      </c>
      <c r="P159" s="229"/>
      <c r="Q159" s="229">
        <f>SUM(Q160:Q171)</f>
        <v>1.0900000000000001</v>
      </c>
      <c r="R159" s="230"/>
      <c r="S159" s="230"/>
      <c r="T159" s="231"/>
      <c r="U159" s="225"/>
      <c r="V159" s="225">
        <f>SUM(V160:V171)</f>
        <v>27.59</v>
      </c>
      <c r="W159" s="225"/>
      <c r="X159" s="225"/>
      <c r="Y159" s="225"/>
      <c r="AG159" t="s">
        <v>138</v>
      </c>
    </row>
    <row r="160" spans="1:60" outlineLevel="1" x14ac:dyDescent="0.2">
      <c r="A160" s="233">
        <v>54</v>
      </c>
      <c r="B160" s="234" t="s">
        <v>349</v>
      </c>
      <c r="C160" s="254" t="s">
        <v>350</v>
      </c>
      <c r="D160" s="235" t="s">
        <v>141</v>
      </c>
      <c r="E160" s="236">
        <v>42.39</v>
      </c>
      <c r="F160" s="237"/>
      <c r="G160" s="238">
        <f>ROUND(E160*F160,2)</f>
        <v>0</v>
      </c>
      <c r="H160" s="237"/>
      <c r="I160" s="238">
        <f>ROUND(E160*H160,2)</f>
        <v>0</v>
      </c>
      <c r="J160" s="237"/>
      <c r="K160" s="238">
        <f>ROUND(E160*J160,2)</f>
        <v>0</v>
      </c>
      <c r="L160" s="238">
        <v>21</v>
      </c>
      <c r="M160" s="238">
        <f>G160*(1+L160/100)</f>
        <v>0</v>
      </c>
      <c r="N160" s="236">
        <v>0</v>
      </c>
      <c r="O160" s="236">
        <f>ROUND(E160*N160,2)</f>
        <v>0</v>
      </c>
      <c r="P160" s="236">
        <v>8.9999999999999993E-3</v>
      </c>
      <c r="Q160" s="236">
        <f>ROUND(E160*P160,2)</f>
        <v>0.38</v>
      </c>
      <c r="R160" s="238" t="s">
        <v>351</v>
      </c>
      <c r="S160" s="238" t="s">
        <v>143</v>
      </c>
      <c r="T160" s="239" t="s">
        <v>143</v>
      </c>
      <c r="U160" s="221">
        <v>0.16500000000000001</v>
      </c>
      <c r="V160" s="221">
        <f>ROUND(E160*U160,2)</f>
        <v>6.99</v>
      </c>
      <c r="W160" s="221"/>
      <c r="X160" s="221" t="s">
        <v>144</v>
      </c>
      <c r="Y160" s="221" t="s">
        <v>145</v>
      </c>
      <c r="Z160" s="210"/>
      <c r="AA160" s="210"/>
      <c r="AB160" s="210"/>
      <c r="AC160" s="210"/>
      <c r="AD160" s="210"/>
      <c r="AE160" s="210"/>
      <c r="AF160" s="210"/>
      <c r="AG160" s="210" t="s">
        <v>146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6" t="s">
        <v>352</v>
      </c>
      <c r="D161" s="223"/>
      <c r="E161" s="224">
        <v>42.39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150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3">
        <v>55</v>
      </c>
      <c r="B162" s="234" t="s">
        <v>353</v>
      </c>
      <c r="C162" s="254" t="s">
        <v>354</v>
      </c>
      <c r="D162" s="235" t="s">
        <v>141</v>
      </c>
      <c r="E162" s="236">
        <v>6.22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0</v>
      </c>
      <c r="O162" s="236">
        <f>ROUND(E162*N162,2)</f>
        <v>0</v>
      </c>
      <c r="P162" s="236">
        <v>2.1000000000000001E-2</v>
      </c>
      <c r="Q162" s="236">
        <f>ROUND(E162*P162,2)</f>
        <v>0.13</v>
      </c>
      <c r="R162" s="238" t="s">
        <v>351</v>
      </c>
      <c r="S162" s="238" t="s">
        <v>143</v>
      </c>
      <c r="T162" s="239" t="s">
        <v>143</v>
      </c>
      <c r="U162" s="221">
        <v>0.45</v>
      </c>
      <c r="V162" s="221">
        <f>ROUND(E162*U162,2)</f>
        <v>2.8</v>
      </c>
      <c r="W162" s="221"/>
      <c r="X162" s="221" t="s">
        <v>144</v>
      </c>
      <c r="Y162" s="221" t="s">
        <v>145</v>
      </c>
      <c r="Z162" s="210"/>
      <c r="AA162" s="210"/>
      <c r="AB162" s="210"/>
      <c r="AC162" s="210"/>
      <c r="AD162" s="210"/>
      <c r="AE162" s="210"/>
      <c r="AF162" s="210"/>
      <c r="AG162" s="210" t="s">
        <v>146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6" t="s">
        <v>355</v>
      </c>
      <c r="D163" s="223"/>
      <c r="E163" s="224">
        <v>6.22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150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3">
        <v>56</v>
      </c>
      <c r="B164" s="234" t="s">
        <v>356</v>
      </c>
      <c r="C164" s="254" t="s">
        <v>357</v>
      </c>
      <c r="D164" s="235" t="s">
        <v>233</v>
      </c>
      <c r="E164" s="236">
        <v>145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5.0000000000000002E-5</v>
      </c>
      <c r="O164" s="236">
        <f>ROUND(E164*N164,2)</f>
        <v>0.01</v>
      </c>
      <c r="P164" s="236">
        <v>1E-3</v>
      </c>
      <c r="Q164" s="236">
        <f>ROUND(E164*P164,2)</f>
        <v>0.15</v>
      </c>
      <c r="R164" s="238" t="s">
        <v>351</v>
      </c>
      <c r="S164" s="238" t="s">
        <v>143</v>
      </c>
      <c r="T164" s="239" t="s">
        <v>143</v>
      </c>
      <c r="U164" s="221">
        <v>9.7000000000000003E-2</v>
      </c>
      <c r="V164" s="221">
        <f>ROUND(E164*U164,2)</f>
        <v>14.07</v>
      </c>
      <c r="W164" s="221"/>
      <c r="X164" s="221" t="s">
        <v>144</v>
      </c>
      <c r="Y164" s="221" t="s">
        <v>145</v>
      </c>
      <c r="Z164" s="210"/>
      <c r="AA164" s="210"/>
      <c r="AB164" s="210"/>
      <c r="AC164" s="210"/>
      <c r="AD164" s="210"/>
      <c r="AE164" s="210"/>
      <c r="AF164" s="210"/>
      <c r="AG164" s="210" t="s">
        <v>146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6" t="s">
        <v>358</v>
      </c>
      <c r="D165" s="223"/>
      <c r="E165" s="224">
        <v>90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150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6" t="s">
        <v>359</v>
      </c>
      <c r="D166" s="223"/>
      <c r="E166" s="224">
        <v>20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150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6" t="s">
        <v>360</v>
      </c>
      <c r="D167" s="223"/>
      <c r="E167" s="224">
        <v>35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150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3">
        <v>57</v>
      </c>
      <c r="B168" s="234" t="s">
        <v>361</v>
      </c>
      <c r="C168" s="254" t="s">
        <v>362</v>
      </c>
      <c r="D168" s="235" t="s">
        <v>141</v>
      </c>
      <c r="E168" s="236">
        <v>42.39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6">
        <v>0</v>
      </c>
      <c r="O168" s="236">
        <f>ROUND(E168*N168,2)</f>
        <v>0</v>
      </c>
      <c r="P168" s="236">
        <v>1.0200000000000001E-2</v>
      </c>
      <c r="Q168" s="236">
        <f>ROUND(E168*P168,2)</f>
        <v>0.43</v>
      </c>
      <c r="R168" s="238"/>
      <c r="S168" s="238" t="s">
        <v>242</v>
      </c>
      <c r="T168" s="239" t="s">
        <v>324</v>
      </c>
      <c r="U168" s="221">
        <v>8.7999999999999995E-2</v>
      </c>
      <c r="V168" s="221">
        <f>ROUND(E168*U168,2)</f>
        <v>3.73</v>
      </c>
      <c r="W168" s="221"/>
      <c r="X168" s="221" t="s">
        <v>144</v>
      </c>
      <c r="Y168" s="221" t="s">
        <v>145</v>
      </c>
      <c r="Z168" s="210"/>
      <c r="AA168" s="210"/>
      <c r="AB168" s="210"/>
      <c r="AC168" s="210"/>
      <c r="AD168" s="210"/>
      <c r="AE168" s="210"/>
      <c r="AF168" s="210"/>
      <c r="AG168" s="210" t="s">
        <v>146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6" t="s">
        <v>363</v>
      </c>
      <c r="D169" s="223"/>
      <c r="E169" s="224">
        <v>42.39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150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>
        <v>58</v>
      </c>
      <c r="B170" s="218" t="s">
        <v>364</v>
      </c>
      <c r="C170" s="258" t="s">
        <v>365</v>
      </c>
      <c r="D170" s="219" t="s">
        <v>0</v>
      </c>
      <c r="E170" s="249"/>
      <c r="F170" s="222"/>
      <c r="G170" s="221">
        <f>ROUND(E170*F170,2)</f>
        <v>0</v>
      </c>
      <c r="H170" s="222"/>
      <c r="I170" s="221">
        <f>ROUND(E170*H170,2)</f>
        <v>0</v>
      </c>
      <c r="J170" s="222"/>
      <c r="K170" s="221">
        <f>ROUND(E170*J170,2)</f>
        <v>0</v>
      </c>
      <c r="L170" s="221">
        <v>21</v>
      </c>
      <c r="M170" s="221">
        <f>G170*(1+L170/100)</f>
        <v>0</v>
      </c>
      <c r="N170" s="220">
        <v>0</v>
      </c>
      <c r="O170" s="220">
        <f>ROUND(E170*N170,2)</f>
        <v>0</v>
      </c>
      <c r="P170" s="220">
        <v>0</v>
      </c>
      <c r="Q170" s="220">
        <f>ROUND(E170*P170,2)</f>
        <v>0</v>
      </c>
      <c r="R170" s="221" t="s">
        <v>351</v>
      </c>
      <c r="S170" s="221" t="s">
        <v>143</v>
      </c>
      <c r="T170" s="221" t="s">
        <v>143</v>
      </c>
      <c r="U170" s="221">
        <v>0</v>
      </c>
      <c r="V170" s="221">
        <f>ROUND(E170*U170,2)</f>
        <v>0</v>
      </c>
      <c r="W170" s="221"/>
      <c r="X170" s="221" t="s">
        <v>287</v>
      </c>
      <c r="Y170" s="221" t="s">
        <v>145</v>
      </c>
      <c r="Z170" s="210"/>
      <c r="AA170" s="210"/>
      <c r="AB170" s="210"/>
      <c r="AC170" s="210"/>
      <c r="AD170" s="210"/>
      <c r="AE170" s="210"/>
      <c r="AF170" s="210"/>
      <c r="AG170" s="210" t="s">
        <v>288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9" t="s">
        <v>299</v>
      </c>
      <c r="D171" s="250"/>
      <c r="E171" s="250"/>
      <c r="F171" s="250"/>
      <c r="G171" s="250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148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26" t="s">
        <v>137</v>
      </c>
      <c r="B172" s="227" t="s">
        <v>99</v>
      </c>
      <c r="C172" s="253" t="s">
        <v>100</v>
      </c>
      <c r="D172" s="228"/>
      <c r="E172" s="229"/>
      <c r="F172" s="230"/>
      <c r="G172" s="230">
        <f>SUMIF(AG173:AG174,"&lt;&gt;NOR",G173:G174)</f>
        <v>0</v>
      </c>
      <c r="H172" s="230"/>
      <c r="I172" s="230">
        <f>SUM(I173:I174)</f>
        <v>0</v>
      </c>
      <c r="J172" s="230"/>
      <c r="K172" s="230">
        <f>SUM(K173:K174)</f>
        <v>0</v>
      </c>
      <c r="L172" s="230"/>
      <c r="M172" s="230">
        <f>SUM(M173:M174)</f>
        <v>0</v>
      </c>
      <c r="N172" s="229"/>
      <c r="O172" s="229">
        <f>SUM(O173:O174)</f>
        <v>0</v>
      </c>
      <c r="P172" s="229"/>
      <c r="Q172" s="229">
        <f>SUM(Q173:Q174)</f>
        <v>0</v>
      </c>
      <c r="R172" s="230"/>
      <c r="S172" s="230"/>
      <c r="T172" s="231"/>
      <c r="U172" s="225"/>
      <c r="V172" s="225">
        <f>SUM(V173:V174)</f>
        <v>11.48</v>
      </c>
      <c r="W172" s="225"/>
      <c r="X172" s="225"/>
      <c r="Y172" s="225"/>
      <c r="AG172" t="s">
        <v>138</v>
      </c>
    </row>
    <row r="173" spans="1:60" outlineLevel="1" x14ac:dyDescent="0.2">
      <c r="A173" s="233">
        <v>59</v>
      </c>
      <c r="B173" s="234" t="s">
        <v>366</v>
      </c>
      <c r="C173" s="254" t="s">
        <v>367</v>
      </c>
      <c r="D173" s="235" t="s">
        <v>141</v>
      </c>
      <c r="E173" s="236">
        <v>168.75</v>
      </c>
      <c r="F173" s="237"/>
      <c r="G173" s="238">
        <f>ROUND(E173*F173,2)</f>
        <v>0</v>
      </c>
      <c r="H173" s="237"/>
      <c r="I173" s="238">
        <f>ROUND(E173*H173,2)</f>
        <v>0</v>
      </c>
      <c r="J173" s="237"/>
      <c r="K173" s="238">
        <f>ROUND(E173*J173,2)</f>
        <v>0</v>
      </c>
      <c r="L173" s="238">
        <v>21</v>
      </c>
      <c r="M173" s="238">
        <f>G173*(1+L173/100)</f>
        <v>0</v>
      </c>
      <c r="N173" s="236">
        <v>1.0000000000000001E-5</v>
      </c>
      <c r="O173" s="236">
        <f>ROUND(E173*N173,2)</f>
        <v>0</v>
      </c>
      <c r="P173" s="236">
        <v>0</v>
      </c>
      <c r="Q173" s="236">
        <f>ROUND(E173*P173,2)</f>
        <v>0</v>
      </c>
      <c r="R173" s="238" t="s">
        <v>368</v>
      </c>
      <c r="S173" s="238" t="s">
        <v>143</v>
      </c>
      <c r="T173" s="239" t="s">
        <v>143</v>
      </c>
      <c r="U173" s="221">
        <v>6.8000000000000005E-2</v>
      </c>
      <c r="V173" s="221">
        <f>ROUND(E173*U173,2)</f>
        <v>11.48</v>
      </c>
      <c r="W173" s="221"/>
      <c r="X173" s="221" t="s">
        <v>144</v>
      </c>
      <c r="Y173" s="221" t="s">
        <v>145</v>
      </c>
      <c r="Z173" s="210"/>
      <c r="AA173" s="210"/>
      <c r="AB173" s="210"/>
      <c r="AC173" s="210"/>
      <c r="AD173" s="210"/>
      <c r="AE173" s="210"/>
      <c r="AF173" s="210"/>
      <c r="AG173" s="210" t="s">
        <v>146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6" t="s">
        <v>223</v>
      </c>
      <c r="D174" s="223"/>
      <c r="E174" s="224">
        <v>168.75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150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26" t="s">
        <v>137</v>
      </c>
      <c r="B175" s="227" t="s">
        <v>101</v>
      </c>
      <c r="C175" s="253" t="s">
        <v>102</v>
      </c>
      <c r="D175" s="228"/>
      <c r="E175" s="229"/>
      <c r="F175" s="230"/>
      <c r="G175" s="230">
        <f>SUMIF(AG176:AG179,"&lt;&gt;NOR",G176:G179)</f>
        <v>0</v>
      </c>
      <c r="H175" s="230"/>
      <c r="I175" s="230">
        <f>SUM(I176:I179)</f>
        <v>0</v>
      </c>
      <c r="J175" s="230"/>
      <c r="K175" s="230">
        <f>SUM(K176:K179)</f>
        <v>0</v>
      </c>
      <c r="L175" s="230"/>
      <c r="M175" s="230">
        <f>SUM(M176:M179)</f>
        <v>0</v>
      </c>
      <c r="N175" s="229"/>
      <c r="O175" s="229">
        <f>SUM(O176:O179)</f>
        <v>0</v>
      </c>
      <c r="P175" s="229"/>
      <c r="Q175" s="229">
        <f>SUM(Q176:Q179)</f>
        <v>0</v>
      </c>
      <c r="R175" s="230"/>
      <c r="S175" s="230"/>
      <c r="T175" s="231"/>
      <c r="U175" s="225"/>
      <c r="V175" s="225">
        <f>SUM(V176:V179)</f>
        <v>0</v>
      </c>
      <c r="W175" s="225"/>
      <c r="X175" s="225"/>
      <c r="Y175" s="225"/>
      <c r="AG175" t="s">
        <v>138</v>
      </c>
    </row>
    <row r="176" spans="1:60" outlineLevel="1" x14ac:dyDescent="0.2">
      <c r="A176" s="233">
        <v>60</v>
      </c>
      <c r="B176" s="234" t="s">
        <v>369</v>
      </c>
      <c r="C176" s="254" t="s">
        <v>370</v>
      </c>
      <c r="D176" s="235" t="s">
        <v>371</v>
      </c>
      <c r="E176" s="236">
        <v>1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21</v>
      </c>
      <c r="M176" s="238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8"/>
      <c r="S176" s="238" t="s">
        <v>242</v>
      </c>
      <c r="T176" s="239" t="s">
        <v>243</v>
      </c>
      <c r="U176" s="221">
        <v>0</v>
      </c>
      <c r="V176" s="221">
        <f>ROUND(E176*U176,2)</f>
        <v>0</v>
      </c>
      <c r="W176" s="221"/>
      <c r="X176" s="221" t="s">
        <v>144</v>
      </c>
      <c r="Y176" s="221" t="s">
        <v>145</v>
      </c>
      <c r="Z176" s="210"/>
      <c r="AA176" s="210"/>
      <c r="AB176" s="210"/>
      <c r="AC176" s="210"/>
      <c r="AD176" s="210"/>
      <c r="AE176" s="210"/>
      <c r="AF176" s="210"/>
      <c r="AG176" s="210" t="s">
        <v>146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0" t="s">
        <v>372</v>
      </c>
      <c r="D177" s="251"/>
      <c r="E177" s="251"/>
      <c r="F177" s="251"/>
      <c r="G177" s="25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373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3">
        <v>61</v>
      </c>
      <c r="B178" s="234" t="s">
        <v>374</v>
      </c>
      <c r="C178" s="254" t="s">
        <v>375</v>
      </c>
      <c r="D178" s="235" t="s">
        <v>371</v>
      </c>
      <c r="E178" s="236">
        <v>1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21</v>
      </c>
      <c r="M178" s="238">
        <f>G178*(1+L178/100)</f>
        <v>0</v>
      </c>
      <c r="N178" s="236">
        <v>0</v>
      </c>
      <c r="O178" s="236">
        <f>ROUND(E178*N178,2)</f>
        <v>0</v>
      </c>
      <c r="P178" s="236">
        <v>0</v>
      </c>
      <c r="Q178" s="236">
        <f>ROUND(E178*P178,2)</f>
        <v>0</v>
      </c>
      <c r="R178" s="238"/>
      <c r="S178" s="238" t="s">
        <v>242</v>
      </c>
      <c r="T178" s="239" t="s">
        <v>243</v>
      </c>
      <c r="U178" s="221">
        <v>0</v>
      </c>
      <c r="V178" s="221">
        <f>ROUND(E178*U178,2)</f>
        <v>0</v>
      </c>
      <c r="W178" s="221"/>
      <c r="X178" s="221" t="s">
        <v>144</v>
      </c>
      <c r="Y178" s="221" t="s">
        <v>145</v>
      </c>
      <c r="Z178" s="210"/>
      <c r="AA178" s="210"/>
      <c r="AB178" s="210"/>
      <c r="AC178" s="210"/>
      <c r="AD178" s="210"/>
      <c r="AE178" s="210"/>
      <c r="AF178" s="210"/>
      <c r="AG178" s="210" t="s">
        <v>146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60" t="s">
        <v>376</v>
      </c>
      <c r="D179" s="251"/>
      <c r="E179" s="251"/>
      <c r="F179" s="251"/>
      <c r="G179" s="25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373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6" t="s">
        <v>137</v>
      </c>
      <c r="B180" s="227" t="s">
        <v>103</v>
      </c>
      <c r="C180" s="253" t="s">
        <v>104</v>
      </c>
      <c r="D180" s="228"/>
      <c r="E180" s="229"/>
      <c r="F180" s="230"/>
      <c r="G180" s="230">
        <f>SUMIF(AG181:AG183,"&lt;&gt;NOR",G181:G183)</f>
        <v>0</v>
      </c>
      <c r="H180" s="230"/>
      <c r="I180" s="230">
        <f>SUM(I181:I183)</f>
        <v>0</v>
      </c>
      <c r="J180" s="230"/>
      <c r="K180" s="230">
        <f>SUM(K181:K183)</f>
        <v>0</v>
      </c>
      <c r="L180" s="230"/>
      <c r="M180" s="230">
        <f>SUM(M181:M183)</f>
        <v>0</v>
      </c>
      <c r="N180" s="229"/>
      <c r="O180" s="229">
        <f>SUM(O181:O183)</f>
        <v>0</v>
      </c>
      <c r="P180" s="229"/>
      <c r="Q180" s="229">
        <f>SUM(Q181:Q183)</f>
        <v>0</v>
      </c>
      <c r="R180" s="230"/>
      <c r="S180" s="230"/>
      <c r="T180" s="231"/>
      <c r="U180" s="225"/>
      <c r="V180" s="225">
        <f>SUM(V181:V183)</f>
        <v>0</v>
      </c>
      <c r="W180" s="225"/>
      <c r="X180" s="225"/>
      <c r="Y180" s="225"/>
      <c r="AG180" t="s">
        <v>138</v>
      </c>
    </row>
    <row r="181" spans="1:60" outlineLevel="1" x14ac:dyDescent="0.2">
      <c r="A181" s="242">
        <v>62</v>
      </c>
      <c r="B181" s="243" t="s">
        <v>377</v>
      </c>
      <c r="C181" s="257" t="s">
        <v>378</v>
      </c>
      <c r="D181" s="244" t="s">
        <v>241</v>
      </c>
      <c r="E181" s="245">
        <v>1</v>
      </c>
      <c r="F181" s="246"/>
      <c r="G181" s="247">
        <f>ROUND(E181*F181,2)</f>
        <v>0</v>
      </c>
      <c r="H181" s="246"/>
      <c r="I181" s="247">
        <f>ROUND(E181*H181,2)</f>
        <v>0</v>
      </c>
      <c r="J181" s="246"/>
      <c r="K181" s="247">
        <f>ROUND(E181*J181,2)</f>
        <v>0</v>
      </c>
      <c r="L181" s="247">
        <v>21</v>
      </c>
      <c r="M181" s="247">
        <f>G181*(1+L181/100)</f>
        <v>0</v>
      </c>
      <c r="N181" s="245">
        <v>0</v>
      </c>
      <c r="O181" s="245">
        <f>ROUND(E181*N181,2)</f>
        <v>0</v>
      </c>
      <c r="P181" s="245">
        <v>0</v>
      </c>
      <c r="Q181" s="245">
        <f>ROUND(E181*P181,2)</f>
        <v>0</v>
      </c>
      <c r="R181" s="247"/>
      <c r="S181" s="247" t="s">
        <v>242</v>
      </c>
      <c r="T181" s="248" t="s">
        <v>243</v>
      </c>
      <c r="U181" s="221">
        <v>0</v>
      </c>
      <c r="V181" s="221">
        <f>ROUND(E181*U181,2)</f>
        <v>0</v>
      </c>
      <c r="W181" s="221"/>
      <c r="X181" s="221" t="s">
        <v>144</v>
      </c>
      <c r="Y181" s="221" t="s">
        <v>145</v>
      </c>
      <c r="Z181" s="210"/>
      <c r="AA181" s="210"/>
      <c r="AB181" s="210"/>
      <c r="AC181" s="210"/>
      <c r="AD181" s="210"/>
      <c r="AE181" s="210"/>
      <c r="AF181" s="210"/>
      <c r="AG181" s="210" t="s">
        <v>146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2">
        <v>63</v>
      </c>
      <c r="B182" s="243" t="s">
        <v>379</v>
      </c>
      <c r="C182" s="257" t="s">
        <v>380</v>
      </c>
      <c r="D182" s="244" t="s">
        <v>371</v>
      </c>
      <c r="E182" s="245">
        <v>1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0</v>
      </c>
      <c r="O182" s="245">
        <f>ROUND(E182*N182,2)</f>
        <v>0</v>
      </c>
      <c r="P182" s="245">
        <v>0</v>
      </c>
      <c r="Q182" s="245">
        <f>ROUND(E182*P182,2)</f>
        <v>0</v>
      </c>
      <c r="R182" s="247"/>
      <c r="S182" s="247" t="s">
        <v>242</v>
      </c>
      <c r="T182" s="248" t="s">
        <v>243</v>
      </c>
      <c r="U182" s="221">
        <v>0</v>
      </c>
      <c r="V182" s="221">
        <f>ROUND(E182*U182,2)</f>
        <v>0</v>
      </c>
      <c r="W182" s="221"/>
      <c r="X182" s="221" t="s">
        <v>144</v>
      </c>
      <c r="Y182" s="221" t="s">
        <v>145</v>
      </c>
      <c r="Z182" s="210"/>
      <c r="AA182" s="210"/>
      <c r="AB182" s="210"/>
      <c r="AC182" s="210"/>
      <c r="AD182" s="210"/>
      <c r="AE182" s="210"/>
      <c r="AF182" s="210"/>
      <c r="AG182" s="210" t="s">
        <v>146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2">
        <v>64</v>
      </c>
      <c r="B183" s="243" t="s">
        <v>381</v>
      </c>
      <c r="C183" s="257" t="s">
        <v>382</v>
      </c>
      <c r="D183" s="244" t="s">
        <v>371</v>
      </c>
      <c r="E183" s="245">
        <v>2</v>
      </c>
      <c r="F183" s="246"/>
      <c r="G183" s="247">
        <f>ROUND(E183*F183,2)</f>
        <v>0</v>
      </c>
      <c r="H183" s="246"/>
      <c r="I183" s="247">
        <f>ROUND(E183*H183,2)</f>
        <v>0</v>
      </c>
      <c r="J183" s="246"/>
      <c r="K183" s="247">
        <f>ROUND(E183*J183,2)</f>
        <v>0</v>
      </c>
      <c r="L183" s="247">
        <v>21</v>
      </c>
      <c r="M183" s="247">
        <f>G183*(1+L183/100)</f>
        <v>0</v>
      </c>
      <c r="N183" s="245">
        <v>0</v>
      </c>
      <c r="O183" s="245">
        <f>ROUND(E183*N183,2)</f>
        <v>0</v>
      </c>
      <c r="P183" s="245">
        <v>0</v>
      </c>
      <c r="Q183" s="245">
        <f>ROUND(E183*P183,2)</f>
        <v>0</v>
      </c>
      <c r="R183" s="247"/>
      <c r="S183" s="247" t="s">
        <v>242</v>
      </c>
      <c r="T183" s="248" t="s">
        <v>243</v>
      </c>
      <c r="U183" s="221">
        <v>0</v>
      </c>
      <c r="V183" s="221">
        <f>ROUND(E183*U183,2)</f>
        <v>0</v>
      </c>
      <c r="W183" s="221"/>
      <c r="X183" s="221" t="s">
        <v>144</v>
      </c>
      <c r="Y183" s="221" t="s">
        <v>145</v>
      </c>
      <c r="Z183" s="210"/>
      <c r="AA183" s="210"/>
      <c r="AB183" s="210"/>
      <c r="AC183" s="210"/>
      <c r="AD183" s="210"/>
      <c r="AE183" s="210"/>
      <c r="AF183" s="210"/>
      <c r="AG183" s="210" t="s">
        <v>146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226" t="s">
        <v>137</v>
      </c>
      <c r="B184" s="227" t="s">
        <v>105</v>
      </c>
      <c r="C184" s="253" t="s">
        <v>106</v>
      </c>
      <c r="D184" s="228"/>
      <c r="E184" s="229"/>
      <c r="F184" s="230"/>
      <c r="G184" s="230">
        <f>SUMIF(AG185:AG187,"&lt;&gt;NOR",G185:G187)</f>
        <v>0</v>
      </c>
      <c r="H184" s="230"/>
      <c r="I184" s="230">
        <f>SUM(I185:I187)</f>
        <v>0</v>
      </c>
      <c r="J184" s="230"/>
      <c r="K184" s="230">
        <f>SUM(K185:K187)</f>
        <v>0</v>
      </c>
      <c r="L184" s="230"/>
      <c r="M184" s="230">
        <f>SUM(M185:M187)</f>
        <v>0</v>
      </c>
      <c r="N184" s="229"/>
      <c r="O184" s="229">
        <f>SUM(O185:O187)</f>
        <v>0</v>
      </c>
      <c r="P184" s="229"/>
      <c r="Q184" s="229">
        <f>SUM(Q185:Q187)</f>
        <v>0</v>
      </c>
      <c r="R184" s="230"/>
      <c r="S184" s="230"/>
      <c r="T184" s="231"/>
      <c r="U184" s="225"/>
      <c r="V184" s="225">
        <f>SUM(V185:V187)</f>
        <v>378.38</v>
      </c>
      <c r="W184" s="225"/>
      <c r="X184" s="225"/>
      <c r="Y184" s="225"/>
      <c r="AG184" t="s">
        <v>138</v>
      </c>
    </row>
    <row r="185" spans="1:60" outlineLevel="1" x14ac:dyDescent="0.2">
      <c r="A185" s="233">
        <v>65</v>
      </c>
      <c r="B185" s="234" t="s">
        <v>383</v>
      </c>
      <c r="C185" s="254" t="s">
        <v>384</v>
      </c>
      <c r="D185" s="235" t="s">
        <v>202</v>
      </c>
      <c r="E185" s="236">
        <v>772.20696999999996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6">
        <v>0</v>
      </c>
      <c r="O185" s="236">
        <f>ROUND(E185*N185,2)</f>
        <v>0</v>
      </c>
      <c r="P185" s="236">
        <v>0</v>
      </c>
      <c r="Q185" s="236">
        <f>ROUND(E185*P185,2)</f>
        <v>0</v>
      </c>
      <c r="R185" s="238"/>
      <c r="S185" s="238" t="s">
        <v>242</v>
      </c>
      <c r="T185" s="239" t="s">
        <v>324</v>
      </c>
      <c r="U185" s="221">
        <v>0.49</v>
      </c>
      <c r="V185" s="221">
        <f>ROUND(E185*U185,2)</f>
        <v>378.38</v>
      </c>
      <c r="W185" s="221"/>
      <c r="X185" s="221" t="s">
        <v>385</v>
      </c>
      <c r="Y185" s="221" t="s">
        <v>145</v>
      </c>
      <c r="Z185" s="210"/>
      <c r="AA185" s="210"/>
      <c r="AB185" s="210"/>
      <c r="AC185" s="210"/>
      <c r="AD185" s="210"/>
      <c r="AE185" s="210"/>
      <c r="AF185" s="210"/>
      <c r="AG185" s="210" t="s">
        <v>386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60" t="s">
        <v>387</v>
      </c>
      <c r="D186" s="251"/>
      <c r="E186" s="251"/>
      <c r="F186" s="251"/>
      <c r="G186" s="25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373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1" t="s">
        <v>388</v>
      </c>
      <c r="D187" s="252"/>
      <c r="E187" s="252"/>
      <c r="F187" s="252"/>
      <c r="G187" s="252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373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3"/>
      <c r="B188" s="4"/>
      <c r="C188" s="262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E188">
        <v>15</v>
      </c>
      <c r="AF188">
        <v>21</v>
      </c>
      <c r="AG188" t="s">
        <v>123</v>
      </c>
    </row>
    <row r="189" spans="1:60" x14ac:dyDescent="0.2">
      <c r="A189" s="213"/>
      <c r="B189" s="214" t="s">
        <v>29</v>
      </c>
      <c r="C189" s="263"/>
      <c r="D189" s="215"/>
      <c r="E189" s="216"/>
      <c r="F189" s="216"/>
      <c r="G189" s="232">
        <f>G8+G52+G56+G63+G75+G78+G93+G106+G111+G114+G121+G126+G138+G143+G159+G172+G175+G180+G184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f>SUMIF(L7:L187,AE188,G7:G187)</f>
        <v>0</v>
      </c>
      <c r="AF189">
        <f>SUMIF(L7:L187,AF188,G7:G187)</f>
        <v>0</v>
      </c>
      <c r="AG189" t="s">
        <v>389</v>
      </c>
    </row>
    <row r="190" spans="1:60" x14ac:dyDescent="0.2">
      <c r="C190" s="264"/>
      <c r="D190" s="10"/>
      <c r="AG190" t="s">
        <v>390</v>
      </c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j+G7RzO/DzxmJn5xoPJSB6M+mMUXO8yME7Sj32uSBQmWOVVxB74QRscip+jekEPA6OD+IoXZ2XUoXyZS22abA==" saltValue="04qixRPRy/dn16COybgJTQ==" spinCount="100000" sheet="1" formatRows="0"/>
  <mergeCells count="31">
    <mergeCell ref="C187:G187"/>
    <mergeCell ref="C142:G142"/>
    <mergeCell ref="C158:G158"/>
    <mergeCell ref="C171:G171"/>
    <mergeCell ref="C177:G177"/>
    <mergeCell ref="C179:G179"/>
    <mergeCell ref="C186:G186"/>
    <mergeCell ref="C101:G101"/>
    <mergeCell ref="C104:G104"/>
    <mergeCell ref="C113:G113"/>
    <mergeCell ref="C120:G120"/>
    <mergeCell ref="C125:G125"/>
    <mergeCell ref="C137:G137"/>
    <mergeCell ref="C58:G58"/>
    <mergeCell ref="C61:G61"/>
    <mergeCell ref="C80:G80"/>
    <mergeCell ref="C83:G83"/>
    <mergeCell ref="C95:G95"/>
    <mergeCell ref="C98:G98"/>
    <mergeCell ref="C29:G29"/>
    <mergeCell ref="C33:G33"/>
    <mergeCell ref="C37:G37"/>
    <mergeCell ref="C41:G41"/>
    <mergeCell ref="C46:G46"/>
    <mergeCell ref="C54:G54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E3D8-7306-4D60-99D2-DDBA91C5E48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110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29</v>
      </c>
      <c r="H6" s="209" t="s">
        <v>30</v>
      </c>
      <c r="I6" s="209" t="s">
        <v>121</v>
      </c>
      <c r="J6" s="209" t="s">
        <v>31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137</v>
      </c>
      <c r="B8" s="227" t="s">
        <v>108</v>
      </c>
      <c r="C8" s="253" t="s">
        <v>27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30"/>
      <c r="S8" s="230"/>
      <c r="T8" s="231"/>
      <c r="U8" s="225"/>
      <c r="V8" s="225">
        <f>SUM(V9:V14)</f>
        <v>0</v>
      </c>
      <c r="W8" s="225"/>
      <c r="X8" s="225"/>
      <c r="Y8" s="225"/>
      <c r="AG8" t="s">
        <v>138</v>
      </c>
    </row>
    <row r="9" spans="1:60" outlineLevel="1" x14ac:dyDescent="0.2">
      <c r="A9" s="233">
        <v>1</v>
      </c>
      <c r="B9" s="234" t="s">
        <v>391</v>
      </c>
      <c r="C9" s="254" t="s">
        <v>392</v>
      </c>
      <c r="D9" s="235" t="s">
        <v>393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143</v>
      </c>
      <c r="T9" s="239" t="s">
        <v>243</v>
      </c>
      <c r="U9" s="221">
        <v>0</v>
      </c>
      <c r="V9" s="221">
        <f>ROUND(E9*U9,2)</f>
        <v>0</v>
      </c>
      <c r="W9" s="221"/>
      <c r="X9" s="221" t="s">
        <v>57</v>
      </c>
      <c r="Y9" s="221" t="s">
        <v>145</v>
      </c>
      <c r="Z9" s="210"/>
      <c r="AA9" s="210"/>
      <c r="AB9" s="210"/>
      <c r="AC9" s="210"/>
      <c r="AD9" s="210"/>
      <c r="AE9" s="210"/>
      <c r="AF9" s="210"/>
      <c r="AG9" s="210" t="s">
        <v>394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0" t="s">
        <v>395</v>
      </c>
      <c r="D10" s="251"/>
      <c r="E10" s="251"/>
      <c r="F10" s="251"/>
      <c r="G10" s="25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373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1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3">
        <v>2</v>
      </c>
      <c r="B11" s="234" t="s">
        <v>396</v>
      </c>
      <c r="C11" s="254" t="s">
        <v>397</v>
      </c>
      <c r="D11" s="235" t="s">
        <v>393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143</v>
      </c>
      <c r="T11" s="239" t="s">
        <v>243</v>
      </c>
      <c r="U11" s="221">
        <v>0</v>
      </c>
      <c r="V11" s="221">
        <f>ROUND(E11*U11,2)</f>
        <v>0</v>
      </c>
      <c r="W11" s="221"/>
      <c r="X11" s="221" t="s">
        <v>57</v>
      </c>
      <c r="Y11" s="221" t="s">
        <v>145</v>
      </c>
      <c r="Z11" s="210"/>
      <c r="AA11" s="210"/>
      <c r="AB11" s="210"/>
      <c r="AC11" s="210"/>
      <c r="AD11" s="210"/>
      <c r="AE11" s="210"/>
      <c r="AF11" s="210"/>
      <c r="AG11" s="210" t="s">
        <v>394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60" t="s">
        <v>398</v>
      </c>
      <c r="D12" s="251"/>
      <c r="E12" s="251"/>
      <c r="F12" s="251"/>
      <c r="G12" s="25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373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1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3</v>
      </c>
      <c r="B13" s="234" t="s">
        <v>399</v>
      </c>
      <c r="C13" s="254" t="s">
        <v>400</v>
      </c>
      <c r="D13" s="235" t="s">
        <v>393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143</v>
      </c>
      <c r="T13" s="239" t="s">
        <v>243</v>
      </c>
      <c r="U13" s="221">
        <v>0</v>
      </c>
      <c r="V13" s="221">
        <f>ROUND(E13*U13,2)</f>
        <v>0</v>
      </c>
      <c r="W13" s="221"/>
      <c r="X13" s="221" t="s">
        <v>57</v>
      </c>
      <c r="Y13" s="221" t="s">
        <v>145</v>
      </c>
      <c r="Z13" s="210"/>
      <c r="AA13" s="210"/>
      <c r="AB13" s="210"/>
      <c r="AC13" s="210"/>
      <c r="AD13" s="210"/>
      <c r="AE13" s="210"/>
      <c r="AF13" s="210"/>
      <c r="AG13" s="210" t="s">
        <v>394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60" t="s">
        <v>401</v>
      </c>
      <c r="D14" s="251"/>
      <c r="E14" s="251"/>
      <c r="F14" s="251"/>
      <c r="G14" s="25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373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1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6" t="s">
        <v>137</v>
      </c>
      <c r="B15" s="227" t="s">
        <v>109</v>
      </c>
      <c r="C15" s="253" t="s">
        <v>28</v>
      </c>
      <c r="D15" s="228"/>
      <c r="E15" s="229"/>
      <c r="F15" s="230"/>
      <c r="G15" s="230">
        <f>SUMIF(AG16:AG24,"&lt;&gt;NOR",G16:G24)</f>
        <v>0</v>
      </c>
      <c r="H15" s="230"/>
      <c r="I15" s="230">
        <f>SUM(I16:I24)</f>
        <v>0</v>
      </c>
      <c r="J15" s="230"/>
      <c r="K15" s="230">
        <f>SUM(K16:K24)</f>
        <v>0</v>
      </c>
      <c r="L15" s="230"/>
      <c r="M15" s="230">
        <f>SUM(M16:M24)</f>
        <v>0</v>
      </c>
      <c r="N15" s="229"/>
      <c r="O15" s="229">
        <f>SUM(O16:O24)</f>
        <v>0</v>
      </c>
      <c r="P15" s="229"/>
      <c r="Q15" s="229">
        <f>SUM(Q16:Q24)</f>
        <v>0</v>
      </c>
      <c r="R15" s="230"/>
      <c r="S15" s="230"/>
      <c r="T15" s="231"/>
      <c r="U15" s="225"/>
      <c r="V15" s="225">
        <f>SUM(V16:V24)</f>
        <v>0</v>
      </c>
      <c r="W15" s="225"/>
      <c r="X15" s="225"/>
      <c r="Y15" s="225"/>
      <c r="AG15" t="s">
        <v>138</v>
      </c>
    </row>
    <row r="16" spans="1:60" outlineLevel="1" x14ac:dyDescent="0.2">
      <c r="A16" s="233">
        <v>4</v>
      </c>
      <c r="B16" s="234" t="s">
        <v>402</v>
      </c>
      <c r="C16" s="254" t="s">
        <v>403</v>
      </c>
      <c r="D16" s="235" t="s">
        <v>393</v>
      </c>
      <c r="E16" s="236">
        <v>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143</v>
      </c>
      <c r="T16" s="239" t="s">
        <v>243</v>
      </c>
      <c r="U16" s="221">
        <v>0</v>
      </c>
      <c r="V16" s="221">
        <f>ROUND(E16*U16,2)</f>
        <v>0</v>
      </c>
      <c r="W16" s="221"/>
      <c r="X16" s="221" t="s">
        <v>57</v>
      </c>
      <c r="Y16" s="221" t="s">
        <v>145</v>
      </c>
      <c r="Z16" s="210"/>
      <c r="AA16" s="210"/>
      <c r="AB16" s="210"/>
      <c r="AC16" s="210"/>
      <c r="AD16" s="210"/>
      <c r="AE16" s="210"/>
      <c r="AF16" s="210"/>
      <c r="AG16" s="210" t="s">
        <v>394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0" t="s">
        <v>404</v>
      </c>
      <c r="D17" s="251"/>
      <c r="E17" s="251"/>
      <c r="F17" s="251"/>
      <c r="G17" s="25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373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3">
        <v>5</v>
      </c>
      <c r="B18" s="234" t="s">
        <v>405</v>
      </c>
      <c r="C18" s="254" t="s">
        <v>406</v>
      </c>
      <c r="D18" s="235" t="s">
        <v>393</v>
      </c>
      <c r="E18" s="236">
        <v>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143</v>
      </c>
      <c r="T18" s="239" t="s">
        <v>243</v>
      </c>
      <c r="U18" s="221">
        <v>0</v>
      </c>
      <c r="V18" s="221">
        <f>ROUND(E18*U18,2)</f>
        <v>0</v>
      </c>
      <c r="W18" s="221"/>
      <c r="X18" s="221" t="s">
        <v>57</v>
      </c>
      <c r="Y18" s="221" t="s">
        <v>145</v>
      </c>
      <c r="Z18" s="210"/>
      <c r="AA18" s="210"/>
      <c r="AB18" s="210"/>
      <c r="AC18" s="210"/>
      <c r="AD18" s="210"/>
      <c r="AE18" s="210"/>
      <c r="AF18" s="210"/>
      <c r="AG18" s="210" t="s">
        <v>394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60" t="s">
        <v>407</v>
      </c>
      <c r="D19" s="251"/>
      <c r="E19" s="251"/>
      <c r="F19" s="251"/>
      <c r="G19" s="25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373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1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3">
        <v>6</v>
      </c>
      <c r="B20" s="234" t="s">
        <v>408</v>
      </c>
      <c r="C20" s="254" t="s">
        <v>409</v>
      </c>
      <c r="D20" s="235" t="s">
        <v>393</v>
      </c>
      <c r="E20" s="236">
        <v>1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/>
      <c r="S20" s="238" t="s">
        <v>143</v>
      </c>
      <c r="T20" s="239" t="s">
        <v>243</v>
      </c>
      <c r="U20" s="221">
        <v>0</v>
      </c>
      <c r="V20" s="221">
        <f>ROUND(E20*U20,2)</f>
        <v>0</v>
      </c>
      <c r="W20" s="221"/>
      <c r="X20" s="221" t="s">
        <v>57</v>
      </c>
      <c r="Y20" s="221" t="s">
        <v>145</v>
      </c>
      <c r="Z20" s="210"/>
      <c r="AA20" s="210"/>
      <c r="AB20" s="210"/>
      <c r="AC20" s="210"/>
      <c r="AD20" s="210"/>
      <c r="AE20" s="210"/>
      <c r="AF20" s="210"/>
      <c r="AG20" s="210" t="s">
        <v>394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60" t="s">
        <v>410</v>
      </c>
      <c r="D21" s="251"/>
      <c r="E21" s="251"/>
      <c r="F21" s="251"/>
      <c r="G21" s="25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373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1" t="str">
        <f>C21</f>
        <v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3">
        <v>7</v>
      </c>
      <c r="B22" s="234" t="s">
        <v>411</v>
      </c>
      <c r="C22" s="254" t="s">
        <v>412</v>
      </c>
      <c r="D22" s="235" t="s">
        <v>393</v>
      </c>
      <c r="E22" s="236">
        <v>1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143</v>
      </c>
      <c r="T22" s="239" t="s">
        <v>243</v>
      </c>
      <c r="U22" s="221">
        <v>0</v>
      </c>
      <c r="V22" s="221">
        <f>ROUND(E22*U22,2)</f>
        <v>0</v>
      </c>
      <c r="W22" s="221"/>
      <c r="X22" s="221" t="s">
        <v>57</v>
      </c>
      <c r="Y22" s="221" t="s">
        <v>145</v>
      </c>
      <c r="Z22" s="210"/>
      <c r="AA22" s="210"/>
      <c r="AB22" s="210"/>
      <c r="AC22" s="210"/>
      <c r="AD22" s="210"/>
      <c r="AE22" s="210"/>
      <c r="AF22" s="210"/>
      <c r="AG22" s="210" t="s">
        <v>394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0" t="s">
        <v>413</v>
      </c>
      <c r="D23" s="251"/>
      <c r="E23" s="251"/>
      <c r="F23" s="251"/>
      <c r="G23" s="25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373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1" t="str">
        <f>C23</f>
        <v>Náklady na provedení skutečného zaměření v rozsahu nezbytném pro zápis změny do katastru nemovitostí.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3">
        <v>8</v>
      </c>
      <c r="B24" s="234" t="s">
        <v>414</v>
      </c>
      <c r="C24" s="254" t="s">
        <v>415</v>
      </c>
      <c r="D24" s="235" t="s">
        <v>393</v>
      </c>
      <c r="E24" s="236">
        <v>1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/>
      <c r="S24" s="238" t="s">
        <v>242</v>
      </c>
      <c r="T24" s="239" t="s">
        <v>243</v>
      </c>
      <c r="U24" s="221">
        <v>0</v>
      </c>
      <c r="V24" s="221">
        <f>ROUND(E24*U24,2)</f>
        <v>0</v>
      </c>
      <c r="W24" s="221"/>
      <c r="X24" s="221" t="s">
        <v>57</v>
      </c>
      <c r="Y24" s="221" t="s">
        <v>145</v>
      </c>
      <c r="Z24" s="210"/>
      <c r="AA24" s="210"/>
      <c r="AB24" s="210"/>
      <c r="AC24" s="210"/>
      <c r="AD24" s="210"/>
      <c r="AE24" s="210"/>
      <c r="AF24" s="210"/>
      <c r="AG24" s="210" t="s">
        <v>394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3"/>
      <c r="B25" s="4"/>
      <c r="C25" s="26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123</v>
      </c>
    </row>
    <row r="26" spans="1:60" x14ac:dyDescent="0.2">
      <c r="A26" s="213"/>
      <c r="B26" s="214" t="s">
        <v>29</v>
      </c>
      <c r="C26" s="263"/>
      <c r="D26" s="215"/>
      <c r="E26" s="216"/>
      <c r="F26" s="216"/>
      <c r="G26" s="232">
        <f>G8+G15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389</v>
      </c>
    </row>
    <row r="27" spans="1:60" x14ac:dyDescent="0.2">
      <c r="C27" s="264"/>
      <c r="D27" s="10"/>
      <c r="AG27" t="s">
        <v>390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/4V+nCAmRqXq2eMVFsRsILfjlumTisYLksFZHMW1WjCdr0ms/6S5HLT8fSR1lIgTQGsmxywJHglBXIHJ4sW5Q==" saltValue="ZmiJ3pIIzpdpsjYaB/MwZQ==" spinCount="100000" sheet="1" formatRows="0"/>
  <mergeCells count="11">
    <mergeCell ref="C14:G14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01 Pol</vt:lpstr>
      <vt:lpstr>SO01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oadresa</vt:lpstr>
      <vt:lpstr>Stavba!Objednatel</vt:lpstr>
      <vt:lpstr>Stavba!Objekt</vt:lpstr>
      <vt:lpstr>'SO01 01 Pol'!Oblast_tisku</vt:lpstr>
      <vt:lpstr>'SO01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2024-09-10T08:29:05Z</dcterms:modified>
</cp:coreProperties>
</file>