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km\zborovská\PDF etapa 1\"/>
    </mc:Choice>
  </mc:AlternateContent>
  <xr:revisionPtr revIDLastSave="0" documentId="13_ncr:1_{1219CEA2-6E6B-4BF7-96B7-68222686C49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tavba" sheetId="1" r:id="rId1"/>
    <sheet name="SO01" sheetId="2" r:id="rId2"/>
    <sheet name="SO02" sheetId="3" r:id="rId3"/>
    <sheet name="SO03" sheetId="4" r:id="rId4"/>
    <sheet name="VRN" sheetId="5" r:id="rId5"/>
  </sheets>
  <externalReferences>
    <externalReference r:id="rId6"/>
  </externalReferences>
  <definedNames>
    <definedName name="AAA" localSheetId="2">'SO02'!#REF!</definedName>
    <definedName name="AAA" localSheetId="3">'SO03'!#REF!</definedName>
    <definedName name="AAA" localSheetId="4">VRN!#REF!</definedName>
    <definedName name="AAA">'SO01'!#REF!</definedName>
    <definedName name="cisloobjektu">#REF!</definedName>
    <definedName name="CisloStavby" localSheetId="0">Stavba!$D$5</definedName>
    <definedName name="cislostavby">#REF!</definedName>
    <definedName name="dadresa" localSheetId="0">Stavba!$D$8</definedName>
    <definedName name="dadresa">#REF!</definedName>
    <definedName name="Datum">#REF!</definedName>
    <definedName name="DIČ" localSheetId="0">Stavba!$J$8</definedName>
    <definedName name="DIČ">#REF!</definedName>
    <definedName name="Dil">#REF!</definedName>
    <definedName name="dmisto" localSheetId="0">Stavba!$D$9</definedName>
    <definedName name="dmisto">#REF!</definedName>
    <definedName name="Dodavka">#REF!</definedName>
    <definedName name="Dodavka0" localSheetId="2">'SO02'!#REF!</definedName>
    <definedName name="Dodavka0" localSheetId="3">'SO03'!#REF!</definedName>
    <definedName name="Dodavka0" localSheetId="4">VRN!#REF!</definedName>
    <definedName name="Dodavka0">'SO01'!#REF!</definedName>
    <definedName name="dpsc" localSheetId="0">Stavba!$C$9</definedName>
    <definedName name="dpsc">#REF!</definedName>
    <definedName name="HSV">#REF!</definedName>
    <definedName name="HSV_" localSheetId="2">'SO02'!#REF!</definedName>
    <definedName name="HSV_" localSheetId="3">'SO03'!#REF!</definedName>
    <definedName name="HSV_" localSheetId="4">VRN!#REF!</definedName>
    <definedName name="HSV_">'SO01'!#REF!</definedName>
    <definedName name="HSV0" localSheetId="2">'SO02'!#REF!</definedName>
    <definedName name="HSV0" localSheetId="3">'SO03'!#REF!</definedName>
    <definedName name="HSV0" localSheetId="4">VRN!#REF!</definedName>
    <definedName name="HSV0">'SO01'!#REF!</definedName>
    <definedName name="HZS">#REF!</definedName>
    <definedName name="HZS0" localSheetId="2">'SO02'!#REF!</definedName>
    <definedName name="HZS0" localSheetId="3">'SO03'!#REF!</definedName>
    <definedName name="HZS0" localSheetId="4">VRN!#REF!</definedName>
    <definedName name="HZS0">'SO01'!#REF!</definedName>
    <definedName name="IČO" localSheetId="0">Stavba!$J$7</definedName>
    <definedName name="IČO">#REF!</definedName>
    <definedName name="JKSO">#REF!</definedName>
    <definedName name="MJ">#REF!</definedName>
    <definedName name="Mont">#REF!</definedName>
    <definedName name="Mont_" localSheetId="2">'SO02'!#REF!</definedName>
    <definedName name="Mont_" localSheetId="3">'SO03'!#REF!</definedName>
    <definedName name="Mont_" localSheetId="4">VRN!#REF!</definedName>
    <definedName name="Mont_">'SO01'!#REF!</definedName>
    <definedName name="Montaz0" localSheetId="2">'SO02'!#REF!</definedName>
    <definedName name="Montaz0" localSheetId="3">'SO03'!#REF!</definedName>
    <definedName name="Montaz0" localSheetId="4">VRN!#REF!</definedName>
    <definedName name="Montaz0">'SO01'!#REF!</definedName>
    <definedName name="NazevDilu">#REF!</definedName>
    <definedName name="NazevObjektu" localSheetId="0">Stavba!$C$29</definedName>
    <definedName name="nazevobjektu">#REF!</definedName>
    <definedName name="NazevStavby" localSheetId="0">Stavba!$E$5</definedName>
    <definedName name="nazevstavby">#REF!</definedName>
    <definedName name="_xlnm.Print_Titles" localSheetId="1">'SO01'!$1:$6</definedName>
    <definedName name="_xlnm.Print_Titles" localSheetId="2">'SO02'!$1:$6</definedName>
    <definedName name="_xlnm.Print_Titles" localSheetId="3">'SO03'!$1:$6</definedName>
    <definedName name="_xlnm.Print_Titles" localSheetId="4">VRN!$1:$6</definedName>
    <definedName name="Objednatel" localSheetId="0">Stavba!$D$11</definedName>
    <definedName name="Objednatel">#REF!</definedName>
    <definedName name="Objekt" localSheetId="0">Stavba!$B$29</definedName>
    <definedName name="Objekt">#REF!</definedName>
    <definedName name="_xlnm.Print_Area" localSheetId="1">'SO01'!$A$1:$K$249</definedName>
    <definedName name="_xlnm.Print_Area" localSheetId="2">'SO02'!$A$1:$K$52</definedName>
    <definedName name="_xlnm.Print_Area" localSheetId="3">'SO03'!$A$1:$K$57</definedName>
    <definedName name="_xlnm.Print_Area" localSheetId="0">Stavba!$A$1:$I$44</definedName>
    <definedName name="_xlnm.Print_Area" localSheetId="4">VRN!$A$1:$K$60</definedName>
    <definedName name="odic" localSheetId="0">Stavba!$J$12</definedName>
    <definedName name="odic">#REF!</definedName>
    <definedName name="oico" localSheetId="0">Stavba!$J$11</definedName>
    <definedName name="oico">#REF!</definedName>
    <definedName name="omisto" localSheetId="0">Stavba!$D$13</definedName>
    <definedName name="omisto">#REF!</definedName>
    <definedName name="onazev" localSheetId="0">Stavba!$D$12</definedName>
    <definedName name="onazev">#REF!</definedName>
    <definedName name="opsc" localSheetId="0">Stavba!$C$13</definedName>
    <definedName name="opsc">#REF!</definedName>
    <definedName name="PocetMJ">#REF!</definedName>
    <definedName name="Poznamka">#REF!</definedName>
    <definedName name="Projektant">#REF!</definedName>
    <definedName name="PSV">#REF!</definedName>
    <definedName name="PSV_" localSheetId="2">'SO02'!#REF!</definedName>
    <definedName name="PSV_" localSheetId="3">'SO03'!#REF!</definedName>
    <definedName name="PSV_" localSheetId="4">VRN!#REF!</definedName>
    <definedName name="PSV_">'SO01'!#REF!</definedName>
    <definedName name="PSV0" localSheetId="2">'SO02'!#REF!</definedName>
    <definedName name="PSV0" localSheetId="3">'SO03'!#REF!</definedName>
    <definedName name="PSV0" localSheetId="4">VRN!#REF!</definedName>
    <definedName name="PSV0">'SO01'!#REF!</definedName>
    <definedName name="SazbaDPH1" localSheetId="2">[1]Stavba!$D$19</definedName>
    <definedName name="SazbaDPH1" localSheetId="3">[1]Stavba!$D$19</definedName>
    <definedName name="SazbaDPH1" localSheetId="4">[1]Stavba!$D$19</definedName>
    <definedName name="SazbaDPH1">Stavba!$D$19</definedName>
    <definedName name="SazbaDPH2" localSheetId="2">[1]Stavba!$D$21</definedName>
    <definedName name="SazbaDPH2" localSheetId="3">[1]Stavba!$D$21</definedName>
    <definedName name="SazbaDPH2" localSheetId="4">[1]Stavba!$D$21</definedName>
    <definedName name="SazbaDPH2">Stavba!$D$21</definedName>
    <definedName name="SloupecCC" localSheetId="2">'SO02'!$G$6</definedName>
    <definedName name="SloupecCC" localSheetId="3">'SO03'!$G$6</definedName>
    <definedName name="SloupecCC" localSheetId="4">VRN!$G$6</definedName>
    <definedName name="SloupecCC">'SO01'!$G$6</definedName>
    <definedName name="SloupecCDH" localSheetId="2">'SO02'!$K$6</definedName>
    <definedName name="SloupecCDH" localSheetId="3">'SO03'!$K$6</definedName>
    <definedName name="SloupecCDH" localSheetId="4">VRN!$K$6</definedName>
    <definedName name="SloupecCDH">'SO01'!$K$6</definedName>
    <definedName name="SloupecCisloPol" localSheetId="2">'SO02'!$B$6</definedName>
    <definedName name="SloupecCisloPol" localSheetId="3">'SO03'!$B$6</definedName>
    <definedName name="SloupecCisloPol" localSheetId="4">VRN!$B$6</definedName>
    <definedName name="SloupecCisloPol">'SO01'!$B$6</definedName>
    <definedName name="SloupecCH" localSheetId="2">'SO02'!$I$6</definedName>
    <definedName name="SloupecCH" localSheetId="3">'SO03'!$I$6</definedName>
    <definedName name="SloupecCH" localSheetId="4">VRN!$I$6</definedName>
    <definedName name="SloupecCH">'SO01'!$I$6</definedName>
    <definedName name="SloupecJC" localSheetId="2">'SO02'!$F$6</definedName>
    <definedName name="SloupecJC" localSheetId="3">'SO03'!$F$6</definedName>
    <definedName name="SloupecJC" localSheetId="4">VRN!$F$6</definedName>
    <definedName name="SloupecJC">'SO01'!$F$6</definedName>
    <definedName name="SloupecJDH" localSheetId="2">'SO02'!$J$6</definedName>
    <definedName name="SloupecJDH" localSheetId="3">'SO03'!$J$6</definedName>
    <definedName name="SloupecJDH" localSheetId="4">VRN!$J$6</definedName>
    <definedName name="SloupecJDH">'SO01'!$J$6</definedName>
    <definedName name="SloupecJDM" localSheetId="2">'SO02'!$J$6</definedName>
    <definedName name="SloupecJDM" localSheetId="3">'SO03'!$J$6</definedName>
    <definedName name="SloupecJDM" localSheetId="4">VRN!$J$6</definedName>
    <definedName name="SloupecJDM">'SO01'!$J$6</definedName>
    <definedName name="SloupecJH" localSheetId="2">'SO02'!$H$6</definedName>
    <definedName name="SloupecJH" localSheetId="3">'SO03'!$H$6</definedName>
    <definedName name="SloupecJH" localSheetId="4">VRN!$H$6</definedName>
    <definedName name="SloupecJH">'SO01'!$H$6</definedName>
    <definedName name="SloupecMJ" localSheetId="2">'SO02'!$D$6</definedName>
    <definedName name="SloupecMJ" localSheetId="3">'SO03'!$D$6</definedName>
    <definedName name="SloupecMJ" localSheetId="4">VRN!$D$6</definedName>
    <definedName name="SloupecMJ">'SO01'!$D$6</definedName>
    <definedName name="SloupecMnozstvi" localSheetId="2">'SO02'!$E$6</definedName>
    <definedName name="SloupecMnozstvi" localSheetId="3">'SO03'!$E$6</definedName>
    <definedName name="SloupecMnozstvi" localSheetId="4">VRN!$E$6</definedName>
    <definedName name="SloupecMnozstvi">'SO01'!$E$6</definedName>
    <definedName name="SloupecNazPol" localSheetId="2">'SO02'!$C$6</definedName>
    <definedName name="SloupecNazPol" localSheetId="3">'SO03'!$C$6</definedName>
    <definedName name="SloupecNazPol" localSheetId="4">VRN!$C$6</definedName>
    <definedName name="SloupecNazPol">'SO01'!$C$6</definedName>
    <definedName name="SloupecPC" localSheetId="2">'SO02'!$A$6</definedName>
    <definedName name="SloupecPC" localSheetId="3">'SO03'!$A$6</definedName>
    <definedName name="SloupecPC" localSheetId="4">VRN!$A$6</definedName>
    <definedName name="SloupecPC">'SO01'!$A$6</definedName>
    <definedName name="solver_lin" localSheetId="1" hidden="1">0</definedName>
    <definedName name="solver_lin" localSheetId="2" hidden="1">0</definedName>
    <definedName name="solver_lin" localSheetId="3" hidden="1">0</definedName>
    <definedName name="solver_lin" localSheetId="4" hidden="1">0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opt" localSheetId="1" hidden="1">'SO01'!#REF!</definedName>
    <definedName name="solver_opt" localSheetId="2" hidden="1">'SO02'!#REF!</definedName>
    <definedName name="solver_opt" localSheetId="3" hidden="1">'SO03'!#REF!</definedName>
    <definedName name="solver_opt" localSheetId="4" hidden="1">VRN!#REF!</definedName>
    <definedName name="solver_typ" localSheetId="1" hidden="1">1</definedName>
    <definedName name="solver_typ" localSheetId="2" hidden="1">1</definedName>
    <definedName name="solver_typ" localSheetId="3" hidden="1">1</definedName>
    <definedName name="solver_typ" localSheetId="4" hidden="1">1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tavbaCelkem" localSheetId="0">Stavba!$F$34</definedName>
    <definedName name="StavbaCelkem">#REF!</definedName>
    <definedName name="Typ" localSheetId="2">'SO02'!#REF!</definedName>
    <definedName name="Typ" localSheetId="3">'SO03'!#REF!</definedName>
    <definedName name="Typ" localSheetId="4">VRN!#REF!</definedName>
    <definedName name="Typ">'SO01'!#REF!</definedName>
    <definedName name="VRN" localSheetId="2">'SO02'!#REF!</definedName>
    <definedName name="VRN" localSheetId="3">'SO03'!#REF!</definedName>
    <definedName name="VRN" localSheetId="4">VRN!#REF!</definedName>
    <definedName name="VRN">'SO01'!#REF!</definedName>
    <definedName name="VRNKc">#REF!</definedName>
    <definedName name="VRNNazev" localSheetId="2">'SO02'!#REF!</definedName>
    <definedName name="VRNNazev" localSheetId="3">'SO03'!#REF!</definedName>
    <definedName name="VRNNazev" localSheetId="4">VRN!#REF!</definedName>
    <definedName name="VRNNazev">'SO01'!#REF!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 localSheetId="0">Stavba!$D$7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5" l="1"/>
  <c r="I54" i="5"/>
  <c r="G54" i="5"/>
  <c r="K52" i="5"/>
  <c r="I52" i="5"/>
  <c r="G52" i="5"/>
  <c r="K47" i="5"/>
  <c r="I47" i="5"/>
  <c r="G47" i="5"/>
  <c r="K44" i="5"/>
  <c r="I44" i="5"/>
  <c r="G44" i="5"/>
  <c r="K42" i="5"/>
  <c r="I42" i="5"/>
  <c r="G42" i="5"/>
  <c r="K39" i="5"/>
  <c r="K57" i="5" s="1"/>
  <c r="X57" i="5" s="1"/>
  <c r="I39" i="5"/>
  <c r="G39" i="5"/>
  <c r="K21" i="5"/>
  <c r="K37" i="5" s="1"/>
  <c r="X37" i="5" s="1"/>
  <c r="I21" i="5"/>
  <c r="I37" i="5" s="1"/>
  <c r="Y37" i="5" s="1"/>
  <c r="G21" i="5"/>
  <c r="G37" i="5" s="1"/>
  <c r="Z37" i="5" s="1"/>
  <c r="K17" i="5"/>
  <c r="I17" i="5"/>
  <c r="G17" i="5"/>
  <c r="K16" i="5"/>
  <c r="I16" i="5"/>
  <c r="G16" i="5"/>
  <c r="K14" i="5"/>
  <c r="I14" i="5"/>
  <c r="I19" i="5" s="1"/>
  <c r="Y19" i="5" s="1"/>
  <c r="G14" i="5"/>
  <c r="K8" i="5"/>
  <c r="K12" i="5" s="1"/>
  <c r="X12" i="5" s="1"/>
  <c r="I8" i="5"/>
  <c r="I12" i="5" s="1"/>
  <c r="Y12" i="5" s="1"/>
  <c r="G8" i="5"/>
  <c r="G12" i="5" s="1"/>
  <c r="Z12" i="5" s="1"/>
  <c r="BD53" i="4"/>
  <c r="K52" i="4"/>
  <c r="I52" i="4"/>
  <c r="G52" i="4"/>
  <c r="BD51" i="4"/>
  <c r="K50" i="4"/>
  <c r="I50" i="4"/>
  <c r="G50" i="4"/>
  <c r="BD49" i="4"/>
  <c r="K48" i="4"/>
  <c r="I48" i="4"/>
  <c r="G48" i="4"/>
  <c r="BD47" i="4"/>
  <c r="K46" i="4"/>
  <c r="I46" i="4"/>
  <c r="G46" i="4"/>
  <c r="K45" i="4"/>
  <c r="K54" i="4" s="1"/>
  <c r="X54" i="4" s="1"/>
  <c r="I45" i="4"/>
  <c r="G45" i="4"/>
  <c r="G54" i="4" s="1"/>
  <c r="Z54" i="4" s="1"/>
  <c r="K42" i="4"/>
  <c r="I42" i="4"/>
  <c r="G42" i="4"/>
  <c r="BD41" i="4"/>
  <c r="K40" i="4"/>
  <c r="I40" i="4"/>
  <c r="G40" i="4"/>
  <c r="BD39" i="4"/>
  <c r="K38" i="4"/>
  <c r="I38" i="4"/>
  <c r="G38" i="4"/>
  <c r="BD37" i="4"/>
  <c r="K36" i="4"/>
  <c r="I36" i="4"/>
  <c r="G36" i="4"/>
  <c r="K35" i="4"/>
  <c r="I35" i="4"/>
  <c r="G35" i="4"/>
  <c r="K34" i="4"/>
  <c r="I34" i="4"/>
  <c r="G34" i="4"/>
  <c r="BD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BD27" i="4"/>
  <c r="K26" i="4"/>
  <c r="I26" i="4"/>
  <c r="G26" i="4"/>
  <c r="K25" i="4"/>
  <c r="I25" i="4"/>
  <c r="G25" i="4"/>
  <c r="K24" i="4"/>
  <c r="I24" i="4"/>
  <c r="G24" i="4"/>
  <c r="K23" i="4"/>
  <c r="K43" i="4" s="1"/>
  <c r="X43" i="4" s="1"/>
  <c r="I23" i="4"/>
  <c r="G23" i="4"/>
  <c r="K22" i="4"/>
  <c r="I22" i="4"/>
  <c r="I43" i="4" s="1"/>
  <c r="Y43" i="4" s="1"/>
  <c r="G22" i="4"/>
  <c r="BD19" i="4"/>
  <c r="K18" i="4"/>
  <c r="K20" i="4" s="1"/>
  <c r="X20" i="4" s="1"/>
  <c r="I18" i="4"/>
  <c r="I20" i="4" s="1"/>
  <c r="Y20" i="4" s="1"/>
  <c r="G18" i="4"/>
  <c r="G20" i="4" s="1"/>
  <c r="Z20" i="4" s="1"/>
  <c r="K15" i="4"/>
  <c r="I15" i="4"/>
  <c r="G15" i="4"/>
  <c r="K14" i="4"/>
  <c r="I14" i="4"/>
  <c r="G14" i="4"/>
  <c r="BD13" i="4"/>
  <c r="K12" i="4"/>
  <c r="I12" i="4"/>
  <c r="G12" i="4"/>
  <c r="K11" i="4"/>
  <c r="I11" i="4"/>
  <c r="G11" i="4"/>
  <c r="K10" i="4"/>
  <c r="I10" i="4"/>
  <c r="G10" i="4"/>
  <c r="BD9" i="4"/>
  <c r="K8" i="4"/>
  <c r="I8" i="4"/>
  <c r="G8" i="4"/>
  <c r="BD48" i="3"/>
  <c r="K47" i="3"/>
  <c r="I47" i="3"/>
  <c r="G47" i="3"/>
  <c r="BD46" i="3"/>
  <c r="K45" i="3"/>
  <c r="I45" i="3"/>
  <c r="G45" i="3"/>
  <c r="BD44" i="3"/>
  <c r="K43" i="3"/>
  <c r="I43" i="3"/>
  <c r="G43" i="3"/>
  <c r="BD42" i="3"/>
  <c r="K41" i="3"/>
  <c r="I41" i="3"/>
  <c r="G41" i="3"/>
  <c r="K40" i="3"/>
  <c r="I40" i="3"/>
  <c r="G40" i="3"/>
  <c r="K37" i="3"/>
  <c r="I37" i="3"/>
  <c r="G37" i="3"/>
  <c r="BD36" i="3"/>
  <c r="K35" i="3"/>
  <c r="I35" i="3"/>
  <c r="G35" i="3"/>
  <c r="K34" i="3"/>
  <c r="I34" i="3"/>
  <c r="G34" i="3"/>
  <c r="K33" i="3"/>
  <c r="I33" i="3"/>
  <c r="G33" i="3"/>
  <c r="K32" i="3"/>
  <c r="I32" i="3"/>
  <c r="G32" i="3"/>
  <c r="BD31" i="3"/>
  <c r="K30" i="3"/>
  <c r="I30" i="3"/>
  <c r="G30" i="3"/>
  <c r="BD29" i="3"/>
  <c r="K28" i="3"/>
  <c r="I28" i="3"/>
  <c r="G28" i="3"/>
  <c r="K27" i="3"/>
  <c r="I27" i="3"/>
  <c r="G27" i="3"/>
  <c r="K26" i="3"/>
  <c r="I26" i="3"/>
  <c r="G26" i="3"/>
  <c r="BD25" i="3"/>
  <c r="K24" i="3"/>
  <c r="I24" i="3"/>
  <c r="G24" i="3"/>
  <c r="K21" i="3"/>
  <c r="I21" i="3"/>
  <c r="G21" i="3"/>
  <c r="K20" i="3"/>
  <c r="I20" i="3"/>
  <c r="G20" i="3"/>
  <c r="BD19" i="3"/>
  <c r="K18" i="3"/>
  <c r="I18" i="3"/>
  <c r="G18" i="3"/>
  <c r="K15" i="3"/>
  <c r="I15" i="3"/>
  <c r="G15" i="3"/>
  <c r="K14" i="3"/>
  <c r="I14" i="3"/>
  <c r="G14" i="3"/>
  <c r="BD13" i="3"/>
  <c r="K12" i="3"/>
  <c r="I12" i="3"/>
  <c r="G12" i="3"/>
  <c r="K11" i="3"/>
  <c r="I11" i="3"/>
  <c r="G11" i="3"/>
  <c r="K10" i="3"/>
  <c r="I10" i="3"/>
  <c r="G10" i="3"/>
  <c r="BD9" i="3"/>
  <c r="K8" i="3"/>
  <c r="I8" i="3"/>
  <c r="G8" i="3"/>
  <c r="BD245" i="2"/>
  <c r="K244" i="2"/>
  <c r="I244" i="2"/>
  <c r="G244" i="2"/>
  <c r="K243" i="2"/>
  <c r="I243" i="2"/>
  <c r="G243" i="2"/>
  <c r="K242" i="2"/>
  <c r="I242" i="2"/>
  <c r="G242" i="2"/>
  <c r="BD241" i="2"/>
  <c r="BD240" i="2"/>
  <c r="K239" i="2"/>
  <c r="I239" i="2"/>
  <c r="G239" i="2"/>
  <c r="BD238" i="2"/>
  <c r="K237" i="2"/>
  <c r="I237" i="2"/>
  <c r="G237" i="2"/>
  <c r="K236" i="2"/>
  <c r="I236" i="2"/>
  <c r="G236" i="2"/>
  <c r="K235" i="2"/>
  <c r="I235" i="2"/>
  <c r="G235" i="2"/>
  <c r="BD234" i="2"/>
  <c r="BD233" i="2"/>
  <c r="K232" i="2"/>
  <c r="I232" i="2"/>
  <c r="G232" i="2"/>
  <c r="BD231" i="2"/>
  <c r="BD230" i="2"/>
  <c r="K229" i="2"/>
  <c r="I229" i="2"/>
  <c r="G229" i="2"/>
  <c r="BD228" i="2"/>
  <c r="BD227" i="2"/>
  <c r="K226" i="2"/>
  <c r="I226" i="2"/>
  <c r="G226" i="2"/>
  <c r="BD225" i="2"/>
  <c r="BD224" i="2"/>
  <c r="K223" i="2"/>
  <c r="I223" i="2"/>
  <c r="G223" i="2"/>
  <c r="BD222" i="2"/>
  <c r="BD221" i="2"/>
  <c r="BD220" i="2"/>
  <c r="K219" i="2"/>
  <c r="I219" i="2"/>
  <c r="G219" i="2"/>
  <c r="BD218" i="2"/>
  <c r="BD217" i="2"/>
  <c r="K216" i="2"/>
  <c r="I216" i="2"/>
  <c r="G216" i="2"/>
  <c r="BD215" i="2"/>
  <c r="BD214" i="2"/>
  <c r="BD213" i="2"/>
  <c r="K212" i="2"/>
  <c r="I212" i="2"/>
  <c r="G212" i="2"/>
  <c r="BD211" i="2"/>
  <c r="K210" i="2"/>
  <c r="I210" i="2"/>
  <c r="G210" i="2"/>
  <c r="K209" i="2"/>
  <c r="I209" i="2"/>
  <c r="I246" i="2" s="1"/>
  <c r="Y246" i="2" s="1"/>
  <c r="G209" i="2"/>
  <c r="K206" i="2"/>
  <c r="I206" i="2"/>
  <c r="G206" i="2"/>
  <c r="K205" i="2"/>
  <c r="I205" i="2"/>
  <c r="G205" i="2"/>
  <c r="K204" i="2"/>
  <c r="I204" i="2"/>
  <c r="G204" i="2"/>
  <c r="K203" i="2"/>
  <c r="I203" i="2"/>
  <c r="G203" i="2"/>
  <c r="K202" i="2"/>
  <c r="I202" i="2"/>
  <c r="G202" i="2"/>
  <c r="K201" i="2"/>
  <c r="I201" i="2"/>
  <c r="G201" i="2"/>
  <c r="K200" i="2"/>
  <c r="I200" i="2"/>
  <c r="G200" i="2"/>
  <c r="BD199" i="2"/>
  <c r="K198" i="2"/>
  <c r="I198" i="2"/>
  <c r="G198" i="2"/>
  <c r="K197" i="2"/>
  <c r="I197" i="2"/>
  <c r="G197" i="2"/>
  <c r="K196" i="2"/>
  <c r="I196" i="2"/>
  <c r="G196" i="2"/>
  <c r="K195" i="2"/>
  <c r="I195" i="2"/>
  <c r="G195" i="2"/>
  <c r="K194" i="2"/>
  <c r="I194" i="2"/>
  <c r="G194" i="2"/>
  <c r="K193" i="2"/>
  <c r="I193" i="2"/>
  <c r="G193" i="2"/>
  <c r="K192" i="2"/>
  <c r="I192" i="2"/>
  <c r="G192" i="2"/>
  <c r="K191" i="2"/>
  <c r="I191" i="2"/>
  <c r="G191" i="2"/>
  <c r="K190" i="2"/>
  <c r="I190" i="2"/>
  <c r="G190" i="2"/>
  <c r="BD189" i="2"/>
  <c r="K188" i="2"/>
  <c r="I188" i="2"/>
  <c r="G188" i="2"/>
  <c r="BD187" i="2"/>
  <c r="K186" i="2"/>
  <c r="I186" i="2"/>
  <c r="G186" i="2"/>
  <c r="K185" i="2"/>
  <c r="I185" i="2"/>
  <c r="G185" i="2"/>
  <c r="BD184" i="2"/>
  <c r="BD183" i="2"/>
  <c r="K182" i="2"/>
  <c r="I182" i="2"/>
  <c r="G182" i="2"/>
  <c r="BD181" i="2"/>
  <c r="K180" i="2"/>
  <c r="I180" i="2"/>
  <c r="G180" i="2"/>
  <c r="K179" i="2"/>
  <c r="I179" i="2"/>
  <c r="G179" i="2"/>
  <c r="K178" i="2"/>
  <c r="I178" i="2"/>
  <c r="G178" i="2"/>
  <c r="K175" i="2"/>
  <c r="I175" i="2"/>
  <c r="G175" i="2"/>
  <c r="BD174" i="2"/>
  <c r="BD173" i="2"/>
  <c r="BD172" i="2"/>
  <c r="K171" i="2"/>
  <c r="I171" i="2"/>
  <c r="G171" i="2"/>
  <c r="BD170" i="2"/>
  <c r="BD169" i="2"/>
  <c r="K168" i="2"/>
  <c r="I168" i="2"/>
  <c r="G168" i="2"/>
  <c r="BD167" i="2"/>
  <c r="BD166" i="2"/>
  <c r="K165" i="2"/>
  <c r="I165" i="2"/>
  <c r="G165" i="2"/>
  <c r="BD164" i="2"/>
  <c r="BD163" i="2"/>
  <c r="K162" i="2"/>
  <c r="I162" i="2"/>
  <c r="G162" i="2"/>
  <c r="BD161" i="2"/>
  <c r="BD160" i="2"/>
  <c r="K159" i="2"/>
  <c r="I159" i="2"/>
  <c r="G159" i="2"/>
  <c r="BD158" i="2"/>
  <c r="BD157" i="2"/>
  <c r="K156" i="2"/>
  <c r="I156" i="2"/>
  <c r="G156" i="2"/>
  <c r="BD155" i="2"/>
  <c r="BD154" i="2"/>
  <c r="K153" i="2"/>
  <c r="I153" i="2"/>
  <c r="G153" i="2"/>
  <c r="BD152" i="2"/>
  <c r="BD151" i="2"/>
  <c r="K150" i="2"/>
  <c r="I150" i="2"/>
  <c r="G150" i="2"/>
  <c r="BD149" i="2"/>
  <c r="BD148" i="2"/>
  <c r="K147" i="2"/>
  <c r="I147" i="2"/>
  <c r="G147" i="2"/>
  <c r="BD146" i="2"/>
  <c r="BD145" i="2"/>
  <c r="BD144" i="2"/>
  <c r="BD143" i="2"/>
  <c r="K142" i="2"/>
  <c r="I142" i="2"/>
  <c r="G142" i="2"/>
  <c r="BD141" i="2"/>
  <c r="BD140" i="2"/>
  <c r="K139" i="2"/>
  <c r="I139" i="2"/>
  <c r="G139" i="2"/>
  <c r="K136" i="2"/>
  <c r="I136" i="2"/>
  <c r="G136" i="2"/>
  <c r="BD135" i="2"/>
  <c r="BD134" i="2"/>
  <c r="K133" i="2"/>
  <c r="I133" i="2"/>
  <c r="I137" i="2" s="1"/>
  <c r="G133" i="2"/>
  <c r="BD132" i="2"/>
  <c r="BD131" i="2"/>
  <c r="K130" i="2"/>
  <c r="I130" i="2"/>
  <c r="G130" i="2"/>
  <c r="K127" i="2"/>
  <c r="I127" i="2"/>
  <c r="G127" i="2"/>
  <c r="BD126" i="2"/>
  <c r="BD125" i="2"/>
  <c r="K124" i="2"/>
  <c r="I124" i="2"/>
  <c r="G124" i="2"/>
  <c r="BD123" i="2"/>
  <c r="BD122" i="2"/>
  <c r="K121" i="2"/>
  <c r="I121" i="2"/>
  <c r="G121" i="2"/>
  <c r="BD120" i="2"/>
  <c r="BD119" i="2"/>
  <c r="K118" i="2"/>
  <c r="I118" i="2"/>
  <c r="G118" i="2"/>
  <c r="BD117" i="2"/>
  <c r="BD116" i="2"/>
  <c r="K115" i="2"/>
  <c r="I115" i="2"/>
  <c r="G115" i="2"/>
  <c r="BD114" i="2"/>
  <c r="BD113" i="2"/>
  <c r="BD112" i="2"/>
  <c r="K111" i="2"/>
  <c r="I111" i="2"/>
  <c r="G111" i="2"/>
  <c r="BD110" i="2"/>
  <c r="BD109" i="2"/>
  <c r="K108" i="2"/>
  <c r="I108" i="2"/>
  <c r="G108" i="2"/>
  <c r="BD107" i="2"/>
  <c r="BD106" i="2"/>
  <c r="K105" i="2"/>
  <c r="I105" i="2"/>
  <c r="G105" i="2"/>
  <c r="BD104" i="2"/>
  <c r="BD103" i="2"/>
  <c r="K102" i="2"/>
  <c r="I102" i="2"/>
  <c r="G102" i="2"/>
  <c r="BD101" i="2"/>
  <c r="BD100" i="2"/>
  <c r="BD99" i="2"/>
  <c r="BD98" i="2"/>
  <c r="K97" i="2"/>
  <c r="I97" i="2"/>
  <c r="G97" i="2"/>
  <c r="K96" i="2"/>
  <c r="I96" i="2"/>
  <c r="G96" i="2"/>
  <c r="BD95" i="2"/>
  <c r="BD94" i="2"/>
  <c r="K93" i="2"/>
  <c r="I93" i="2"/>
  <c r="G93" i="2"/>
  <c r="BD92" i="2"/>
  <c r="BD91" i="2"/>
  <c r="K90" i="2"/>
  <c r="I90" i="2"/>
  <c r="G90" i="2"/>
  <c r="K89" i="2"/>
  <c r="I89" i="2"/>
  <c r="G89" i="2"/>
  <c r="BD88" i="2"/>
  <c r="BD87" i="2"/>
  <c r="K86" i="2"/>
  <c r="I86" i="2"/>
  <c r="G86" i="2"/>
  <c r="BD85" i="2"/>
  <c r="BD84" i="2"/>
  <c r="K83" i="2"/>
  <c r="I83" i="2"/>
  <c r="G83" i="2"/>
  <c r="BD82" i="2"/>
  <c r="BD81" i="2"/>
  <c r="BD80" i="2"/>
  <c r="K79" i="2"/>
  <c r="I79" i="2"/>
  <c r="G79" i="2"/>
  <c r="BD78" i="2"/>
  <c r="BD77" i="2"/>
  <c r="K76" i="2"/>
  <c r="I76" i="2"/>
  <c r="G76" i="2"/>
  <c r="K73" i="2"/>
  <c r="I73" i="2"/>
  <c r="G73" i="2"/>
  <c r="K72" i="2"/>
  <c r="I72" i="2"/>
  <c r="G72" i="2"/>
  <c r="BD71" i="2"/>
  <c r="K70" i="2"/>
  <c r="I70" i="2"/>
  <c r="G70" i="2"/>
  <c r="K69" i="2"/>
  <c r="I69" i="2"/>
  <c r="G69" i="2"/>
  <c r="K68" i="2"/>
  <c r="I68" i="2"/>
  <c r="G68" i="2"/>
  <c r="BD67" i="2"/>
  <c r="K66" i="2"/>
  <c r="I66" i="2"/>
  <c r="G66" i="2"/>
  <c r="BD65" i="2"/>
  <c r="BD64" i="2"/>
  <c r="K63" i="2"/>
  <c r="I63" i="2"/>
  <c r="G63" i="2"/>
  <c r="BD62" i="2"/>
  <c r="K61" i="2"/>
  <c r="I61" i="2"/>
  <c r="G61" i="2"/>
  <c r="BD60" i="2"/>
  <c r="K59" i="2"/>
  <c r="I59" i="2"/>
  <c r="G59" i="2"/>
  <c r="BD58" i="2"/>
  <c r="BD57" i="2"/>
  <c r="K56" i="2"/>
  <c r="I56" i="2"/>
  <c r="G56" i="2"/>
  <c r="BD55" i="2"/>
  <c r="K54" i="2"/>
  <c r="I54" i="2"/>
  <c r="G54" i="2"/>
  <c r="BD51" i="2"/>
  <c r="BD50" i="2"/>
  <c r="K49" i="2"/>
  <c r="I49" i="2"/>
  <c r="G49" i="2"/>
  <c r="BD48" i="2"/>
  <c r="BD47" i="2"/>
  <c r="K46" i="2"/>
  <c r="I46" i="2"/>
  <c r="G46" i="2"/>
  <c r="K45" i="2"/>
  <c r="I45" i="2"/>
  <c r="G45" i="2"/>
  <c r="BD44" i="2"/>
  <c r="BD43" i="2"/>
  <c r="K42" i="2"/>
  <c r="I42" i="2"/>
  <c r="G42" i="2"/>
  <c r="K41" i="2"/>
  <c r="I41" i="2"/>
  <c r="G41" i="2"/>
  <c r="BD40" i="2"/>
  <c r="BD39" i="2"/>
  <c r="K38" i="2"/>
  <c r="I38" i="2"/>
  <c r="G38" i="2"/>
  <c r="BD37" i="2"/>
  <c r="BD36" i="2"/>
  <c r="BD35" i="2"/>
  <c r="K34" i="2"/>
  <c r="I34" i="2"/>
  <c r="G34" i="2"/>
  <c r="BD33" i="2"/>
  <c r="BD32" i="2"/>
  <c r="K31" i="2"/>
  <c r="I31" i="2"/>
  <c r="G31" i="2"/>
  <c r="K30" i="2"/>
  <c r="I30" i="2"/>
  <c r="G30" i="2"/>
  <c r="BD29" i="2"/>
  <c r="K28" i="2"/>
  <c r="I28" i="2"/>
  <c r="G28" i="2"/>
  <c r="K27" i="2"/>
  <c r="I27" i="2"/>
  <c r="G27" i="2"/>
  <c r="BD26" i="2"/>
  <c r="BD25" i="2"/>
  <c r="K24" i="2"/>
  <c r="I24" i="2"/>
  <c r="G24" i="2"/>
  <c r="K23" i="2"/>
  <c r="I23" i="2"/>
  <c r="G23" i="2"/>
  <c r="BD22" i="2"/>
  <c r="BD21" i="2"/>
  <c r="BD20" i="2"/>
  <c r="BD19" i="2"/>
  <c r="K18" i="2"/>
  <c r="I18" i="2"/>
  <c r="G18" i="2"/>
  <c r="BD17" i="2"/>
  <c r="K16" i="2"/>
  <c r="I16" i="2"/>
  <c r="G16" i="2"/>
  <c r="K15" i="2"/>
  <c r="I15" i="2"/>
  <c r="G15" i="2"/>
  <c r="BD14" i="2"/>
  <c r="BD13" i="2"/>
  <c r="BD12" i="2"/>
  <c r="BD11" i="2"/>
  <c r="BD10" i="2"/>
  <c r="BD9" i="2"/>
  <c r="K8" i="2"/>
  <c r="I8" i="2"/>
  <c r="G8" i="2"/>
  <c r="G34" i="1"/>
  <c r="H29" i="1"/>
  <c r="G29" i="1"/>
  <c r="D22" i="1"/>
  <c r="D20" i="1"/>
  <c r="H19" i="1"/>
  <c r="I2" i="1"/>
  <c r="G207" i="2" l="1"/>
  <c r="Z207" i="2" s="1"/>
  <c r="I58" i="5"/>
  <c r="G57" i="5"/>
  <c r="Z57" i="5" s="1"/>
  <c r="I57" i="5"/>
  <c r="Y57" i="5" s="1"/>
  <c r="K16" i="4"/>
  <c r="X16" i="4" s="1"/>
  <c r="G16" i="4"/>
  <c r="Z16" i="4" s="1"/>
  <c r="I38" i="3"/>
  <c r="Y38" i="3" s="1"/>
  <c r="I49" i="3"/>
  <c r="Y49" i="3" s="1"/>
  <c r="K16" i="3"/>
  <c r="X16" i="3" s="1"/>
  <c r="I22" i="3"/>
  <c r="Y22" i="3" s="1"/>
  <c r="G16" i="3"/>
  <c r="Z16" i="3" s="1"/>
  <c r="G38" i="3"/>
  <c r="Z38" i="3" s="1"/>
  <c r="G52" i="2"/>
  <c r="Z52" i="2" s="1"/>
  <c r="K52" i="2"/>
  <c r="X52" i="2" s="1"/>
  <c r="I128" i="2"/>
  <c r="G128" i="2"/>
  <c r="Z128" i="2" s="1"/>
  <c r="I74" i="2"/>
  <c r="G176" i="2"/>
  <c r="Z176" i="2" s="1"/>
  <c r="K176" i="2"/>
  <c r="X176" i="2" s="1"/>
  <c r="K207" i="2"/>
  <c r="X207" i="2" s="1"/>
  <c r="I52" i="2"/>
  <c r="K55" i="4"/>
  <c r="G74" i="2"/>
  <c r="Z74" i="2" s="1"/>
  <c r="G137" i="2"/>
  <c r="Z137" i="2" s="1"/>
  <c r="I176" i="2"/>
  <c r="G246" i="2"/>
  <c r="Z246" i="2" s="1"/>
  <c r="G22" i="3"/>
  <c r="Z22" i="3" s="1"/>
  <c r="K49" i="3"/>
  <c r="X49" i="3" s="1"/>
  <c r="G19" i="5"/>
  <c r="Z19" i="5" s="1"/>
  <c r="K128" i="2"/>
  <c r="X128" i="2" s="1"/>
  <c r="I207" i="2"/>
  <c r="I16" i="3"/>
  <c r="Y16" i="3" s="1"/>
  <c r="K38" i="3"/>
  <c r="X38" i="3" s="1"/>
  <c r="I16" i="4"/>
  <c r="Y16" i="4" s="1"/>
  <c r="G43" i="4"/>
  <c r="Z43" i="4" s="1"/>
  <c r="G55" i="4" s="1"/>
  <c r="H32" i="1" s="1"/>
  <c r="I32" i="1" s="1"/>
  <c r="F32" i="1" s="1"/>
  <c r="I54" i="4"/>
  <c r="Y54" i="4" s="1"/>
  <c r="K74" i="2"/>
  <c r="K137" i="2"/>
  <c r="X137" i="2" s="1"/>
  <c r="K246" i="2"/>
  <c r="K22" i="3"/>
  <c r="X22" i="3" s="1"/>
  <c r="G49" i="3"/>
  <c r="Z49" i="3" s="1"/>
  <c r="K19" i="5"/>
  <c r="X19" i="5" s="1"/>
  <c r="K58" i="5" s="1"/>
  <c r="H20" i="1"/>
  <c r="G58" i="5" l="1"/>
  <c r="H33" i="1" s="1"/>
  <c r="I33" i="1"/>
  <c r="I55" i="4"/>
  <c r="I50" i="3"/>
  <c r="G50" i="3"/>
  <c r="H31" i="1" s="1"/>
  <c r="I31" i="1" s="1"/>
  <c r="F31" i="1" s="1"/>
  <c r="K50" i="3"/>
  <c r="I247" i="2"/>
  <c r="K247" i="2"/>
  <c r="G247" i="2"/>
  <c r="H30" i="1" s="1"/>
  <c r="I30" i="1" s="1"/>
  <c r="F30" i="1" s="1"/>
  <c r="H34" i="1" l="1"/>
  <c r="H21" i="1" s="1"/>
  <c r="H22" i="1" s="1"/>
  <c r="H23" i="1" s="1"/>
  <c r="F33" i="1"/>
  <c r="F34" i="1" s="1"/>
  <c r="I34" i="1"/>
</calcChain>
</file>

<file path=xl/sharedStrings.xml><?xml version="1.0" encoding="utf-8"?>
<sst xmlns="http://schemas.openxmlformats.org/spreadsheetml/2006/main" count="1063" uniqueCount="528">
  <si>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</si>
  <si>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</si>
  <si>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</si>
  <si>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</si>
  <si>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</si>
  <si>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</si>
  <si>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</si>
  <si>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</si>
  <si>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</si>
  <si>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</si>
  <si>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</si>
  <si>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</si>
  <si>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</si>
  <si>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</si>
  <si>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</si>
  <si>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</si>
  <si>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</si>
  <si>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Za zhotovitele</t>
  </si>
  <si>
    <t>Za objednatele</t>
  </si>
  <si>
    <t>STAVEBNÍ OBJEKT (SO)</t>
  </si>
  <si>
    <t>Rozpočet (část objektu)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</si>
  <si>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</si>
  <si>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</si>
  <si>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</si>
  <si>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</si>
  <si>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</si>
  <si>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</si>
  <si>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</si>
  <si>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</si>
  <si>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</si>
  <si>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</si>
  <si>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</si>
  <si>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x</t>
  </si>
  <si>
    <t>1</t>
  </si>
  <si>
    <t>Zemní práce</t>
  </si>
  <si>
    <t>m2</t>
  </si>
  <si>
    <t>y</t>
  </si>
  <si>
    <t>z</t>
  </si>
  <si>
    <t>Celkem za objekt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</si>
  <si>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</si>
  <si>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</si>
  <si>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</si>
  <si>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</si>
  <si>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</si>
  <si>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</si>
  <si>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</si>
  <si>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122202201R00</t>
  </si>
  <si>
    <t>Odkopávky pro silnice v hor. 3 do 100 m3</t>
  </si>
  <si>
    <t>m3</t>
  </si>
  <si>
    <t>1099*1,15*0,5</t>
  </si>
  <si>
    <t>1099*1,2*0,4</t>
  </si>
  <si>
    <t>604*1,15*0,45</t>
  </si>
  <si>
    <t>604*1,2*0,4</t>
  </si>
  <si>
    <t>-188*1,15*0,45</t>
  </si>
  <si>
    <t>-188*1,2*0,4</t>
  </si>
  <si>
    <t>122207119R00</t>
  </si>
  <si>
    <t>Příplatek za lepivost horniny 3</t>
  </si>
  <si>
    <t>130001101R00</t>
  </si>
  <si>
    <t>Příplatek za ztížené hloubení v blízkosti vedení</t>
  </si>
  <si>
    <t>1574,405*0,05</t>
  </si>
  <si>
    <t>132201101R00</t>
  </si>
  <si>
    <t>Hloubení rýh šířky do 60 cm v hor.3 do 100 m3</t>
  </si>
  <si>
    <t>(12+30)*0,65*0,8</t>
  </si>
  <si>
    <t>9*0,5*0,8</t>
  </si>
  <si>
    <t>(32+25)*0,5*0,8</t>
  </si>
  <si>
    <t>-12*0,65*0,8</t>
  </si>
  <si>
    <t>132201109R00</t>
  </si>
  <si>
    <t>Příplatek za lepivost - hloubení rýh 60 cm v hor.3</t>
  </si>
  <si>
    <t>133201102R00</t>
  </si>
  <si>
    <t>Hloubení šachet v hor.3 nad 100 m3</t>
  </si>
  <si>
    <t>1,4*1,4*1*2</t>
  </si>
  <si>
    <t>3*2,4*2*2</t>
  </si>
  <si>
    <t>133201109R00</t>
  </si>
  <si>
    <t>Příplatek za lepivost - hloubení šachet v hor.3</t>
  </si>
  <si>
    <t>162701105R00</t>
  </si>
  <si>
    <t>Vodorovné přemístění výkopku z hor.1-4 do 10000 m</t>
  </si>
  <si>
    <t>1574,405+42+32,72-48</t>
  </si>
  <si>
    <t>171201201R00</t>
  </si>
  <si>
    <t>Uložení sypaniny na skládku</t>
  </si>
  <si>
    <t>180402111R00</t>
  </si>
  <si>
    <t>Založení trávníku parkového výsevem v rovině</t>
  </si>
  <si>
    <t>750</t>
  </si>
  <si>
    <t>-140</t>
  </si>
  <si>
    <t>181101102R00</t>
  </si>
  <si>
    <t>Úprava pláně v zářezech v hor. 1-4, se zhutněním</t>
  </si>
  <si>
    <t>(1099+604+2072)*1,2</t>
  </si>
  <si>
    <t>-188*1,2</t>
  </si>
  <si>
    <t>-274</t>
  </si>
  <si>
    <t>181301112R00</t>
  </si>
  <si>
    <t>Rozprostření ornice, rovina, tl.10-15 cm,nad 500m2</t>
  </si>
  <si>
    <t>182201101R00</t>
  </si>
  <si>
    <t>Svahování násypů</t>
  </si>
  <si>
    <t>185803111R00</t>
  </si>
  <si>
    <t>Ošetření trávníku v rovině</t>
  </si>
  <si>
    <t>199000002R00</t>
  </si>
  <si>
    <t>Poplatek za skládku horniny 1- 4</t>
  </si>
  <si>
    <t>00572400</t>
  </si>
  <si>
    <t>Směs travní parková sídlištní</t>
  </si>
  <si>
    <t>kg</t>
  </si>
  <si>
    <t>750*0,03</t>
  </si>
  <si>
    <t>-140*0,03</t>
  </si>
  <si>
    <t>10364200</t>
  </si>
  <si>
    <t>Ornice pro pozemkové úpravy</t>
  </si>
  <si>
    <t>750*0,1</t>
  </si>
  <si>
    <t>-140*0,1</t>
  </si>
  <si>
    <t>3</t>
  </si>
  <si>
    <t>Svislé a kompletní konstrukce</t>
  </si>
  <si>
    <t>274313621R00</t>
  </si>
  <si>
    <t>Beton základových pasů prostý C 20/25 (B 25)</t>
  </si>
  <si>
    <t>(25+32)*0,5*0,8</t>
  </si>
  <si>
    <t>319231111R00</t>
  </si>
  <si>
    <t>Úprava zdiva pro vložení dodatečné izolace</t>
  </si>
  <si>
    <t>4,5</t>
  </si>
  <si>
    <t>85*0,5</t>
  </si>
  <si>
    <t>345231111RT2</t>
  </si>
  <si>
    <t>Zdivo plotové z tvárnic,betonová zálivka, tl.30 cm tvárnice v barvě přírodní, štípané jednostranně</t>
  </si>
  <si>
    <t>(25+32)*0,5</t>
  </si>
  <si>
    <t>345232122RT1</t>
  </si>
  <si>
    <t>Stříška na plot ze zákrytových desek, šířka 40 cm včetně dodávky desek ZD 1 - 30 a ZD 2 - 30</t>
  </si>
  <si>
    <t>m</t>
  </si>
  <si>
    <t>(25+32)*1,03</t>
  </si>
  <si>
    <t>627452145R00</t>
  </si>
  <si>
    <t>Spárování maltou MCs mezi prefabrikovanými dílci</t>
  </si>
  <si>
    <t>(25+32)*2</t>
  </si>
  <si>
    <t>(25+32)/0,5*0,5</t>
  </si>
  <si>
    <t>711131101RZ3</t>
  </si>
  <si>
    <t>Izolace proti vlhkosti vodorovná pásy na sucho 1 vrstva - včetně dodávky A 500/H</t>
  </si>
  <si>
    <t>68,4</t>
  </si>
  <si>
    <t>911231111R00</t>
  </si>
  <si>
    <t>Osazení a montáž silnič.zábradlí ocelového,2 madla</t>
  </si>
  <si>
    <t>931981121R00</t>
  </si>
  <si>
    <t>Vložky do dilatačních spár, Heraklith tl. 25 mm</t>
  </si>
  <si>
    <t>28324250.A</t>
  </si>
  <si>
    <t>Fólie hydroizolační  2,4x20 m PE včetně napojení na stávající izolaci budov</t>
  </si>
  <si>
    <t>55395100.A</t>
  </si>
  <si>
    <t>Zábradlí ocelové trubkové</t>
  </si>
  <si>
    <t>998152132R00</t>
  </si>
  <si>
    <t xml:space="preserve">Přesun hmot, oplocení monolit. příplatek do 1 km </t>
  </si>
  <si>
    <t>t</t>
  </si>
  <si>
    <t>5</t>
  </si>
  <si>
    <t>Komunikace</t>
  </si>
  <si>
    <t>564762111R00</t>
  </si>
  <si>
    <t>Podklad z kam.drceného 0-63 s výplň.kamen. 20 cm</t>
  </si>
  <si>
    <t>1099*1,2</t>
  </si>
  <si>
    <t>564791111R00</t>
  </si>
  <si>
    <t>Podklad pro zpevnění z kameniva drceného 0 - 63 mm sanace</t>
  </si>
  <si>
    <t>565161211R00</t>
  </si>
  <si>
    <t>Podklad z obal kam.ACP 16+,ACP 22+,nad 3 m,tl.8 cm</t>
  </si>
  <si>
    <t>1099</t>
  </si>
  <si>
    <t>-382</t>
  </si>
  <si>
    <t>567133812R00</t>
  </si>
  <si>
    <t>Podklad z kam.stmel.cem.,dálnice SC C8/10 tl.17 cm</t>
  </si>
  <si>
    <t>569903321R00</t>
  </si>
  <si>
    <t>Zřízení zemních krajnic bez zhutnění</t>
  </si>
  <si>
    <t>573211111R00</t>
  </si>
  <si>
    <t>Postřik živičný spojovací z asfaltu 0,5-0,7 kg/m2</t>
  </si>
  <si>
    <t>1099*2</t>
  </si>
  <si>
    <t>-382*2</t>
  </si>
  <si>
    <t>577142212R00</t>
  </si>
  <si>
    <t>Beton asfalt. ACO 8,ACO 11,ACO 16, š.nad 3 m, 5 cm</t>
  </si>
  <si>
    <t>914001111R00</t>
  </si>
  <si>
    <t>Osazení svislé doprav.značky a sloupku, bet.základ</t>
  </si>
  <si>
    <t>kus</t>
  </si>
  <si>
    <t>917862111R00</t>
  </si>
  <si>
    <t>Osazení stojat. obrub.bet. s opěrou,lože z C 12/15</t>
  </si>
  <si>
    <t>542+112</t>
  </si>
  <si>
    <t>-37</t>
  </si>
  <si>
    <t>-87</t>
  </si>
  <si>
    <t>-95</t>
  </si>
  <si>
    <t>917932131R00</t>
  </si>
  <si>
    <t>Osazení betonové prefa přídlažby do lože z C20/25</t>
  </si>
  <si>
    <t>542</t>
  </si>
  <si>
    <t>-183</t>
  </si>
  <si>
    <t>919722212R00</t>
  </si>
  <si>
    <t>Dilatační spáry řezané příčné 9 mm,zalítí za tepla</t>
  </si>
  <si>
    <t>37</t>
  </si>
  <si>
    <t>-13,5</t>
  </si>
  <si>
    <t>NAB 500-0001</t>
  </si>
  <si>
    <t>Odrubník nájezdový ABO 100/15/15</t>
  </si>
  <si>
    <t>542*1,02</t>
  </si>
  <si>
    <t>-87*1,02</t>
  </si>
  <si>
    <t>NAB 67390001</t>
  </si>
  <si>
    <t>Textílie jutařská NETEX S300 g/m2, vč.pokládka</t>
  </si>
  <si>
    <t>1099*1,2*1,05</t>
  </si>
  <si>
    <t>604*1,2*1,05</t>
  </si>
  <si>
    <t>-188*1,2*1,05</t>
  </si>
  <si>
    <t>NAB 9950</t>
  </si>
  <si>
    <t>Dodání dopravní značky  vč. kompl</t>
  </si>
  <si>
    <t>12</t>
  </si>
  <si>
    <t>-4</t>
  </si>
  <si>
    <t>592162117.A</t>
  </si>
  <si>
    <t>Přídlažba silniční vysoká  ABK 50/25/10</t>
  </si>
  <si>
    <t>542*2*1,02</t>
  </si>
  <si>
    <t>-183*2*1,02</t>
  </si>
  <si>
    <t>59217421</t>
  </si>
  <si>
    <t>Obrubník chodníkový ABO 14-10 1000/100/250</t>
  </si>
  <si>
    <t>112*1,02</t>
  </si>
  <si>
    <t>-47*1,02</t>
  </si>
  <si>
    <t>59217450</t>
  </si>
  <si>
    <t>Obrubník silniční ABO 100/15/25 II</t>
  </si>
  <si>
    <t>-95*1,02</t>
  </si>
  <si>
    <t>998225111R00</t>
  </si>
  <si>
    <t xml:space="preserve">Přesun hmot, pozemní komunikace, kryt živičný </t>
  </si>
  <si>
    <t>57</t>
  </si>
  <si>
    <t>Kryty štěrkových a živičných komunikací</t>
  </si>
  <si>
    <t>564113510R00</t>
  </si>
  <si>
    <t>Podklad z asf.recyklátu fr. 0-32 po zhutn.tl.10 cm</t>
  </si>
  <si>
    <t>2072</t>
  </si>
  <si>
    <t>564761111R00</t>
  </si>
  <si>
    <t>Podklad z kameniva drceného vel.32-63 mm,tl. 20 cm</t>
  </si>
  <si>
    <t>998222011R00</t>
  </si>
  <si>
    <t>Přesun hmot, pozemní komunikace, kryt z kameniva</t>
  </si>
  <si>
    <t>59</t>
  </si>
  <si>
    <t>Dlažby a předlažby komunikací</t>
  </si>
  <si>
    <t>465928121R00</t>
  </si>
  <si>
    <t>Kladení žlabů spáry MCs</t>
  </si>
  <si>
    <t>83-26</t>
  </si>
  <si>
    <t>85</t>
  </si>
  <si>
    <t>564751111R00</t>
  </si>
  <si>
    <t>Podklad z kameniva drceného vel.32-63 mm,tl. 15 cm</t>
  </si>
  <si>
    <t>604</t>
  </si>
  <si>
    <t>12*0,65*2</t>
  </si>
  <si>
    <t>30*0,65*2</t>
  </si>
  <si>
    <t>-188</t>
  </si>
  <si>
    <t>564752111R00</t>
  </si>
  <si>
    <t>Podklad z kam.drceného 0-63 s výplň.kamen. 15 cm</t>
  </si>
  <si>
    <t>604*1,2</t>
  </si>
  <si>
    <t>564851111R00</t>
  </si>
  <si>
    <t>Podklad ze štěrkodrti fr.16-32 tloušťky 15 cm</t>
  </si>
  <si>
    <t>-12*0,65*2</t>
  </si>
  <si>
    <t>596215041R00</t>
  </si>
  <si>
    <t>Kladení zámkové dlažby tl. 8 cm do drtě tl. 5 cm</t>
  </si>
  <si>
    <t>596291113R00</t>
  </si>
  <si>
    <t>Řezání zámkové dlažby tl. 80 mm</t>
  </si>
  <si>
    <t>155</t>
  </si>
  <si>
    <t>-25</t>
  </si>
  <si>
    <t>915711111R00</t>
  </si>
  <si>
    <t>Vodorovné značení střík.barvou dělících čar 12 cm</t>
  </si>
  <si>
    <t>44*5</t>
  </si>
  <si>
    <t>-12*5</t>
  </si>
  <si>
    <t>915791111R00</t>
  </si>
  <si>
    <t>Předznačení pro začení dělící čáry, vodící proužky</t>
  </si>
  <si>
    <t>NAB -2218</t>
  </si>
  <si>
    <t>Dlažba 20/20/8 - drenážní</t>
  </si>
  <si>
    <t>604*1,03</t>
  </si>
  <si>
    <t>-188*1,03</t>
  </si>
  <si>
    <t>583414034</t>
  </si>
  <si>
    <t>Kamenivo drcené frakce  4/8  B Olomoucký kraj včetně záypu mezer drenážní dlažby</t>
  </si>
  <si>
    <t>604*0,02</t>
  </si>
  <si>
    <t>-188*0,02</t>
  </si>
  <si>
    <t>592275170</t>
  </si>
  <si>
    <t>Žlab odvodňovací TBZ  30/30/10</t>
  </si>
  <si>
    <t>83/0,3*1,03</t>
  </si>
  <si>
    <t>85/0,3*1,03</t>
  </si>
  <si>
    <t>-26/0,3*1,03</t>
  </si>
  <si>
    <t>998223011R00</t>
  </si>
  <si>
    <t xml:space="preserve">Přesun hmot pro pozemní komunikace, kryt dlážděný </t>
  </si>
  <si>
    <t>8</t>
  </si>
  <si>
    <t>Trubní vedení</t>
  </si>
  <si>
    <t>174101101R00</t>
  </si>
  <si>
    <t>Zásyp jam, rýh, šachet se zhutněním</t>
  </si>
  <si>
    <t>175101101R00</t>
  </si>
  <si>
    <t>Obsyp potrubí bez prohození sypaniny</t>
  </si>
  <si>
    <t>212752113R00</t>
  </si>
  <si>
    <t>Trativody z drenážních trubek, lože, DN 160 mm</t>
  </si>
  <si>
    <t>87+60+90</t>
  </si>
  <si>
    <t>273313311R00</t>
  </si>
  <si>
    <t>Beton základových desek prostý B 10</t>
  </si>
  <si>
    <t>1,4*1,4*0,1</t>
  </si>
  <si>
    <t>3,5</t>
  </si>
  <si>
    <t>451575111R00</t>
  </si>
  <si>
    <t>Podkladní vrstva tl. do 25 cm ze štěrkopísku</t>
  </si>
  <si>
    <t>871353121R00</t>
  </si>
  <si>
    <t>Montáž trub z tvrdého PVC, gumový kroužek, DN 200</t>
  </si>
  <si>
    <t>4+5</t>
  </si>
  <si>
    <t>877353121R00</t>
  </si>
  <si>
    <t>Montáž tvarovek odboč. plast. gum. kroužek DN 200</t>
  </si>
  <si>
    <t>3*2</t>
  </si>
  <si>
    <t>895941111R00</t>
  </si>
  <si>
    <t>Zřízení vpusti uliční z dílců typ UV - 50 normální</t>
  </si>
  <si>
    <t>899203111R00</t>
  </si>
  <si>
    <t>Osazení mříží litinových s rámem do 150 kg</t>
  </si>
  <si>
    <t>899331111R00</t>
  </si>
  <si>
    <t>Výšková úprava vstupu do 20 cm, zvýšení poklopu</t>
  </si>
  <si>
    <t>NAB  0500T05</t>
  </si>
  <si>
    <t>Dodání mříže litinové D400</t>
  </si>
  <si>
    <t>NAB-314008</t>
  </si>
  <si>
    <t>Vsakovací galeie 4,3m3 (2,4x3,0x0,61m) vč.integr. šachty a osazení</t>
  </si>
  <si>
    <t>28651669.A</t>
  </si>
  <si>
    <t>Koleno kanalizační KGB 200/ 87° PVC</t>
  </si>
  <si>
    <t>58333674</t>
  </si>
  <si>
    <t>Kamenivo  těžené hrubé, frakce 16-32 třída B</t>
  </si>
  <si>
    <t>T</t>
  </si>
  <si>
    <t>59213110</t>
  </si>
  <si>
    <t>Žlab plnostěnný železobet.  100x20x17 cm vč. montáže</t>
  </si>
  <si>
    <t>59213235</t>
  </si>
  <si>
    <t>Přikrývka 50x20x3 cm vč. montáže</t>
  </si>
  <si>
    <t>85*2</t>
  </si>
  <si>
    <t>KG-200/2</t>
  </si>
  <si>
    <t>Trubka hladká KG DN 200 - DL= 2 m - SN 8</t>
  </si>
  <si>
    <t>ks</t>
  </si>
  <si>
    <t>KGAMS-200</t>
  </si>
  <si>
    <t>Pískované hrdlo šachtové DN 200</t>
  </si>
  <si>
    <t>TBVQ 50/20 CP</t>
  </si>
  <si>
    <t>Horní dílec dešťové vpusti TBV-Q 50/20 CP</t>
  </si>
  <si>
    <t>TBVQ 50/49 KV</t>
  </si>
  <si>
    <t>Spodnídílec dešť.vpusti TBV-Q 50/49 KV</t>
  </si>
  <si>
    <t>TBVQ 50/59 SO</t>
  </si>
  <si>
    <t>Průběž.dílec dešťové vpusti s odtok.TBV-Q 50/59 SO</t>
  </si>
  <si>
    <t>TBVQ 50/59 SV</t>
  </si>
  <si>
    <t>Průběžný dílec dešťové vpusti TBV-Q 50/59 SV</t>
  </si>
  <si>
    <t>998274101R00</t>
  </si>
  <si>
    <t xml:space="preserve">Přesun hmot pro trubní vedení betonové,otevř.výkop </t>
  </si>
  <si>
    <t>9</t>
  </si>
  <si>
    <t>Ostatní konstrukce, bourání</t>
  </si>
  <si>
    <t>113106231R00</t>
  </si>
  <si>
    <t>Rozebrání dlažeb ze zámkové dlažby v kamenivu</t>
  </si>
  <si>
    <t>113107142R00</t>
  </si>
  <si>
    <t>Odstranění podkladu pl.do 200 m2, živice tl. 10 cm</t>
  </si>
  <si>
    <t>1850</t>
  </si>
  <si>
    <t>113107211R00</t>
  </si>
  <si>
    <t>Odstranění podkladu nad 200 m2,kam.těžené tl.10 cm</t>
  </si>
  <si>
    <t>-265</t>
  </si>
  <si>
    <t>113107231R00</t>
  </si>
  <si>
    <t>Odstranění podkladu nad 200 m2, beton, tl.do 15 cm</t>
  </si>
  <si>
    <t>85*1,5*2</t>
  </si>
  <si>
    <t>60*2*2</t>
  </si>
  <si>
    <t>113151111R00</t>
  </si>
  <si>
    <t>Rozebrání ploch ze silničních panelů</t>
  </si>
  <si>
    <t>956</t>
  </si>
  <si>
    <t>113151114R00</t>
  </si>
  <si>
    <t>Fréz.živič.krytu pl.do 500 m2,pruh do 75 cm,tl.5cm</t>
  </si>
  <si>
    <t>35</t>
  </si>
  <si>
    <t>113202111R00</t>
  </si>
  <si>
    <t>Vytrhání obrub z krajníků nebo obrubníků stojatých</t>
  </si>
  <si>
    <t>919731121R00</t>
  </si>
  <si>
    <t>Zarovnání styčné plochy živičné tl. do 5 cm</t>
  </si>
  <si>
    <t>919735111R00</t>
  </si>
  <si>
    <t>Řezání stávajícího živičného krytu tl. do 5 cm</t>
  </si>
  <si>
    <t>961044111R00</t>
  </si>
  <si>
    <t>Bourání základů z betonu prostého</t>
  </si>
  <si>
    <t>979082213R00</t>
  </si>
  <si>
    <t>Vodorovná doprava suti po suchu do 1 km</t>
  </si>
  <si>
    <t>979082219R00</t>
  </si>
  <si>
    <t>Příplatek za dopravu suti po suchu za další 1 km</t>
  </si>
  <si>
    <t>956,4595*9</t>
  </si>
  <si>
    <t>97902-4441.R00</t>
  </si>
  <si>
    <t>Očištění vybour. obrubníků všech loží a výplní</t>
  </si>
  <si>
    <t>97908-7212.R00</t>
  </si>
  <si>
    <t>Nakládání suti na dopravní prostředky</t>
  </si>
  <si>
    <t>NAB -0001.2T00</t>
  </si>
  <si>
    <t>Poplatek za ulož. suti,  výfrezky, živice</t>
  </si>
  <si>
    <t>NAB -0001.T00</t>
  </si>
  <si>
    <t>Poplatek za ulož. suti, bet., obrub.</t>
  </si>
  <si>
    <t>956,4595-375,032</t>
  </si>
  <si>
    <t>01</t>
  </si>
  <si>
    <t>01 SO01 - Dopravní řešení</t>
  </si>
  <si>
    <t>1,5*1,5*1</t>
  </si>
  <si>
    <t>141721102R00</t>
  </si>
  <si>
    <t>Řízené protlačení a vtažení PE d 160 mm, hor.1 - 4</t>
  </si>
  <si>
    <t>1,1+25,7</t>
  </si>
  <si>
    <t>R01</t>
  </si>
  <si>
    <t>Poplatek za uložení zeminy</t>
  </si>
  <si>
    <t>93</t>
  </si>
  <si>
    <t>Dokončovací práce inženýrských staveb</t>
  </si>
  <si>
    <t>275313611R00</t>
  </si>
  <si>
    <t>Beton základových patek prostý C 16/20 (B 20)</t>
  </si>
  <si>
    <t>1,5*1,5*0,1*4</t>
  </si>
  <si>
    <t>NAB 8900</t>
  </si>
  <si>
    <t>Montáž kabelové komory</t>
  </si>
  <si>
    <t>NAB 8910</t>
  </si>
  <si>
    <t>Dodávka kabelové komory vodotěsné 1000x780x300</t>
  </si>
  <si>
    <t>M22</t>
  </si>
  <si>
    <t>Montáž sdělovací a zabezp. techniky</t>
  </si>
  <si>
    <t>220061163R00</t>
  </si>
  <si>
    <t>Roztažení a položení trubky HDPE podél výkopu</t>
  </si>
  <si>
    <t>18+252</t>
  </si>
  <si>
    <t>220061164R00</t>
  </si>
  <si>
    <t>Položení chraničky do výkopu</t>
  </si>
  <si>
    <t>220 06-1166</t>
  </si>
  <si>
    <t>Položení mikrotrubičky do výkopu svazek 3ks</t>
  </si>
  <si>
    <t>28613842</t>
  </si>
  <si>
    <t>Trubka kopoflex  40</t>
  </si>
  <si>
    <t>18*1,03</t>
  </si>
  <si>
    <t>28613843</t>
  </si>
  <si>
    <t>Mikrotrubička 14/10</t>
  </si>
  <si>
    <t>252*3*1,03</t>
  </si>
  <si>
    <t>28613844</t>
  </si>
  <si>
    <t>Koncovka mikrotrubičky 14/10</t>
  </si>
  <si>
    <t>28613845</t>
  </si>
  <si>
    <t>Koncovka chraničky 40</t>
  </si>
  <si>
    <t>28613846</t>
  </si>
  <si>
    <t>Spojka HDPE 40</t>
  </si>
  <si>
    <t>28614007.A</t>
  </si>
  <si>
    <t>Trubka ochranná  d 150 x 4,8 x 6000 mm PEHD vč. položení</t>
  </si>
  <si>
    <t>(8+5+6)/6*1,2</t>
  </si>
  <si>
    <t>900      RT3</t>
  </si>
  <si>
    <t>Hzs - nezmeřitelné práce   čl.17-1a Práce v tarifní třídě 6</t>
  </si>
  <si>
    <t>hod</t>
  </si>
  <si>
    <t>M46</t>
  </si>
  <si>
    <t>Zemní práce při montážích</t>
  </si>
  <si>
    <t>460010011R00</t>
  </si>
  <si>
    <t>Vytýčení trasy  vedení v přehled.terénu, v obci</t>
  </si>
  <si>
    <t>km</t>
  </si>
  <si>
    <t>460200253R00</t>
  </si>
  <si>
    <t>Výkop kabelové rýhy 40/80 cm  hor.3</t>
  </si>
  <si>
    <t>265-8</t>
  </si>
  <si>
    <t>460420022R00</t>
  </si>
  <si>
    <t>Zřízení kab.lože v rýze do 65 cm z písku 10 cm</t>
  </si>
  <si>
    <t>460490012R00</t>
  </si>
  <si>
    <t>Zakrytí kabelu výstražnou folií PVC, šířka 33 cm</t>
  </si>
  <si>
    <t>460560253R00</t>
  </si>
  <si>
    <t>Zához rýhy 40/80 cm, hornina třídy 3</t>
  </si>
  <si>
    <t>02</t>
  </si>
  <si>
    <t>SO02 - Trasa trubkového vedení</t>
  </si>
  <si>
    <t>02 SO02 - Trasa trubkového vedení</t>
  </si>
  <si>
    <t>0,8*0,8*1*4</t>
  </si>
  <si>
    <t>2,56+22,5</t>
  </si>
  <si>
    <t>M21</t>
  </si>
  <si>
    <t>Elektromontáže</t>
  </si>
  <si>
    <t>210202111R00</t>
  </si>
  <si>
    <t>Montáž svítidla veřejného osvětlení na výložník</t>
  </si>
  <si>
    <t>210204203R00</t>
  </si>
  <si>
    <t>Elektrovýzbroj stožáru</t>
  </si>
  <si>
    <t>210204221R00</t>
  </si>
  <si>
    <t>Demontáž osvět.stož.</t>
  </si>
  <si>
    <t>210220021R00</t>
  </si>
  <si>
    <t>Vedení uzemňovací v zemi FeZn do 120 mm2 vč.svorek</t>
  </si>
  <si>
    <t>270311400U00</t>
  </si>
  <si>
    <t>Základová kce beton C16/20-bednění límec sloupu</t>
  </si>
  <si>
    <t>275311126</t>
  </si>
  <si>
    <t>Pouzdrový základ pro stožáry VO do 10 m klasický trubkový</t>
  </si>
  <si>
    <t>NAB-530</t>
  </si>
  <si>
    <t>Stožár hliníkový kužel. 6,5m, hlinik prum114/60mm elox</t>
  </si>
  <si>
    <t>NAB-531</t>
  </si>
  <si>
    <t>Stožárová rozvodnice TB-1, IP54, pojistka</t>
  </si>
  <si>
    <t>NAB-532</t>
  </si>
  <si>
    <t>Svítidlo LED 17W</t>
  </si>
  <si>
    <t>NAB-534</t>
  </si>
  <si>
    <t>Kabel-J 3x1,5</t>
  </si>
  <si>
    <t>233,5*1,2</t>
  </si>
  <si>
    <t>R02.3</t>
  </si>
  <si>
    <t>UD1/60-500, výložník na stožár</t>
  </si>
  <si>
    <t>R04</t>
  </si>
  <si>
    <t>Spojovací materiál zemnící soustavy vč. montáže</t>
  </si>
  <si>
    <t>kpl</t>
  </si>
  <si>
    <t>R05</t>
  </si>
  <si>
    <t>Dodávka + uložení zemního kabelu CYKY-J 4x10 vč. zapojení, kabel v chráničce D63</t>
  </si>
  <si>
    <t>233,5*1,1</t>
  </si>
  <si>
    <t>R06</t>
  </si>
  <si>
    <t>Dodávka + natažení kabelu CYKY-J 3*1,5 vč. zapojení</t>
  </si>
  <si>
    <t>45*1,1</t>
  </si>
  <si>
    <t>(8+5)/6*1,2</t>
  </si>
  <si>
    <t>233,5-8</t>
  </si>
  <si>
    <t>03</t>
  </si>
  <si>
    <t>SO03 - Veřejné osvětlení</t>
  </si>
  <si>
    <t>03 SO03 - Veřejné osvětlení</t>
  </si>
  <si>
    <t>07</t>
  </si>
  <si>
    <t>Provozní vlivy</t>
  </si>
  <si>
    <t>073</t>
  </si>
  <si>
    <t>Ztížený pohyb vozidel v centrech měst</t>
  </si>
  <si>
    <t>soubor</t>
  </si>
  <si>
    <t>Náklady vznikající z důvodu ztíženého pohybu vozidel při husté dopravě ve městech nebo omezeného vjezdu do center velkoměst, historických center apod.</t>
  </si>
  <si>
    <t>Projednání a zajištění případného zvláštního užívání komunikací a užívání veřejných ploch včetně úhrady vyměřených poplatků a nájemného.</t>
  </si>
  <si>
    <t>Náklady a poplatky spojené s užíváním veřejných ploch a prostranství, zábory vč.vyřízení potřebných dokladů na příslušných úřadech pokud jsou stavebními pracemi nebo souvisejícími činnostmi dotčeny, a to včetně užívání ploch v souvislosti s uložením stavebního materiálu nebo stavebního odpadu.</t>
  </si>
  <si>
    <t>F2010</t>
  </si>
  <si>
    <t>Průzkumné práce</t>
  </si>
  <si>
    <t>NAB-55205</t>
  </si>
  <si>
    <t>Vytyčení stavby a geodetické práce</t>
  </si>
  <si>
    <t xml:space="preserve">Soubor vytyčení a geodetické práce </t>
  </si>
  <si>
    <t>NAB-55206</t>
  </si>
  <si>
    <t>Zátěžové zkoušky na pláni</t>
  </si>
  <si>
    <t>NAB-55207</t>
  </si>
  <si>
    <t>Vytyčení inž. sítí</t>
  </si>
  <si>
    <t xml:space="preserve">Soubor vytyčení sítí </t>
  </si>
  <si>
    <t>F2030</t>
  </si>
  <si>
    <t>Inženýrská činnost</t>
  </si>
  <si>
    <t>0452</t>
  </si>
  <si>
    <t>Kompletační a koordinační činnost</t>
  </si>
  <si>
    <t>Jedná se o zajišťování:</t>
  </si>
  <si>
    <t>* činností souvisejících se zakázkou-tj.účastí všech zainteresovaných osob ve všech fázích přípravy,realizace i dokončení zakázky,komplexního vyzkoušení a měření, odstranění vad díla podléhajících záruční lhůtě.</t>
  </si>
  <si>
    <t>* poradenství (technická pomoc,aj.)</t>
  </si>
  <si>
    <t>* podkladů (výkresů,rozpočtů,posudků,zkoušek,protokolů apod.)včetně zakreslování změn do výkresů, ke kterým došlo v průběhu výstavby.</t>
  </si>
  <si>
    <t>* účasti zástupců zainteresovaných stran na jednáních,zkouškách,odevzdávání a přebírání konstrukcí,objektů a celků.</t>
  </si>
  <si>
    <t>* kontroly činností na staveništi,výše uvedených činností i souvisejících správních činností</t>
  </si>
  <si>
    <t>Dokumentace skutečného provedení stavby včetně   vyhotovení v listinné formě a  v elektronické formě na CD v počtech a formátu dle SOD. Náklady na geodetické vytýčení vč.nákladů na vypracování podkladů pro zápis do katastru v počtu a formě dle SOD.</t>
  </si>
  <si>
    <t>Předání záručních listů, popř. návodů k obsluze v českém jazyce nebo v úředně ověřeném překladu.</t>
  </si>
  <si>
    <t>Zajištění a předání atestů a dokladů o požadovaných vlastnostech výrobků k předání předmětu veřejné zakázky ( vč.případných prohlášení o shodě dle zákona č. 22/1997 Sb. O technických požadavcích na výrobky).</t>
  </si>
  <si>
    <t>Zajištění a provedení všech nutných zkoušek dle norem ČSN případně jiných norem, revizí vztahujících se k prováděnému předmětu veřejné zakázky, vč. pořízení protokolů,revizních zpráv.</t>
  </si>
  <si>
    <t>Oznámení zahájení stavebních prací správcům sítí před zahájením prací v souladu s projektovou dokumentací, platnými rozhodnutími a vyjádřeními.</t>
  </si>
  <si>
    <t>Předložení dokladů o nezávadném zneškodňování odpadu.</t>
  </si>
  <si>
    <t>Vypracování dílenské dokumentace dle nutnosti,potřeb nebo i na vyžádání investora.</t>
  </si>
  <si>
    <t>Koordinační činnost spočívá především v koordinaci prací a dodávek mezi dodavateli, stanovením pořadí případně souběžného provádění provádění prací. Týká se veškerých činností souvisejících se zakázkou.</t>
  </si>
  <si>
    <t>Dle požadavků investora.</t>
  </si>
  <si>
    <t>F2040</t>
  </si>
  <si>
    <t>0329</t>
  </si>
  <si>
    <t>Náklady na provoz a údržbu vybavení staveniště  </t>
  </si>
  <si>
    <t>Zahrnuje náklady na provoz a údržbu veškerého vybavení staveniště.</t>
  </si>
  <si>
    <t xml:space="preserve">Náklady na vybavení objektů zařízení staveniště, ostraha staveniště,  náklady na potřebný úklid v prostorách zařízení staveniště, náklady na nutnou údržbu a opravy na objektech zařízení staveniště . </t>
  </si>
  <si>
    <t>0342</t>
  </si>
  <si>
    <t>Oplocení staveniště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</si>
  <si>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 Náklady na zřízení oplocení v=1,8 m a náklady na zřízení mezideponií. Náklady na vybavení staveniště bezpečnostními prvky v souladu s platnou legislativou BOZP.</t>
  </si>
  <si>
    <t>0344</t>
  </si>
  <si>
    <t>Dopravní značení na staveništi  i v jeho bezprostředním okolí</t>
  </si>
  <si>
    <t>Jedná se o dopravní značení na staveništi a v jeho bezprostřední m okolí, včetně značení staveniště pro probíhající provoz investora nebo třetích osob.</t>
  </si>
  <si>
    <t>Zajištění dopravního značení k dopravním omezením, projednání s dotčenými orgány, jejich údržba, přemísťování po dobu realizace díla a následné odstranění po předání díla.</t>
  </si>
  <si>
    <t>0345</t>
  </si>
  <si>
    <t>Informační tabule stavby</t>
  </si>
  <si>
    <t>Zohledňuje náklady na vyrobení a osazení informačních tabulí (označení) stavby.</t>
  </si>
  <si>
    <t>Označení stavby,investora,….</t>
  </si>
  <si>
    <t>Řádné vyznačení obvodu staveniště informačními a výstražnými tabulkami dle platných předpisů BOZP.</t>
  </si>
  <si>
    <t>Informační tabule (velikost, vzhled a umístění) dle vzoru - viz obchodní podmínky</t>
  </si>
  <si>
    <t>0391</t>
  </si>
  <si>
    <t>Rozebrání, bourání a odvoz zařízení staveniště</t>
  </si>
  <si>
    <t>Postihuje náklady na rozebrání, bourání a odvoz veškerého zařízení staveniště (jsou zde zahrnuty veškeré náklady této povahy mimo úpravu terénu do původního stavu).</t>
  </si>
  <si>
    <t>0392</t>
  </si>
  <si>
    <t>Úprava terénu</t>
  </si>
  <si>
    <t>Jedná se o náklady za práce, jejichž smyslem je uvedení místa zařízení staveniště do původního stavu.</t>
  </si>
  <si>
    <t>Uvedení všech povrchů dotčených stavbou do původního stavu (komunikace,chodníky,zeleň,příkopy,propustky…)</t>
  </si>
  <si>
    <t>04</t>
  </si>
  <si>
    <t>VRN</t>
  </si>
  <si>
    <t>04 VRN</t>
  </si>
  <si>
    <t>KOM-279 Parkování na ul. Zborovská, Kroměříž</t>
  </si>
  <si>
    <t>Etapa 1</t>
  </si>
  <si>
    <t>SO01 - Dopravní řešení - etapa 1</t>
  </si>
  <si>
    <t>02  - SO01 - Dopravní řešení - 1 etapa</t>
  </si>
  <si>
    <t>Výkaz výměr</t>
  </si>
  <si>
    <t>Výkaz výměr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</si>
</sst>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9"/>
      <name val="Arial CE"/>
    </font>
    <font>
      <b/>
      <sz val="4"/>
      <color indexed="22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name val="Arial CE"/>
    </font>
    <font>
      <sz val="10"/>
      <color indexed="9"/>
      <name val="Arial CE"/>
    </font>
    <font>
      <sz val="8"/>
      <color indexed="17"/>
      <name val="Arial CE"/>
      <family val="2"/>
      <charset val="238"/>
    </font>
    <font>
      <sz val="10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sz val="8"/>
      <color indexed="9"/>
      <name val="Arial CE"/>
    </font>
    <font>
      <sz val="4"/>
      <color indexed="9"/>
      <name val="Arial CE"/>
      <family val="2"/>
      <charset val="238"/>
    </font>
    <font>
      <sz val="4"/>
      <color indexed="22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b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4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0" fillId="0" borderId="0" xfId="0" applyNumberForma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right" vertical="center"/>
    </xf>
    <xf numFmtId="0" fontId="0" fillId="0" borderId="5" xfId="0" applyBorder="1" applyAlignment="1">
      <alignment vertical="center"/>
    </xf>
    <xf numFmtId="4" fontId="0" fillId="0" borderId="6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8" fillId="3" borderId="0" xfId="0" applyNumberFormat="1" applyFont="1" applyFill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3" borderId="0" xfId="0" applyNumberFormat="1" applyFill="1" applyAlignment="1">
      <alignment vertical="center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vertical="center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5" xfId="0" applyNumberFormat="1" applyFont="1" applyBorder="1"/>
    <xf numFmtId="3" fontId="4" fillId="0" borderId="18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" xfId="0" applyNumberFormat="1" applyFont="1" applyFill="1" applyBorder="1" applyAlignment="1">
      <alignment horizontal="right" vertical="center"/>
    </xf>
    <xf numFmtId="3" fontId="4" fillId="4" borderId="15" xfId="0" applyNumberFormat="1" applyFont="1" applyFill="1" applyBorder="1" applyAlignment="1">
      <alignment horizontal="right" vertical="center"/>
    </xf>
    <xf numFmtId="3" fontId="4" fillId="4" borderId="16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/>
    <xf numFmtId="0" fontId="10" fillId="0" borderId="0" xfId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0" fillId="3" borderId="19" xfId="1" applyFill="1" applyBorder="1" applyAlignment="1">
      <alignment horizontal="left"/>
    </xf>
    <xf numFmtId="0" fontId="10" fillId="3" borderId="20" xfId="1" applyFill="1" applyBorder="1" applyAlignment="1">
      <alignment horizontal="center"/>
    </xf>
    <xf numFmtId="0" fontId="13" fillId="3" borderId="20" xfId="1" applyFont="1" applyFill="1" applyBorder="1"/>
    <xf numFmtId="49" fontId="10" fillId="3" borderId="21" xfId="1" applyNumberFormat="1" applyFill="1" applyBorder="1"/>
    <xf numFmtId="0" fontId="10" fillId="3" borderId="20" xfId="1" applyFill="1" applyBorder="1" applyAlignment="1">
      <alignment horizontal="right"/>
    </xf>
    <xf numFmtId="0" fontId="10" fillId="3" borderId="20" xfId="1" applyFill="1" applyBorder="1"/>
    <xf numFmtId="0" fontId="10" fillId="3" borderId="22" xfId="1" applyFill="1" applyBorder="1"/>
    <xf numFmtId="49" fontId="10" fillId="3" borderId="23" xfId="1" applyNumberFormat="1" applyFill="1" applyBorder="1" applyAlignment="1">
      <alignment horizontal="left"/>
    </xf>
    <xf numFmtId="0" fontId="10" fillId="3" borderId="24" xfId="1" applyFill="1" applyBorder="1" applyAlignment="1">
      <alignment horizontal="center"/>
    </xf>
    <xf numFmtId="0" fontId="13" fillId="3" borderId="24" xfId="1" applyFont="1" applyFill="1" applyBorder="1"/>
    <xf numFmtId="49" fontId="10" fillId="3" borderId="25" xfId="1" applyNumberFormat="1" applyFill="1" applyBorder="1"/>
    <xf numFmtId="0" fontId="10" fillId="3" borderId="24" xfId="1" applyFill="1" applyBorder="1" applyAlignment="1">
      <alignment horizontal="right"/>
    </xf>
    <xf numFmtId="0" fontId="10" fillId="3" borderId="24" xfId="1" applyFill="1" applyBorder="1"/>
    <xf numFmtId="0" fontId="10" fillId="3" borderId="26" xfId="1" applyFill="1" applyBorder="1"/>
    <xf numFmtId="0" fontId="3" fillId="0" borderId="0" xfId="1" applyFont="1"/>
    <xf numFmtId="0" fontId="10" fillId="0" borderId="0" xfId="1" applyAlignment="1">
      <alignment horizontal="right"/>
    </xf>
    <xf numFmtId="49" fontId="14" fillId="3" borderId="16" xfId="1" applyNumberFormat="1" applyFont="1" applyFill="1" applyBorder="1" applyAlignment="1">
      <alignment wrapText="1"/>
    </xf>
    <xf numFmtId="0" fontId="14" fillId="3" borderId="3" xfId="1" applyFont="1" applyFill="1" applyBorder="1" applyAlignment="1">
      <alignment horizontal="center" wrapText="1"/>
    </xf>
    <xf numFmtId="0" fontId="14" fillId="3" borderId="16" xfId="1" applyFont="1" applyFill="1" applyBorder="1" applyAlignment="1">
      <alignment horizontal="center" wrapText="1"/>
    </xf>
    <xf numFmtId="0" fontId="10" fillId="3" borderId="16" xfId="1" applyFill="1" applyBorder="1" applyAlignment="1">
      <alignment wrapText="1" shrinkToFit="1"/>
    </xf>
    <xf numFmtId="0" fontId="10" fillId="0" borderId="0" xfId="1" applyAlignment="1">
      <alignment wrapText="1"/>
    </xf>
    <xf numFmtId="0" fontId="15" fillId="2" borderId="4" xfId="1" applyFont="1" applyFill="1" applyBorder="1" applyAlignment="1">
      <alignment horizontal="center"/>
    </xf>
    <xf numFmtId="49" fontId="7" fillId="2" borderId="7" xfId="1" applyNumberFormat="1" applyFont="1" applyFill="1" applyBorder="1" applyAlignment="1">
      <alignment horizontal="left"/>
    </xf>
    <xf numFmtId="0" fontId="7" fillId="2" borderId="7" xfId="1" applyFont="1" applyFill="1" applyBorder="1"/>
    <xf numFmtId="0" fontId="10" fillId="2" borderId="7" xfId="1" applyFill="1" applyBorder="1" applyAlignment="1">
      <alignment horizontal="center"/>
    </xf>
    <xf numFmtId="0" fontId="10" fillId="2" borderId="7" xfId="1" applyFill="1" applyBorder="1" applyAlignment="1">
      <alignment horizontal="right"/>
    </xf>
    <xf numFmtId="0" fontId="10" fillId="2" borderId="5" xfId="1" applyFill="1" applyBorder="1"/>
    <xf numFmtId="0" fontId="10" fillId="2" borderId="6" xfId="1" applyFill="1" applyBorder="1"/>
    <xf numFmtId="0" fontId="10" fillId="2" borderId="8" xfId="1" applyFill="1" applyBorder="1"/>
    <xf numFmtId="0" fontId="16" fillId="0" borderId="0" xfId="1" applyFont="1"/>
    <xf numFmtId="0" fontId="17" fillId="0" borderId="17" xfId="1" applyFont="1" applyBorder="1" applyAlignment="1">
      <alignment horizontal="center" vertical="top"/>
    </xf>
    <xf numFmtId="49" fontId="18" fillId="0" borderId="17" xfId="1" applyNumberFormat="1" applyFont="1" applyBorder="1" applyAlignment="1">
      <alignment horizontal="left" vertical="top" shrinkToFit="1"/>
    </xf>
    <xf numFmtId="0" fontId="18" fillId="0" borderId="17" xfId="1" applyFont="1" applyBorder="1" applyAlignment="1">
      <alignment vertical="top" wrapText="1"/>
    </xf>
    <xf numFmtId="49" fontId="19" fillId="0" borderId="17" xfId="1" applyNumberFormat="1" applyFont="1" applyBorder="1" applyAlignment="1">
      <alignment horizontal="center" shrinkToFit="1"/>
    </xf>
    <xf numFmtId="4" fontId="18" fillId="0" borderId="17" xfId="1" applyNumberFormat="1" applyFont="1" applyBorder="1" applyAlignment="1">
      <alignment horizontal="right" shrinkToFit="1"/>
    </xf>
    <xf numFmtId="4" fontId="19" fillId="0" borderId="17" xfId="1" applyNumberFormat="1" applyFont="1" applyBorder="1" applyAlignment="1" applyProtection="1">
      <alignment horizontal="right"/>
      <protection locked="0"/>
    </xf>
    <xf numFmtId="4" fontId="19" fillId="0" borderId="17" xfId="1" applyNumberFormat="1" applyFont="1" applyBorder="1"/>
    <xf numFmtId="165" fontId="17" fillId="0" borderId="17" xfId="1" applyNumberFormat="1" applyFont="1" applyBorder="1"/>
    <xf numFmtId="4" fontId="17" fillId="0" borderId="8" xfId="1" applyNumberFormat="1" applyFont="1" applyBorder="1"/>
    <xf numFmtId="0" fontId="20" fillId="0" borderId="0" xfId="1" applyFont="1"/>
    <xf numFmtId="0" fontId="3" fillId="0" borderId="18" xfId="1" applyFont="1" applyBorder="1" applyAlignment="1">
      <alignment horizontal="center"/>
    </xf>
    <xf numFmtId="49" fontId="3" fillId="0" borderId="18" xfId="1" applyNumberFormat="1" applyFont="1" applyBorder="1" applyAlignment="1">
      <alignment horizontal="left"/>
    </xf>
    <xf numFmtId="4" fontId="10" fillId="0" borderId="5" xfId="1" applyNumberFormat="1" applyBorder="1"/>
    <xf numFmtId="0" fontId="23" fillId="0" borderId="0" xfId="1" applyFont="1" applyAlignment="1">
      <alignment wrapText="1"/>
    </xf>
    <xf numFmtId="4" fontId="24" fillId="5" borderId="29" xfId="1" applyNumberFormat="1" applyFont="1" applyFill="1" applyBorder="1" applyAlignment="1">
      <alignment horizontal="right" wrapText="1"/>
    </xf>
    <xf numFmtId="0" fontId="24" fillId="5" borderId="4" xfId="1" applyFont="1" applyFill="1" applyBorder="1" applyAlignment="1">
      <alignment horizontal="left" wrapText="1"/>
    </xf>
    <xf numFmtId="0" fontId="24" fillId="0" borderId="5" xfId="0" applyFont="1" applyBorder="1" applyAlignment="1">
      <alignment horizontal="right"/>
    </xf>
    <xf numFmtId="0" fontId="10" fillId="0" borderId="4" xfId="1" applyBorder="1"/>
    <xf numFmtId="0" fontId="26" fillId="0" borderId="0" xfId="1" applyFont="1" applyAlignment="1">
      <alignment wrapText="1"/>
    </xf>
    <xf numFmtId="0" fontId="20" fillId="0" borderId="0" xfId="1" applyFont="1" applyAlignment="1">
      <alignment wrapText="1"/>
    </xf>
    <xf numFmtId="0" fontId="27" fillId="3" borderId="1" xfId="1" applyFont="1" applyFill="1" applyBorder="1" applyAlignment="1">
      <alignment horizontal="center"/>
    </xf>
    <xf numFmtId="49" fontId="13" fillId="3" borderId="2" xfId="1" applyNumberFormat="1" applyFont="1" applyFill="1" applyBorder="1" applyAlignment="1">
      <alignment horizontal="left"/>
    </xf>
    <xf numFmtId="0" fontId="13" fillId="3" borderId="2" xfId="1" applyFont="1" applyFill="1" applyBorder="1" applyAlignment="1">
      <alignment horizontal="left"/>
    </xf>
    <xf numFmtId="0" fontId="10" fillId="3" borderId="2" xfId="1" applyFill="1" applyBorder="1" applyAlignment="1">
      <alignment horizontal="center"/>
    </xf>
    <xf numFmtId="4" fontId="10" fillId="3" borderId="2" xfId="1" applyNumberFormat="1" applyFill="1" applyBorder="1" applyAlignment="1">
      <alignment horizontal="right"/>
    </xf>
    <xf numFmtId="3" fontId="7" fillId="3" borderId="3" xfId="1" applyNumberFormat="1" applyFont="1" applyFill="1" applyBorder="1"/>
    <xf numFmtId="0" fontId="10" fillId="3" borderId="1" xfId="1" applyFill="1" applyBorder="1"/>
    <xf numFmtId="4" fontId="7" fillId="3" borderId="3" xfId="1" applyNumberFormat="1" applyFont="1" applyFill="1" applyBorder="1"/>
    <xf numFmtId="0" fontId="10" fillId="3" borderId="2" xfId="1" applyFill="1" applyBorder="1"/>
    <xf numFmtId="4" fontId="10" fillId="0" borderId="0" xfId="1" applyNumberFormat="1"/>
    <xf numFmtId="4" fontId="20" fillId="0" borderId="0" xfId="1" applyNumberFormat="1" applyFont="1"/>
    <xf numFmtId="3" fontId="20" fillId="0" borderId="0" xfId="1" applyNumberFormat="1" applyFont="1"/>
    <xf numFmtId="0" fontId="28" fillId="2" borderId="1" xfId="1" applyFont="1" applyFill="1" applyBorder="1" applyAlignment="1">
      <alignment horizontal="center"/>
    </xf>
    <xf numFmtId="49" fontId="13" fillId="2" borderId="2" xfId="1" applyNumberFormat="1" applyFont="1" applyFill="1" applyBorder="1" applyAlignment="1">
      <alignment horizontal="left"/>
    </xf>
    <xf numFmtId="0" fontId="13" fillId="2" borderId="2" xfId="1" applyFont="1" applyFill="1" applyBorder="1"/>
    <xf numFmtId="0" fontId="10" fillId="2" borderId="2" xfId="1" applyFill="1" applyBorder="1" applyAlignment="1">
      <alignment horizontal="center"/>
    </xf>
    <xf numFmtId="4" fontId="10" fillId="2" borderId="2" xfId="1" applyNumberFormat="1" applyFill="1" applyBorder="1" applyAlignment="1">
      <alignment horizontal="right"/>
    </xf>
    <xf numFmtId="3" fontId="7" fillId="2" borderId="3" xfId="1" applyNumberFormat="1" applyFont="1" applyFill="1" applyBorder="1"/>
    <xf numFmtId="0" fontId="10" fillId="2" borderId="2" xfId="1" applyFill="1" applyBorder="1"/>
    <xf numFmtId="4" fontId="7" fillId="2" borderId="3" xfId="1" applyNumberFormat="1" applyFont="1" applyFill="1" applyBorder="1"/>
    <xf numFmtId="3" fontId="10" fillId="0" borderId="0" xfId="1" applyNumberFormat="1"/>
    <xf numFmtId="0" fontId="7" fillId="0" borderId="0" xfId="1" applyFont="1"/>
    <xf numFmtId="0" fontId="29" fillId="0" borderId="0" xfId="1" applyFont="1"/>
    <xf numFmtId="0" fontId="30" fillId="0" borderId="0" xfId="1" applyFont="1"/>
    <xf numFmtId="3" fontId="30" fillId="0" borderId="0" xfId="1" applyNumberFormat="1" applyFont="1" applyAlignment="1">
      <alignment horizontal="right"/>
    </xf>
    <xf numFmtId="4" fontId="30" fillId="0" borderId="0" xfId="1" applyNumberFormat="1" applyFont="1"/>
    <xf numFmtId="0" fontId="7" fillId="0" borderId="4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0" fontId="1" fillId="0" borderId="0" xfId="1" applyFont="1"/>
    <xf numFmtId="0" fontId="10" fillId="0" borderId="0" xfId="1" applyAlignment="1">
      <alignment horizontal="center"/>
    </xf>
    <xf numFmtId="0" fontId="31" fillId="0" borderId="0" xfId="0" applyFont="1"/>
    <xf numFmtId="4" fontId="0" fillId="0" borderId="7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0" fillId="0" borderId="14" xfId="0" applyNumberFormat="1" applyBorder="1" applyAlignment="1">
      <alignment horizontal="right" vertical="center"/>
    </xf>
    <xf numFmtId="49" fontId="24" fillId="5" borderId="27" xfId="1" applyNumberFormat="1" applyFont="1" applyFill="1" applyBorder="1" applyAlignment="1">
      <alignment horizontal="left" wrapText="1"/>
    </xf>
    <xf numFmtId="49" fontId="25" fillId="0" borderId="28" xfId="0" applyNumberFormat="1" applyFont="1" applyBorder="1" applyAlignment="1">
      <alignment horizontal="left" wrapText="1"/>
    </xf>
    <xf numFmtId="0" fontId="6" fillId="0" borderId="0" xfId="1" applyFont="1" applyAlignment="1">
      <alignment horizontal="left"/>
    </xf>
    <xf numFmtId="0" fontId="21" fillId="5" borderId="4" xfId="1" applyFont="1" applyFill="1" applyBorder="1" applyAlignment="1">
      <alignment horizontal="left" wrapText="1" indent="1"/>
    </xf>
    <xf numFmtId="0" fontId="22" fillId="0" borderId="0" xfId="0" applyFont="1" applyAlignment="1">
      <alignment wrapText="1"/>
    </xf>
    <xf numFmtId="0" fontId="22" fillId="0" borderId="5" xfId="0" applyFont="1" applyBorder="1" applyAlignment="1">
      <alignment wrapText="1"/>
    </xf>
    <xf numFmtId="4" fontId="18" fillId="0" borderId="6" xfId="1" applyNumberFormat="1" applyFont="1" applyBorder="1" applyAlignment="1">
      <alignment horizontal="right" shrinkToFit="1"/>
    </xf>
    <xf numFmtId="4" fontId="19" fillId="0" borderId="8" xfId="1" applyNumberFormat="1" applyFont="1" applyBorder="1"/>
    <xf numFmtId="4" fontId="19" fillId="0" borderId="30" xfId="1" applyNumberFormat="1" applyFont="1" applyBorder="1" applyAlignment="1" applyProtection="1">
      <alignment horizontal="right"/>
      <protection locked="0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S\BUILDpower\MSOffice\RK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Stavba"/>
      <sheetName val="Objekt"/>
      <sheetName val="List1"/>
    </sheetNames>
    <sheetDataSet>
      <sheetData sheetId="0" refreshError="1"/>
      <sheetData sheetId="1">
        <row r="19">
          <cell r="D19">
            <v>9</v>
          </cell>
        </row>
        <row r="21">
          <cell r="D21">
            <v>19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/>
  <dimension ref="B1:N44"/>
  <sheetViews>
    <sheetView showGridLines="0" tabSelected="1" zoomScaleNormal="75" zoomScaleSheetLayoutView="75" workbookViewId="0">
      <selection activeCell="C3" sqref="C3"/>
    </sheetView>
  </sheetViews>
  <sheetFormatPr defaultRowHeight="12.75" x14ac:dyDescent="0.2"/>
  <cols>
    <col min="1" max="1" width="0.5703125" customWidth="1"/>
    <col min="2" max="2" width="7.140625" customWidth="1"/>
    <col min="4" max="4" width="19.7109375" customWidth="1"/>
    <col min="5" max="5" width="7" customWidth="1"/>
    <col min="6" max="6" width="16.7109375" customWidth="1"/>
    <col min="7" max="8" width="11" customWidth="1"/>
    <col min="9" max="9" width="12.85546875" customWidth="1"/>
    <col min="10" max="14" width="10.7109375" customWidth="1"/>
  </cols>
  <sheetData>
    <row r="1" spans="2:14" ht="12" customHeight="1" x14ac:dyDescent="0.2"/>
    <row r="2" spans="2:14" ht="17.25" customHeight="1" x14ac:dyDescent="0.25">
      <c r="B2" s="1"/>
      <c r="C2" s="2" t="s">
        <v>527</v>
      </c>
      <c r="E2" s="3"/>
      <c r="F2" s="2"/>
      <c r="G2" s="1"/>
      <c r="H2" s="4" t="s">
        <v>0</v>
      </c>
      <c r="I2" s="5">
        <f ca="1">TODAY()</f>
        <v>45744</v>
      </c>
      <c r="J2" s="1"/>
    </row>
    <row r="3" spans="2:14" ht="6" customHeight="1" x14ac:dyDescent="0.2">
      <c r="C3" s="6"/>
      <c r="D3" s="7" t="s">
        <v>1</v>
      </c>
    </row>
    <row r="4" spans="2:14" ht="4.5" customHeight="1" x14ac:dyDescent="0.2"/>
    <row r="5" spans="2:14" ht="13.5" customHeight="1" x14ac:dyDescent="0.25">
      <c r="C5" s="8" t="s">
        <v>2</v>
      </c>
      <c r="D5" s="9" t="s">
        <v>522</v>
      </c>
      <c r="E5" s="10"/>
      <c r="F5" s="11"/>
      <c r="G5" s="11"/>
      <c r="H5" s="11"/>
      <c r="N5" s="5"/>
    </row>
    <row r="6" spans="2:14" ht="15.75" x14ac:dyDescent="0.25">
      <c r="D6" s="161" t="s">
        <v>523</v>
      </c>
    </row>
    <row r="7" spans="2:14" x14ac:dyDescent="0.2">
      <c r="C7" s="12" t="s">
        <v>3</v>
      </c>
      <c r="D7" s="13"/>
      <c r="H7" s="14" t="s">
        <v>4</v>
      </c>
      <c r="I7" s="13"/>
      <c r="J7" s="13"/>
    </row>
    <row r="8" spans="2:14" x14ac:dyDescent="0.2">
      <c r="D8" s="13"/>
      <c r="H8" s="14" t="s">
        <v>5</v>
      </c>
      <c r="I8" s="13"/>
      <c r="J8" s="13"/>
    </row>
    <row r="9" spans="2:14" x14ac:dyDescent="0.2">
      <c r="C9" s="14"/>
      <c r="D9" s="13"/>
      <c r="H9" s="14"/>
      <c r="I9" s="13"/>
    </row>
    <row r="10" spans="2:14" x14ac:dyDescent="0.2">
      <c r="H10" s="14"/>
      <c r="I10" s="13"/>
    </row>
    <row r="11" spans="2:14" x14ac:dyDescent="0.2">
      <c r="C11" s="12" t="s">
        <v>6</v>
      </c>
      <c r="D11" s="13"/>
      <c r="H11" s="14" t="s">
        <v>4</v>
      </c>
      <c r="I11" s="13"/>
      <c r="J11" s="13"/>
    </row>
    <row r="12" spans="2:14" x14ac:dyDescent="0.2">
      <c r="D12" s="13"/>
      <c r="H12" s="14" t="s">
        <v>5</v>
      </c>
      <c r="I12" s="13"/>
      <c r="J12" s="13"/>
    </row>
    <row r="13" spans="2:14" ht="12.75" customHeight="1" x14ac:dyDescent="0.2">
      <c r="C13" s="14"/>
      <c r="D13" s="13"/>
      <c r="I13" s="14"/>
    </row>
    <row r="14" spans="2:14" ht="0.75" hidden="1" customHeight="1" x14ac:dyDescent="0.2">
      <c r="I14" s="14"/>
    </row>
    <row r="15" spans="2:14" ht="4.5" customHeight="1" x14ac:dyDescent="0.2">
      <c r="I15" s="14"/>
    </row>
    <row r="16" spans="2:14" ht="4.5" customHeight="1" x14ac:dyDescent="0.2"/>
    <row r="17" spans="2:11" ht="3.75" customHeight="1" x14ac:dyDescent="0.2"/>
    <row r="18" spans="2:11" ht="13.5" customHeight="1" x14ac:dyDescent="0.2">
      <c r="B18" s="15"/>
      <c r="C18" s="16"/>
      <c r="D18" s="16"/>
      <c r="E18" s="17"/>
      <c r="F18" s="18"/>
      <c r="G18" s="19"/>
      <c r="H18" s="20"/>
      <c r="I18" s="21" t="s">
        <v>7</v>
      </c>
      <c r="J18" s="22"/>
    </row>
    <row r="19" spans="2:11" ht="15" customHeight="1" x14ac:dyDescent="0.2">
      <c r="B19" s="23" t="s">
        <v>8</v>
      </c>
      <c r="C19" s="24"/>
      <c r="D19" s="25">
        <v>15</v>
      </c>
      <c r="E19" s="26" t="s">
        <v>9</v>
      </c>
      <c r="F19" s="27"/>
      <c r="G19" s="28"/>
      <c r="H19" s="162">
        <f>CEILING(G34,1)</f>
        <v>0</v>
      </c>
      <c r="I19" s="163"/>
      <c r="J19" s="29"/>
    </row>
    <row r="20" spans="2:11" x14ac:dyDescent="0.2">
      <c r="B20" s="23" t="s">
        <v>10</v>
      </c>
      <c r="C20" s="24"/>
      <c r="D20" s="25">
        <f>SazbaDPH1</f>
        <v>15</v>
      </c>
      <c r="E20" s="26" t="s">
        <v>9</v>
      </c>
      <c r="F20" s="30"/>
      <c r="G20" s="31"/>
      <c r="H20" s="164">
        <f>ROUND(H19*D20/100,1)</f>
        <v>0</v>
      </c>
      <c r="I20" s="165"/>
      <c r="J20" s="32"/>
    </row>
    <row r="21" spans="2:11" x14ac:dyDescent="0.2">
      <c r="B21" s="23" t="s">
        <v>8</v>
      </c>
      <c r="C21" s="24"/>
      <c r="D21" s="25">
        <v>21</v>
      </c>
      <c r="E21" s="26" t="s">
        <v>9</v>
      </c>
      <c r="F21" s="30"/>
      <c r="G21" s="31"/>
      <c r="H21" s="164">
        <f>CEILING(H34,1)</f>
        <v>0</v>
      </c>
      <c r="I21" s="165"/>
      <c r="J21" s="32"/>
    </row>
    <row r="22" spans="2:11" ht="13.5" thickBot="1" x14ac:dyDescent="0.25">
      <c r="B22" s="23" t="s">
        <v>10</v>
      </c>
      <c r="C22" s="24"/>
      <c r="D22" s="25">
        <f>SazbaDPH2</f>
        <v>21</v>
      </c>
      <c r="E22" s="26" t="s">
        <v>9</v>
      </c>
      <c r="F22" s="33"/>
      <c r="G22" s="34"/>
      <c r="H22" s="166">
        <f>ROUND(H21*D21/100,1)</f>
        <v>0</v>
      </c>
      <c r="I22" s="167"/>
      <c r="J22" s="32"/>
    </row>
    <row r="23" spans="2:11" ht="16.5" thickBot="1" x14ac:dyDescent="0.25">
      <c r="B23" s="35" t="s">
        <v>11</v>
      </c>
      <c r="C23" s="36"/>
      <c r="D23" s="36"/>
      <c r="E23" s="37"/>
      <c r="F23" s="38"/>
      <c r="G23" s="39"/>
      <c r="H23" s="168">
        <f>SUM(SUM(H19:I22))</f>
        <v>0</v>
      </c>
      <c r="I23" s="169"/>
      <c r="J23" s="40"/>
    </row>
    <row r="26" spans="2:11" ht="1.5" customHeight="1" x14ac:dyDescent="0.2"/>
    <row r="27" spans="2:11" ht="15.75" customHeight="1" x14ac:dyDescent="0.25">
      <c r="B27" s="10" t="s">
        <v>12</v>
      </c>
      <c r="C27" s="41"/>
      <c r="D27" s="41"/>
      <c r="E27" s="41"/>
      <c r="F27" s="41"/>
      <c r="G27" s="41"/>
      <c r="H27" s="41"/>
      <c r="I27" s="41"/>
      <c r="J27" s="41"/>
      <c r="K27" s="42"/>
    </row>
    <row r="28" spans="2:11" ht="5.25" customHeight="1" x14ac:dyDescent="0.2">
      <c r="K28" s="42"/>
    </row>
    <row r="29" spans="2:11" ht="24" customHeight="1" x14ac:dyDescent="0.2">
      <c r="B29" s="43" t="s">
        <v>13</v>
      </c>
      <c r="C29" s="44"/>
      <c r="D29" s="44"/>
      <c r="E29" s="45"/>
      <c r="F29" s="46" t="s">
        <v>14</v>
      </c>
      <c r="G29" s="47" t="str">
        <f>CONCATENATE("Základ DPH ",SazbaDPH1," %")</f>
        <v>Základ DPH 15 %</v>
      </c>
      <c r="H29" s="48" t="str">
        <f>CONCATENATE("Základ DPH ",SazbaDPH2," %")</f>
        <v>Základ DPH 21 %</v>
      </c>
      <c r="I29" s="49" t="s">
        <v>15</v>
      </c>
    </row>
    <row r="30" spans="2:11" x14ac:dyDescent="0.2">
      <c r="B30" s="50" t="s">
        <v>355</v>
      </c>
      <c r="C30" s="51" t="s">
        <v>524</v>
      </c>
      <c r="D30" s="52"/>
      <c r="E30" s="53"/>
      <c r="F30" s="54">
        <f>G30+H30+I30</f>
        <v>0</v>
      </c>
      <c r="G30" s="55">
        <v>0</v>
      </c>
      <c r="H30" s="56">
        <f>'SO01'!G247</f>
        <v>0</v>
      </c>
      <c r="I30" s="56">
        <f>(G30*SazbaDPH1)/100+(H30*SazbaDPH2)/100</f>
        <v>0</v>
      </c>
    </row>
    <row r="31" spans="2:11" x14ac:dyDescent="0.2">
      <c r="B31" s="57" t="s">
        <v>413</v>
      </c>
      <c r="C31" s="58" t="s">
        <v>414</v>
      </c>
      <c r="D31" s="59"/>
      <c r="E31" s="60"/>
      <c r="F31" s="61">
        <f t="shared" ref="F31:F33" si="0">G31+H31+I31</f>
        <v>0</v>
      </c>
      <c r="G31" s="62">
        <v>0</v>
      </c>
      <c r="H31" s="63">
        <f>'SO02'!G50</f>
        <v>0</v>
      </c>
      <c r="I31" s="64">
        <f t="shared" ref="I31:I33" si="1">G31*SazbaDPH1/100+H31*SazbaDPH2/100</f>
        <v>0</v>
      </c>
    </row>
    <row r="32" spans="2:11" x14ac:dyDescent="0.2">
      <c r="B32" s="57" t="s">
        <v>454</v>
      </c>
      <c r="C32" s="58" t="s">
        <v>455</v>
      </c>
      <c r="D32" s="59"/>
      <c r="E32" s="60"/>
      <c r="F32" s="61">
        <f t="shared" si="0"/>
        <v>0</v>
      </c>
      <c r="G32" s="62">
        <v>0</v>
      </c>
      <c r="H32" s="63">
        <f>'SO03'!G55</f>
        <v>0</v>
      </c>
      <c r="I32" s="64">
        <f t="shared" si="1"/>
        <v>0</v>
      </c>
    </row>
    <row r="33" spans="2:10" x14ac:dyDescent="0.2">
      <c r="B33" s="57" t="s">
        <v>519</v>
      </c>
      <c r="C33" s="58" t="s">
        <v>520</v>
      </c>
      <c r="D33" s="59"/>
      <c r="E33" s="60"/>
      <c r="F33" s="61">
        <f t="shared" si="0"/>
        <v>0</v>
      </c>
      <c r="G33" s="62">
        <v>0</v>
      </c>
      <c r="H33" s="63">
        <f>VRN!G58</f>
        <v>0</v>
      </c>
      <c r="I33" s="64">
        <f t="shared" si="1"/>
        <v>0</v>
      </c>
    </row>
    <row r="34" spans="2:10" ht="17.25" customHeight="1" x14ac:dyDescent="0.2">
      <c r="B34" s="65" t="s">
        <v>16</v>
      </c>
      <c r="C34" s="66"/>
      <c r="D34" s="67"/>
      <c r="E34" s="68"/>
      <c r="F34" s="69">
        <f>SUM(F30:F33)</f>
        <v>0</v>
      </c>
      <c r="G34" s="70">
        <f>SUM(G30:G33)</f>
        <v>0</v>
      </c>
      <c r="H34" s="71">
        <f>SUM(H30:H33)</f>
        <v>0</v>
      </c>
      <c r="I34" s="71">
        <f>SUM(I30:I33)</f>
        <v>0</v>
      </c>
    </row>
    <row r="35" spans="2:10" x14ac:dyDescent="0.2">
      <c r="B35" s="72"/>
      <c r="C35" s="72"/>
      <c r="D35" s="72"/>
      <c r="E35" s="72"/>
      <c r="F35" s="72"/>
      <c r="G35" s="72"/>
      <c r="H35" s="72"/>
      <c r="I35" s="72"/>
      <c r="J35" s="72"/>
    </row>
    <row r="36" spans="2:10" x14ac:dyDescent="0.2">
      <c r="B36" s="72"/>
      <c r="C36" s="72"/>
      <c r="D36" s="72"/>
      <c r="E36" s="72"/>
      <c r="F36" s="72"/>
      <c r="G36" s="72"/>
      <c r="H36" s="72"/>
      <c r="I36" s="72"/>
      <c r="J36" s="72"/>
    </row>
    <row r="37" spans="2:10" x14ac:dyDescent="0.2">
      <c r="B37" s="72"/>
      <c r="C37" s="72"/>
      <c r="D37" s="72"/>
      <c r="E37" s="72"/>
      <c r="F37" s="72"/>
      <c r="G37" s="72"/>
      <c r="H37" s="72"/>
      <c r="I37" s="72"/>
      <c r="J37" s="72"/>
    </row>
    <row r="38" spans="2:10" x14ac:dyDescent="0.2">
      <c r="B38" s="72"/>
      <c r="C38" s="72"/>
      <c r="D38" s="72"/>
      <c r="E38" s="72"/>
      <c r="F38" s="72"/>
      <c r="G38" s="72"/>
      <c r="H38" s="72"/>
      <c r="I38" s="72"/>
      <c r="J38" s="72"/>
    </row>
    <row r="39" spans="2:10" x14ac:dyDescent="0.2">
      <c r="B39" s="72"/>
      <c r="C39" s="72"/>
      <c r="D39" s="72"/>
      <c r="E39" s="72"/>
      <c r="F39" s="72"/>
      <c r="G39" s="72"/>
      <c r="H39" s="72"/>
      <c r="I39" s="72"/>
      <c r="J39" s="72"/>
    </row>
    <row r="44" spans="2:10" x14ac:dyDescent="0.2">
      <c r="C44" s="73"/>
      <c r="D44" s="74" t="s">
        <v>17</v>
      </c>
      <c r="E44" s="75"/>
      <c r="F44" s="75"/>
      <c r="G44" s="76"/>
      <c r="H44" s="73" t="s">
        <v>18</v>
      </c>
      <c r="I44" s="76"/>
    </row>
  </sheetData>
  <mergeCells count="5">
    <mergeCell ref="H19:I19"/>
    <mergeCell ref="H20:I20"/>
    <mergeCell ref="H21:I21"/>
    <mergeCell ref="H22:I22"/>
    <mergeCell ref="H23:I23"/>
  </mergeCells>
  <pageMargins left="0.59055118110236227" right="0.19685039370078741" top="0.39370078740157483" bottom="0.39370078740157483" header="0" footer="0.19685039370078741"/>
  <pageSetup paperSize="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Z1224"/>
  <sheetViews>
    <sheetView showGridLines="0" showZeros="0" workbookViewId="0">
      <selection activeCell="F8" sqref="F8:F245"/>
    </sheetView>
  </sheetViews>
  <sheetFormatPr defaultRowHeight="12.75" x14ac:dyDescent="0.2"/>
  <cols>
    <col min="1" max="1" width="4.42578125" style="77" customWidth="1"/>
    <col min="2" max="2" width="11.5703125" style="77" customWidth="1"/>
    <col min="3" max="3" width="40.42578125" style="77" customWidth="1"/>
    <col min="4" max="4" width="5.5703125" style="77" customWidth="1"/>
    <col min="5" max="5" width="8.5703125" style="96" customWidth="1"/>
    <col min="6" max="6" width="9.85546875" style="77" customWidth="1"/>
    <col min="7" max="7" width="13.85546875" style="77" customWidth="1"/>
    <col min="8" max="8" width="11" style="77" hidden="1" customWidth="1"/>
    <col min="9" max="9" width="9.7109375" style="77" hidden="1" customWidth="1"/>
    <col min="10" max="10" width="11.28515625" style="77" hidden="1" customWidth="1"/>
    <col min="11" max="11" width="10.42578125" style="77" hidden="1" customWidth="1"/>
    <col min="12" max="12" width="75.42578125" style="77" customWidth="1"/>
    <col min="13" max="13" width="45.28515625" style="77" customWidth="1"/>
    <col min="14" max="55" width="9.140625" style="77"/>
    <col min="56" max="56" width="62.28515625" style="77" customWidth="1"/>
    <col min="57" max="16384" width="9.140625" style="77"/>
  </cols>
  <sheetData>
    <row r="1" spans="1:104" ht="15" customHeight="1" x14ac:dyDescent="0.25">
      <c r="A1" s="172" t="s">
        <v>526</v>
      </c>
      <c r="B1" s="172"/>
      <c r="C1" s="172"/>
      <c r="D1" s="172"/>
      <c r="E1" s="172"/>
      <c r="F1" s="172"/>
      <c r="G1" s="172"/>
    </row>
    <row r="2" spans="1:104" ht="3" customHeight="1" thickBot="1" x14ac:dyDescent="0.25">
      <c r="B2" s="78"/>
      <c r="C2" s="79"/>
      <c r="D2" s="79"/>
      <c r="E2" s="80"/>
      <c r="F2" s="79"/>
      <c r="G2" s="79"/>
    </row>
    <row r="3" spans="1:104" ht="13.5" customHeight="1" thickTop="1" x14ac:dyDescent="0.2">
      <c r="A3" s="81" t="s">
        <v>19</v>
      </c>
      <c r="B3" s="82"/>
      <c r="C3" s="83"/>
      <c r="D3" s="84" t="s">
        <v>356</v>
      </c>
      <c r="E3" s="85"/>
      <c r="F3" s="86"/>
      <c r="G3" s="87"/>
    </row>
    <row r="4" spans="1:104" ht="13.5" customHeight="1" thickBot="1" x14ac:dyDescent="0.25">
      <c r="A4" s="88" t="s">
        <v>20</v>
      </c>
      <c r="B4" s="89"/>
      <c r="C4" s="90"/>
      <c r="D4" s="91" t="s">
        <v>525</v>
      </c>
      <c r="E4" s="92"/>
      <c r="F4" s="93"/>
      <c r="G4" s="94"/>
    </row>
    <row r="5" spans="1:104" ht="13.5" thickTop="1" x14ac:dyDescent="0.2">
      <c r="A5" s="95"/>
    </row>
    <row r="6" spans="1:104" s="101" customFormat="1" ht="26.25" customHeight="1" x14ac:dyDescent="0.2">
      <c r="A6" s="97" t="s">
        <v>21</v>
      </c>
      <c r="B6" s="98" t="s">
        <v>22</v>
      </c>
      <c r="C6" s="98" t="s">
        <v>23</v>
      </c>
      <c r="D6" s="98" t="s">
        <v>24</v>
      </c>
      <c r="E6" s="98" t="s">
        <v>25</v>
      </c>
      <c r="F6" s="98" t="s">
        <v>26</v>
      </c>
      <c r="G6" s="99" t="s">
        <v>27</v>
      </c>
      <c r="H6" s="100" t="s">
        <v>28</v>
      </c>
      <c r="I6" s="100" t="s">
        <v>29</v>
      </c>
      <c r="J6" s="100" t="s">
        <v>30</v>
      </c>
      <c r="K6" s="100" t="s">
        <v>31</v>
      </c>
    </row>
    <row r="7" spans="1:104" ht="14.25" customHeight="1" x14ac:dyDescent="0.2">
      <c r="A7" s="102" t="s">
        <v>32</v>
      </c>
      <c r="B7" s="103" t="s">
        <v>33</v>
      </c>
      <c r="C7" s="104" t="s">
        <v>34</v>
      </c>
      <c r="D7" s="105"/>
      <c r="E7" s="106"/>
      <c r="F7" s="106"/>
      <c r="G7" s="107"/>
      <c r="H7" s="108"/>
      <c r="I7" s="109"/>
      <c r="J7" s="108"/>
      <c r="K7" s="109"/>
      <c r="O7" s="110"/>
    </row>
    <row r="8" spans="1:104" x14ac:dyDescent="0.2">
      <c r="A8" s="111">
        <v>1</v>
      </c>
      <c r="B8" s="112" t="s">
        <v>46</v>
      </c>
      <c r="C8" s="113" t="s">
        <v>47</v>
      </c>
      <c r="D8" s="114" t="s">
        <v>48</v>
      </c>
      <c r="E8" s="115">
        <v>1574.405</v>
      </c>
      <c r="F8" s="116"/>
      <c r="G8" s="117">
        <f>E8*F8</f>
        <v>0</v>
      </c>
      <c r="H8" s="118">
        <v>0</v>
      </c>
      <c r="I8" s="119">
        <f>E8*H8</f>
        <v>0</v>
      </c>
      <c r="J8" s="118">
        <v>0</v>
      </c>
      <c r="K8" s="119">
        <f>E8*J8</f>
        <v>0</v>
      </c>
      <c r="O8" s="110"/>
      <c r="Z8" s="120"/>
      <c r="AA8" s="120">
        <v>1</v>
      </c>
      <c r="AB8" s="120">
        <v>1</v>
      </c>
      <c r="AC8" s="120">
        <v>1</v>
      </c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CA8" s="120">
        <v>1</v>
      </c>
      <c r="CB8" s="120">
        <v>1</v>
      </c>
      <c r="CZ8" s="77">
        <v>1</v>
      </c>
    </row>
    <row r="9" spans="1:104" x14ac:dyDescent="0.2">
      <c r="A9" s="121"/>
      <c r="B9" s="122"/>
      <c r="C9" s="170" t="s">
        <v>49</v>
      </c>
      <c r="D9" s="171"/>
      <c r="E9" s="125">
        <v>631.92499999999995</v>
      </c>
      <c r="F9" s="126"/>
      <c r="G9" s="127"/>
      <c r="H9" s="128"/>
      <c r="I9" s="123"/>
      <c r="K9" s="123"/>
      <c r="M9" s="129" t="s">
        <v>49</v>
      </c>
      <c r="O9" s="11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30" t="str">
        <f t="shared" ref="BD9:BD14" si="0">C8</f>
        <v>Odkopávky pro silnice v hor. 3 do 100 m3</v>
      </c>
      <c r="BE9" s="120"/>
      <c r="BF9" s="120"/>
      <c r="BG9" s="120"/>
      <c r="BH9" s="120"/>
      <c r="BI9" s="120"/>
      <c r="BJ9" s="120"/>
      <c r="BK9" s="120"/>
    </row>
    <row r="10" spans="1:104" x14ac:dyDescent="0.2">
      <c r="A10" s="121"/>
      <c r="B10" s="122"/>
      <c r="C10" s="170" t="s">
        <v>50</v>
      </c>
      <c r="D10" s="171"/>
      <c r="E10" s="125">
        <v>527.52</v>
      </c>
      <c r="F10" s="126"/>
      <c r="G10" s="127"/>
      <c r="H10" s="128"/>
      <c r="I10" s="123"/>
      <c r="K10" s="123"/>
      <c r="M10" s="129" t="s">
        <v>50</v>
      </c>
      <c r="O10" s="11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30" t="str">
        <f t="shared" si="0"/>
        <v>1099*1,15*0,5</v>
      </c>
      <c r="BE10" s="120"/>
      <c r="BF10" s="120"/>
      <c r="BG10" s="120"/>
      <c r="BH10" s="120"/>
      <c r="BI10" s="120"/>
      <c r="BJ10" s="120"/>
      <c r="BK10" s="120"/>
    </row>
    <row r="11" spans="1:104" x14ac:dyDescent="0.2">
      <c r="A11" s="121"/>
      <c r="B11" s="122"/>
      <c r="C11" s="170" t="s">
        <v>51</v>
      </c>
      <c r="D11" s="171"/>
      <c r="E11" s="125">
        <v>312.57</v>
      </c>
      <c r="F11" s="126"/>
      <c r="G11" s="127"/>
      <c r="H11" s="128"/>
      <c r="I11" s="123"/>
      <c r="K11" s="123"/>
      <c r="M11" s="129" t="s">
        <v>51</v>
      </c>
      <c r="O11" s="11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30" t="str">
        <f t="shared" si="0"/>
        <v>1099*1,2*0,4</v>
      </c>
      <c r="BE11" s="120"/>
      <c r="BF11" s="120"/>
      <c r="BG11" s="120"/>
      <c r="BH11" s="120"/>
      <c r="BI11" s="120"/>
      <c r="BJ11" s="120"/>
      <c r="BK11" s="120"/>
    </row>
    <row r="12" spans="1:104" x14ac:dyDescent="0.2">
      <c r="A12" s="121"/>
      <c r="B12" s="122"/>
      <c r="C12" s="170" t="s">
        <v>52</v>
      </c>
      <c r="D12" s="171"/>
      <c r="E12" s="125">
        <v>289.92</v>
      </c>
      <c r="F12" s="126"/>
      <c r="G12" s="127"/>
      <c r="H12" s="128"/>
      <c r="I12" s="123"/>
      <c r="K12" s="123"/>
      <c r="M12" s="129" t="s">
        <v>52</v>
      </c>
      <c r="O12" s="11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30" t="str">
        <f t="shared" si="0"/>
        <v>604*1,15*0,45</v>
      </c>
      <c r="BE12" s="120"/>
      <c r="BF12" s="120"/>
      <c r="BG12" s="120"/>
      <c r="BH12" s="120"/>
      <c r="BI12" s="120"/>
      <c r="BJ12" s="120"/>
      <c r="BK12" s="120"/>
    </row>
    <row r="13" spans="1:104" x14ac:dyDescent="0.2">
      <c r="A13" s="121"/>
      <c r="B13" s="122"/>
      <c r="C13" s="170" t="s">
        <v>53</v>
      </c>
      <c r="D13" s="171"/>
      <c r="E13" s="125">
        <v>-97.29</v>
      </c>
      <c r="F13" s="126"/>
      <c r="G13" s="127"/>
      <c r="H13" s="128"/>
      <c r="I13" s="123"/>
      <c r="K13" s="123"/>
      <c r="M13" s="129" t="s">
        <v>53</v>
      </c>
      <c r="O13" s="11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30" t="str">
        <f t="shared" si="0"/>
        <v>604*1,2*0,4</v>
      </c>
      <c r="BE13" s="120"/>
      <c r="BF13" s="120"/>
      <c r="BG13" s="120"/>
      <c r="BH13" s="120"/>
      <c r="BI13" s="120"/>
      <c r="BJ13" s="120"/>
      <c r="BK13" s="120"/>
    </row>
    <row r="14" spans="1:104" x14ac:dyDescent="0.2">
      <c r="A14" s="121"/>
      <c r="B14" s="122"/>
      <c r="C14" s="170" t="s">
        <v>54</v>
      </c>
      <c r="D14" s="171"/>
      <c r="E14" s="125">
        <v>-90.24</v>
      </c>
      <c r="F14" s="126"/>
      <c r="G14" s="127"/>
      <c r="H14" s="128"/>
      <c r="I14" s="123"/>
      <c r="K14" s="123"/>
      <c r="M14" s="129" t="s">
        <v>54</v>
      </c>
      <c r="O14" s="11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30" t="str">
        <f t="shared" si="0"/>
        <v>-188*1,15*0,45</v>
      </c>
      <c r="BE14" s="120"/>
      <c r="BF14" s="120"/>
      <c r="BG14" s="120"/>
      <c r="BH14" s="120"/>
      <c r="BI14" s="120"/>
      <c r="BJ14" s="120"/>
      <c r="BK14" s="120"/>
    </row>
    <row r="15" spans="1:104" x14ac:dyDescent="0.2">
      <c r="A15" s="111">
        <v>2</v>
      </c>
      <c r="B15" s="112" t="s">
        <v>55</v>
      </c>
      <c r="C15" s="113" t="s">
        <v>56</v>
      </c>
      <c r="D15" s="114" t="s">
        <v>48</v>
      </c>
      <c r="E15" s="115">
        <v>1574.405</v>
      </c>
      <c r="F15" s="116"/>
      <c r="G15" s="117">
        <f>E15*F15</f>
        <v>0</v>
      </c>
      <c r="H15" s="118">
        <v>0</v>
      </c>
      <c r="I15" s="119">
        <f>E15*H15</f>
        <v>0</v>
      </c>
      <c r="J15" s="118">
        <v>0</v>
      </c>
      <c r="K15" s="119">
        <f>E15*J15</f>
        <v>0</v>
      </c>
      <c r="O15" s="110"/>
      <c r="Z15" s="120"/>
      <c r="AA15" s="120">
        <v>1</v>
      </c>
      <c r="AB15" s="120">
        <v>1</v>
      </c>
      <c r="AC15" s="120">
        <v>1</v>
      </c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CA15" s="120">
        <v>1</v>
      </c>
      <c r="CB15" s="120">
        <v>1</v>
      </c>
      <c r="CZ15" s="77">
        <v>1</v>
      </c>
    </row>
    <row r="16" spans="1:104" x14ac:dyDescent="0.2">
      <c r="A16" s="111">
        <v>3</v>
      </c>
      <c r="B16" s="112" t="s">
        <v>57</v>
      </c>
      <c r="C16" s="113" t="s">
        <v>58</v>
      </c>
      <c r="D16" s="114" t="s">
        <v>48</v>
      </c>
      <c r="E16" s="115">
        <v>78.720299999999995</v>
      </c>
      <c r="F16" s="116"/>
      <c r="G16" s="117">
        <f>E16*F16</f>
        <v>0</v>
      </c>
      <c r="H16" s="118">
        <v>0</v>
      </c>
      <c r="I16" s="119">
        <f>E16*H16</f>
        <v>0</v>
      </c>
      <c r="J16" s="118">
        <v>0</v>
      </c>
      <c r="K16" s="119">
        <f>E16*J16</f>
        <v>0</v>
      </c>
      <c r="O16" s="110"/>
      <c r="Z16" s="120"/>
      <c r="AA16" s="120">
        <v>1</v>
      </c>
      <c r="AB16" s="120">
        <v>1</v>
      </c>
      <c r="AC16" s="120">
        <v>1</v>
      </c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CA16" s="120">
        <v>1</v>
      </c>
      <c r="CB16" s="120">
        <v>1</v>
      </c>
      <c r="CZ16" s="77">
        <v>1</v>
      </c>
    </row>
    <row r="17" spans="1:104" x14ac:dyDescent="0.2">
      <c r="A17" s="121"/>
      <c r="B17" s="122"/>
      <c r="C17" s="170" t="s">
        <v>59</v>
      </c>
      <c r="D17" s="171"/>
      <c r="E17" s="125">
        <v>78.720299999999995</v>
      </c>
      <c r="F17" s="126"/>
      <c r="G17" s="127"/>
      <c r="H17" s="128"/>
      <c r="I17" s="123"/>
      <c r="K17" s="123"/>
      <c r="M17" s="129" t="s">
        <v>59</v>
      </c>
      <c r="O17" s="11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30" t="str">
        <f>C16</f>
        <v>Příplatek za ztížené hloubení v blízkosti vedení</v>
      </c>
      <c r="BE17" s="120"/>
      <c r="BF17" s="120"/>
      <c r="BG17" s="120"/>
      <c r="BH17" s="120"/>
      <c r="BI17" s="120"/>
      <c r="BJ17" s="120"/>
      <c r="BK17" s="120"/>
    </row>
    <row r="18" spans="1:104" x14ac:dyDescent="0.2">
      <c r="A18" s="111">
        <v>4</v>
      </c>
      <c r="B18" s="112" t="s">
        <v>60</v>
      </c>
      <c r="C18" s="113" t="s">
        <v>61</v>
      </c>
      <c r="D18" s="114" t="s">
        <v>48</v>
      </c>
      <c r="E18" s="115">
        <v>42</v>
      </c>
      <c r="F18" s="116"/>
      <c r="G18" s="117">
        <f>E18*F18</f>
        <v>0</v>
      </c>
      <c r="H18" s="118">
        <v>0</v>
      </c>
      <c r="I18" s="119">
        <f>E18*H18</f>
        <v>0</v>
      </c>
      <c r="J18" s="118">
        <v>0</v>
      </c>
      <c r="K18" s="119">
        <f>E18*J18</f>
        <v>0</v>
      </c>
      <c r="O18" s="110"/>
      <c r="Z18" s="120"/>
      <c r="AA18" s="120">
        <v>1</v>
      </c>
      <c r="AB18" s="120">
        <v>1</v>
      </c>
      <c r="AC18" s="120">
        <v>1</v>
      </c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CA18" s="120">
        <v>1</v>
      </c>
      <c r="CB18" s="120">
        <v>1</v>
      </c>
      <c r="CZ18" s="77">
        <v>1</v>
      </c>
    </row>
    <row r="19" spans="1:104" x14ac:dyDescent="0.2">
      <c r="A19" s="121"/>
      <c r="B19" s="122"/>
      <c r="C19" s="170" t="s">
        <v>62</v>
      </c>
      <c r="D19" s="171"/>
      <c r="E19" s="125">
        <v>21.84</v>
      </c>
      <c r="F19" s="126"/>
      <c r="G19" s="127"/>
      <c r="H19" s="128"/>
      <c r="I19" s="123"/>
      <c r="K19" s="123"/>
      <c r="M19" s="129" t="s">
        <v>62</v>
      </c>
      <c r="O19" s="11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30" t="str">
        <f>C18</f>
        <v>Hloubení rýh šířky do 60 cm v hor.3 do 100 m3</v>
      </c>
      <c r="BE19" s="120"/>
      <c r="BF19" s="120"/>
      <c r="BG19" s="120"/>
      <c r="BH19" s="120"/>
      <c r="BI19" s="120"/>
      <c r="BJ19" s="120"/>
      <c r="BK19" s="120"/>
    </row>
    <row r="20" spans="1:104" x14ac:dyDescent="0.2">
      <c r="A20" s="121"/>
      <c r="B20" s="122"/>
      <c r="C20" s="170" t="s">
        <v>63</v>
      </c>
      <c r="D20" s="171"/>
      <c r="E20" s="125">
        <v>3.6</v>
      </c>
      <c r="F20" s="126"/>
      <c r="G20" s="127"/>
      <c r="H20" s="128"/>
      <c r="I20" s="123"/>
      <c r="K20" s="123"/>
      <c r="M20" s="129" t="s">
        <v>63</v>
      </c>
      <c r="O20" s="11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30" t="str">
        <f>C19</f>
        <v>(12+30)*0,65*0,8</v>
      </c>
      <c r="BE20" s="120"/>
      <c r="BF20" s="120"/>
      <c r="BG20" s="120"/>
      <c r="BH20" s="120"/>
      <c r="BI20" s="120"/>
      <c r="BJ20" s="120"/>
      <c r="BK20" s="120"/>
    </row>
    <row r="21" spans="1:104" x14ac:dyDescent="0.2">
      <c r="A21" s="121"/>
      <c r="B21" s="122"/>
      <c r="C21" s="170" t="s">
        <v>64</v>
      </c>
      <c r="D21" s="171"/>
      <c r="E21" s="125">
        <v>22.8</v>
      </c>
      <c r="F21" s="126"/>
      <c r="G21" s="127"/>
      <c r="H21" s="128"/>
      <c r="I21" s="123"/>
      <c r="K21" s="123"/>
      <c r="M21" s="129" t="s">
        <v>64</v>
      </c>
      <c r="O21" s="11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30" t="str">
        <f>C20</f>
        <v>9*0,5*0,8</v>
      </c>
      <c r="BE21" s="120"/>
      <c r="BF21" s="120"/>
      <c r="BG21" s="120"/>
      <c r="BH21" s="120"/>
      <c r="BI21" s="120"/>
      <c r="BJ21" s="120"/>
      <c r="BK21" s="120"/>
    </row>
    <row r="22" spans="1:104" x14ac:dyDescent="0.2">
      <c r="A22" s="121"/>
      <c r="B22" s="122"/>
      <c r="C22" s="170" t="s">
        <v>65</v>
      </c>
      <c r="D22" s="171"/>
      <c r="E22" s="125">
        <v>-6.24</v>
      </c>
      <c r="F22" s="126"/>
      <c r="G22" s="127"/>
      <c r="H22" s="128"/>
      <c r="I22" s="123"/>
      <c r="K22" s="123"/>
      <c r="M22" s="129" t="s">
        <v>65</v>
      </c>
      <c r="O22" s="11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30" t="str">
        <f>C21</f>
        <v>(32+25)*0,5*0,8</v>
      </c>
      <c r="BE22" s="120"/>
      <c r="BF22" s="120"/>
      <c r="BG22" s="120"/>
      <c r="BH22" s="120"/>
      <c r="BI22" s="120"/>
      <c r="BJ22" s="120"/>
      <c r="BK22" s="120"/>
    </row>
    <row r="23" spans="1:104" x14ac:dyDescent="0.2">
      <c r="A23" s="111">
        <v>5</v>
      </c>
      <c r="B23" s="112" t="s">
        <v>66</v>
      </c>
      <c r="C23" s="113" t="s">
        <v>67</v>
      </c>
      <c r="D23" s="114" t="s">
        <v>48</v>
      </c>
      <c r="E23" s="115">
        <v>42</v>
      </c>
      <c r="F23" s="116"/>
      <c r="G23" s="117">
        <f>E23*F23</f>
        <v>0</v>
      </c>
      <c r="H23" s="118">
        <v>0</v>
      </c>
      <c r="I23" s="119">
        <f>E23*H23</f>
        <v>0</v>
      </c>
      <c r="J23" s="118">
        <v>0</v>
      </c>
      <c r="K23" s="119">
        <f>E23*J23</f>
        <v>0</v>
      </c>
      <c r="O23" s="110"/>
      <c r="Z23" s="120"/>
      <c r="AA23" s="120">
        <v>1</v>
      </c>
      <c r="AB23" s="120">
        <v>1</v>
      </c>
      <c r="AC23" s="120">
        <v>1</v>
      </c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CA23" s="120">
        <v>1</v>
      </c>
      <c r="CB23" s="120">
        <v>1</v>
      </c>
      <c r="CZ23" s="77">
        <v>1</v>
      </c>
    </row>
    <row r="24" spans="1:104" x14ac:dyDescent="0.2">
      <c r="A24" s="111">
        <v>6</v>
      </c>
      <c r="B24" s="112" t="s">
        <v>68</v>
      </c>
      <c r="C24" s="113" t="s">
        <v>69</v>
      </c>
      <c r="D24" s="114" t="s">
        <v>48</v>
      </c>
      <c r="E24" s="115">
        <v>32.72</v>
      </c>
      <c r="F24" s="116"/>
      <c r="G24" s="117">
        <f>E24*F24</f>
        <v>0</v>
      </c>
      <c r="H24" s="118">
        <v>0</v>
      </c>
      <c r="I24" s="119">
        <f>E24*H24</f>
        <v>0</v>
      </c>
      <c r="J24" s="118">
        <v>0</v>
      </c>
      <c r="K24" s="119">
        <f>E24*J24</f>
        <v>0</v>
      </c>
      <c r="O24" s="110"/>
      <c r="Z24" s="120"/>
      <c r="AA24" s="120">
        <v>1</v>
      </c>
      <c r="AB24" s="120">
        <v>1</v>
      </c>
      <c r="AC24" s="120">
        <v>1</v>
      </c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CA24" s="120">
        <v>1</v>
      </c>
      <c r="CB24" s="120">
        <v>1</v>
      </c>
      <c r="CZ24" s="77">
        <v>1</v>
      </c>
    </row>
    <row r="25" spans="1:104" x14ac:dyDescent="0.2">
      <c r="A25" s="121"/>
      <c r="B25" s="122"/>
      <c r="C25" s="170" t="s">
        <v>70</v>
      </c>
      <c r="D25" s="171"/>
      <c r="E25" s="125">
        <v>3.92</v>
      </c>
      <c r="F25" s="126"/>
      <c r="G25" s="127"/>
      <c r="H25" s="128"/>
      <c r="I25" s="123"/>
      <c r="K25" s="123"/>
      <c r="M25" s="129" t="s">
        <v>70</v>
      </c>
      <c r="O25" s="11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30" t="e">
        <f>#REF!</f>
        <v>#REF!</v>
      </c>
      <c r="BE25" s="120"/>
      <c r="BF25" s="120"/>
      <c r="BG25" s="120"/>
      <c r="BH25" s="120"/>
      <c r="BI25" s="120"/>
      <c r="BJ25" s="120"/>
      <c r="BK25" s="120"/>
    </row>
    <row r="26" spans="1:104" x14ac:dyDescent="0.2">
      <c r="A26" s="121"/>
      <c r="B26" s="122"/>
      <c r="C26" s="170" t="s">
        <v>71</v>
      </c>
      <c r="D26" s="171"/>
      <c r="E26" s="125">
        <v>28.8</v>
      </c>
      <c r="F26" s="126"/>
      <c r="G26" s="127"/>
      <c r="H26" s="128"/>
      <c r="I26" s="123"/>
      <c r="K26" s="123"/>
      <c r="M26" s="129" t="s">
        <v>71</v>
      </c>
      <c r="O26" s="11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30" t="str">
        <f>C25</f>
        <v>1,4*1,4*1*2</v>
      </c>
      <c r="BE26" s="120"/>
      <c r="BF26" s="120"/>
      <c r="BG26" s="120"/>
      <c r="BH26" s="120"/>
      <c r="BI26" s="120"/>
      <c r="BJ26" s="120"/>
      <c r="BK26" s="120"/>
    </row>
    <row r="27" spans="1:104" x14ac:dyDescent="0.2">
      <c r="A27" s="111">
        <v>7</v>
      </c>
      <c r="B27" s="112" t="s">
        <v>72</v>
      </c>
      <c r="C27" s="113" t="s">
        <v>73</v>
      </c>
      <c r="D27" s="114" t="s">
        <v>48</v>
      </c>
      <c r="E27" s="115">
        <v>32.72</v>
      </c>
      <c r="F27" s="116"/>
      <c r="G27" s="117">
        <f>E27*F27</f>
        <v>0</v>
      </c>
      <c r="H27" s="118">
        <v>0</v>
      </c>
      <c r="I27" s="119">
        <f>E27*H27</f>
        <v>0</v>
      </c>
      <c r="J27" s="118">
        <v>0</v>
      </c>
      <c r="K27" s="119">
        <f>E27*J27</f>
        <v>0</v>
      </c>
      <c r="O27" s="110"/>
      <c r="Z27" s="120"/>
      <c r="AA27" s="120">
        <v>1</v>
      </c>
      <c r="AB27" s="120">
        <v>1</v>
      </c>
      <c r="AC27" s="120">
        <v>1</v>
      </c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CA27" s="120">
        <v>1</v>
      </c>
      <c r="CB27" s="120">
        <v>1</v>
      </c>
      <c r="CZ27" s="77">
        <v>1</v>
      </c>
    </row>
    <row r="28" spans="1:104" x14ac:dyDescent="0.2">
      <c r="A28" s="111">
        <v>8</v>
      </c>
      <c r="B28" s="112" t="s">
        <v>74</v>
      </c>
      <c r="C28" s="113" t="s">
        <v>75</v>
      </c>
      <c r="D28" s="114" t="s">
        <v>48</v>
      </c>
      <c r="E28" s="115">
        <v>1601.125</v>
      </c>
      <c r="F28" s="116"/>
      <c r="G28" s="117">
        <f>E28*F28</f>
        <v>0</v>
      </c>
      <c r="H28" s="118">
        <v>0</v>
      </c>
      <c r="I28" s="119">
        <f>E28*H28</f>
        <v>0</v>
      </c>
      <c r="J28" s="118">
        <v>0</v>
      </c>
      <c r="K28" s="119">
        <f>E28*J28</f>
        <v>0</v>
      </c>
      <c r="O28" s="110"/>
      <c r="Z28" s="120"/>
      <c r="AA28" s="120">
        <v>1</v>
      </c>
      <c r="AB28" s="120">
        <v>1</v>
      </c>
      <c r="AC28" s="120">
        <v>1</v>
      </c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CA28" s="120">
        <v>1</v>
      </c>
      <c r="CB28" s="120">
        <v>1</v>
      </c>
      <c r="CZ28" s="77">
        <v>1</v>
      </c>
    </row>
    <row r="29" spans="1:104" x14ac:dyDescent="0.2">
      <c r="A29" s="121"/>
      <c r="B29" s="122"/>
      <c r="C29" s="170" t="s">
        <v>76</v>
      </c>
      <c r="D29" s="171"/>
      <c r="E29" s="125">
        <v>1601.125</v>
      </c>
      <c r="F29" s="126"/>
      <c r="G29" s="127"/>
      <c r="H29" s="128"/>
      <c r="I29" s="123"/>
      <c r="K29" s="123"/>
      <c r="M29" s="129" t="s">
        <v>76</v>
      </c>
      <c r="O29" s="11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30" t="str">
        <f>C28</f>
        <v>Vodorovné přemístění výkopku z hor.1-4 do 10000 m</v>
      </c>
      <c r="BE29" s="120"/>
      <c r="BF29" s="120"/>
      <c r="BG29" s="120"/>
      <c r="BH29" s="120"/>
      <c r="BI29" s="120"/>
      <c r="BJ29" s="120"/>
      <c r="BK29" s="120"/>
    </row>
    <row r="30" spans="1:104" x14ac:dyDescent="0.2">
      <c r="A30" s="111">
        <v>9</v>
      </c>
      <c r="B30" s="112" t="s">
        <v>77</v>
      </c>
      <c r="C30" s="113" t="s">
        <v>78</v>
      </c>
      <c r="D30" s="114" t="s">
        <v>48</v>
      </c>
      <c r="E30" s="115">
        <v>1601.125</v>
      </c>
      <c r="F30" s="116"/>
      <c r="G30" s="117">
        <f>E30*F30</f>
        <v>0</v>
      </c>
      <c r="H30" s="118">
        <v>0</v>
      </c>
      <c r="I30" s="119">
        <f>E30*H30</f>
        <v>0</v>
      </c>
      <c r="J30" s="118">
        <v>0</v>
      </c>
      <c r="K30" s="119">
        <f>E30*J30</f>
        <v>0</v>
      </c>
      <c r="O30" s="110"/>
      <c r="Z30" s="120"/>
      <c r="AA30" s="120">
        <v>1</v>
      </c>
      <c r="AB30" s="120">
        <v>1</v>
      </c>
      <c r="AC30" s="120">
        <v>1</v>
      </c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CA30" s="120">
        <v>1</v>
      </c>
      <c r="CB30" s="120">
        <v>1</v>
      </c>
      <c r="CZ30" s="77">
        <v>1</v>
      </c>
    </row>
    <row r="31" spans="1:104" x14ac:dyDescent="0.2">
      <c r="A31" s="111">
        <v>10</v>
      </c>
      <c r="B31" s="112" t="s">
        <v>79</v>
      </c>
      <c r="C31" s="113" t="s">
        <v>80</v>
      </c>
      <c r="D31" s="114" t="s">
        <v>35</v>
      </c>
      <c r="E31" s="115">
        <v>610</v>
      </c>
      <c r="F31" s="116"/>
      <c r="G31" s="117">
        <f>E31*F31</f>
        <v>0</v>
      </c>
      <c r="H31" s="118">
        <v>0</v>
      </c>
      <c r="I31" s="119">
        <f>E31*H31</f>
        <v>0</v>
      </c>
      <c r="J31" s="118">
        <v>0</v>
      </c>
      <c r="K31" s="119">
        <f>E31*J31</f>
        <v>0</v>
      </c>
      <c r="O31" s="110"/>
      <c r="Z31" s="120"/>
      <c r="AA31" s="120">
        <v>1</v>
      </c>
      <c r="AB31" s="120">
        <v>1</v>
      </c>
      <c r="AC31" s="120">
        <v>1</v>
      </c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CA31" s="120">
        <v>1</v>
      </c>
      <c r="CB31" s="120">
        <v>1</v>
      </c>
      <c r="CZ31" s="77">
        <v>1</v>
      </c>
    </row>
    <row r="32" spans="1:104" x14ac:dyDescent="0.2">
      <c r="A32" s="121"/>
      <c r="B32" s="122"/>
      <c r="C32" s="170" t="s">
        <v>81</v>
      </c>
      <c r="D32" s="171"/>
      <c r="E32" s="125">
        <v>750</v>
      </c>
      <c r="F32" s="126"/>
      <c r="G32" s="127"/>
      <c r="H32" s="128"/>
      <c r="I32" s="123"/>
      <c r="K32" s="123"/>
      <c r="M32" s="129">
        <v>750</v>
      </c>
      <c r="O32" s="11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30" t="str">
        <f>C31</f>
        <v>Založení trávníku parkového výsevem v rovině</v>
      </c>
      <c r="BE32" s="120"/>
      <c r="BF32" s="120"/>
      <c r="BG32" s="120"/>
      <c r="BH32" s="120"/>
      <c r="BI32" s="120"/>
      <c r="BJ32" s="120"/>
      <c r="BK32" s="120"/>
    </row>
    <row r="33" spans="1:104" x14ac:dyDescent="0.2">
      <c r="A33" s="121"/>
      <c r="B33" s="122"/>
      <c r="C33" s="170" t="s">
        <v>82</v>
      </c>
      <c r="D33" s="171"/>
      <c r="E33" s="125">
        <v>-140</v>
      </c>
      <c r="F33" s="126"/>
      <c r="G33" s="127"/>
      <c r="H33" s="128"/>
      <c r="I33" s="123"/>
      <c r="K33" s="123"/>
      <c r="M33" s="129">
        <v>-140</v>
      </c>
      <c r="O33" s="11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30" t="str">
        <f>C32</f>
        <v>750</v>
      </c>
      <c r="BE33" s="120"/>
      <c r="BF33" s="120"/>
      <c r="BG33" s="120"/>
      <c r="BH33" s="120"/>
      <c r="BI33" s="120"/>
      <c r="BJ33" s="120"/>
      <c r="BK33" s="120"/>
    </row>
    <row r="34" spans="1:104" x14ac:dyDescent="0.2">
      <c r="A34" s="111">
        <v>11</v>
      </c>
      <c r="B34" s="112" t="s">
        <v>83</v>
      </c>
      <c r="C34" s="113" t="s">
        <v>84</v>
      </c>
      <c r="D34" s="114" t="s">
        <v>35</v>
      </c>
      <c r="E34" s="115">
        <v>4030.4</v>
      </c>
      <c r="F34" s="116"/>
      <c r="G34" s="117">
        <f>E34*F34</f>
        <v>0</v>
      </c>
      <c r="H34" s="118">
        <v>0</v>
      </c>
      <c r="I34" s="119">
        <f>E34*H34</f>
        <v>0</v>
      </c>
      <c r="J34" s="118">
        <v>0</v>
      </c>
      <c r="K34" s="119">
        <f>E34*J34</f>
        <v>0</v>
      </c>
      <c r="O34" s="110"/>
      <c r="Z34" s="120"/>
      <c r="AA34" s="120">
        <v>1</v>
      </c>
      <c r="AB34" s="120">
        <v>1</v>
      </c>
      <c r="AC34" s="120">
        <v>1</v>
      </c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CA34" s="120">
        <v>1</v>
      </c>
      <c r="CB34" s="120">
        <v>1</v>
      </c>
      <c r="CZ34" s="77">
        <v>1</v>
      </c>
    </row>
    <row r="35" spans="1:104" x14ac:dyDescent="0.2">
      <c r="A35" s="121"/>
      <c r="B35" s="122"/>
      <c r="C35" s="170" t="s">
        <v>85</v>
      </c>
      <c r="D35" s="171"/>
      <c r="E35" s="125">
        <v>4530</v>
      </c>
      <c r="F35" s="126"/>
      <c r="G35" s="127"/>
      <c r="H35" s="128"/>
      <c r="I35" s="123"/>
      <c r="K35" s="123"/>
      <c r="M35" s="129" t="s">
        <v>85</v>
      </c>
      <c r="O35" s="11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30" t="str">
        <f>C34</f>
        <v>Úprava pláně v zářezech v hor. 1-4, se zhutněním</v>
      </c>
      <c r="BE35" s="120"/>
      <c r="BF35" s="120"/>
      <c r="BG35" s="120"/>
      <c r="BH35" s="120"/>
      <c r="BI35" s="120"/>
      <c r="BJ35" s="120"/>
      <c r="BK35" s="120"/>
    </row>
    <row r="36" spans="1:104" x14ac:dyDescent="0.2">
      <c r="A36" s="121"/>
      <c r="B36" s="122"/>
      <c r="C36" s="170" t="s">
        <v>86</v>
      </c>
      <c r="D36" s="171"/>
      <c r="E36" s="125">
        <v>-225.6</v>
      </c>
      <c r="F36" s="126"/>
      <c r="G36" s="127"/>
      <c r="H36" s="128"/>
      <c r="I36" s="123"/>
      <c r="K36" s="123"/>
      <c r="M36" s="129" t="s">
        <v>86</v>
      </c>
      <c r="O36" s="11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30" t="str">
        <f>C35</f>
        <v>(1099+604+2072)*1,2</v>
      </c>
      <c r="BE36" s="120"/>
      <c r="BF36" s="120"/>
      <c r="BG36" s="120"/>
      <c r="BH36" s="120"/>
      <c r="BI36" s="120"/>
      <c r="BJ36" s="120"/>
      <c r="BK36" s="120"/>
    </row>
    <row r="37" spans="1:104" x14ac:dyDescent="0.2">
      <c r="A37" s="121"/>
      <c r="B37" s="122"/>
      <c r="C37" s="170" t="s">
        <v>87</v>
      </c>
      <c r="D37" s="171"/>
      <c r="E37" s="125">
        <v>-274</v>
      </c>
      <c r="F37" s="126"/>
      <c r="G37" s="127"/>
      <c r="H37" s="128"/>
      <c r="I37" s="123"/>
      <c r="K37" s="123"/>
      <c r="M37" s="129">
        <v>-274</v>
      </c>
      <c r="O37" s="11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30" t="str">
        <f>C36</f>
        <v>-188*1,2</v>
      </c>
      <c r="BE37" s="120"/>
      <c r="BF37" s="120"/>
      <c r="BG37" s="120"/>
      <c r="BH37" s="120"/>
      <c r="BI37" s="120"/>
      <c r="BJ37" s="120"/>
      <c r="BK37" s="120"/>
    </row>
    <row r="38" spans="1:104" x14ac:dyDescent="0.2">
      <c r="A38" s="111">
        <v>12</v>
      </c>
      <c r="B38" s="112" t="s">
        <v>88</v>
      </c>
      <c r="C38" s="113" t="s">
        <v>89</v>
      </c>
      <c r="D38" s="114" t="s">
        <v>35</v>
      </c>
      <c r="E38" s="115">
        <v>610</v>
      </c>
      <c r="F38" s="116"/>
      <c r="G38" s="117">
        <f>E38*F38</f>
        <v>0</v>
      </c>
      <c r="H38" s="118">
        <v>0</v>
      </c>
      <c r="I38" s="119">
        <f>E38*H38</f>
        <v>0</v>
      </c>
      <c r="J38" s="118">
        <v>0</v>
      </c>
      <c r="K38" s="119">
        <f>E38*J38</f>
        <v>0</v>
      </c>
      <c r="O38" s="110"/>
      <c r="Z38" s="120"/>
      <c r="AA38" s="120">
        <v>1</v>
      </c>
      <c r="AB38" s="120">
        <v>1</v>
      </c>
      <c r="AC38" s="120">
        <v>1</v>
      </c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CA38" s="120">
        <v>1</v>
      </c>
      <c r="CB38" s="120">
        <v>1</v>
      </c>
      <c r="CZ38" s="77">
        <v>1</v>
      </c>
    </row>
    <row r="39" spans="1:104" x14ac:dyDescent="0.2">
      <c r="A39" s="121"/>
      <c r="B39" s="122"/>
      <c r="C39" s="170" t="s">
        <v>81</v>
      </c>
      <c r="D39" s="171"/>
      <c r="E39" s="125">
        <v>750</v>
      </c>
      <c r="F39" s="126"/>
      <c r="G39" s="127"/>
      <c r="H39" s="128"/>
      <c r="I39" s="123"/>
      <c r="K39" s="123"/>
      <c r="M39" s="129">
        <v>750</v>
      </c>
      <c r="O39" s="11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30" t="str">
        <f>C38</f>
        <v>Rozprostření ornice, rovina, tl.10-15 cm,nad 500m2</v>
      </c>
      <c r="BE39" s="120"/>
      <c r="BF39" s="120"/>
      <c r="BG39" s="120"/>
      <c r="BH39" s="120"/>
      <c r="BI39" s="120"/>
      <c r="BJ39" s="120"/>
      <c r="BK39" s="120"/>
    </row>
    <row r="40" spans="1:104" x14ac:dyDescent="0.2">
      <c r="A40" s="121"/>
      <c r="B40" s="122"/>
      <c r="C40" s="170" t="s">
        <v>82</v>
      </c>
      <c r="D40" s="171"/>
      <c r="E40" s="125">
        <v>-140</v>
      </c>
      <c r="F40" s="126"/>
      <c r="G40" s="127"/>
      <c r="H40" s="128"/>
      <c r="I40" s="123"/>
      <c r="K40" s="123"/>
      <c r="M40" s="129">
        <v>-140</v>
      </c>
      <c r="O40" s="11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30" t="str">
        <f>C39</f>
        <v>750</v>
      </c>
      <c r="BE40" s="120"/>
      <c r="BF40" s="120"/>
      <c r="BG40" s="120"/>
      <c r="BH40" s="120"/>
      <c r="BI40" s="120"/>
      <c r="BJ40" s="120"/>
      <c r="BK40" s="120"/>
    </row>
    <row r="41" spans="1:104" x14ac:dyDescent="0.2">
      <c r="A41" s="111">
        <v>13</v>
      </c>
      <c r="B41" s="112" t="s">
        <v>90</v>
      </c>
      <c r="C41" s="113" t="s">
        <v>91</v>
      </c>
      <c r="D41" s="114" t="s">
        <v>35</v>
      </c>
      <c r="E41" s="115">
        <v>350</v>
      </c>
      <c r="F41" s="116"/>
      <c r="G41" s="117">
        <f>E41*F41</f>
        <v>0</v>
      </c>
      <c r="H41" s="118">
        <v>0</v>
      </c>
      <c r="I41" s="119">
        <f>E41*H41</f>
        <v>0</v>
      </c>
      <c r="J41" s="118">
        <v>0</v>
      </c>
      <c r="K41" s="119">
        <f>E41*J41</f>
        <v>0</v>
      </c>
      <c r="O41" s="110"/>
      <c r="Z41" s="120"/>
      <c r="AA41" s="120">
        <v>1</v>
      </c>
      <c r="AB41" s="120">
        <v>1</v>
      </c>
      <c r="AC41" s="120">
        <v>1</v>
      </c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CA41" s="120">
        <v>1</v>
      </c>
      <c r="CB41" s="120">
        <v>1</v>
      </c>
      <c r="CZ41" s="77">
        <v>1</v>
      </c>
    </row>
    <row r="42" spans="1:104" x14ac:dyDescent="0.2">
      <c r="A42" s="111">
        <v>14</v>
      </c>
      <c r="B42" s="112" t="s">
        <v>92</v>
      </c>
      <c r="C42" s="113" t="s">
        <v>93</v>
      </c>
      <c r="D42" s="114" t="s">
        <v>35</v>
      </c>
      <c r="E42" s="115">
        <v>610</v>
      </c>
      <c r="F42" s="116"/>
      <c r="G42" s="117">
        <f>E42*F42</f>
        <v>0</v>
      </c>
      <c r="H42" s="118">
        <v>0</v>
      </c>
      <c r="I42" s="119">
        <f>E42*H42</f>
        <v>0</v>
      </c>
      <c r="J42" s="118">
        <v>0</v>
      </c>
      <c r="K42" s="119">
        <f>E42*J42</f>
        <v>0</v>
      </c>
      <c r="O42" s="110"/>
      <c r="Z42" s="120"/>
      <c r="AA42" s="120">
        <v>1</v>
      </c>
      <c r="AB42" s="120">
        <v>1</v>
      </c>
      <c r="AC42" s="120">
        <v>1</v>
      </c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CA42" s="120">
        <v>1</v>
      </c>
      <c r="CB42" s="120">
        <v>1</v>
      </c>
      <c r="CZ42" s="77">
        <v>1</v>
      </c>
    </row>
    <row r="43" spans="1:104" x14ac:dyDescent="0.2">
      <c r="A43" s="121"/>
      <c r="B43" s="122"/>
      <c r="C43" s="170" t="s">
        <v>81</v>
      </c>
      <c r="D43" s="171"/>
      <c r="E43" s="125">
        <v>750</v>
      </c>
      <c r="F43" s="126"/>
      <c r="G43" s="127"/>
      <c r="H43" s="128"/>
      <c r="I43" s="123"/>
      <c r="K43" s="123"/>
      <c r="M43" s="129">
        <v>750</v>
      </c>
      <c r="O43" s="11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30" t="str">
        <f>C42</f>
        <v>Ošetření trávníku v rovině</v>
      </c>
      <c r="BE43" s="120"/>
      <c r="BF43" s="120"/>
      <c r="BG43" s="120"/>
      <c r="BH43" s="120"/>
      <c r="BI43" s="120"/>
      <c r="BJ43" s="120"/>
      <c r="BK43" s="120"/>
    </row>
    <row r="44" spans="1:104" x14ac:dyDescent="0.2">
      <c r="A44" s="121"/>
      <c r="B44" s="122"/>
      <c r="C44" s="170" t="s">
        <v>82</v>
      </c>
      <c r="D44" s="171"/>
      <c r="E44" s="125">
        <v>-140</v>
      </c>
      <c r="F44" s="126"/>
      <c r="G44" s="127"/>
      <c r="H44" s="128"/>
      <c r="I44" s="123"/>
      <c r="K44" s="123"/>
      <c r="M44" s="129">
        <v>-140</v>
      </c>
      <c r="O44" s="11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30" t="str">
        <f>C43</f>
        <v>750</v>
      </c>
      <c r="BE44" s="120"/>
      <c r="BF44" s="120"/>
      <c r="BG44" s="120"/>
      <c r="BH44" s="120"/>
      <c r="BI44" s="120"/>
      <c r="BJ44" s="120"/>
      <c r="BK44" s="120"/>
    </row>
    <row r="45" spans="1:104" x14ac:dyDescent="0.2">
      <c r="A45" s="111">
        <v>15</v>
      </c>
      <c r="B45" s="112" t="s">
        <v>94</v>
      </c>
      <c r="C45" s="113" t="s">
        <v>95</v>
      </c>
      <c r="D45" s="114" t="s">
        <v>48</v>
      </c>
      <c r="E45" s="115">
        <v>1601.125</v>
      </c>
      <c r="F45" s="116"/>
      <c r="G45" s="117">
        <f>E45*F45</f>
        <v>0</v>
      </c>
      <c r="H45" s="118">
        <v>0</v>
      </c>
      <c r="I45" s="119">
        <f>E45*H45</f>
        <v>0</v>
      </c>
      <c r="J45" s="118">
        <v>0</v>
      </c>
      <c r="K45" s="119">
        <f>E45*J45</f>
        <v>0</v>
      </c>
      <c r="O45" s="110"/>
      <c r="Z45" s="120"/>
      <c r="AA45" s="120">
        <v>1</v>
      </c>
      <c r="AB45" s="120">
        <v>1</v>
      </c>
      <c r="AC45" s="120">
        <v>1</v>
      </c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CA45" s="120">
        <v>1</v>
      </c>
      <c r="CB45" s="120">
        <v>1</v>
      </c>
      <c r="CZ45" s="77">
        <v>1</v>
      </c>
    </row>
    <row r="46" spans="1:104" x14ac:dyDescent="0.2">
      <c r="A46" s="111">
        <v>16</v>
      </c>
      <c r="B46" s="112" t="s">
        <v>96</v>
      </c>
      <c r="C46" s="113" t="s">
        <v>97</v>
      </c>
      <c r="D46" s="114" t="s">
        <v>98</v>
      </c>
      <c r="E46" s="115">
        <v>18.3</v>
      </c>
      <c r="F46" s="116"/>
      <c r="G46" s="117">
        <f>E46*F46</f>
        <v>0</v>
      </c>
      <c r="H46" s="118">
        <v>0</v>
      </c>
      <c r="I46" s="119">
        <f>E46*H46</f>
        <v>0</v>
      </c>
      <c r="J46" s="118"/>
      <c r="K46" s="119">
        <f>E46*J46</f>
        <v>0</v>
      </c>
      <c r="O46" s="110"/>
      <c r="Z46" s="120"/>
      <c r="AA46" s="120">
        <v>3</v>
      </c>
      <c r="AB46" s="120">
        <v>1</v>
      </c>
      <c r="AC46" s="120">
        <v>572400</v>
      </c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CA46" s="120">
        <v>3</v>
      </c>
      <c r="CB46" s="120">
        <v>1</v>
      </c>
      <c r="CZ46" s="77">
        <v>1</v>
      </c>
    </row>
    <row r="47" spans="1:104" x14ac:dyDescent="0.2">
      <c r="A47" s="121"/>
      <c r="B47" s="122"/>
      <c r="C47" s="170" t="s">
        <v>99</v>
      </c>
      <c r="D47" s="171"/>
      <c r="E47" s="125">
        <v>22.5</v>
      </c>
      <c r="F47" s="126"/>
      <c r="G47" s="127"/>
      <c r="H47" s="128"/>
      <c r="I47" s="123"/>
      <c r="K47" s="123"/>
      <c r="M47" s="129" t="s">
        <v>99</v>
      </c>
      <c r="O47" s="11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30" t="str">
        <f>C46</f>
        <v>Směs travní parková sídlištní</v>
      </c>
      <c r="BE47" s="120"/>
      <c r="BF47" s="120"/>
      <c r="BG47" s="120"/>
      <c r="BH47" s="120"/>
      <c r="BI47" s="120"/>
      <c r="BJ47" s="120"/>
      <c r="BK47" s="120"/>
    </row>
    <row r="48" spans="1:104" x14ac:dyDescent="0.2">
      <c r="A48" s="121"/>
      <c r="B48" s="122"/>
      <c r="C48" s="170" t="s">
        <v>100</v>
      </c>
      <c r="D48" s="171"/>
      <c r="E48" s="125">
        <v>-4.2</v>
      </c>
      <c r="F48" s="126"/>
      <c r="G48" s="127"/>
      <c r="H48" s="128"/>
      <c r="I48" s="123"/>
      <c r="K48" s="123"/>
      <c r="M48" s="129" t="s">
        <v>100</v>
      </c>
      <c r="O48" s="11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30" t="str">
        <f>C47</f>
        <v>750*0,03</v>
      </c>
      <c r="BE48" s="120"/>
      <c r="BF48" s="120"/>
      <c r="BG48" s="120"/>
      <c r="BH48" s="120"/>
      <c r="BI48" s="120"/>
      <c r="BJ48" s="120"/>
      <c r="BK48" s="120"/>
    </row>
    <row r="49" spans="1:104" x14ac:dyDescent="0.2">
      <c r="A49" s="111">
        <v>17</v>
      </c>
      <c r="B49" s="112" t="s">
        <v>101</v>
      </c>
      <c r="C49" s="113" t="s">
        <v>102</v>
      </c>
      <c r="D49" s="114" t="s">
        <v>48</v>
      </c>
      <c r="E49" s="115">
        <v>61</v>
      </c>
      <c r="F49" s="116"/>
      <c r="G49" s="117">
        <f>E49*F49</f>
        <v>0</v>
      </c>
      <c r="H49" s="118">
        <v>1.67</v>
      </c>
      <c r="I49" s="119">
        <f>E49*H49</f>
        <v>101.86999999999999</v>
      </c>
      <c r="J49" s="118"/>
      <c r="K49" s="119">
        <f>E49*J49</f>
        <v>0</v>
      </c>
      <c r="O49" s="110"/>
      <c r="Z49" s="120"/>
      <c r="AA49" s="120">
        <v>3</v>
      </c>
      <c r="AB49" s="120">
        <v>1</v>
      </c>
      <c r="AC49" s="120">
        <v>10364200</v>
      </c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CA49" s="120">
        <v>3</v>
      </c>
      <c r="CB49" s="120">
        <v>1</v>
      </c>
      <c r="CZ49" s="77">
        <v>1</v>
      </c>
    </row>
    <row r="50" spans="1:104" x14ac:dyDescent="0.2">
      <c r="A50" s="121"/>
      <c r="B50" s="122"/>
      <c r="C50" s="170" t="s">
        <v>103</v>
      </c>
      <c r="D50" s="171"/>
      <c r="E50" s="125">
        <v>75</v>
      </c>
      <c r="F50" s="126"/>
      <c r="G50" s="127"/>
      <c r="H50" s="128"/>
      <c r="I50" s="123"/>
      <c r="K50" s="123"/>
      <c r="M50" s="129" t="s">
        <v>103</v>
      </c>
      <c r="O50" s="11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30" t="str">
        <f>C49</f>
        <v>Ornice pro pozemkové úpravy</v>
      </c>
      <c r="BE50" s="120"/>
      <c r="BF50" s="120"/>
      <c r="BG50" s="120"/>
      <c r="BH50" s="120"/>
      <c r="BI50" s="120"/>
      <c r="BJ50" s="120"/>
      <c r="BK50" s="120"/>
    </row>
    <row r="51" spans="1:104" x14ac:dyDescent="0.2">
      <c r="A51" s="121"/>
      <c r="B51" s="122"/>
      <c r="C51" s="170" t="s">
        <v>104</v>
      </c>
      <c r="D51" s="171"/>
      <c r="E51" s="125">
        <v>-14</v>
      </c>
      <c r="F51" s="126"/>
      <c r="G51" s="127"/>
      <c r="H51" s="128"/>
      <c r="I51" s="123"/>
      <c r="K51" s="123"/>
      <c r="M51" s="129" t="s">
        <v>104</v>
      </c>
      <c r="O51" s="11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30" t="str">
        <f>C50</f>
        <v>750*0,1</v>
      </c>
      <c r="BE51" s="120"/>
      <c r="BF51" s="120"/>
      <c r="BG51" s="120"/>
      <c r="BH51" s="120"/>
      <c r="BI51" s="120"/>
      <c r="BJ51" s="120"/>
      <c r="BK51" s="120"/>
    </row>
    <row r="52" spans="1:104" x14ac:dyDescent="0.2">
      <c r="A52" s="131" t="s">
        <v>36</v>
      </c>
      <c r="B52" s="132" t="s">
        <v>33</v>
      </c>
      <c r="C52" s="133" t="s">
        <v>34</v>
      </c>
      <c r="D52" s="134"/>
      <c r="E52" s="135"/>
      <c r="F52" s="135"/>
      <c r="G52" s="136">
        <f>SUM(G7:G51)</f>
        <v>0</v>
      </c>
      <c r="H52" s="137"/>
      <c r="I52" s="138">
        <f>SUM(I7:I51)</f>
        <v>101.86999999999999</v>
      </c>
      <c r="J52" s="139"/>
      <c r="K52" s="138">
        <f>SUM(K7:K51)</f>
        <v>0</v>
      </c>
      <c r="O52" s="110"/>
      <c r="X52" s="140">
        <f>K52</f>
        <v>0</v>
      </c>
      <c r="Y52" s="140"/>
      <c r="Z52" s="141">
        <f>G52</f>
        <v>0</v>
      </c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42"/>
      <c r="BB52" s="142"/>
      <c r="BC52" s="142"/>
      <c r="BD52" s="142"/>
      <c r="BE52" s="142"/>
      <c r="BF52" s="142"/>
      <c r="BG52" s="120"/>
      <c r="BH52" s="120"/>
      <c r="BI52" s="120"/>
      <c r="BJ52" s="120"/>
      <c r="BK52" s="120"/>
    </row>
    <row r="53" spans="1:104" ht="14.25" customHeight="1" x14ac:dyDescent="0.2">
      <c r="A53" s="102" t="s">
        <v>32</v>
      </c>
      <c r="B53" s="103" t="s">
        <v>105</v>
      </c>
      <c r="C53" s="104" t="s">
        <v>106</v>
      </c>
      <c r="D53" s="105"/>
      <c r="E53" s="106"/>
      <c r="F53" s="106"/>
      <c r="G53" s="107"/>
      <c r="H53" s="108"/>
      <c r="I53" s="109"/>
      <c r="J53" s="108"/>
      <c r="K53" s="109"/>
      <c r="O53" s="110"/>
    </row>
    <row r="54" spans="1:104" x14ac:dyDescent="0.2">
      <c r="A54" s="111">
        <v>18</v>
      </c>
      <c r="B54" s="112" t="s">
        <v>107</v>
      </c>
      <c r="C54" s="113" t="s">
        <v>108</v>
      </c>
      <c r="D54" s="114" t="s">
        <v>48</v>
      </c>
      <c r="E54" s="115">
        <v>22.8</v>
      </c>
      <c r="F54" s="116"/>
      <c r="G54" s="117">
        <f>E54*F54</f>
        <v>0</v>
      </c>
      <c r="H54" s="118">
        <v>2.45329</v>
      </c>
      <c r="I54" s="119">
        <f>E54*H54</f>
        <v>55.935012</v>
      </c>
      <c r="J54" s="118">
        <v>0</v>
      </c>
      <c r="K54" s="119">
        <f>E54*J54</f>
        <v>0</v>
      </c>
      <c r="O54" s="110"/>
      <c r="Z54" s="120"/>
      <c r="AA54" s="120">
        <v>1</v>
      </c>
      <c r="AB54" s="120">
        <v>1</v>
      </c>
      <c r="AC54" s="120">
        <v>1</v>
      </c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CA54" s="120">
        <v>1</v>
      </c>
      <c r="CB54" s="120">
        <v>1</v>
      </c>
      <c r="CZ54" s="77">
        <v>1</v>
      </c>
    </row>
    <row r="55" spans="1:104" x14ac:dyDescent="0.2">
      <c r="A55" s="121"/>
      <c r="B55" s="122"/>
      <c r="C55" s="170" t="s">
        <v>109</v>
      </c>
      <c r="D55" s="171"/>
      <c r="E55" s="125">
        <v>22.8</v>
      </c>
      <c r="F55" s="126"/>
      <c r="G55" s="127"/>
      <c r="H55" s="128"/>
      <c r="I55" s="123"/>
      <c r="K55" s="123"/>
      <c r="M55" s="129" t="s">
        <v>109</v>
      </c>
      <c r="O55" s="11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30" t="str">
        <f>C54</f>
        <v>Beton základových pasů prostý C 20/25 (B 25)</v>
      </c>
      <c r="BE55" s="120"/>
      <c r="BF55" s="120"/>
      <c r="BG55" s="120"/>
      <c r="BH55" s="120"/>
      <c r="BI55" s="120"/>
      <c r="BJ55" s="120"/>
      <c r="BK55" s="120"/>
    </row>
    <row r="56" spans="1:104" x14ac:dyDescent="0.2">
      <c r="A56" s="111">
        <v>19</v>
      </c>
      <c r="B56" s="112" t="s">
        <v>110</v>
      </c>
      <c r="C56" s="113" t="s">
        <v>111</v>
      </c>
      <c r="D56" s="114" t="s">
        <v>35</v>
      </c>
      <c r="E56" s="115">
        <v>47</v>
      </c>
      <c r="F56" s="116"/>
      <c r="G56" s="117">
        <f>E56*F56</f>
        <v>0</v>
      </c>
      <c r="H56" s="118">
        <v>0.626</v>
      </c>
      <c r="I56" s="119">
        <f>E56*H56</f>
        <v>29.422000000000001</v>
      </c>
      <c r="J56" s="118">
        <v>-0.48</v>
      </c>
      <c r="K56" s="119">
        <f>E56*J56</f>
        <v>-22.56</v>
      </c>
      <c r="O56" s="110"/>
      <c r="Z56" s="120"/>
      <c r="AA56" s="120">
        <v>1</v>
      </c>
      <c r="AB56" s="120">
        <v>1</v>
      </c>
      <c r="AC56" s="120">
        <v>1</v>
      </c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CA56" s="120">
        <v>1</v>
      </c>
      <c r="CB56" s="120">
        <v>1</v>
      </c>
      <c r="CZ56" s="77">
        <v>1</v>
      </c>
    </row>
    <row r="57" spans="1:104" x14ac:dyDescent="0.2">
      <c r="A57" s="121"/>
      <c r="B57" s="122"/>
      <c r="C57" s="170" t="s">
        <v>112</v>
      </c>
      <c r="D57" s="171"/>
      <c r="E57" s="125">
        <v>4.5</v>
      </c>
      <c r="F57" s="126"/>
      <c r="G57" s="127"/>
      <c r="H57" s="128"/>
      <c r="I57" s="123"/>
      <c r="K57" s="123"/>
      <c r="M57" s="129"/>
      <c r="O57" s="11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30" t="str">
        <f>C56</f>
        <v>Úprava zdiva pro vložení dodatečné izolace</v>
      </c>
      <c r="BE57" s="120"/>
      <c r="BF57" s="120"/>
      <c r="BG57" s="120"/>
      <c r="BH57" s="120"/>
      <c r="BI57" s="120"/>
      <c r="BJ57" s="120"/>
      <c r="BK57" s="120"/>
    </row>
    <row r="58" spans="1:104" x14ac:dyDescent="0.2">
      <c r="A58" s="121"/>
      <c r="B58" s="122"/>
      <c r="C58" s="170" t="s">
        <v>113</v>
      </c>
      <c r="D58" s="171"/>
      <c r="E58" s="125">
        <v>42.5</v>
      </c>
      <c r="F58" s="126"/>
      <c r="G58" s="127"/>
      <c r="H58" s="128"/>
      <c r="I58" s="123"/>
      <c r="K58" s="123"/>
      <c r="M58" s="129" t="s">
        <v>113</v>
      </c>
      <c r="O58" s="11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30" t="str">
        <f>C57</f>
        <v>4,5</v>
      </c>
      <c r="BE58" s="120"/>
      <c r="BF58" s="120"/>
      <c r="BG58" s="120"/>
      <c r="BH58" s="120"/>
      <c r="BI58" s="120"/>
      <c r="BJ58" s="120"/>
      <c r="BK58" s="120"/>
    </row>
    <row r="59" spans="1:104" ht="22.5" x14ac:dyDescent="0.2">
      <c r="A59" s="111">
        <v>20</v>
      </c>
      <c r="B59" s="112" t="s">
        <v>114</v>
      </c>
      <c r="C59" s="113" t="s">
        <v>115</v>
      </c>
      <c r="D59" s="114" t="s">
        <v>35</v>
      </c>
      <c r="E59" s="115">
        <v>28.5</v>
      </c>
      <c r="F59" s="116"/>
      <c r="G59" s="117">
        <f>E59*F59</f>
        <v>0</v>
      </c>
      <c r="H59" s="118">
        <v>0.35564000000000001</v>
      </c>
      <c r="I59" s="119">
        <f>E59*H59</f>
        <v>10.13574</v>
      </c>
      <c r="J59" s="118">
        <v>0</v>
      </c>
      <c r="K59" s="119">
        <f>E59*J59</f>
        <v>0</v>
      </c>
      <c r="O59" s="110"/>
      <c r="Z59" s="120"/>
      <c r="AA59" s="120">
        <v>1</v>
      </c>
      <c r="AB59" s="120">
        <v>1</v>
      </c>
      <c r="AC59" s="120">
        <v>1</v>
      </c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CA59" s="120">
        <v>1</v>
      </c>
      <c r="CB59" s="120">
        <v>1</v>
      </c>
      <c r="CZ59" s="77">
        <v>1</v>
      </c>
    </row>
    <row r="60" spans="1:104" ht="25.5" x14ac:dyDescent="0.2">
      <c r="A60" s="121"/>
      <c r="B60" s="122"/>
      <c r="C60" s="170" t="s">
        <v>116</v>
      </c>
      <c r="D60" s="171"/>
      <c r="E60" s="125">
        <v>28.5</v>
      </c>
      <c r="F60" s="126"/>
      <c r="G60" s="127"/>
      <c r="H60" s="128"/>
      <c r="I60" s="123"/>
      <c r="K60" s="123"/>
      <c r="M60" s="129" t="s">
        <v>116</v>
      </c>
      <c r="O60" s="11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30" t="str">
        <f>C59</f>
        <v>Zdivo plotové z tvárnic,betonová zálivka, tl.30 cm tvárnice v barvě přírodní, štípané jednostranně</v>
      </c>
      <c r="BE60" s="120"/>
      <c r="BF60" s="120"/>
      <c r="BG60" s="120"/>
      <c r="BH60" s="120"/>
      <c r="BI60" s="120"/>
      <c r="BJ60" s="120"/>
      <c r="BK60" s="120"/>
    </row>
    <row r="61" spans="1:104" ht="22.5" x14ac:dyDescent="0.2">
      <c r="A61" s="111">
        <v>21</v>
      </c>
      <c r="B61" s="112" t="s">
        <v>117</v>
      </c>
      <c r="C61" s="113" t="s">
        <v>118</v>
      </c>
      <c r="D61" s="114" t="s">
        <v>119</v>
      </c>
      <c r="E61" s="115">
        <v>58.71</v>
      </c>
      <c r="F61" s="116"/>
      <c r="G61" s="117">
        <f>E61*F61</f>
        <v>0</v>
      </c>
      <c r="H61" s="118">
        <v>7.2050000000000003E-2</v>
      </c>
      <c r="I61" s="119">
        <f>E61*H61</f>
        <v>4.2300555000000006</v>
      </c>
      <c r="J61" s="118">
        <v>0</v>
      </c>
      <c r="K61" s="119">
        <f>E61*J61</f>
        <v>0</v>
      </c>
      <c r="O61" s="110"/>
      <c r="Z61" s="120"/>
      <c r="AA61" s="120">
        <v>1</v>
      </c>
      <c r="AB61" s="120">
        <v>1</v>
      </c>
      <c r="AC61" s="120">
        <v>1</v>
      </c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CA61" s="120">
        <v>1</v>
      </c>
      <c r="CB61" s="120">
        <v>1</v>
      </c>
      <c r="CZ61" s="77">
        <v>1</v>
      </c>
    </row>
    <row r="62" spans="1:104" ht="25.5" x14ac:dyDescent="0.2">
      <c r="A62" s="121"/>
      <c r="B62" s="122"/>
      <c r="C62" s="170" t="s">
        <v>120</v>
      </c>
      <c r="D62" s="171"/>
      <c r="E62" s="125">
        <v>58.71</v>
      </c>
      <c r="F62" s="126"/>
      <c r="G62" s="127"/>
      <c r="H62" s="128"/>
      <c r="I62" s="123"/>
      <c r="K62" s="123"/>
      <c r="M62" s="129" t="s">
        <v>120</v>
      </c>
      <c r="O62" s="11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30" t="str">
        <f>C61</f>
        <v>Stříška na plot ze zákrytových desek, šířka 40 cm včetně dodávky desek ZD 1 - 30 a ZD 2 - 30</v>
      </c>
      <c r="BE62" s="120"/>
      <c r="BF62" s="120"/>
      <c r="BG62" s="120"/>
      <c r="BH62" s="120"/>
      <c r="BI62" s="120"/>
      <c r="BJ62" s="120"/>
      <c r="BK62" s="120"/>
    </row>
    <row r="63" spans="1:104" x14ac:dyDescent="0.2">
      <c r="A63" s="111">
        <v>22</v>
      </c>
      <c r="B63" s="112" t="s">
        <v>121</v>
      </c>
      <c r="C63" s="113" t="s">
        <v>122</v>
      </c>
      <c r="D63" s="114" t="s">
        <v>119</v>
      </c>
      <c r="E63" s="115">
        <v>171</v>
      </c>
      <c r="F63" s="116"/>
      <c r="G63" s="117">
        <f>E63*F63</f>
        <v>0</v>
      </c>
      <c r="H63" s="118">
        <v>1E-3</v>
      </c>
      <c r="I63" s="119">
        <f>E63*H63</f>
        <v>0.17100000000000001</v>
      </c>
      <c r="J63" s="118">
        <v>0</v>
      </c>
      <c r="K63" s="119">
        <f>E63*J63</f>
        <v>0</v>
      </c>
      <c r="O63" s="110"/>
      <c r="Z63" s="120"/>
      <c r="AA63" s="120">
        <v>1</v>
      </c>
      <c r="AB63" s="120">
        <v>0</v>
      </c>
      <c r="AC63" s="120">
        <v>0</v>
      </c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CA63" s="120">
        <v>1</v>
      </c>
      <c r="CB63" s="120">
        <v>0</v>
      </c>
      <c r="CZ63" s="77">
        <v>1</v>
      </c>
    </row>
    <row r="64" spans="1:104" x14ac:dyDescent="0.2">
      <c r="A64" s="121"/>
      <c r="B64" s="122"/>
      <c r="C64" s="170" t="s">
        <v>123</v>
      </c>
      <c r="D64" s="171"/>
      <c r="E64" s="125">
        <v>114</v>
      </c>
      <c r="F64" s="126"/>
      <c r="G64" s="127"/>
      <c r="H64" s="128"/>
      <c r="I64" s="123"/>
      <c r="K64" s="123"/>
      <c r="M64" s="129" t="s">
        <v>123</v>
      </c>
      <c r="O64" s="11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30" t="str">
        <f>C63</f>
        <v>Spárování maltou MCs mezi prefabrikovanými dílci</v>
      </c>
      <c r="BE64" s="120"/>
      <c r="BF64" s="120"/>
      <c r="BG64" s="120"/>
      <c r="BH64" s="120"/>
      <c r="BI64" s="120"/>
      <c r="BJ64" s="120"/>
      <c r="BK64" s="120"/>
    </row>
    <row r="65" spans="1:104" x14ac:dyDescent="0.2">
      <c r="A65" s="121"/>
      <c r="B65" s="122"/>
      <c r="C65" s="170" t="s">
        <v>124</v>
      </c>
      <c r="D65" s="171"/>
      <c r="E65" s="125">
        <v>57</v>
      </c>
      <c r="F65" s="126"/>
      <c r="G65" s="127"/>
      <c r="H65" s="128"/>
      <c r="I65" s="123"/>
      <c r="K65" s="123"/>
      <c r="M65" s="129" t="s">
        <v>124</v>
      </c>
      <c r="O65" s="11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30" t="str">
        <f>C64</f>
        <v>(25+32)*2</v>
      </c>
      <c r="BE65" s="120"/>
      <c r="BF65" s="120"/>
      <c r="BG65" s="120"/>
      <c r="BH65" s="120"/>
      <c r="BI65" s="120"/>
      <c r="BJ65" s="120"/>
      <c r="BK65" s="120"/>
    </row>
    <row r="66" spans="1:104" ht="22.5" x14ac:dyDescent="0.2">
      <c r="A66" s="111">
        <v>23</v>
      </c>
      <c r="B66" s="112" t="s">
        <v>125</v>
      </c>
      <c r="C66" s="113" t="s">
        <v>126</v>
      </c>
      <c r="D66" s="114" t="s">
        <v>35</v>
      </c>
      <c r="E66" s="115">
        <v>68.400000000000006</v>
      </c>
      <c r="F66" s="116"/>
      <c r="G66" s="117">
        <f>E66*F66</f>
        <v>0</v>
      </c>
      <c r="H66" s="118">
        <v>1.15E-3</v>
      </c>
      <c r="I66" s="119">
        <f>E66*H66</f>
        <v>7.8660000000000008E-2</v>
      </c>
      <c r="J66" s="118">
        <v>0</v>
      </c>
      <c r="K66" s="119">
        <f>E66*J66</f>
        <v>0</v>
      </c>
      <c r="O66" s="110"/>
      <c r="Z66" s="120"/>
      <c r="AA66" s="120">
        <v>1</v>
      </c>
      <c r="AB66" s="120">
        <v>7</v>
      </c>
      <c r="AC66" s="120">
        <v>7</v>
      </c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/>
      <c r="CA66" s="120">
        <v>1</v>
      </c>
      <c r="CB66" s="120">
        <v>7</v>
      </c>
      <c r="CZ66" s="77">
        <v>1</v>
      </c>
    </row>
    <row r="67" spans="1:104" ht="25.5" x14ac:dyDescent="0.2">
      <c r="A67" s="121"/>
      <c r="B67" s="122"/>
      <c r="C67" s="170" t="s">
        <v>127</v>
      </c>
      <c r="D67" s="171"/>
      <c r="E67" s="125">
        <v>68.400000000000006</v>
      </c>
      <c r="F67" s="126"/>
      <c r="G67" s="127"/>
      <c r="H67" s="128"/>
      <c r="I67" s="123"/>
      <c r="K67" s="123"/>
      <c r="M67" s="129"/>
      <c r="O67" s="11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30" t="str">
        <f>C66</f>
        <v>Izolace proti vlhkosti vodorovná pásy na sucho 1 vrstva - včetně dodávky A 500/H</v>
      </c>
      <c r="BE67" s="120"/>
      <c r="BF67" s="120"/>
      <c r="BG67" s="120"/>
      <c r="BH67" s="120"/>
      <c r="BI67" s="120"/>
      <c r="BJ67" s="120"/>
      <c r="BK67" s="120"/>
    </row>
    <row r="68" spans="1:104" x14ac:dyDescent="0.2">
      <c r="A68" s="111">
        <v>24</v>
      </c>
      <c r="B68" s="112" t="s">
        <v>128</v>
      </c>
      <c r="C68" s="113" t="s">
        <v>129</v>
      </c>
      <c r="D68" s="114" t="s">
        <v>119</v>
      </c>
      <c r="E68" s="115">
        <v>57</v>
      </c>
      <c r="F68" s="116"/>
      <c r="G68" s="117">
        <f>E68*F68</f>
        <v>0</v>
      </c>
      <c r="H68" s="118">
        <v>0.125</v>
      </c>
      <c r="I68" s="119">
        <f>E68*H68</f>
        <v>7.125</v>
      </c>
      <c r="J68" s="118">
        <v>0</v>
      </c>
      <c r="K68" s="119">
        <f>E68*J68</f>
        <v>0</v>
      </c>
      <c r="O68" s="110"/>
      <c r="Z68" s="120"/>
      <c r="AA68" s="120">
        <v>1</v>
      </c>
      <c r="AB68" s="120">
        <v>1</v>
      </c>
      <c r="AC68" s="120">
        <v>1</v>
      </c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CA68" s="120">
        <v>1</v>
      </c>
      <c r="CB68" s="120">
        <v>1</v>
      </c>
      <c r="CZ68" s="77">
        <v>1</v>
      </c>
    </row>
    <row r="69" spans="1:104" x14ac:dyDescent="0.2">
      <c r="A69" s="111">
        <v>25</v>
      </c>
      <c r="B69" s="112" t="s">
        <v>130</v>
      </c>
      <c r="C69" s="113" t="s">
        <v>131</v>
      </c>
      <c r="D69" s="114" t="s">
        <v>35</v>
      </c>
      <c r="E69" s="115">
        <v>4.5</v>
      </c>
      <c r="F69" s="116"/>
      <c r="G69" s="117">
        <f>E69*F69</f>
        <v>0</v>
      </c>
      <c r="H69" s="118">
        <v>1.265E-2</v>
      </c>
      <c r="I69" s="119">
        <f>E69*H69</f>
        <v>5.6924999999999996E-2</v>
      </c>
      <c r="J69" s="118">
        <v>0</v>
      </c>
      <c r="K69" s="119">
        <f>E69*J69</f>
        <v>0</v>
      </c>
      <c r="O69" s="110"/>
      <c r="Z69" s="120"/>
      <c r="AA69" s="120">
        <v>1</v>
      </c>
      <c r="AB69" s="120">
        <v>1</v>
      </c>
      <c r="AC69" s="120">
        <v>1</v>
      </c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  <c r="BI69" s="120"/>
      <c r="BJ69" s="120"/>
      <c r="BK69" s="120"/>
      <c r="CA69" s="120">
        <v>1</v>
      </c>
      <c r="CB69" s="120">
        <v>1</v>
      </c>
      <c r="CZ69" s="77">
        <v>1</v>
      </c>
    </row>
    <row r="70" spans="1:104" ht="22.5" x14ac:dyDescent="0.2">
      <c r="A70" s="111">
        <v>26</v>
      </c>
      <c r="B70" s="112" t="s">
        <v>132</v>
      </c>
      <c r="C70" s="113" t="s">
        <v>133</v>
      </c>
      <c r="D70" s="114" t="s">
        <v>35</v>
      </c>
      <c r="E70" s="115">
        <v>42.5</v>
      </c>
      <c r="F70" s="116"/>
      <c r="G70" s="117">
        <f>E70*F70</f>
        <v>0</v>
      </c>
      <c r="H70" s="118">
        <v>6.4999999999999997E-4</v>
      </c>
      <c r="I70" s="119">
        <f>E70*H70</f>
        <v>2.7625E-2</v>
      </c>
      <c r="J70" s="118"/>
      <c r="K70" s="119">
        <f>E70*J70</f>
        <v>0</v>
      </c>
      <c r="O70" s="110"/>
      <c r="Z70" s="120"/>
      <c r="AA70" s="120">
        <v>3</v>
      </c>
      <c r="AB70" s="120">
        <v>1</v>
      </c>
      <c r="AC70" s="120" t="s">
        <v>132</v>
      </c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  <c r="BH70" s="120"/>
      <c r="BI70" s="120"/>
      <c r="BJ70" s="120"/>
      <c r="BK70" s="120"/>
      <c r="CA70" s="120">
        <v>3</v>
      </c>
      <c r="CB70" s="120">
        <v>1</v>
      </c>
      <c r="CZ70" s="77">
        <v>1</v>
      </c>
    </row>
    <row r="71" spans="1:104" ht="25.5" x14ac:dyDescent="0.2">
      <c r="A71" s="121"/>
      <c r="B71" s="122"/>
      <c r="C71" s="170" t="s">
        <v>113</v>
      </c>
      <c r="D71" s="171"/>
      <c r="E71" s="125">
        <v>42.5</v>
      </c>
      <c r="F71" s="126"/>
      <c r="G71" s="127"/>
      <c r="H71" s="128"/>
      <c r="I71" s="123"/>
      <c r="K71" s="123"/>
      <c r="M71" s="129" t="s">
        <v>113</v>
      </c>
      <c r="O71" s="11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30" t="str">
        <f>C70</f>
        <v>Fólie hydroizolační  2,4x20 m PE včetně napojení na stávající izolaci budov</v>
      </c>
      <c r="BE71" s="120"/>
      <c r="BF71" s="120"/>
      <c r="BG71" s="120"/>
      <c r="BH71" s="120"/>
      <c r="BI71" s="120"/>
      <c r="BJ71" s="120"/>
      <c r="BK71" s="120"/>
    </row>
    <row r="72" spans="1:104" x14ac:dyDescent="0.2">
      <c r="A72" s="111">
        <v>27</v>
      </c>
      <c r="B72" s="112" t="s">
        <v>134</v>
      </c>
      <c r="C72" s="113" t="s">
        <v>135</v>
      </c>
      <c r="D72" s="114" t="s">
        <v>119</v>
      </c>
      <c r="E72" s="115">
        <v>57</v>
      </c>
      <c r="F72" s="116"/>
      <c r="G72" s="117">
        <f>E72*F72</f>
        <v>0</v>
      </c>
      <c r="H72" s="118">
        <v>1.2E-2</v>
      </c>
      <c r="I72" s="119">
        <f>E72*H72</f>
        <v>0.68400000000000005</v>
      </c>
      <c r="J72" s="118"/>
      <c r="K72" s="119">
        <f>E72*J72</f>
        <v>0</v>
      </c>
      <c r="O72" s="110"/>
      <c r="Z72" s="120"/>
      <c r="AA72" s="120">
        <v>3</v>
      </c>
      <c r="AB72" s="120">
        <v>1</v>
      </c>
      <c r="AC72" s="120" t="s">
        <v>134</v>
      </c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  <c r="BH72" s="120"/>
      <c r="BI72" s="120"/>
      <c r="BJ72" s="120"/>
      <c r="BK72" s="120"/>
      <c r="CA72" s="120">
        <v>3</v>
      </c>
      <c r="CB72" s="120">
        <v>1</v>
      </c>
      <c r="CZ72" s="77">
        <v>1</v>
      </c>
    </row>
    <row r="73" spans="1:104" x14ac:dyDescent="0.2">
      <c r="A73" s="111">
        <v>28</v>
      </c>
      <c r="B73" s="112" t="s">
        <v>136</v>
      </c>
      <c r="C73" s="113" t="s">
        <v>137</v>
      </c>
      <c r="D73" s="114" t="s">
        <v>138</v>
      </c>
      <c r="E73" s="115">
        <v>209.7360175</v>
      </c>
      <c r="F73" s="116"/>
      <c r="G73" s="117">
        <f>E73*F73</f>
        <v>0</v>
      </c>
      <c r="H73" s="118">
        <v>0</v>
      </c>
      <c r="I73" s="119">
        <f>E73*H73</f>
        <v>0</v>
      </c>
      <c r="J73" s="118"/>
      <c r="K73" s="119">
        <f>E73*J73</f>
        <v>0</v>
      </c>
      <c r="O73" s="110"/>
      <c r="Z73" s="120"/>
      <c r="AA73" s="120">
        <v>7</v>
      </c>
      <c r="AB73" s="120">
        <v>1</v>
      </c>
      <c r="AC73" s="120">
        <v>2</v>
      </c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  <c r="BI73" s="120"/>
      <c r="BJ73" s="120"/>
      <c r="BK73" s="120"/>
      <c r="CA73" s="120">
        <v>7</v>
      </c>
      <c r="CB73" s="120">
        <v>1</v>
      </c>
      <c r="CZ73" s="77">
        <v>1</v>
      </c>
    </row>
    <row r="74" spans="1:104" x14ac:dyDescent="0.2">
      <c r="A74" s="131" t="s">
        <v>36</v>
      </c>
      <c r="B74" s="132" t="s">
        <v>105</v>
      </c>
      <c r="C74" s="133" t="s">
        <v>106</v>
      </c>
      <c r="D74" s="134"/>
      <c r="E74" s="135"/>
      <c r="F74" s="135"/>
      <c r="G74" s="136">
        <f>SUM(G53:G73)</f>
        <v>0</v>
      </c>
      <c r="H74" s="137"/>
      <c r="I74" s="138">
        <f>SUM(I53:I73)</f>
        <v>107.86601750000001</v>
      </c>
      <c r="J74" s="139"/>
      <c r="K74" s="138">
        <f>SUM(K53:K73)</f>
        <v>-22.56</v>
      </c>
      <c r="O74" s="110"/>
      <c r="X74" s="140"/>
      <c r="Y74" s="140"/>
      <c r="Z74" s="141">
        <f>G74</f>
        <v>0</v>
      </c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42"/>
      <c r="BB74" s="142"/>
      <c r="BC74" s="142"/>
      <c r="BD74" s="142"/>
      <c r="BE74" s="142"/>
      <c r="BF74" s="142"/>
      <c r="BG74" s="120"/>
      <c r="BH74" s="120"/>
      <c r="BI74" s="120"/>
      <c r="BJ74" s="120"/>
      <c r="BK74" s="120"/>
    </row>
    <row r="75" spans="1:104" ht="14.25" customHeight="1" x14ac:dyDescent="0.2">
      <c r="A75" s="102" t="s">
        <v>32</v>
      </c>
      <c r="B75" s="103" t="s">
        <v>139</v>
      </c>
      <c r="C75" s="104" t="s">
        <v>140</v>
      </c>
      <c r="D75" s="105"/>
      <c r="E75" s="106"/>
      <c r="F75" s="106"/>
      <c r="G75" s="107"/>
      <c r="H75" s="108"/>
      <c r="I75" s="109"/>
      <c r="J75" s="108"/>
      <c r="K75" s="109"/>
      <c r="O75" s="110"/>
    </row>
    <row r="76" spans="1:104" x14ac:dyDescent="0.2">
      <c r="A76" s="111">
        <v>29</v>
      </c>
      <c r="B76" s="112" t="s">
        <v>141</v>
      </c>
      <c r="C76" s="113" t="s">
        <v>142</v>
      </c>
      <c r="D76" s="114" t="s">
        <v>35</v>
      </c>
      <c r="E76" s="115">
        <v>1093.2</v>
      </c>
      <c r="F76" s="116"/>
      <c r="G76" s="117">
        <f>E76*F76</f>
        <v>0</v>
      </c>
      <c r="H76" s="118">
        <v>0.48574000000000001</v>
      </c>
      <c r="I76" s="119">
        <f>E76*H76</f>
        <v>531.01096800000005</v>
      </c>
      <c r="J76" s="118">
        <v>0</v>
      </c>
      <c r="K76" s="119">
        <f>E76*J76</f>
        <v>0</v>
      </c>
      <c r="O76" s="110"/>
      <c r="Z76" s="120"/>
      <c r="AA76" s="120">
        <v>1</v>
      </c>
      <c r="AB76" s="120">
        <v>1</v>
      </c>
      <c r="AC76" s="120">
        <v>1</v>
      </c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CA76" s="120">
        <v>1</v>
      </c>
      <c r="CB76" s="120">
        <v>1</v>
      </c>
      <c r="CZ76" s="77">
        <v>1</v>
      </c>
    </row>
    <row r="77" spans="1:104" x14ac:dyDescent="0.2">
      <c r="A77" s="121"/>
      <c r="B77" s="122"/>
      <c r="C77" s="170" t="s">
        <v>143</v>
      </c>
      <c r="D77" s="171"/>
      <c r="E77" s="125">
        <v>1318.8</v>
      </c>
      <c r="F77" s="126"/>
      <c r="G77" s="127"/>
      <c r="H77" s="128"/>
      <c r="I77" s="123"/>
      <c r="K77" s="123"/>
      <c r="M77" s="129" t="s">
        <v>143</v>
      </c>
      <c r="O77" s="11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30" t="str">
        <f>C76</f>
        <v>Podklad z kam.drceného 0-63 s výplň.kamen. 20 cm</v>
      </c>
      <c r="BE77" s="120"/>
      <c r="BF77" s="120"/>
      <c r="BG77" s="120"/>
      <c r="BH77" s="120"/>
      <c r="BI77" s="120"/>
      <c r="BJ77" s="120"/>
      <c r="BK77" s="120"/>
    </row>
    <row r="78" spans="1:104" x14ac:dyDescent="0.2">
      <c r="A78" s="121"/>
      <c r="B78" s="122"/>
      <c r="C78" s="170" t="s">
        <v>86</v>
      </c>
      <c r="D78" s="171"/>
      <c r="E78" s="125">
        <v>-225.6</v>
      </c>
      <c r="F78" s="126"/>
      <c r="G78" s="127"/>
      <c r="H78" s="128"/>
      <c r="I78" s="123"/>
      <c r="K78" s="123"/>
      <c r="M78" s="129" t="s">
        <v>86</v>
      </c>
      <c r="O78" s="11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30" t="str">
        <f>C77</f>
        <v>1099*1,2</v>
      </c>
      <c r="BE78" s="120"/>
      <c r="BF78" s="120"/>
      <c r="BG78" s="120"/>
      <c r="BH78" s="120"/>
      <c r="BI78" s="120"/>
      <c r="BJ78" s="120"/>
      <c r="BK78" s="120"/>
    </row>
    <row r="79" spans="1:104" ht="22.5" x14ac:dyDescent="0.2">
      <c r="A79" s="111">
        <v>30</v>
      </c>
      <c r="B79" s="112" t="s">
        <v>144</v>
      </c>
      <c r="C79" s="113" t="s">
        <v>145</v>
      </c>
      <c r="D79" s="114" t="s">
        <v>48</v>
      </c>
      <c r="E79" s="115">
        <v>727.2</v>
      </c>
      <c r="F79" s="116"/>
      <c r="G79" s="117">
        <f>E79*F79</f>
        <v>0</v>
      </c>
      <c r="H79" s="118">
        <v>1.931</v>
      </c>
      <c r="I79" s="119">
        <f>E79*H79</f>
        <v>1404.2232000000001</v>
      </c>
      <c r="J79" s="118">
        <v>0</v>
      </c>
      <c r="K79" s="119">
        <f>E79*J79</f>
        <v>0</v>
      </c>
      <c r="O79" s="110"/>
      <c r="Z79" s="120"/>
      <c r="AA79" s="120">
        <v>1</v>
      </c>
      <c r="AB79" s="120">
        <v>1</v>
      </c>
      <c r="AC79" s="120">
        <v>1</v>
      </c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  <c r="BH79" s="120"/>
      <c r="BI79" s="120"/>
      <c r="BJ79" s="120"/>
      <c r="BK79" s="120"/>
      <c r="CA79" s="120">
        <v>1</v>
      </c>
      <c r="CB79" s="120">
        <v>1</v>
      </c>
      <c r="CZ79" s="77">
        <v>1</v>
      </c>
    </row>
    <row r="80" spans="1:104" x14ac:dyDescent="0.2">
      <c r="A80" s="121"/>
      <c r="B80" s="122"/>
      <c r="C80" s="170" t="s">
        <v>50</v>
      </c>
      <c r="D80" s="171"/>
      <c r="E80" s="125">
        <v>527.52</v>
      </c>
      <c r="F80" s="126"/>
      <c r="G80" s="127"/>
      <c r="H80" s="128"/>
      <c r="I80" s="123"/>
      <c r="K80" s="123"/>
      <c r="M80" s="129" t="s">
        <v>50</v>
      </c>
      <c r="O80" s="11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30" t="str">
        <f>C79</f>
        <v>Podklad pro zpevnění z kameniva drceného 0 - 63 mm sanace</v>
      </c>
      <c r="BE80" s="120"/>
      <c r="BF80" s="120"/>
      <c r="BG80" s="120"/>
      <c r="BH80" s="120"/>
      <c r="BI80" s="120"/>
      <c r="BJ80" s="120"/>
      <c r="BK80" s="120"/>
    </row>
    <row r="81" spans="1:104" x14ac:dyDescent="0.2">
      <c r="A81" s="121"/>
      <c r="B81" s="122"/>
      <c r="C81" s="170" t="s">
        <v>52</v>
      </c>
      <c r="D81" s="171"/>
      <c r="E81" s="125">
        <v>289.92</v>
      </c>
      <c r="F81" s="126"/>
      <c r="G81" s="127"/>
      <c r="H81" s="128"/>
      <c r="I81" s="123"/>
      <c r="K81" s="123"/>
      <c r="M81" s="129" t="s">
        <v>52</v>
      </c>
      <c r="O81" s="11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30" t="str">
        <f>C80</f>
        <v>1099*1,2*0,4</v>
      </c>
      <c r="BE81" s="120"/>
      <c r="BF81" s="120"/>
      <c r="BG81" s="120"/>
      <c r="BH81" s="120"/>
      <c r="BI81" s="120"/>
      <c r="BJ81" s="120"/>
      <c r="BK81" s="120"/>
    </row>
    <row r="82" spans="1:104" x14ac:dyDescent="0.2">
      <c r="A82" s="121"/>
      <c r="B82" s="122"/>
      <c r="C82" s="170" t="s">
        <v>54</v>
      </c>
      <c r="D82" s="171"/>
      <c r="E82" s="125">
        <v>-90.24</v>
      </c>
      <c r="F82" s="126"/>
      <c r="G82" s="127"/>
      <c r="H82" s="128"/>
      <c r="I82" s="123"/>
      <c r="K82" s="123"/>
      <c r="M82" s="129" t="s">
        <v>54</v>
      </c>
      <c r="O82" s="11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30" t="str">
        <f>C81</f>
        <v>604*1,2*0,4</v>
      </c>
      <c r="BE82" s="120"/>
      <c r="BF82" s="120"/>
      <c r="BG82" s="120"/>
      <c r="BH82" s="120"/>
      <c r="BI82" s="120"/>
      <c r="BJ82" s="120"/>
      <c r="BK82" s="120"/>
    </row>
    <row r="83" spans="1:104" x14ac:dyDescent="0.2">
      <c r="A83" s="111">
        <v>31</v>
      </c>
      <c r="B83" s="112" t="s">
        <v>146</v>
      </c>
      <c r="C83" s="113" t="s">
        <v>147</v>
      </c>
      <c r="D83" s="114" t="s">
        <v>35</v>
      </c>
      <c r="E83" s="115">
        <v>717</v>
      </c>
      <c r="F83" s="116"/>
      <c r="G83" s="117">
        <f>E83*F83</f>
        <v>0</v>
      </c>
      <c r="H83" s="118">
        <v>0.21099999999999999</v>
      </c>
      <c r="I83" s="119">
        <f>E83*H83</f>
        <v>151.28700000000001</v>
      </c>
      <c r="J83" s="118">
        <v>0</v>
      </c>
      <c r="K83" s="119">
        <f>E83*J83</f>
        <v>0</v>
      </c>
      <c r="O83" s="110"/>
      <c r="Z83" s="120"/>
      <c r="AA83" s="120">
        <v>1</v>
      </c>
      <c r="AB83" s="120">
        <v>1</v>
      </c>
      <c r="AC83" s="120">
        <v>1</v>
      </c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  <c r="BH83" s="120"/>
      <c r="BI83" s="120"/>
      <c r="BJ83" s="120"/>
      <c r="BK83" s="120"/>
      <c r="CA83" s="120">
        <v>1</v>
      </c>
      <c r="CB83" s="120">
        <v>1</v>
      </c>
      <c r="CZ83" s="77">
        <v>1</v>
      </c>
    </row>
    <row r="84" spans="1:104" x14ac:dyDescent="0.2">
      <c r="A84" s="121"/>
      <c r="B84" s="122"/>
      <c r="C84" s="170" t="s">
        <v>148</v>
      </c>
      <c r="D84" s="171"/>
      <c r="E84" s="125">
        <v>1099</v>
      </c>
      <c r="F84" s="126"/>
      <c r="G84" s="127"/>
      <c r="H84" s="128"/>
      <c r="I84" s="123"/>
      <c r="K84" s="123"/>
      <c r="M84" s="129">
        <v>1099</v>
      </c>
      <c r="O84" s="11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30" t="str">
        <f>C83</f>
        <v>Podklad z obal kam.ACP 16+,ACP 22+,nad 3 m,tl.8 cm</v>
      </c>
      <c r="BE84" s="120"/>
      <c r="BF84" s="120"/>
      <c r="BG84" s="120"/>
      <c r="BH84" s="120"/>
      <c r="BI84" s="120"/>
      <c r="BJ84" s="120"/>
      <c r="BK84" s="120"/>
    </row>
    <row r="85" spans="1:104" x14ac:dyDescent="0.2">
      <c r="A85" s="121"/>
      <c r="B85" s="122"/>
      <c r="C85" s="170" t="s">
        <v>149</v>
      </c>
      <c r="D85" s="171"/>
      <c r="E85" s="125">
        <v>-382</v>
      </c>
      <c r="F85" s="126"/>
      <c r="G85" s="127"/>
      <c r="H85" s="128"/>
      <c r="I85" s="123"/>
      <c r="K85" s="123"/>
      <c r="M85" s="129">
        <v>-382</v>
      </c>
      <c r="O85" s="11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30" t="str">
        <f>C84</f>
        <v>1099</v>
      </c>
      <c r="BE85" s="120"/>
      <c r="BF85" s="120"/>
      <c r="BG85" s="120"/>
      <c r="BH85" s="120"/>
      <c r="BI85" s="120"/>
      <c r="BJ85" s="120"/>
      <c r="BK85" s="120"/>
    </row>
    <row r="86" spans="1:104" x14ac:dyDescent="0.2">
      <c r="A86" s="111">
        <v>32</v>
      </c>
      <c r="B86" s="112" t="s">
        <v>150</v>
      </c>
      <c r="C86" s="113" t="s">
        <v>151</v>
      </c>
      <c r="D86" s="114" t="s">
        <v>35</v>
      </c>
      <c r="E86" s="115">
        <v>717</v>
      </c>
      <c r="F86" s="116"/>
      <c r="G86" s="117">
        <f>E86*F86</f>
        <v>0</v>
      </c>
      <c r="H86" s="118">
        <v>0.45526</v>
      </c>
      <c r="I86" s="119">
        <f>E86*H86</f>
        <v>326.42142000000001</v>
      </c>
      <c r="J86" s="118">
        <v>0</v>
      </c>
      <c r="K86" s="119">
        <f>E86*J86</f>
        <v>0</v>
      </c>
      <c r="O86" s="110"/>
      <c r="Z86" s="120"/>
      <c r="AA86" s="120">
        <v>1</v>
      </c>
      <c r="AB86" s="120">
        <v>1</v>
      </c>
      <c r="AC86" s="120">
        <v>1</v>
      </c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  <c r="BJ86" s="120"/>
      <c r="BK86" s="120"/>
      <c r="CA86" s="120">
        <v>1</v>
      </c>
      <c r="CB86" s="120">
        <v>1</v>
      </c>
      <c r="CZ86" s="77">
        <v>1</v>
      </c>
    </row>
    <row r="87" spans="1:104" x14ac:dyDescent="0.2">
      <c r="A87" s="121"/>
      <c r="B87" s="122"/>
      <c r="C87" s="170" t="s">
        <v>148</v>
      </c>
      <c r="D87" s="171"/>
      <c r="E87" s="125">
        <v>1099</v>
      </c>
      <c r="F87" s="126"/>
      <c r="G87" s="127"/>
      <c r="H87" s="128"/>
      <c r="I87" s="123"/>
      <c r="K87" s="123"/>
      <c r="M87" s="129">
        <v>1099</v>
      </c>
      <c r="O87" s="11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30" t="str">
        <f>C86</f>
        <v>Podklad z kam.stmel.cem.,dálnice SC C8/10 tl.17 cm</v>
      </c>
      <c r="BE87" s="120"/>
      <c r="BF87" s="120"/>
      <c r="BG87" s="120"/>
      <c r="BH87" s="120"/>
      <c r="BI87" s="120"/>
      <c r="BJ87" s="120"/>
      <c r="BK87" s="120"/>
    </row>
    <row r="88" spans="1:104" x14ac:dyDescent="0.2">
      <c r="A88" s="121"/>
      <c r="B88" s="122"/>
      <c r="C88" s="170" t="s">
        <v>149</v>
      </c>
      <c r="D88" s="171"/>
      <c r="E88" s="125">
        <v>-382</v>
      </c>
      <c r="F88" s="126"/>
      <c r="G88" s="127"/>
      <c r="H88" s="128"/>
      <c r="I88" s="123"/>
      <c r="K88" s="123"/>
      <c r="M88" s="129">
        <v>-382</v>
      </c>
      <c r="O88" s="11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30" t="str">
        <f>C87</f>
        <v>1099</v>
      </c>
      <c r="BE88" s="120"/>
      <c r="BF88" s="120"/>
      <c r="BG88" s="120"/>
      <c r="BH88" s="120"/>
      <c r="BI88" s="120"/>
      <c r="BJ88" s="120"/>
      <c r="BK88" s="120"/>
    </row>
    <row r="89" spans="1:104" x14ac:dyDescent="0.2">
      <c r="A89" s="111">
        <v>33</v>
      </c>
      <c r="B89" s="112" t="s">
        <v>152</v>
      </c>
      <c r="C89" s="113" t="s">
        <v>153</v>
      </c>
      <c r="D89" s="114" t="s">
        <v>48</v>
      </c>
      <c r="E89" s="115">
        <v>48</v>
      </c>
      <c r="F89" s="116"/>
      <c r="G89" s="117">
        <f>E89*F89</f>
        <v>0</v>
      </c>
      <c r="H89" s="118">
        <v>0</v>
      </c>
      <c r="I89" s="119">
        <f>E89*H89</f>
        <v>0</v>
      </c>
      <c r="J89" s="118">
        <v>0</v>
      </c>
      <c r="K89" s="119">
        <f>E89*J89</f>
        <v>0</v>
      </c>
      <c r="O89" s="110"/>
      <c r="Z89" s="120"/>
      <c r="AA89" s="120">
        <v>1</v>
      </c>
      <c r="AB89" s="120">
        <v>0</v>
      </c>
      <c r="AC89" s="120">
        <v>0</v>
      </c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CA89" s="120">
        <v>1</v>
      </c>
      <c r="CB89" s="120">
        <v>0</v>
      </c>
      <c r="CZ89" s="77">
        <v>1</v>
      </c>
    </row>
    <row r="90" spans="1:104" x14ac:dyDescent="0.2">
      <c r="A90" s="111">
        <v>34</v>
      </c>
      <c r="B90" s="112" t="s">
        <v>154</v>
      </c>
      <c r="C90" s="113" t="s">
        <v>155</v>
      </c>
      <c r="D90" s="114" t="s">
        <v>35</v>
      </c>
      <c r="E90" s="115">
        <v>1434</v>
      </c>
      <c r="F90" s="116"/>
      <c r="G90" s="117">
        <f>E90*F90</f>
        <v>0</v>
      </c>
      <c r="H90" s="118">
        <v>6.0999999999999997E-4</v>
      </c>
      <c r="I90" s="119">
        <f>E90*H90</f>
        <v>0.87473999999999996</v>
      </c>
      <c r="J90" s="118">
        <v>0</v>
      </c>
      <c r="K90" s="119">
        <f>E90*J90</f>
        <v>0</v>
      </c>
      <c r="O90" s="110"/>
      <c r="Z90" s="120"/>
      <c r="AA90" s="120">
        <v>1</v>
      </c>
      <c r="AB90" s="120">
        <v>1</v>
      </c>
      <c r="AC90" s="120">
        <v>1</v>
      </c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0"/>
      <c r="CA90" s="120">
        <v>1</v>
      </c>
      <c r="CB90" s="120">
        <v>1</v>
      </c>
      <c r="CZ90" s="77">
        <v>1</v>
      </c>
    </row>
    <row r="91" spans="1:104" x14ac:dyDescent="0.2">
      <c r="A91" s="121"/>
      <c r="B91" s="122"/>
      <c r="C91" s="170" t="s">
        <v>156</v>
      </c>
      <c r="D91" s="171"/>
      <c r="E91" s="125">
        <v>2198</v>
      </c>
      <c r="F91" s="126"/>
      <c r="G91" s="127"/>
      <c r="H91" s="128"/>
      <c r="I91" s="123"/>
      <c r="K91" s="123"/>
      <c r="M91" s="129" t="s">
        <v>156</v>
      </c>
      <c r="O91" s="11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30" t="str">
        <f>C90</f>
        <v>Postřik živičný spojovací z asfaltu 0,5-0,7 kg/m2</v>
      </c>
      <c r="BE91" s="120"/>
      <c r="BF91" s="120"/>
      <c r="BG91" s="120"/>
      <c r="BH91" s="120"/>
      <c r="BI91" s="120"/>
      <c r="BJ91" s="120"/>
      <c r="BK91" s="120"/>
    </row>
    <row r="92" spans="1:104" x14ac:dyDescent="0.2">
      <c r="A92" s="121"/>
      <c r="B92" s="122"/>
      <c r="C92" s="170" t="s">
        <v>157</v>
      </c>
      <c r="D92" s="171"/>
      <c r="E92" s="125">
        <v>-764</v>
      </c>
      <c r="F92" s="126"/>
      <c r="G92" s="127"/>
      <c r="H92" s="128"/>
      <c r="I92" s="123"/>
      <c r="K92" s="123"/>
      <c r="M92" s="129" t="s">
        <v>157</v>
      </c>
      <c r="O92" s="11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30" t="str">
        <f>C91</f>
        <v>1099*2</v>
      </c>
      <c r="BE92" s="120"/>
      <c r="BF92" s="120"/>
      <c r="BG92" s="120"/>
      <c r="BH92" s="120"/>
      <c r="BI92" s="120"/>
      <c r="BJ92" s="120"/>
      <c r="BK92" s="120"/>
    </row>
    <row r="93" spans="1:104" x14ac:dyDescent="0.2">
      <c r="A93" s="111">
        <v>35</v>
      </c>
      <c r="B93" s="112" t="s">
        <v>158</v>
      </c>
      <c r="C93" s="113" t="s">
        <v>159</v>
      </c>
      <c r="D93" s="114" t="s">
        <v>35</v>
      </c>
      <c r="E93" s="115">
        <v>717</v>
      </c>
      <c r="F93" s="116"/>
      <c r="G93" s="117">
        <f>E93*F93</f>
        <v>0</v>
      </c>
      <c r="H93" s="118">
        <v>0.12715000000000001</v>
      </c>
      <c r="I93" s="119">
        <f>E93*H93</f>
        <v>91.166550000000015</v>
      </c>
      <c r="J93" s="118">
        <v>0</v>
      </c>
      <c r="K93" s="119">
        <f>E93*J93</f>
        <v>0</v>
      </c>
      <c r="O93" s="110"/>
      <c r="Z93" s="120"/>
      <c r="AA93" s="120">
        <v>1</v>
      </c>
      <c r="AB93" s="120">
        <v>1</v>
      </c>
      <c r="AC93" s="120">
        <v>1</v>
      </c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CA93" s="120">
        <v>1</v>
      </c>
      <c r="CB93" s="120">
        <v>1</v>
      </c>
      <c r="CZ93" s="77">
        <v>1</v>
      </c>
    </row>
    <row r="94" spans="1:104" x14ac:dyDescent="0.2">
      <c r="A94" s="121"/>
      <c r="B94" s="122"/>
      <c r="C94" s="170" t="s">
        <v>148</v>
      </c>
      <c r="D94" s="171"/>
      <c r="E94" s="125">
        <v>1099</v>
      </c>
      <c r="F94" s="126"/>
      <c r="G94" s="127"/>
      <c r="H94" s="128"/>
      <c r="I94" s="123"/>
      <c r="K94" s="123"/>
      <c r="M94" s="129">
        <v>1099</v>
      </c>
      <c r="O94" s="11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30" t="str">
        <f>C93</f>
        <v>Beton asfalt. ACO 8,ACO 11,ACO 16, š.nad 3 m, 5 cm</v>
      </c>
      <c r="BE94" s="120"/>
      <c r="BF94" s="120"/>
      <c r="BG94" s="120"/>
      <c r="BH94" s="120"/>
      <c r="BI94" s="120"/>
      <c r="BJ94" s="120"/>
      <c r="BK94" s="120"/>
    </row>
    <row r="95" spans="1:104" x14ac:dyDescent="0.2">
      <c r="A95" s="121"/>
      <c r="B95" s="122"/>
      <c r="C95" s="170" t="s">
        <v>149</v>
      </c>
      <c r="D95" s="171"/>
      <c r="E95" s="125">
        <v>-382</v>
      </c>
      <c r="F95" s="126"/>
      <c r="G95" s="127"/>
      <c r="H95" s="128"/>
      <c r="I95" s="123"/>
      <c r="K95" s="123"/>
      <c r="M95" s="129">
        <v>-382</v>
      </c>
      <c r="O95" s="11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30" t="str">
        <f>C94</f>
        <v>1099</v>
      </c>
      <c r="BE95" s="120"/>
      <c r="BF95" s="120"/>
      <c r="BG95" s="120"/>
      <c r="BH95" s="120"/>
      <c r="BI95" s="120"/>
      <c r="BJ95" s="120"/>
      <c r="BK95" s="120"/>
    </row>
    <row r="96" spans="1:104" x14ac:dyDescent="0.2">
      <c r="A96" s="111">
        <v>36</v>
      </c>
      <c r="B96" s="112" t="s">
        <v>160</v>
      </c>
      <c r="C96" s="113" t="s">
        <v>161</v>
      </c>
      <c r="D96" s="114" t="s">
        <v>162</v>
      </c>
      <c r="E96" s="115">
        <v>8</v>
      </c>
      <c r="F96" s="116"/>
      <c r="G96" s="117">
        <f>E96*F96</f>
        <v>0</v>
      </c>
      <c r="H96" s="118">
        <v>0.25080000000000002</v>
      </c>
      <c r="I96" s="119">
        <f>E96*H96</f>
        <v>2.0064000000000002</v>
      </c>
      <c r="J96" s="118">
        <v>0</v>
      </c>
      <c r="K96" s="119">
        <f>E96*J96</f>
        <v>0</v>
      </c>
      <c r="O96" s="110"/>
      <c r="Z96" s="120"/>
      <c r="AA96" s="120">
        <v>1</v>
      </c>
      <c r="AB96" s="120">
        <v>1</v>
      </c>
      <c r="AC96" s="120">
        <v>1</v>
      </c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CA96" s="120">
        <v>1</v>
      </c>
      <c r="CB96" s="120">
        <v>1</v>
      </c>
      <c r="CZ96" s="77">
        <v>1</v>
      </c>
    </row>
    <row r="97" spans="1:104" x14ac:dyDescent="0.2">
      <c r="A97" s="111">
        <v>37</v>
      </c>
      <c r="B97" s="112" t="s">
        <v>163</v>
      </c>
      <c r="C97" s="113" t="s">
        <v>164</v>
      </c>
      <c r="D97" s="114" t="s">
        <v>119</v>
      </c>
      <c r="E97" s="115">
        <v>435</v>
      </c>
      <c r="F97" s="116"/>
      <c r="G97" s="117">
        <f>E97*F97</f>
        <v>0</v>
      </c>
      <c r="H97" s="118">
        <v>0.188</v>
      </c>
      <c r="I97" s="119">
        <f>E97*H97</f>
        <v>81.78</v>
      </c>
      <c r="J97" s="118">
        <v>0</v>
      </c>
      <c r="K97" s="119">
        <f>E97*J97</f>
        <v>0</v>
      </c>
      <c r="O97" s="110"/>
      <c r="Z97" s="120"/>
      <c r="AA97" s="120">
        <v>1</v>
      </c>
      <c r="AB97" s="120">
        <v>1</v>
      </c>
      <c r="AC97" s="120">
        <v>1</v>
      </c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CA97" s="120">
        <v>1</v>
      </c>
      <c r="CB97" s="120">
        <v>1</v>
      </c>
      <c r="CZ97" s="77">
        <v>1</v>
      </c>
    </row>
    <row r="98" spans="1:104" x14ac:dyDescent="0.2">
      <c r="A98" s="121"/>
      <c r="B98" s="122"/>
      <c r="C98" s="170" t="s">
        <v>165</v>
      </c>
      <c r="D98" s="171"/>
      <c r="E98" s="125">
        <v>654</v>
      </c>
      <c r="F98" s="126"/>
      <c r="G98" s="127"/>
      <c r="H98" s="128"/>
      <c r="I98" s="123"/>
      <c r="K98" s="123"/>
      <c r="M98" s="129" t="s">
        <v>165</v>
      </c>
      <c r="O98" s="11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30" t="str">
        <f>C97</f>
        <v>Osazení stojat. obrub.bet. s opěrou,lože z C 12/15</v>
      </c>
      <c r="BE98" s="120"/>
      <c r="BF98" s="120"/>
      <c r="BG98" s="120"/>
      <c r="BH98" s="120"/>
      <c r="BI98" s="120"/>
      <c r="BJ98" s="120"/>
      <c r="BK98" s="120"/>
    </row>
    <row r="99" spans="1:104" x14ac:dyDescent="0.2">
      <c r="A99" s="121"/>
      <c r="B99" s="122"/>
      <c r="C99" s="170" t="s">
        <v>166</v>
      </c>
      <c r="D99" s="171"/>
      <c r="E99" s="125">
        <v>-37</v>
      </c>
      <c r="F99" s="126"/>
      <c r="G99" s="127"/>
      <c r="H99" s="128"/>
      <c r="I99" s="123"/>
      <c r="K99" s="123"/>
      <c r="M99" s="129">
        <v>-37</v>
      </c>
      <c r="O99" s="11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30" t="str">
        <f>C98</f>
        <v>542+112</v>
      </c>
      <c r="BE99" s="120"/>
      <c r="BF99" s="120"/>
      <c r="BG99" s="120"/>
      <c r="BH99" s="120"/>
      <c r="BI99" s="120"/>
      <c r="BJ99" s="120"/>
      <c r="BK99" s="120"/>
    </row>
    <row r="100" spans="1:104" x14ac:dyDescent="0.2">
      <c r="A100" s="121"/>
      <c r="B100" s="122"/>
      <c r="C100" s="170" t="s">
        <v>167</v>
      </c>
      <c r="D100" s="171"/>
      <c r="E100" s="125">
        <v>-87</v>
      </c>
      <c r="F100" s="126"/>
      <c r="G100" s="127"/>
      <c r="H100" s="128"/>
      <c r="I100" s="123"/>
      <c r="K100" s="123"/>
      <c r="M100" s="129">
        <v>-87</v>
      </c>
      <c r="O100" s="11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30" t="str">
        <f>C99</f>
        <v>-37</v>
      </c>
      <c r="BE100" s="120"/>
      <c r="BF100" s="120"/>
      <c r="BG100" s="120"/>
      <c r="BH100" s="120"/>
      <c r="BI100" s="120"/>
      <c r="BJ100" s="120"/>
      <c r="BK100" s="120"/>
    </row>
    <row r="101" spans="1:104" x14ac:dyDescent="0.2">
      <c r="A101" s="121"/>
      <c r="B101" s="122"/>
      <c r="C101" s="170" t="s">
        <v>168</v>
      </c>
      <c r="D101" s="171"/>
      <c r="E101" s="125">
        <v>-95</v>
      </c>
      <c r="F101" s="126"/>
      <c r="G101" s="127"/>
      <c r="H101" s="128"/>
      <c r="I101" s="123"/>
      <c r="K101" s="123"/>
      <c r="M101" s="129">
        <v>-95</v>
      </c>
      <c r="O101" s="11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30" t="str">
        <f>C100</f>
        <v>-87</v>
      </c>
      <c r="BE101" s="120"/>
      <c r="BF101" s="120"/>
      <c r="BG101" s="120"/>
      <c r="BH101" s="120"/>
      <c r="BI101" s="120"/>
      <c r="BJ101" s="120"/>
      <c r="BK101" s="120"/>
    </row>
    <row r="102" spans="1:104" x14ac:dyDescent="0.2">
      <c r="A102" s="111">
        <v>38</v>
      </c>
      <c r="B102" s="112" t="s">
        <v>169</v>
      </c>
      <c r="C102" s="113" t="s">
        <v>170</v>
      </c>
      <c r="D102" s="114" t="s">
        <v>119</v>
      </c>
      <c r="E102" s="115">
        <v>359</v>
      </c>
      <c r="F102" s="116"/>
      <c r="G102" s="117">
        <f>E102*F102</f>
        <v>0</v>
      </c>
      <c r="H102" s="118">
        <v>5.9049999999999998E-2</v>
      </c>
      <c r="I102" s="119">
        <f>E102*H102</f>
        <v>21.19895</v>
      </c>
      <c r="J102" s="118">
        <v>0</v>
      </c>
      <c r="K102" s="119">
        <f>E102*J102</f>
        <v>0</v>
      </c>
      <c r="O102" s="110"/>
      <c r="Z102" s="120"/>
      <c r="AA102" s="120">
        <v>1</v>
      </c>
      <c r="AB102" s="120">
        <v>1</v>
      </c>
      <c r="AC102" s="120">
        <v>1</v>
      </c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CA102" s="120">
        <v>1</v>
      </c>
      <c r="CB102" s="120">
        <v>1</v>
      </c>
      <c r="CZ102" s="77">
        <v>1</v>
      </c>
    </row>
    <row r="103" spans="1:104" x14ac:dyDescent="0.2">
      <c r="A103" s="121"/>
      <c r="B103" s="122"/>
      <c r="C103" s="170" t="s">
        <v>171</v>
      </c>
      <c r="D103" s="171"/>
      <c r="E103" s="125">
        <v>542</v>
      </c>
      <c r="F103" s="126"/>
      <c r="G103" s="127"/>
      <c r="H103" s="128"/>
      <c r="I103" s="123"/>
      <c r="K103" s="123"/>
      <c r="M103" s="129">
        <v>542</v>
      </c>
      <c r="O103" s="11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30" t="str">
        <f>C102</f>
        <v>Osazení betonové prefa přídlažby do lože z C20/25</v>
      </c>
      <c r="BE103" s="120"/>
      <c r="BF103" s="120"/>
      <c r="BG103" s="120"/>
      <c r="BH103" s="120"/>
      <c r="BI103" s="120"/>
      <c r="BJ103" s="120"/>
      <c r="BK103" s="120"/>
    </row>
    <row r="104" spans="1:104" x14ac:dyDescent="0.2">
      <c r="A104" s="121"/>
      <c r="B104" s="122"/>
      <c r="C104" s="170" t="s">
        <v>172</v>
      </c>
      <c r="D104" s="171"/>
      <c r="E104" s="125">
        <v>-183</v>
      </c>
      <c r="F104" s="126"/>
      <c r="G104" s="127"/>
      <c r="H104" s="128"/>
      <c r="I104" s="123"/>
      <c r="K104" s="123"/>
      <c r="M104" s="129">
        <v>-183</v>
      </c>
      <c r="O104" s="11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30" t="str">
        <f>C103</f>
        <v>542</v>
      </c>
      <c r="BE104" s="120"/>
      <c r="BF104" s="120"/>
      <c r="BG104" s="120"/>
      <c r="BH104" s="120"/>
      <c r="BI104" s="120"/>
      <c r="BJ104" s="120"/>
      <c r="BK104" s="120"/>
    </row>
    <row r="105" spans="1:104" x14ac:dyDescent="0.2">
      <c r="A105" s="111">
        <v>39</v>
      </c>
      <c r="B105" s="112" t="s">
        <v>173</v>
      </c>
      <c r="C105" s="113" t="s">
        <v>174</v>
      </c>
      <c r="D105" s="114" t="s">
        <v>119</v>
      </c>
      <c r="E105" s="115">
        <v>23.5</v>
      </c>
      <c r="F105" s="116"/>
      <c r="G105" s="117">
        <f>E105*F105</f>
        <v>0</v>
      </c>
      <c r="H105" s="118">
        <v>0</v>
      </c>
      <c r="I105" s="119">
        <f>E105*H105</f>
        <v>0</v>
      </c>
      <c r="J105" s="118">
        <v>0</v>
      </c>
      <c r="K105" s="119">
        <f>E105*J105</f>
        <v>0</v>
      </c>
      <c r="O105" s="110"/>
      <c r="Z105" s="120"/>
      <c r="AA105" s="120">
        <v>1</v>
      </c>
      <c r="AB105" s="120">
        <v>1</v>
      </c>
      <c r="AC105" s="120">
        <v>1</v>
      </c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CA105" s="120">
        <v>1</v>
      </c>
      <c r="CB105" s="120">
        <v>1</v>
      </c>
      <c r="CZ105" s="77">
        <v>1</v>
      </c>
    </row>
    <row r="106" spans="1:104" x14ac:dyDescent="0.2">
      <c r="A106" s="121"/>
      <c r="B106" s="122"/>
      <c r="C106" s="170" t="s">
        <v>175</v>
      </c>
      <c r="D106" s="171"/>
      <c r="E106" s="125">
        <v>37</v>
      </c>
      <c r="F106" s="126"/>
      <c r="G106" s="127"/>
      <c r="H106" s="128"/>
      <c r="I106" s="123"/>
      <c r="K106" s="123"/>
      <c r="M106" s="129">
        <v>37</v>
      </c>
      <c r="O106" s="11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120"/>
      <c r="AX106" s="120"/>
      <c r="AY106" s="120"/>
      <c r="AZ106" s="120"/>
      <c r="BA106" s="120"/>
      <c r="BB106" s="120"/>
      <c r="BC106" s="120"/>
      <c r="BD106" s="130" t="str">
        <f>C105</f>
        <v>Dilatační spáry řezané příčné 9 mm,zalítí za tepla</v>
      </c>
      <c r="BE106" s="120"/>
      <c r="BF106" s="120"/>
      <c r="BG106" s="120"/>
      <c r="BH106" s="120"/>
      <c r="BI106" s="120"/>
      <c r="BJ106" s="120"/>
      <c r="BK106" s="120"/>
    </row>
    <row r="107" spans="1:104" x14ac:dyDescent="0.2">
      <c r="A107" s="121"/>
      <c r="B107" s="122"/>
      <c r="C107" s="170" t="s">
        <v>176</v>
      </c>
      <c r="D107" s="171"/>
      <c r="E107" s="125">
        <v>-13.5</v>
      </c>
      <c r="F107" s="126"/>
      <c r="G107" s="127"/>
      <c r="H107" s="128"/>
      <c r="I107" s="123"/>
      <c r="K107" s="123"/>
      <c r="M107" s="129" t="s">
        <v>176</v>
      </c>
      <c r="O107" s="11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30" t="str">
        <f>C106</f>
        <v>37</v>
      </c>
      <c r="BE107" s="120"/>
      <c r="BF107" s="120"/>
      <c r="BG107" s="120"/>
      <c r="BH107" s="120"/>
      <c r="BI107" s="120"/>
      <c r="BJ107" s="120"/>
      <c r="BK107" s="120"/>
    </row>
    <row r="108" spans="1:104" x14ac:dyDescent="0.2">
      <c r="A108" s="111">
        <v>40</v>
      </c>
      <c r="B108" s="112" t="s">
        <v>177</v>
      </c>
      <c r="C108" s="113" t="s">
        <v>178</v>
      </c>
      <c r="D108" s="114" t="s">
        <v>162</v>
      </c>
      <c r="E108" s="115">
        <v>464.1</v>
      </c>
      <c r="F108" s="116"/>
      <c r="G108" s="117">
        <f>E108*F108</f>
        <v>0</v>
      </c>
      <c r="H108" s="118">
        <v>2.3E-2</v>
      </c>
      <c r="I108" s="119">
        <f>E108*H108</f>
        <v>10.674300000000001</v>
      </c>
      <c r="J108" s="118"/>
      <c r="K108" s="119">
        <f>E108*J108</f>
        <v>0</v>
      </c>
      <c r="O108" s="110"/>
      <c r="Z108" s="120"/>
      <c r="AA108" s="120">
        <v>12</v>
      </c>
      <c r="AB108" s="120">
        <v>0</v>
      </c>
      <c r="AC108" s="120">
        <v>85</v>
      </c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120"/>
      <c r="BH108" s="120"/>
      <c r="BI108" s="120"/>
      <c r="BJ108" s="120"/>
      <c r="BK108" s="120"/>
      <c r="CA108" s="120">
        <v>12</v>
      </c>
      <c r="CB108" s="120">
        <v>0</v>
      </c>
      <c r="CZ108" s="77">
        <v>1</v>
      </c>
    </row>
    <row r="109" spans="1:104" x14ac:dyDescent="0.2">
      <c r="A109" s="121"/>
      <c r="B109" s="122"/>
      <c r="C109" s="170" t="s">
        <v>179</v>
      </c>
      <c r="D109" s="171"/>
      <c r="E109" s="125">
        <v>552.84</v>
      </c>
      <c r="F109" s="126"/>
      <c r="G109" s="127"/>
      <c r="H109" s="128"/>
      <c r="I109" s="123"/>
      <c r="K109" s="123"/>
      <c r="M109" s="129" t="s">
        <v>179</v>
      </c>
      <c r="O109" s="11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30" t="str">
        <f>C108</f>
        <v>Odrubník nájezdový ABO 100/15/15</v>
      </c>
      <c r="BE109" s="120"/>
      <c r="BF109" s="120"/>
      <c r="BG109" s="120"/>
      <c r="BH109" s="120"/>
      <c r="BI109" s="120"/>
      <c r="BJ109" s="120"/>
      <c r="BK109" s="120"/>
    </row>
    <row r="110" spans="1:104" x14ac:dyDescent="0.2">
      <c r="A110" s="121"/>
      <c r="B110" s="122"/>
      <c r="C110" s="170" t="s">
        <v>180</v>
      </c>
      <c r="D110" s="171"/>
      <c r="E110" s="125">
        <v>-88.74</v>
      </c>
      <c r="F110" s="126"/>
      <c r="G110" s="127"/>
      <c r="H110" s="128"/>
      <c r="I110" s="123"/>
      <c r="K110" s="123"/>
      <c r="M110" s="129" t="s">
        <v>180</v>
      </c>
      <c r="O110" s="11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30" t="str">
        <f>C109</f>
        <v>542*1,02</v>
      </c>
      <c r="BE110" s="120"/>
      <c r="BF110" s="120"/>
      <c r="BG110" s="120"/>
      <c r="BH110" s="120"/>
      <c r="BI110" s="120"/>
      <c r="BJ110" s="120"/>
      <c r="BK110" s="120"/>
    </row>
    <row r="111" spans="1:104" x14ac:dyDescent="0.2">
      <c r="A111" s="111">
        <v>41</v>
      </c>
      <c r="B111" s="112" t="s">
        <v>181</v>
      </c>
      <c r="C111" s="113" t="s">
        <v>182</v>
      </c>
      <c r="D111" s="114" t="s">
        <v>35</v>
      </c>
      <c r="E111" s="115">
        <v>1908.9</v>
      </c>
      <c r="F111" s="116"/>
      <c r="G111" s="117">
        <f>E111*F111</f>
        <v>0</v>
      </c>
      <c r="H111" s="118">
        <v>0</v>
      </c>
      <c r="I111" s="119">
        <f>E111*H111</f>
        <v>0</v>
      </c>
      <c r="J111" s="118"/>
      <c r="K111" s="119">
        <f>E111*J111</f>
        <v>0</v>
      </c>
      <c r="O111" s="110"/>
      <c r="Z111" s="120"/>
      <c r="AA111" s="120">
        <v>12</v>
      </c>
      <c r="AB111" s="120">
        <v>0</v>
      </c>
      <c r="AC111" s="120">
        <v>1</v>
      </c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20"/>
      <c r="BE111" s="120"/>
      <c r="BF111" s="120"/>
      <c r="BG111" s="120"/>
      <c r="BH111" s="120"/>
      <c r="BI111" s="120"/>
      <c r="BJ111" s="120"/>
      <c r="BK111" s="120"/>
      <c r="CA111" s="120">
        <v>12</v>
      </c>
      <c r="CB111" s="120">
        <v>0</v>
      </c>
      <c r="CZ111" s="77">
        <v>1</v>
      </c>
    </row>
    <row r="112" spans="1:104" x14ac:dyDescent="0.2">
      <c r="A112" s="121"/>
      <c r="B112" s="122"/>
      <c r="C112" s="170" t="s">
        <v>183</v>
      </c>
      <c r="D112" s="171"/>
      <c r="E112" s="125">
        <v>1384.74</v>
      </c>
      <c r="F112" s="126"/>
      <c r="G112" s="127"/>
      <c r="H112" s="128"/>
      <c r="I112" s="123"/>
      <c r="K112" s="123"/>
      <c r="M112" s="129" t="s">
        <v>183</v>
      </c>
      <c r="O112" s="11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30" t="str">
        <f>C111</f>
        <v>Textílie jutařská NETEX S300 g/m2, vč.pokládka</v>
      </c>
      <c r="BE112" s="120"/>
      <c r="BF112" s="120"/>
      <c r="BG112" s="120"/>
      <c r="BH112" s="120"/>
      <c r="BI112" s="120"/>
      <c r="BJ112" s="120"/>
      <c r="BK112" s="120"/>
    </row>
    <row r="113" spans="1:104" x14ac:dyDescent="0.2">
      <c r="A113" s="121"/>
      <c r="B113" s="122"/>
      <c r="C113" s="170" t="s">
        <v>184</v>
      </c>
      <c r="D113" s="171"/>
      <c r="E113" s="125">
        <v>761.04</v>
      </c>
      <c r="F113" s="126"/>
      <c r="G113" s="127"/>
      <c r="H113" s="128"/>
      <c r="I113" s="123"/>
      <c r="K113" s="123"/>
      <c r="M113" s="129" t="s">
        <v>184</v>
      </c>
      <c r="O113" s="11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30" t="str">
        <f>C112</f>
        <v>1099*1,2*1,05</v>
      </c>
      <c r="BE113" s="120"/>
      <c r="BF113" s="120"/>
      <c r="BG113" s="120"/>
      <c r="BH113" s="120"/>
      <c r="BI113" s="120"/>
      <c r="BJ113" s="120"/>
      <c r="BK113" s="120"/>
    </row>
    <row r="114" spans="1:104" x14ac:dyDescent="0.2">
      <c r="A114" s="121"/>
      <c r="B114" s="122"/>
      <c r="C114" s="170" t="s">
        <v>185</v>
      </c>
      <c r="D114" s="171"/>
      <c r="E114" s="125">
        <v>-236.88</v>
      </c>
      <c r="F114" s="126"/>
      <c r="G114" s="127"/>
      <c r="H114" s="128"/>
      <c r="I114" s="123"/>
      <c r="K114" s="123"/>
      <c r="M114" s="129" t="s">
        <v>185</v>
      </c>
      <c r="O114" s="11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0"/>
      <c r="AW114" s="120"/>
      <c r="AX114" s="120"/>
      <c r="AY114" s="120"/>
      <c r="AZ114" s="120"/>
      <c r="BA114" s="120"/>
      <c r="BB114" s="120"/>
      <c r="BC114" s="120"/>
      <c r="BD114" s="130" t="str">
        <f>C113</f>
        <v>604*1,2*1,05</v>
      </c>
      <c r="BE114" s="120"/>
      <c r="BF114" s="120"/>
      <c r="BG114" s="120"/>
      <c r="BH114" s="120"/>
      <c r="BI114" s="120"/>
      <c r="BJ114" s="120"/>
      <c r="BK114" s="120"/>
    </row>
    <row r="115" spans="1:104" x14ac:dyDescent="0.2">
      <c r="A115" s="111">
        <v>42</v>
      </c>
      <c r="B115" s="112" t="s">
        <v>186</v>
      </c>
      <c r="C115" s="113" t="s">
        <v>187</v>
      </c>
      <c r="D115" s="114" t="s">
        <v>162</v>
      </c>
      <c r="E115" s="115">
        <v>8</v>
      </c>
      <c r="F115" s="116"/>
      <c r="G115" s="117">
        <f>E115*F115</f>
        <v>0</v>
      </c>
      <c r="H115" s="118">
        <v>0</v>
      </c>
      <c r="I115" s="119">
        <f>E115*H115</f>
        <v>0</v>
      </c>
      <c r="J115" s="118"/>
      <c r="K115" s="119">
        <f>E115*J115</f>
        <v>0</v>
      </c>
      <c r="O115" s="110"/>
      <c r="Z115" s="120"/>
      <c r="AA115" s="120">
        <v>12</v>
      </c>
      <c r="AB115" s="120">
        <v>0</v>
      </c>
      <c r="AC115" s="120">
        <v>2</v>
      </c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120"/>
      <c r="AW115" s="120"/>
      <c r="AX115" s="120"/>
      <c r="AY115" s="120"/>
      <c r="AZ115" s="120"/>
      <c r="BA115" s="120"/>
      <c r="BB115" s="120"/>
      <c r="BC115" s="120"/>
      <c r="BD115" s="120"/>
      <c r="BE115" s="120"/>
      <c r="BF115" s="120"/>
      <c r="BG115" s="120"/>
      <c r="BH115" s="120"/>
      <c r="BI115" s="120"/>
      <c r="BJ115" s="120"/>
      <c r="BK115" s="120"/>
      <c r="CA115" s="120">
        <v>12</v>
      </c>
      <c r="CB115" s="120">
        <v>0</v>
      </c>
      <c r="CZ115" s="77">
        <v>1</v>
      </c>
    </row>
    <row r="116" spans="1:104" x14ac:dyDescent="0.2">
      <c r="A116" s="121"/>
      <c r="B116" s="122"/>
      <c r="C116" s="170" t="s">
        <v>188</v>
      </c>
      <c r="D116" s="171"/>
      <c r="E116" s="125">
        <v>12</v>
      </c>
      <c r="F116" s="126"/>
      <c r="G116" s="127"/>
      <c r="H116" s="128"/>
      <c r="I116" s="123"/>
      <c r="K116" s="123"/>
      <c r="M116" s="129">
        <v>12</v>
      </c>
      <c r="O116" s="11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20"/>
      <c r="AV116" s="120"/>
      <c r="AW116" s="120"/>
      <c r="AX116" s="120"/>
      <c r="AY116" s="120"/>
      <c r="AZ116" s="120"/>
      <c r="BA116" s="120"/>
      <c r="BB116" s="120"/>
      <c r="BC116" s="120"/>
      <c r="BD116" s="130" t="str">
        <f>C115</f>
        <v>Dodání dopravní značky  vč. kompl</v>
      </c>
      <c r="BE116" s="120"/>
      <c r="BF116" s="120"/>
      <c r="BG116" s="120"/>
      <c r="BH116" s="120"/>
      <c r="BI116" s="120"/>
      <c r="BJ116" s="120"/>
      <c r="BK116" s="120"/>
    </row>
    <row r="117" spans="1:104" x14ac:dyDescent="0.2">
      <c r="A117" s="121"/>
      <c r="B117" s="122"/>
      <c r="C117" s="170" t="s">
        <v>189</v>
      </c>
      <c r="D117" s="171"/>
      <c r="E117" s="125">
        <v>-4</v>
      </c>
      <c r="F117" s="126"/>
      <c r="G117" s="127"/>
      <c r="H117" s="128"/>
      <c r="I117" s="123"/>
      <c r="K117" s="123"/>
      <c r="M117" s="129">
        <v>-4</v>
      </c>
      <c r="O117" s="11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0"/>
      <c r="AW117" s="120"/>
      <c r="AX117" s="120"/>
      <c r="AY117" s="120"/>
      <c r="AZ117" s="120"/>
      <c r="BA117" s="120"/>
      <c r="BB117" s="120"/>
      <c r="BC117" s="120"/>
      <c r="BD117" s="130" t="str">
        <f>C116</f>
        <v>12</v>
      </c>
      <c r="BE117" s="120"/>
      <c r="BF117" s="120"/>
      <c r="BG117" s="120"/>
      <c r="BH117" s="120"/>
      <c r="BI117" s="120"/>
      <c r="BJ117" s="120"/>
      <c r="BK117" s="120"/>
    </row>
    <row r="118" spans="1:104" x14ac:dyDescent="0.2">
      <c r="A118" s="111">
        <v>43</v>
      </c>
      <c r="B118" s="112" t="s">
        <v>190</v>
      </c>
      <c r="C118" s="113" t="s">
        <v>191</v>
      </c>
      <c r="D118" s="114" t="s">
        <v>162</v>
      </c>
      <c r="E118" s="115">
        <v>732.36</v>
      </c>
      <c r="F118" s="116"/>
      <c r="G118" s="117">
        <f>E118*F118</f>
        <v>0</v>
      </c>
      <c r="H118" s="118">
        <v>2.9000000000000001E-2</v>
      </c>
      <c r="I118" s="119">
        <f>E118*H118</f>
        <v>21.238440000000001</v>
      </c>
      <c r="J118" s="118"/>
      <c r="K118" s="119">
        <f>E118*J118</f>
        <v>0</v>
      </c>
      <c r="O118" s="110"/>
      <c r="Z118" s="120"/>
      <c r="AA118" s="120">
        <v>3</v>
      </c>
      <c r="AB118" s="120">
        <v>1</v>
      </c>
      <c r="AC118" s="120" t="s">
        <v>190</v>
      </c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0"/>
      <c r="AW118" s="120"/>
      <c r="AX118" s="120"/>
      <c r="AY118" s="120"/>
      <c r="AZ118" s="120"/>
      <c r="BA118" s="120"/>
      <c r="BB118" s="120"/>
      <c r="BC118" s="120"/>
      <c r="BD118" s="120"/>
      <c r="BE118" s="120"/>
      <c r="BF118" s="120"/>
      <c r="BG118" s="120"/>
      <c r="BH118" s="120"/>
      <c r="BI118" s="120"/>
      <c r="BJ118" s="120"/>
      <c r="BK118" s="120"/>
      <c r="CA118" s="120">
        <v>3</v>
      </c>
      <c r="CB118" s="120">
        <v>1</v>
      </c>
      <c r="CZ118" s="77">
        <v>1</v>
      </c>
    </row>
    <row r="119" spans="1:104" x14ac:dyDescent="0.2">
      <c r="A119" s="121"/>
      <c r="B119" s="122"/>
      <c r="C119" s="170" t="s">
        <v>192</v>
      </c>
      <c r="D119" s="171"/>
      <c r="E119" s="125">
        <v>1105.68</v>
      </c>
      <c r="F119" s="126"/>
      <c r="G119" s="127"/>
      <c r="H119" s="128"/>
      <c r="I119" s="123"/>
      <c r="K119" s="123"/>
      <c r="M119" s="129" t="s">
        <v>192</v>
      </c>
      <c r="O119" s="11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120"/>
      <c r="BB119" s="120"/>
      <c r="BC119" s="120"/>
      <c r="BD119" s="130" t="str">
        <f>C118</f>
        <v>Přídlažba silniční vysoká  ABK 50/25/10</v>
      </c>
      <c r="BE119" s="120"/>
      <c r="BF119" s="120"/>
      <c r="BG119" s="120"/>
      <c r="BH119" s="120"/>
      <c r="BI119" s="120"/>
      <c r="BJ119" s="120"/>
      <c r="BK119" s="120"/>
    </row>
    <row r="120" spans="1:104" x14ac:dyDescent="0.2">
      <c r="A120" s="121"/>
      <c r="B120" s="122"/>
      <c r="C120" s="170" t="s">
        <v>193</v>
      </c>
      <c r="D120" s="171"/>
      <c r="E120" s="125">
        <v>-373.32</v>
      </c>
      <c r="F120" s="126"/>
      <c r="G120" s="127"/>
      <c r="H120" s="128"/>
      <c r="I120" s="123"/>
      <c r="K120" s="123"/>
      <c r="M120" s="129" t="s">
        <v>193</v>
      </c>
      <c r="O120" s="11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0"/>
      <c r="BB120" s="120"/>
      <c r="BC120" s="120"/>
      <c r="BD120" s="130" t="str">
        <f>C119</f>
        <v>542*2*1,02</v>
      </c>
      <c r="BE120" s="120"/>
      <c r="BF120" s="120"/>
      <c r="BG120" s="120"/>
      <c r="BH120" s="120"/>
      <c r="BI120" s="120"/>
      <c r="BJ120" s="120"/>
      <c r="BK120" s="120"/>
    </row>
    <row r="121" spans="1:104" x14ac:dyDescent="0.2">
      <c r="A121" s="111">
        <v>44</v>
      </c>
      <c r="B121" s="112" t="s">
        <v>194</v>
      </c>
      <c r="C121" s="113" t="s">
        <v>195</v>
      </c>
      <c r="D121" s="114" t="s">
        <v>162</v>
      </c>
      <c r="E121" s="115">
        <v>66.3</v>
      </c>
      <c r="F121" s="116"/>
      <c r="G121" s="117">
        <f>E121*F121</f>
        <v>0</v>
      </c>
      <c r="H121" s="118">
        <v>0.06</v>
      </c>
      <c r="I121" s="119">
        <f>E121*H121</f>
        <v>3.9779999999999998</v>
      </c>
      <c r="J121" s="118"/>
      <c r="K121" s="119">
        <f>E121*J121</f>
        <v>0</v>
      </c>
      <c r="O121" s="110"/>
      <c r="Z121" s="120"/>
      <c r="AA121" s="120">
        <v>3</v>
      </c>
      <c r="AB121" s="120">
        <v>1</v>
      </c>
      <c r="AC121" s="120">
        <v>59217421</v>
      </c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0"/>
      <c r="AZ121" s="120"/>
      <c r="BA121" s="120"/>
      <c r="BB121" s="120"/>
      <c r="BC121" s="120"/>
      <c r="BD121" s="120"/>
      <c r="BE121" s="120"/>
      <c r="BF121" s="120"/>
      <c r="BG121" s="120"/>
      <c r="BH121" s="120"/>
      <c r="BI121" s="120"/>
      <c r="BJ121" s="120"/>
      <c r="BK121" s="120"/>
      <c r="CA121" s="120">
        <v>3</v>
      </c>
      <c r="CB121" s="120">
        <v>1</v>
      </c>
      <c r="CZ121" s="77">
        <v>1</v>
      </c>
    </row>
    <row r="122" spans="1:104" x14ac:dyDescent="0.2">
      <c r="A122" s="121"/>
      <c r="B122" s="122"/>
      <c r="C122" s="170" t="s">
        <v>196</v>
      </c>
      <c r="D122" s="171"/>
      <c r="E122" s="125">
        <v>114.24</v>
      </c>
      <c r="F122" s="126"/>
      <c r="G122" s="127"/>
      <c r="H122" s="128"/>
      <c r="I122" s="123"/>
      <c r="K122" s="123"/>
      <c r="M122" s="129" t="s">
        <v>196</v>
      </c>
      <c r="O122" s="11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20"/>
      <c r="AV122" s="120"/>
      <c r="AW122" s="120"/>
      <c r="AX122" s="120"/>
      <c r="AY122" s="120"/>
      <c r="AZ122" s="120"/>
      <c r="BA122" s="120"/>
      <c r="BB122" s="120"/>
      <c r="BC122" s="120"/>
      <c r="BD122" s="130" t="str">
        <f>C121</f>
        <v>Obrubník chodníkový ABO 14-10 1000/100/250</v>
      </c>
      <c r="BE122" s="120"/>
      <c r="BF122" s="120"/>
      <c r="BG122" s="120"/>
      <c r="BH122" s="120"/>
      <c r="BI122" s="120"/>
      <c r="BJ122" s="120"/>
      <c r="BK122" s="120"/>
    </row>
    <row r="123" spans="1:104" x14ac:dyDescent="0.2">
      <c r="A123" s="121"/>
      <c r="B123" s="122"/>
      <c r="C123" s="170" t="s">
        <v>197</v>
      </c>
      <c r="D123" s="171"/>
      <c r="E123" s="125">
        <v>-47.94</v>
      </c>
      <c r="F123" s="126"/>
      <c r="G123" s="127"/>
      <c r="H123" s="128"/>
      <c r="I123" s="123"/>
      <c r="K123" s="123"/>
      <c r="M123" s="129" t="s">
        <v>197</v>
      </c>
      <c r="O123" s="11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  <c r="AY123" s="120"/>
      <c r="AZ123" s="120"/>
      <c r="BA123" s="120"/>
      <c r="BB123" s="120"/>
      <c r="BC123" s="120"/>
      <c r="BD123" s="130" t="str">
        <f>C122</f>
        <v>112*1,02</v>
      </c>
      <c r="BE123" s="120"/>
      <c r="BF123" s="120"/>
      <c r="BG123" s="120"/>
      <c r="BH123" s="120"/>
      <c r="BI123" s="120"/>
      <c r="BJ123" s="120"/>
      <c r="BK123" s="120"/>
    </row>
    <row r="124" spans="1:104" x14ac:dyDescent="0.2">
      <c r="A124" s="111">
        <v>45</v>
      </c>
      <c r="B124" s="112" t="s">
        <v>198</v>
      </c>
      <c r="C124" s="113" t="s">
        <v>199</v>
      </c>
      <c r="D124" s="114" t="s">
        <v>162</v>
      </c>
      <c r="E124" s="115">
        <v>455.94</v>
      </c>
      <c r="F124" s="116"/>
      <c r="G124" s="117">
        <f>E124*F124</f>
        <v>0</v>
      </c>
      <c r="H124" s="118">
        <v>8.1000000000000003E-2</v>
      </c>
      <c r="I124" s="119">
        <f>E124*H124</f>
        <v>36.931139999999999</v>
      </c>
      <c r="J124" s="118"/>
      <c r="K124" s="119">
        <f>E124*J124</f>
        <v>0</v>
      </c>
      <c r="O124" s="110"/>
      <c r="Z124" s="120"/>
      <c r="AA124" s="120">
        <v>3</v>
      </c>
      <c r="AB124" s="120">
        <v>1</v>
      </c>
      <c r="AC124" s="120">
        <v>59217450</v>
      </c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20"/>
      <c r="AV124" s="120"/>
      <c r="AW124" s="120"/>
      <c r="AX124" s="120"/>
      <c r="AY124" s="120"/>
      <c r="AZ124" s="120"/>
      <c r="BA124" s="120"/>
      <c r="BB124" s="120"/>
      <c r="BC124" s="120"/>
      <c r="BD124" s="120"/>
      <c r="BE124" s="120"/>
      <c r="BF124" s="120"/>
      <c r="BG124" s="120"/>
      <c r="BH124" s="120"/>
      <c r="BI124" s="120"/>
      <c r="BJ124" s="120"/>
      <c r="BK124" s="120"/>
      <c r="CA124" s="120">
        <v>3</v>
      </c>
      <c r="CB124" s="120">
        <v>1</v>
      </c>
      <c r="CZ124" s="77">
        <v>1</v>
      </c>
    </row>
    <row r="125" spans="1:104" x14ac:dyDescent="0.2">
      <c r="A125" s="121"/>
      <c r="B125" s="122"/>
      <c r="C125" s="170" t="s">
        <v>179</v>
      </c>
      <c r="D125" s="171"/>
      <c r="E125" s="125">
        <v>552.84</v>
      </c>
      <c r="F125" s="126"/>
      <c r="G125" s="127"/>
      <c r="H125" s="128"/>
      <c r="I125" s="123"/>
      <c r="K125" s="123"/>
      <c r="M125" s="129" t="s">
        <v>179</v>
      </c>
      <c r="O125" s="11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20"/>
      <c r="AY125" s="120"/>
      <c r="AZ125" s="120"/>
      <c r="BA125" s="120"/>
      <c r="BB125" s="120"/>
      <c r="BC125" s="120"/>
      <c r="BD125" s="130" t="e">
        <f>#REF!</f>
        <v>#REF!</v>
      </c>
      <c r="BE125" s="120"/>
      <c r="BF125" s="120"/>
      <c r="BG125" s="120"/>
      <c r="BH125" s="120"/>
      <c r="BI125" s="120"/>
      <c r="BJ125" s="120"/>
      <c r="BK125" s="120"/>
    </row>
    <row r="126" spans="1:104" x14ac:dyDescent="0.2">
      <c r="A126" s="121"/>
      <c r="B126" s="122"/>
      <c r="C126" s="170" t="s">
        <v>200</v>
      </c>
      <c r="D126" s="171"/>
      <c r="E126" s="125">
        <v>-96.9</v>
      </c>
      <c r="F126" s="126"/>
      <c r="G126" s="127"/>
      <c r="H126" s="128"/>
      <c r="I126" s="123"/>
      <c r="K126" s="123"/>
      <c r="M126" s="129" t="s">
        <v>200</v>
      </c>
      <c r="O126" s="11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30" t="str">
        <f>C125</f>
        <v>542*1,02</v>
      </c>
      <c r="BE126" s="120"/>
      <c r="BF126" s="120"/>
      <c r="BG126" s="120"/>
      <c r="BH126" s="120"/>
      <c r="BI126" s="120"/>
      <c r="BJ126" s="120"/>
      <c r="BK126" s="120"/>
    </row>
    <row r="127" spans="1:104" x14ac:dyDescent="0.2">
      <c r="A127" s="111">
        <v>46</v>
      </c>
      <c r="B127" s="112" t="s">
        <v>201</v>
      </c>
      <c r="C127" s="113" t="s">
        <v>202</v>
      </c>
      <c r="D127" s="114" t="s">
        <v>138</v>
      </c>
      <c r="E127" s="115">
        <v>2682.7911079999999</v>
      </c>
      <c r="F127" s="116"/>
      <c r="G127" s="117">
        <f>E127*F127</f>
        <v>0</v>
      </c>
      <c r="H127" s="118">
        <v>0</v>
      </c>
      <c r="I127" s="119">
        <f>E127*H127</f>
        <v>0</v>
      </c>
      <c r="J127" s="118"/>
      <c r="K127" s="119">
        <f>E127*J127</f>
        <v>0</v>
      </c>
      <c r="O127" s="110"/>
      <c r="Z127" s="120"/>
      <c r="AA127" s="120">
        <v>7</v>
      </c>
      <c r="AB127" s="120">
        <v>1</v>
      </c>
      <c r="AC127" s="120">
        <v>2</v>
      </c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  <c r="BI127" s="120"/>
      <c r="BJ127" s="120"/>
      <c r="BK127" s="120"/>
      <c r="CA127" s="120">
        <v>7</v>
      </c>
      <c r="CB127" s="120">
        <v>1</v>
      </c>
      <c r="CZ127" s="77">
        <v>1</v>
      </c>
    </row>
    <row r="128" spans="1:104" x14ac:dyDescent="0.2">
      <c r="A128" s="131" t="s">
        <v>36</v>
      </c>
      <c r="B128" s="132" t="s">
        <v>139</v>
      </c>
      <c r="C128" s="133" t="s">
        <v>140</v>
      </c>
      <c r="D128" s="134"/>
      <c r="E128" s="135"/>
      <c r="F128" s="135"/>
      <c r="G128" s="136">
        <f>SUM(G75:G127)</f>
        <v>0</v>
      </c>
      <c r="H128" s="137"/>
      <c r="I128" s="138">
        <f>SUM(I75:I127)</f>
        <v>2682.7911080000013</v>
      </c>
      <c r="J128" s="139"/>
      <c r="K128" s="138">
        <f>SUM(K75:K127)</f>
        <v>0</v>
      </c>
      <c r="O128" s="110"/>
      <c r="X128" s="140">
        <f>K128</f>
        <v>0</v>
      </c>
      <c r="Y128" s="140"/>
      <c r="Z128" s="141">
        <f>G128</f>
        <v>0</v>
      </c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42"/>
      <c r="BB128" s="142"/>
      <c r="BC128" s="142"/>
      <c r="BD128" s="142"/>
      <c r="BE128" s="142"/>
      <c r="BF128" s="142"/>
      <c r="BG128" s="120"/>
      <c r="BH128" s="120"/>
      <c r="BI128" s="120"/>
      <c r="BJ128" s="120"/>
      <c r="BK128" s="120"/>
    </row>
    <row r="129" spans="1:104" ht="14.25" customHeight="1" x14ac:dyDescent="0.2">
      <c r="A129" s="102" t="s">
        <v>32</v>
      </c>
      <c r="B129" s="103" t="s">
        <v>203</v>
      </c>
      <c r="C129" s="104" t="s">
        <v>204</v>
      </c>
      <c r="D129" s="105"/>
      <c r="E129" s="106"/>
      <c r="F129" s="106"/>
      <c r="G129" s="107"/>
      <c r="H129" s="108"/>
      <c r="I129" s="109"/>
      <c r="J129" s="108"/>
      <c r="K129" s="109"/>
      <c r="O129" s="110"/>
    </row>
    <row r="130" spans="1:104" x14ac:dyDescent="0.2">
      <c r="A130" s="111">
        <v>47</v>
      </c>
      <c r="B130" s="112" t="s">
        <v>205</v>
      </c>
      <c r="C130" s="113" t="s">
        <v>206</v>
      </c>
      <c r="D130" s="114" t="s">
        <v>35</v>
      </c>
      <c r="E130" s="115">
        <v>1798</v>
      </c>
      <c r="F130" s="116"/>
      <c r="G130" s="117">
        <f>E130*F130</f>
        <v>0</v>
      </c>
      <c r="H130" s="118">
        <v>0.21</v>
      </c>
      <c r="I130" s="119">
        <f>E130*H130</f>
        <v>377.58</v>
      </c>
      <c r="J130" s="118">
        <v>0</v>
      </c>
      <c r="K130" s="119">
        <f>E130*J130</f>
        <v>0</v>
      </c>
      <c r="O130" s="110"/>
      <c r="Z130" s="120"/>
      <c r="AA130" s="120">
        <v>1</v>
      </c>
      <c r="AB130" s="120">
        <v>1</v>
      </c>
      <c r="AC130" s="120">
        <v>1</v>
      </c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  <c r="BH130" s="120"/>
      <c r="BI130" s="120"/>
      <c r="BJ130" s="120"/>
      <c r="BK130" s="120"/>
      <c r="CA130" s="120">
        <v>1</v>
      </c>
      <c r="CB130" s="120">
        <v>1</v>
      </c>
      <c r="CZ130" s="77">
        <v>1</v>
      </c>
    </row>
    <row r="131" spans="1:104" x14ac:dyDescent="0.2">
      <c r="A131" s="121"/>
      <c r="B131" s="122"/>
      <c r="C131" s="170" t="s">
        <v>207</v>
      </c>
      <c r="D131" s="171"/>
      <c r="E131" s="125">
        <v>2072</v>
      </c>
      <c r="F131" s="126"/>
      <c r="G131" s="127"/>
      <c r="H131" s="128"/>
      <c r="I131" s="123"/>
      <c r="K131" s="123"/>
      <c r="M131" s="129">
        <v>2072</v>
      </c>
      <c r="O131" s="11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0"/>
      <c r="AZ131" s="120"/>
      <c r="BA131" s="120"/>
      <c r="BB131" s="120"/>
      <c r="BC131" s="120"/>
      <c r="BD131" s="130" t="str">
        <f>C130</f>
        <v>Podklad z asf.recyklátu fr. 0-32 po zhutn.tl.10 cm</v>
      </c>
      <c r="BE131" s="120"/>
      <c r="BF131" s="120"/>
      <c r="BG131" s="120"/>
      <c r="BH131" s="120"/>
      <c r="BI131" s="120"/>
      <c r="BJ131" s="120"/>
      <c r="BK131" s="120"/>
    </row>
    <row r="132" spans="1:104" x14ac:dyDescent="0.2">
      <c r="A132" s="121"/>
      <c r="B132" s="122"/>
      <c r="C132" s="170" t="s">
        <v>87</v>
      </c>
      <c r="D132" s="171"/>
      <c r="E132" s="125">
        <v>-274</v>
      </c>
      <c r="F132" s="126"/>
      <c r="G132" s="127"/>
      <c r="H132" s="128"/>
      <c r="I132" s="123"/>
      <c r="K132" s="123"/>
      <c r="M132" s="129">
        <v>-274</v>
      </c>
      <c r="O132" s="11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0"/>
      <c r="AW132" s="120"/>
      <c r="AX132" s="120"/>
      <c r="AY132" s="120"/>
      <c r="AZ132" s="120"/>
      <c r="BA132" s="120"/>
      <c r="BB132" s="120"/>
      <c r="BC132" s="120"/>
      <c r="BD132" s="130" t="str">
        <f>C131</f>
        <v>2072</v>
      </c>
      <c r="BE132" s="120"/>
      <c r="BF132" s="120"/>
      <c r="BG132" s="120"/>
      <c r="BH132" s="120"/>
      <c r="BI132" s="120"/>
      <c r="BJ132" s="120"/>
      <c r="BK132" s="120"/>
    </row>
    <row r="133" spans="1:104" x14ac:dyDescent="0.2">
      <c r="A133" s="111">
        <v>48</v>
      </c>
      <c r="B133" s="112" t="s">
        <v>208</v>
      </c>
      <c r="C133" s="113" t="s">
        <v>209</v>
      </c>
      <c r="D133" s="114" t="s">
        <v>35</v>
      </c>
      <c r="E133" s="115">
        <v>1798</v>
      </c>
      <c r="F133" s="116"/>
      <c r="G133" s="117">
        <f>E133*F133</f>
        <v>0</v>
      </c>
      <c r="H133" s="118">
        <v>0.43</v>
      </c>
      <c r="I133" s="119">
        <f>E133*H133</f>
        <v>773.14</v>
      </c>
      <c r="J133" s="118">
        <v>0</v>
      </c>
      <c r="K133" s="119">
        <f>E133*J133</f>
        <v>0</v>
      </c>
      <c r="O133" s="110"/>
      <c r="Z133" s="120"/>
      <c r="AA133" s="120">
        <v>1</v>
      </c>
      <c r="AB133" s="120">
        <v>1</v>
      </c>
      <c r="AC133" s="120">
        <v>1</v>
      </c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20"/>
      <c r="BD133" s="120"/>
      <c r="BE133" s="120"/>
      <c r="BF133" s="120"/>
      <c r="BG133" s="120"/>
      <c r="BH133" s="120"/>
      <c r="BI133" s="120"/>
      <c r="BJ133" s="120"/>
      <c r="BK133" s="120"/>
      <c r="CA133" s="120">
        <v>1</v>
      </c>
      <c r="CB133" s="120">
        <v>1</v>
      </c>
      <c r="CZ133" s="77">
        <v>1</v>
      </c>
    </row>
    <row r="134" spans="1:104" x14ac:dyDescent="0.2">
      <c r="A134" s="121"/>
      <c r="B134" s="122"/>
      <c r="C134" s="170" t="s">
        <v>207</v>
      </c>
      <c r="D134" s="171"/>
      <c r="E134" s="125">
        <v>2072</v>
      </c>
      <c r="F134" s="126"/>
      <c r="G134" s="127"/>
      <c r="H134" s="128"/>
      <c r="I134" s="123"/>
      <c r="K134" s="123"/>
      <c r="M134" s="129">
        <v>2072</v>
      </c>
      <c r="O134" s="11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20"/>
      <c r="AV134" s="120"/>
      <c r="AW134" s="120"/>
      <c r="AX134" s="120"/>
      <c r="AY134" s="120"/>
      <c r="AZ134" s="120"/>
      <c r="BA134" s="120"/>
      <c r="BB134" s="120"/>
      <c r="BC134" s="120"/>
      <c r="BD134" s="130" t="str">
        <f>C133</f>
        <v>Podklad z kameniva drceného vel.32-63 mm,tl. 20 cm</v>
      </c>
      <c r="BE134" s="120"/>
      <c r="BF134" s="120"/>
      <c r="BG134" s="120"/>
      <c r="BH134" s="120"/>
      <c r="BI134" s="120"/>
      <c r="BJ134" s="120"/>
      <c r="BK134" s="120"/>
    </row>
    <row r="135" spans="1:104" x14ac:dyDescent="0.2">
      <c r="A135" s="121"/>
      <c r="B135" s="122"/>
      <c r="C135" s="170" t="s">
        <v>87</v>
      </c>
      <c r="D135" s="171"/>
      <c r="E135" s="125">
        <v>-274</v>
      </c>
      <c r="F135" s="126"/>
      <c r="G135" s="127"/>
      <c r="H135" s="128"/>
      <c r="I135" s="123"/>
      <c r="K135" s="123"/>
      <c r="M135" s="129">
        <v>-274</v>
      </c>
      <c r="O135" s="11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120"/>
      <c r="AX135" s="120"/>
      <c r="AY135" s="120"/>
      <c r="AZ135" s="120"/>
      <c r="BA135" s="120"/>
      <c r="BB135" s="120"/>
      <c r="BC135" s="120"/>
      <c r="BD135" s="130" t="str">
        <f>C134</f>
        <v>2072</v>
      </c>
      <c r="BE135" s="120"/>
      <c r="BF135" s="120"/>
      <c r="BG135" s="120"/>
      <c r="BH135" s="120"/>
      <c r="BI135" s="120"/>
      <c r="BJ135" s="120"/>
      <c r="BK135" s="120"/>
    </row>
    <row r="136" spans="1:104" x14ac:dyDescent="0.2">
      <c r="A136" s="111">
        <v>49</v>
      </c>
      <c r="B136" s="112" t="s">
        <v>210</v>
      </c>
      <c r="C136" s="113" t="s">
        <v>211</v>
      </c>
      <c r="D136" s="114" t="s">
        <v>138</v>
      </c>
      <c r="E136" s="115">
        <v>1326.08</v>
      </c>
      <c r="F136" s="116"/>
      <c r="G136" s="117">
        <f>E136*F136</f>
        <v>0</v>
      </c>
      <c r="H136" s="118">
        <v>0</v>
      </c>
      <c r="I136" s="119">
        <f>E136*H136</f>
        <v>0</v>
      </c>
      <c r="J136" s="118">
        <v>0</v>
      </c>
      <c r="K136" s="119">
        <f>E136*J136</f>
        <v>0</v>
      </c>
      <c r="O136" s="110"/>
      <c r="Z136" s="120"/>
      <c r="AA136" s="120">
        <v>1</v>
      </c>
      <c r="AB136" s="120">
        <v>2</v>
      </c>
      <c r="AC136" s="120">
        <v>2</v>
      </c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20"/>
      <c r="BD136" s="120"/>
      <c r="BE136" s="120"/>
      <c r="BF136" s="120"/>
      <c r="BG136" s="120"/>
      <c r="BH136" s="120"/>
      <c r="BI136" s="120"/>
      <c r="BJ136" s="120"/>
      <c r="BK136" s="120"/>
      <c r="CA136" s="120">
        <v>1</v>
      </c>
      <c r="CB136" s="120">
        <v>2</v>
      </c>
      <c r="CZ136" s="77">
        <v>1</v>
      </c>
    </row>
    <row r="137" spans="1:104" x14ac:dyDescent="0.2">
      <c r="A137" s="131" t="s">
        <v>36</v>
      </c>
      <c r="B137" s="132" t="s">
        <v>203</v>
      </c>
      <c r="C137" s="133" t="s">
        <v>204</v>
      </c>
      <c r="D137" s="134"/>
      <c r="E137" s="135"/>
      <c r="F137" s="135"/>
      <c r="G137" s="136">
        <f>SUM(G129:G136)</f>
        <v>0</v>
      </c>
      <c r="H137" s="137"/>
      <c r="I137" s="138">
        <f>SUM(I129:I136)</f>
        <v>1150.72</v>
      </c>
      <c r="J137" s="139"/>
      <c r="K137" s="138">
        <f>SUM(K129:K136)</f>
        <v>0</v>
      </c>
      <c r="O137" s="110"/>
      <c r="X137" s="140">
        <f>K137</f>
        <v>0</v>
      </c>
      <c r="Y137" s="140"/>
      <c r="Z137" s="141">
        <f>G137</f>
        <v>0</v>
      </c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20"/>
      <c r="AV137" s="120"/>
      <c r="AW137" s="120"/>
      <c r="AX137" s="120"/>
      <c r="AY137" s="120"/>
      <c r="AZ137" s="120"/>
      <c r="BA137" s="142"/>
      <c r="BB137" s="142"/>
      <c r="BC137" s="142"/>
      <c r="BD137" s="142"/>
      <c r="BE137" s="142"/>
      <c r="BF137" s="142"/>
      <c r="BG137" s="120"/>
      <c r="BH137" s="120"/>
      <c r="BI137" s="120"/>
      <c r="BJ137" s="120"/>
      <c r="BK137" s="120"/>
    </row>
    <row r="138" spans="1:104" ht="14.25" customHeight="1" x14ac:dyDescent="0.2">
      <c r="A138" s="102" t="s">
        <v>32</v>
      </c>
      <c r="B138" s="103" t="s">
        <v>212</v>
      </c>
      <c r="C138" s="104" t="s">
        <v>213</v>
      </c>
      <c r="D138" s="105"/>
      <c r="E138" s="106"/>
      <c r="F138" s="106"/>
      <c r="G138" s="107"/>
      <c r="H138" s="108"/>
      <c r="I138" s="109"/>
      <c r="J138" s="108"/>
      <c r="K138" s="109"/>
      <c r="O138" s="110"/>
    </row>
    <row r="139" spans="1:104" x14ac:dyDescent="0.2">
      <c r="A139" s="111">
        <v>50</v>
      </c>
      <c r="B139" s="112" t="s">
        <v>214</v>
      </c>
      <c r="C139" s="113" t="s">
        <v>215</v>
      </c>
      <c r="D139" s="114" t="s">
        <v>119</v>
      </c>
      <c r="E139" s="115">
        <v>142</v>
      </c>
      <c r="F139" s="116"/>
      <c r="G139" s="117">
        <f>E139*F139</f>
        <v>0</v>
      </c>
      <c r="H139" s="118">
        <v>6.0000000000000001E-3</v>
      </c>
      <c r="I139" s="119">
        <f>E139*H139</f>
        <v>0.85199999999999998</v>
      </c>
      <c r="J139" s="118">
        <v>0</v>
      </c>
      <c r="K139" s="119">
        <f>E139*J139</f>
        <v>0</v>
      </c>
      <c r="O139" s="110"/>
      <c r="Z139" s="120"/>
      <c r="AA139" s="120">
        <v>1</v>
      </c>
      <c r="AB139" s="120">
        <v>1</v>
      </c>
      <c r="AC139" s="120">
        <v>1</v>
      </c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20"/>
      <c r="AV139" s="120"/>
      <c r="AW139" s="120"/>
      <c r="AX139" s="120"/>
      <c r="AY139" s="120"/>
      <c r="AZ139" s="120"/>
      <c r="BA139" s="120"/>
      <c r="BB139" s="120"/>
      <c r="BC139" s="120"/>
      <c r="BD139" s="120"/>
      <c r="BE139" s="120"/>
      <c r="BF139" s="120"/>
      <c r="BG139" s="120"/>
      <c r="BH139" s="120"/>
      <c r="BI139" s="120"/>
      <c r="BJ139" s="120"/>
      <c r="BK139" s="120"/>
      <c r="CA139" s="120">
        <v>1</v>
      </c>
      <c r="CB139" s="120">
        <v>1</v>
      </c>
      <c r="CZ139" s="77">
        <v>1</v>
      </c>
    </row>
    <row r="140" spans="1:104" x14ac:dyDescent="0.2">
      <c r="A140" s="121"/>
      <c r="B140" s="122"/>
      <c r="C140" s="170" t="s">
        <v>216</v>
      </c>
      <c r="D140" s="171"/>
      <c r="E140" s="125">
        <v>57</v>
      </c>
      <c r="F140" s="126"/>
      <c r="G140" s="127"/>
      <c r="H140" s="128"/>
      <c r="I140" s="123"/>
      <c r="K140" s="123"/>
      <c r="M140" s="129" t="s">
        <v>216</v>
      </c>
      <c r="O140" s="11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20"/>
      <c r="AY140" s="120"/>
      <c r="AZ140" s="120"/>
      <c r="BA140" s="120"/>
      <c r="BB140" s="120"/>
      <c r="BC140" s="120"/>
      <c r="BD140" s="130" t="str">
        <f>C139</f>
        <v>Kladení žlabů spáry MCs</v>
      </c>
      <c r="BE140" s="120"/>
      <c r="BF140" s="120"/>
      <c r="BG140" s="120"/>
      <c r="BH140" s="120"/>
      <c r="BI140" s="120"/>
      <c r="BJ140" s="120"/>
      <c r="BK140" s="120"/>
    </row>
    <row r="141" spans="1:104" x14ac:dyDescent="0.2">
      <c r="A141" s="121"/>
      <c r="B141" s="122"/>
      <c r="C141" s="170" t="s">
        <v>217</v>
      </c>
      <c r="D141" s="171"/>
      <c r="E141" s="125">
        <v>85</v>
      </c>
      <c r="F141" s="126"/>
      <c r="G141" s="127"/>
      <c r="H141" s="128"/>
      <c r="I141" s="123"/>
      <c r="K141" s="123"/>
      <c r="M141" s="129">
        <v>85</v>
      </c>
      <c r="O141" s="11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20"/>
      <c r="AV141" s="120"/>
      <c r="AW141" s="120"/>
      <c r="AX141" s="120"/>
      <c r="AY141" s="120"/>
      <c r="AZ141" s="120"/>
      <c r="BA141" s="120"/>
      <c r="BB141" s="120"/>
      <c r="BC141" s="120"/>
      <c r="BD141" s="130" t="str">
        <f>C140</f>
        <v>83-26</v>
      </c>
      <c r="BE141" s="120"/>
      <c r="BF141" s="120"/>
      <c r="BG141" s="120"/>
      <c r="BH141" s="120"/>
      <c r="BI141" s="120"/>
      <c r="BJ141" s="120"/>
      <c r="BK141" s="120"/>
    </row>
    <row r="142" spans="1:104" x14ac:dyDescent="0.2">
      <c r="A142" s="111">
        <v>51</v>
      </c>
      <c r="B142" s="112" t="s">
        <v>218</v>
      </c>
      <c r="C142" s="113" t="s">
        <v>219</v>
      </c>
      <c r="D142" s="114" t="s">
        <v>35</v>
      </c>
      <c r="E142" s="115">
        <v>470.6</v>
      </c>
      <c r="F142" s="116"/>
      <c r="G142" s="117">
        <f>E142*F142</f>
        <v>0</v>
      </c>
      <c r="H142" s="118">
        <v>0.29160000000000003</v>
      </c>
      <c r="I142" s="119">
        <f>E142*H142</f>
        <v>137.22696000000002</v>
      </c>
      <c r="J142" s="118">
        <v>0</v>
      </c>
      <c r="K142" s="119">
        <f>E142*J142</f>
        <v>0</v>
      </c>
      <c r="O142" s="110"/>
      <c r="Z142" s="120"/>
      <c r="AA142" s="120">
        <v>1</v>
      </c>
      <c r="AB142" s="120">
        <v>1</v>
      </c>
      <c r="AC142" s="120">
        <v>1</v>
      </c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  <c r="BD142" s="120"/>
      <c r="BE142" s="120"/>
      <c r="BF142" s="120"/>
      <c r="BG142" s="120"/>
      <c r="BH142" s="120"/>
      <c r="BI142" s="120"/>
      <c r="BJ142" s="120"/>
      <c r="BK142" s="120"/>
      <c r="CA142" s="120">
        <v>1</v>
      </c>
      <c r="CB142" s="120">
        <v>1</v>
      </c>
      <c r="CZ142" s="77">
        <v>1</v>
      </c>
    </row>
    <row r="143" spans="1:104" x14ac:dyDescent="0.2">
      <c r="A143" s="121"/>
      <c r="B143" s="122"/>
      <c r="C143" s="170" t="s">
        <v>220</v>
      </c>
      <c r="D143" s="171"/>
      <c r="E143" s="125">
        <v>604</v>
      </c>
      <c r="F143" s="126"/>
      <c r="G143" s="127"/>
      <c r="H143" s="128"/>
      <c r="I143" s="123"/>
      <c r="K143" s="123"/>
      <c r="M143" s="129">
        <v>604</v>
      </c>
      <c r="O143" s="11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/>
      <c r="AZ143" s="120"/>
      <c r="BA143" s="120"/>
      <c r="BB143" s="120"/>
      <c r="BC143" s="120"/>
      <c r="BD143" s="130" t="e">
        <f>#REF!</f>
        <v>#REF!</v>
      </c>
      <c r="BE143" s="120"/>
      <c r="BF143" s="120"/>
      <c r="BG143" s="120"/>
      <c r="BH143" s="120"/>
      <c r="BI143" s="120"/>
      <c r="BJ143" s="120"/>
      <c r="BK143" s="120"/>
    </row>
    <row r="144" spans="1:104" x14ac:dyDescent="0.2">
      <c r="A144" s="121"/>
      <c r="B144" s="122"/>
      <c r="C144" s="170" t="s">
        <v>221</v>
      </c>
      <c r="D144" s="171"/>
      <c r="E144" s="125">
        <v>15.6</v>
      </c>
      <c r="F144" s="126"/>
      <c r="G144" s="127"/>
      <c r="H144" s="128"/>
      <c r="I144" s="123"/>
      <c r="K144" s="123"/>
      <c r="M144" s="129" t="s">
        <v>221</v>
      </c>
      <c r="O144" s="11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0"/>
      <c r="AZ144" s="120"/>
      <c r="BA144" s="120"/>
      <c r="BB144" s="120"/>
      <c r="BC144" s="120"/>
      <c r="BD144" s="130" t="str">
        <f>C143</f>
        <v>604</v>
      </c>
      <c r="BE144" s="120"/>
      <c r="BF144" s="120"/>
      <c r="BG144" s="120"/>
      <c r="BH144" s="120"/>
      <c r="BI144" s="120"/>
      <c r="BJ144" s="120"/>
      <c r="BK144" s="120"/>
    </row>
    <row r="145" spans="1:104" x14ac:dyDescent="0.2">
      <c r="A145" s="121"/>
      <c r="B145" s="122"/>
      <c r="C145" s="170" t="s">
        <v>222</v>
      </c>
      <c r="D145" s="171"/>
      <c r="E145" s="125">
        <v>39</v>
      </c>
      <c r="F145" s="126"/>
      <c r="G145" s="127"/>
      <c r="H145" s="128"/>
      <c r="I145" s="123"/>
      <c r="K145" s="123"/>
      <c r="M145" s="129" t="s">
        <v>222</v>
      </c>
      <c r="O145" s="11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0"/>
      <c r="BD145" s="130" t="str">
        <f>C144</f>
        <v>12*0,65*2</v>
      </c>
      <c r="BE145" s="120"/>
      <c r="BF145" s="120"/>
      <c r="BG145" s="120"/>
      <c r="BH145" s="120"/>
      <c r="BI145" s="120"/>
      <c r="BJ145" s="120"/>
      <c r="BK145" s="120"/>
    </row>
    <row r="146" spans="1:104" x14ac:dyDescent="0.2">
      <c r="A146" s="121"/>
      <c r="B146" s="122"/>
      <c r="C146" s="170" t="s">
        <v>223</v>
      </c>
      <c r="D146" s="171"/>
      <c r="E146" s="125">
        <v>-188</v>
      </c>
      <c r="F146" s="126"/>
      <c r="G146" s="127"/>
      <c r="H146" s="128"/>
      <c r="I146" s="123"/>
      <c r="K146" s="123"/>
      <c r="M146" s="129">
        <v>-188</v>
      </c>
      <c r="O146" s="11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20"/>
      <c r="AV146" s="120"/>
      <c r="AW146" s="120"/>
      <c r="AX146" s="120"/>
      <c r="AY146" s="120"/>
      <c r="AZ146" s="120"/>
      <c r="BA146" s="120"/>
      <c r="BB146" s="120"/>
      <c r="BC146" s="120"/>
      <c r="BD146" s="130" t="str">
        <f>C145</f>
        <v>30*0,65*2</v>
      </c>
      <c r="BE146" s="120"/>
      <c r="BF146" s="120"/>
      <c r="BG146" s="120"/>
      <c r="BH146" s="120"/>
      <c r="BI146" s="120"/>
      <c r="BJ146" s="120"/>
      <c r="BK146" s="120"/>
    </row>
    <row r="147" spans="1:104" x14ac:dyDescent="0.2">
      <c r="A147" s="111">
        <v>52</v>
      </c>
      <c r="B147" s="112" t="s">
        <v>224</v>
      </c>
      <c r="C147" s="113" t="s">
        <v>225</v>
      </c>
      <c r="D147" s="114" t="s">
        <v>35</v>
      </c>
      <c r="E147" s="115">
        <v>499.2</v>
      </c>
      <c r="F147" s="116"/>
      <c r="G147" s="117">
        <f>E147*F147</f>
        <v>0</v>
      </c>
      <c r="H147" s="118">
        <v>0.36834</v>
      </c>
      <c r="I147" s="119">
        <f>E147*H147</f>
        <v>183.875328</v>
      </c>
      <c r="J147" s="118">
        <v>0</v>
      </c>
      <c r="K147" s="119">
        <f>E147*J147</f>
        <v>0</v>
      </c>
      <c r="O147" s="110"/>
      <c r="Z147" s="120"/>
      <c r="AA147" s="120">
        <v>1</v>
      </c>
      <c r="AB147" s="120">
        <v>1</v>
      </c>
      <c r="AC147" s="120">
        <v>1</v>
      </c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20"/>
      <c r="AV147" s="120"/>
      <c r="AW147" s="120"/>
      <c r="AX147" s="120"/>
      <c r="AY147" s="120"/>
      <c r="AZ147" s="120"/>
      <c r="BA147" s="120"/>
      <c r="BB147" s="120"/>
      <c r="BC147" s="120"/>
      <c r="BD147" s="120"/>
      <c r="BE147" s="120"/>
      <c r="BF147" s="120"/>
      <c r="BG147" s="120"/>
      <c r="BH147" s="120"/>
      <c r="BI147" s="120"/>
      <c r="BJ147" s="120"/>
      <c r="BK147" s="120"/>
      <c r="CA147" s="120">
        <v>1</v>
      </c>
      <c r="CB147" s="120">
        <v>1</v>
      </c>
      <c r="CZ147" s="77">
        <v>1</v>
      </c>
    </row>
    <row r="148" spans="1:104" x14ac:dyDescent="0.2">
      <c r="A148" s="121"/>
      <c r="B148" s="122"/>
      <c r="C148" s="170" t="s">
        <v>226</v>
      </c>
      <c r="D148" s="171"/>
      <c r="E148" s="125">
        <v>724.8</v>
      </c>
      <c r="F148" s="126"/>
      <c r="G148" s="127"/>
      <c r="H148" s="128"/>
      <c r="I148" s="123"/>
      <c r="K148" s="123"/>
      <c r="M148" s="129" t="s">
        <v>226</v>
      </c>
      <c r="O148" s="11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20"/>
      <c r="AV148" s="120"/>
      <c r="AW148" s="120"/>
      <c r="AX148" s="120"/>
      <c r="AY148" s="120"/>
      <c r="AZ148" s="120"/>
      <c r="BA148" s="120"/>
      <c r="BB148" s="120"/>
      <c r="BC148" s="120"/>
      <c r="BD148" s="130" t="str">
        <f>C147</f>
        <v>Podklad z kam.drceného 0-63 s výplň.kamen. 15 cm</v>
      </c>
      <c r="BE148" s="120"/>
      <c r="BF148" s="120"/>
      <c r="BG148" s="120"/>
      <c r="BH148" s="120"/>
      <c r="BI148" s="120"/>
      <c r="BJ148" s="120"/>
      <c r="BK148" s="120"/>
    </row>
    <row r="149" spans="1:104" x14ac:dyDescent="0.2">
      <c r="A149" s="121"/>
      <c r="B149" s="122"/>
      <c r="C149" s="170" t="s">
        <v>86</v>
      </c>
      <c r="D149" s="171"/>
      <c r="E149" s="125">
        <v>-225.6</v>
      </c>
      <c r="F149" s="126"/>
      <c r="G149" s="127"/>
      <c r="H149" s="128"/>
      <c r="I149" s="123"/>
      <c r="K149" s="123"/>
      <c r="M149" s="129" t="s">
        <v>86</v>
      </c>
      <c r="O149" s="11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20"/>
      <c r="AV149" s="120"/>
      <c r="AW149" s="120"/>
      <c r="AX149" s="120"/>
      <c r="AY149" s="120"/>
      <c r="AZ149" s="120"/>
      <c r="BA149" s="120"/>
      <c r="BB149" s="120"/>
      <c r="BC149" s="120"/>
      <c r="BD149" s="130" t="str">
        <f>C148</f>
        <v>604*1,2</v>
      </c>
      <c r="BE149" s="120"/>
      <c r="BF149" s="120"/>
      <c r="BG149" s="120"/>
      <c r="BH149" s="120"/>
      <c r="BI149" s="120"/>
      <c r="BJ149" s="120"/>
      <c r="BK149" s="120"/>
    </row>
    <row r="150" spans="1:104" x14ac:dyDescent="0.2">
      <c r="A150" s="111">
        <v>53</v>
      </c>
      <c r="B150" s="112" t="s">
        <v>227</v>
      </c>
      <c r="C150" s="113" t="s">
        <v>228</v>
      </c>
      <c r="D150" s="114" t="s">
        <v>35</v>
      </c>
      <c r="E150" s="115">
        <v>23.4</v>
      </c>
      <c r="F150" s="116"/>
      <c r="G150" s="117">
        <f>E150*F150</f>
        <v>0</v>
      </c>
      <c r="H150" s="118">
        <v>0.378</v>
      </c>
      <c r="I150" s="119">
        <f>E150*H150</f>
        <v>8.8452000000000002</v>
      </c>
      <c r="J150" s="118">
        <v>0</v>
      </c>
      <c r="K150" s="119">
        <f>E150*J150</f>
        <v>0</v>
      </c>
      <c r="O150" s="110"/>
      <c r="Z150" s="120"/>
      <c r="AA150" s="120">
        <v>1</v>
      </c>
      <c r="AB150" s="120">
        <v>0</v>
      </c>
      <c r="AC150" s="120">
        <v>0</v>
      </c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20"/>
      <c r="AV150" s="120"/>
      <c r="AW150" s="120"/>
      <c r="AX150" s="120"/>
      <c r="AY150" s="120"/>
      <c r="AZ150" s="120"/>
      <c r="BA150" s="120"/>
      <c r="BB150" s="120"/>
      <c r="BC150" s="120"/>
      <c r="BD150" s="120"/>
      <c r="BE150" s="120"/>
      <c r="BF150" s="120"/>
      <c r="BG150" s="120"/>
      <c r="BH150" s="120"/>
      <c r="BI150" s="120"/>
      <c r="BJ150" s="120"/>
      <c r="BK150" s="120"/>
      <c r="CA150" s="120">
        <v>1</v>
      </c>
      <c r="CB150" s="120">
        <v>0</v>
      </c>
      <c r="CZ150" s="77">
        <v>1</v>
      </c>
    </row>
    <row r="151" spans="1:104" x14ac:dyDescent="0.2">
      <c r="A151" s="121"/>
      <c r="B151" s="122"/>
      <c r="C151" s="170" t="s">
        <v>229</v>
      </c>
      <c r="D151" s="171"/>
      <c r="E151" s="125">
        <v>-15.6</v>
      </c>
      <c r="F151" s="126"/>
      <c r="G151" s="127"/>
      <c r="H151" s="128"/>
      <c r="I151" s="123"/>
      <c r="K151" s="123"/>
      <c r="M151" s="129" t="s">
        <v>229</v>
      </c>
      <c r="O151" s="11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20"/>
      <c r="AV151" s="120"/>
      <c r="AW151" s="120"/>
      <c r="AX151" s="120"/>
      <c r="AY151" s="120"/>
      <c r="AZ151" s="120"/>
      <c r="BA151" s="120"/>
      <c r="BB151" s="120"/>
      <c r="BC151" s="120"/>
      <c r="BD151" s="130" t="str">
        <f>C150</f>
        <v>Podklad ze štěrkodrti fr.16-32 tloušťky 15 cm</v>
      </c>
      <c r="BE151" s="120"/>
      <c r="BF151" s="120"/>
      <c r="BG151" s="120"/>
      <c r="BH151" s="120"/>
      <c r="BI151" s="120"/>
      <c r="BJ151" s="120"/>
      <c r="BK151" s="120"/>
    </row>
    <row r="152" spans="1:104" x14ac:dyDescent="0.2">
      <c r="A152" s="121"/>
      <c r="B152" s="122"/>
      <c r="C152" s="170" t="s">
        <v>222</v>
      </c>
      <c r="D152" s="171"/>
      <c r="E152" s="125">
        <v>39</v>
      </c>
      <c r="F152" s="126"/>
      <c r="G152" s="127"/>
      <c r="H152" s="128"/>
      <c r="I152" s="123"/>
      <c r="K152" s="123"/>
      <c r="M152" s="129" t="s">
        <v>222</v>
      </c>
      <c r="O152" s="11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20"/>
      <c r="AV152" s="120"/>
      <c r="AW152" s="120"/>
      <c r="AX152" s="120"/>
      <c r="AY152" s="120"/>
      <c r="AZ152" s="120"/>
      <c r="BA152" s="120"/>
      <c r="BB152" s="120"/>
      <c r="BC152" s="120"/>
      <c r="BD152" s="130" t="str">
        <f>C151</f>
        <v>-12*0,65*2</v>
      </c>
      <c r="BE152" s="120"/>
      <c r="BF152" s="120"/>
      <c r="BG152" s="120"/>
      <c r="BH152" s="120"/>
      <c r="BI152" s="120"/>
      <c r="BJ152" s="120"/>
      <c r="BK152" s="120"/>
    </row>
    <row r="153" spans="1:104" x14ac:dyDescent="0.2">
      <c r="A153" s="111">
        <v>54</v>
      </c>
      <c r="B153" s="112" t="s">
        <v>230</v>
      </c>
      <c r="C153" s="113" t="s">
        <v>231</v>
      </c>
      <c r="D153" s="114" t="s">
        <v>35</v>
      </c>
      <c r="E153" s="115">
        <v>416</v>
      </c>
      <c r="F153" s="116"/>
      <c r="G153" s="117">
        <f>E153*F153</f>
        <v>0</v>
      </c>
      <c r="H153" s="118">
        <v>9.2799999999999994E-2</v>
      </c>
      <c r="I153" s="119">
        <f>E153*H153</f>
        <v>38.604799999999997</v>
      </c>
      <c r="J153" s="118">
        <v>0</v>
      </c>
      <c r="K153" s="119">
        <f>E153*J153</f>
        <v>0</v>
      </c>
      <c r="O153" s="110"/>
      <c r="Z153" s="120"/>
      <c r="AA153" s="120">
        <v>1</v>
      </c>
      <c r="AB153" s="120">
        <v>1</v>
      </c>
      <c r="AC153" s="120">
        <v>1</v>
      </c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20"/>
      <c r="AV153" s="120"/>
      <c r="AW153" s="120"/>
      <c r="AX153" s="120"/>
      <c r="AY153" s="120"/>
      <c r="AZ153" s="120"/>
      <c r="BA153" s="120"/>
      <c r="BB153" s="120"/>
      <c r="BC153" s="120"/>
      <c r="BD153" s="120"/>
      <c r="BE153" s="120"/>
      <c r="BF153" s="120"/>
      <c r="BG153" s="120"/>
      <c r="BH153" s="120"/>
      <c r="BI153" s="120"/>
      <c r="BJ153" s="120"/>
      <c r="BK153" s="120"/>
      <c r="CA153" s="120">
        <v>1</v>
      </c>
      <c r="CB153" s="120">
        <v>1</v>
      </c>
      <c r="CZ153" s="77">
        <v>1</v>
      </c>
    </row>
    <row r="154" spans="1:104" x14ac:dyDescent="0.2">
      <c r="A154" s="121"/>
      <c r="B154" s="122"/>
      <c r="C154" s="170" t="s">
        <v>220</v>
      </c>
      <c r="D154" s="171"/>
      <c r="E154" s="125">
        <v>604</v>
      </c>
      <c r="F154" s="126"/>
      <c r="G154" s="127"/>
      <c r="H154" s="128"/>
      <c r="I154" s="123"/>
      <c r="K154" s="123"/>
      <c r="M154" s="129">
        <v>604</v>
      </c>
      <c r="O154" s="11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30" t="e">
        <f>#REF!</f>
        <v>#REF!</v>
      </c>
      <c r="BE154" s="120"/>
      <c r="BF154" s="120"/>
      <c r="BG154" s="120"/>
      <c r="BH154" s="120"/>
      <c r="BI154" s="120"/>
      <c r="BJ154" s="120"/>
      <c r="BK154" s="120"/>
    </row>
    <row r="155" spans="1:104" x14ac:dyDescent="0.2">
      <c r="A155" s="121"/>
      <c r="B155" s="122"/>
      <c r="C155" s="170" t="s">
        <v>223</v>
      </c>
      <c r="D155" s="171"/>
      <c r="E155" s="125">
        <v>-188</v>
      </c>
      <c r="F155" s="126"/>
      <c r="G155" s="127"/>
      <c r="H155" s="128"/>
      <c r="I155" s="123"/>
      <c r="K155" s="123"/>
      <c r="M155" s="129">
        <v>-188</v>
      </c>
      <c r="O155" s="11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20"/>
      <c r="AV155" s="120"/>
      <c r="AW155" s="120"/>
      <c r="AX155" s="120"/>
      <c r="AY155" s="120"/>
      <c r="AZ155" s="120"/>
      <c r="BA155" s="120"/>
      <c r="BB155" s="120"/>
      <c r="BC155" s="120"/>
      <c r="BD155" s="130" t="str">
        <f>C154</f>
        <v>604</v>
      </c>
      <c r="BE155" s="120"/>
      <c r="BF155" s="120"/>
      <c r="BG155" s="120"/>
      <c r="BH155" s="120"/>
      <c r="BI155" s="120"/>
      <c r="BJ155" s="120"/>
      <c r="BK155" s="120"/>
    </row>
    <row r="156" spans="1:104" x14ac:dyDescent="0.2">
      <c r="A156" s="111">
        <v>55</v>
      </c>
      <c r="B156" s="112" t="s">
        <v>232</v>
      </c>
      <c r="C156" s="113" t="s">
        <v>233</v>
      </c>
      <c r="D156" s="114" t="s">
        <v>119</v>
      </c>
      <c r="E156" s="115">
        <v>130</v>
      </c>
      <c r="F156" s="116"/>
      <c r="G156" s="117">
        <f>E156*F156</f>
        <v>0</v>
      </c>
      <c r="H156" s="118">
        <v>3.6000000000000002E-4</v>
      </c>
      <c r="I156" s="119">
        <f>E156*H156</f>
        <v>4.6800000000000001E-2</v>
      </c>
      <c r="J156" s="118">
        <v>0</v>
      </c>
      <c r="K156" s="119">
        <f>E156*J156</f>
        <v>0</v>
      </c>
      <c r="O156" s="110"/>
      <c r="Z156" s="120"/>
      <c r="AA156" s="120">
        <v>1</v>
      </c>
      <c r="AB156" s="120">
        <v>1</v>
      </c>
      <c r="AC156" s="120">
        <v>1</v>
      </c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120"/>
      <c r="AY156" s="120"/>
      <c r="AZ156" s="120"/>
      <c r="BA156" s="120"/>
      <c r="BB156" s="120"/>
      <c r="BC156" s="120"/>
      <c r="BD156" s="120"/>
      <c r="BE156" s="120"/>
      <c r="BF156" s="120"/>
      <c r="BG156" s="120"/>
      <c r="BH156" s="120"/>
      <c r="BI156" s="120"/>
      <c r="BJ156" s="120"/>
      <c r="BK156" s="120"/>
      <c r="CA156" s="120">
        <v>1</v>
      </c>
      <c r="CB156" s="120">
        <v>1</v>
      </c>
      <c r="CZ156" s="77">
        <v>1</v>
      </c>
    </row>
    <row r="157" spans="1:104" x14ac:dyDescent="0.2">
      <c r="A157" s="121"/>
      <c r="B157" s="122"/>
      <c r="C157" s="170" t="s">
        <v>234</v>
      </c>
      <c r="D157" s="171"/>
      <c r="E157" s="125">
        <v>155</v>
      </c>
      <c r="F157" s="126"/>
      <c r="G157" s="127"/>
      <c r="H157" s="128"/>
      <c r="I157" s="123"/>
      <c r="K157" s="123"/>
      <c r="M157" s="129">
        <v>155</v>
      </c>
      <c r="O157" s="11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/>
      <c r="AZ157" s="120"/>
      <c r="BA157" s="120"/>
      <c r="BB157" s="120"/>
      <c r="BC157" s="120"/>
      <c r="BD157" s="130" t="str">
        <f>C156</f>
        <v>Řezání zámkové dlažby tl. 80 mm</v>
      </c>
      <c r="BE157" s="120"/>
      <c r="BF157" s="120"/>
      <c r="BG157" s="120"/>
      <c r="BH157" s="120"/>
      <c r="BI157" s="120"/>
      <c r="BJ157" s="120"/>
      <c r="BK157" s="120"/>
    </row>
    <row r="158" spans="1:104" x14ac:dyDescent="0.2">
      <c r="A158" s="121"/>
      <c r="B158" s="122"/>
      <c r="C158" s="170" t="s">
        <v>235</v>
      </c>
      <c r="D158" s="171"/>
      <c r="E158" s="125">
        <v>-25</v>
      </c>
      <c r="F158" s="126"/>
      <c r="G158" s="127"/>
      <c r="H158" s="128"/>
      <c r="I158" s="123"/>
      <c r="K158" s="123"/>
      <c r="M158" s="129">
        <v>-25</v>
      </c>
      <c r="O158" s="11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20"/>
      <c r="AV158" s="120"/>
      <c r="AW158" s="120"/>
      <c r="AX158" s="120"/>
      <c r="AY158" s="120"/>
      <c r="AZ158" s="120"/>
      <c r="BA158" s="120"/>
      <c r="BB158" s="120"/>
      <c r="BC158" s="120"/>
      <c r="BD158" s="130" t="str">
        <f>C157</f>
        <v>155</v>
      </c>
      <c r="BE158" s="120"/>
      <c r="BF158" s="120"/>
      <c r="BG158" s="120"/>
      <c r="BH158" s="120"/>
      <c r="BI158" s="120"/>
      <c r="BJ158" s="120"/>
      <c r="BK158" s="120"/>
    </row>
    <row r="159" spans="1:104" x14ac:dyDescent="0.2">
      <c r="A159" s="111">
        <v>56</v>
      </c>
      <c r="B159" s="112" t="s">
        <v>236</v>
      </c>
      <c r="C159" s="113" t="s">
        <v>237</v>
      </c>
      <c r="D159" s="114" t="s">
        <v>119</v>
      </c>
      <c r="E159" s="115">
        <v>160</v>
      </c>
      <c r="F159" s="116"/>
      <c r="G159" s="117">
        <f>E159*F159</f>
        <v>0</v>
      </c>
      <c r="H159" s="118">
        <v>0</v>
      </c>
      <c r="I159" s="119">
        <f>E159*H159</f>
        <v>0</v>
      </c>
      <c r="J159" s="118">
        <v>0</v>
      </c>
      <c r="K159" s="119">
        <f>E159*J159</f>
        <v>0</v>
      </c>
      <c r="O159" s="110"/>
      <c r="Z159" s="120"/>
      <c r="AA159" s="120">
        <v>1</v>
      </c>
      <c r="AB159" s="120">
        <v>1</v>
      </c>
      <c r="AC159" s="120">
        <v>1</v>
      </c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20"/>
      <c r="AV159" s="120"/>
      <c r="AW159" s="120"/>
      <c r="AX159" s="120"/>
      <c r="AY159" s="120"/>
      <c r="AZ159" s="120"/>
      <c r="BA159" s="120"/>
      <c r="BB159" s="120"/>
      <c r="BC159" s="120"/>
      <c r="BD159" s="120"/>
      <c r="BE159" s="120"/>
      <c r="BF159" s="120"/>
      <c r="BG159" s="120"/>
      <c r="BH159" s="120"/>
      <c r="BI159" s="120"/>
      <c r="BJ159" s="120"/>
      <c r="BK159" s="120"/>
      <c r="CA159" s="120">
        <v>1</v>
      </c>
      <c r="CB159" s="120">
        <v>1</v>
      </c>
      <c r="CZ159" s="77">
        <v>1</v>
      </c>
    </row>
    <row r="160" spans="1:104" x14ac:dyDescent="0.2">
      <c r="A160" s="121"/>
      <c r="B160" s="122"/>
      <c r="C160" s="170" t="s">
        <v>238</v>
      </c>
      <c r="D160" s="171"/>
      <c r="E160" s="125">
        <v>220</v>
      </c>
      <c r="F160" s="126"/>
      <c r="G160" s="127"/>
      <c r="H160" s="128"/>
      <c r="I160" s="123"/>
      <c r="K160" s="123"/>
      <c r="M160" s="129" t="s">
        <v>238</v>
      </c>
      <c r="O160" s="11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20"/>
      <c r="AV160" s="120"/>
      <c r="AW160" s="120"/>
      <c r="AX160" s="120"/>
      <c r="AY160" s="120"/>
      <c r="AZ160" s="120"/>
      <c r="BA160" s="120"/>
      <c r="BB160" s="120"/>
      <c r="BC160" s="120"/>
      <c r="BD160" s="130" t="str">
        <f>C159</f>
        <v>Vodorovné značení střík.barvou dělících čar 12 cm</v>
      </c>
      <c r="BE160" s="120"/>
      <c r="BF160" s="120"/>
      <c r="BG160" s="120"/>
      <c r="BH160" s="120"/>
      <c r="BI160" s="120"/>
      <c r="BJ160" s="120"/>
      <c r="BK160" s="120"/>
    </row>
    <row r="161" spans="1:104" x14ac:dyDescent="0.2">
      <c r="A161" s="121"/>
      <c r="B161" s="122"/>
      <c r="C161" s="170" t="s">
        <v>239</v>
      </c>
      <c r="D161" s="171"/>
      <c r="E161" s="125">
        <v>-60</v>
      </c>
      <c r="F161" s="126"/>
      <c r="G161" s="127"/>
      <c r="H161" s="128"/>
      <c r="I161" s="123"/>
      <c r="K161" s="123"/>
      <c r="M161" s="129" t="s">
        <v>239</v>
      </c>
      <c r="O161" s="11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20"/>
      <c r="AV161" s="120"/>
      <c r="AW161" s="120"/>
      <c r="AX161" s="120"/>
      <c r="AY161" s="120"/>
      <c r="AZ161" s="120"/>
      <c r="BA161" s="120"/>
      <c r="BB161" s="120"/>
      <c r="BC161" s="120"/>
      <c r="BD161" s="130" t="str">
        <f>C160</f>
        <v>44*5</v>
      </c>
      <c r="BE161" s="120"/>
      <c r="BF161" s="120"/>
      <c r="BG161" s="120"/>
      <c r="BH161" s="120"/>
      <c r="BI161" s="120"/>
      <c r="BJ161" s="120"/>
      <c r="BK161" s="120"/>
    </row>
    <row r="162" spans="1:104" x14ac:dyDescent="0.2">
      <c r="A162" s="111">
        <v>57</v>
      </c>
      <c r="B162" s="112" t="s">
        <v>240</v>
      </c>
      <c r="C162" s="113" t="s">
        <v>241</v>
      </c>
      <c r="D162" s="114" t="s">
        <v>119</v>
      </c>
      <c r="E162" s="115">
        <v>160</v>
      </c>
      <c r="F162" s="116"/>
      <c r="G162" s="117">
        <f>E162*F162</f>
        <v>0</v>
      </c>
      <c r="H162" s="118">
        <v>0</v>
      </c>
      <c r="I162" s="119">
        <f>E162*H162</f>
        <v>0</v>
      </c>
      <c r="J162" s="118">
        <v>0</v>
      </c>
      <c r="K162" s="119">
        <f>E162*J162</f>
        <v>0</v>
      </c>
      <c r="O162" s="110"/>
      <c r="Z162" s="120"/>
      <c r="AA162" s="120">
        <v>1</v>
      </c>
      <c r="AB162" s="120">
        <v>1</v>
      </c>
      <c r="AC162" s="120">
        <v>1</v>
      </c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20"/>
      <c r="AV162" s="120"/>
      <c r="AW162" s="120"/>
      <c r="AX162" s="120"/>
      <c r="AY162" s="120"/>
      <c r="AZ162" s="120"/>
      <c r="BA162" s="120"/>
      <c r="BB162" s="120"/>
      <c r="BC162" s="120"/>
      <c r="BD162" s="120"/>
      <c r="BE162" s="120"/>
      <c r="BF162" s="120"/>
      <c r="BG162" s="120"/>
      <c r="BH162" s="120"/>
      <c r="BI162" s="120"/>
      <c r="BJ162" s="120"/>
      <c r="BK162" s="120"/>
      <c r="CA162" s="120">
        <v>1</v>
      </c>
      <c r="CB162" s="120">
        <v>1</v>
      </c>
      <c r="CZ162" s="77">
        <v>1</v>
      </c>
    </row>
    <row r="163" spans="1:104" x14ac:dyDescent="0.2">
      <c r="A163" s="121"/>
      <c r="B163" s="122"/>
      <c r="C163" s="170" t="s">
        <v>238</v>
      </c>
      <c r="D163" s="171"/>
      <c r="E163" s="125">
        <v>220</v>
      </c>
      <c r="F163" s="126"/>
      <c r="G163" s="127"/>
      <c r="H163" s="128"/>
      <c r="I163" s="123"/>
      <c r="K163" s="123"/>
      <c r="M163" s="129" t="s">
        <v>238</v>
      </c>
      <c r="O163" s="11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20"/>
      <c r="AV163" s="120"/>
      <c r="AW163" s="120"/>
      <c r="AX163" s="120"/>
      <c r="AY163" s="120"/>
      <c r="AZ163" s="120"/>
      <c r="BA163" s="120"/>
      <c r="BB163" s="120"/>
      <c r="BC163" s="120"/>
      <c r="BD163" s="130" t="str">
        <f>C162</f>
        <v>Předznačení pro začení dělící čáry, vodící proužky</v>
      </c>
      <c r="BE163" s="120"/>
      <c r="BF163" s="120"/>
      <c r="BG163" s="120"/>
      <c r="BH163" s="120"/>
      <c r="BI163" s="120"/>
      <c r="BJ163" s="120"/>
      <c r="BK163" s="120"/>
    </row>
    <row r="164" spans="1:104" x14ac:dyDescent="0.2">
      <c r="A164" s="121"/>
      <c r="B164" s="122"/>
      <c r="C164" s="170" t="s">
        <v>239</v>
      </c>
      <c r="D164" s="171"/>
      <c r="E164" s="125">
        <v>-60</v>
      </c>
      <c r="F164" s="126"/>
      <c r="G164" s="127"/>
      <c r="H164" s="128"/>
      <c r="I164" s="123"/>
      <c r="K164" s="123"/>
      <c r="M164" s="129" t="s">
        <v>239</v>
      </c>
      <c r="O164" s="11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20"/>
      <c r="AV164" s="120"/>
      <c r="AW164" s="120"/>
      <c r="AX164" s="120"/>
      <c r="AY164" s="120"/>
      <c r="AZ164" s="120"/>
      <c r="BA164" s="120"/>
      <c r="BB164" s="120"/>
      <c r="BC164" s="120"/>
      <c r="BD164" s="130" t="str">
        <f>C163</f>
        <v>44*5</v>
      </c>
      <c r="BE164" s="120"/>
      <c r="BF164" s="120"/>
      <c r="BG164" s="120"/>
      <c r="BH164" s="120"/>
      <c r="BI164" s="120"/>
      <c r="BJ164" s="120"/>
      <c r="BK164" s="120"/>
    </row>
    <row r="165" spans="1:104" x14ac:dyDescent="0.2">
      <c r="A165" s="111">
        <v>58</v>
      </c>
      <c r="B165" s="112" t="s">
        <v>242</v>
      </c>
      <c r="C165" s="113" t="s">
        <v>243</v>
      </c>
      <c r="D165" s="114" t="s">
        <v>35</v>
      </c>
      <c r="E165" s="115">
        <v>428.48</v>
      </c>
      <c r="F165" s="116"/>
      <c r="G165" s="117">
        <f>E165*F165</f>
        <v>0</v>
      </c>
      <c r="H165" s="118">
        <v>0.17599999999999999</v>
      </c>
      <c r="I165" s="119">
        <f>E165*H165</f>
        <v>75.412480000000002</v>
      </c>
      <c r="J165" s="118"/>
      <c r="K165" s="119">
        <f>E165*J165</f>
        <v>0</v>
      </c>
      <c r="O165" s="110"/>
      <c r="Z165" s="120"/>
      <c r="AA165" s="120">
        <v>12</v>
      </c>
      <c r="AB165" s="120">
        <v>0</v>
      </c>
      <c r="AC165" s="120">
        <v>54</v>
      </c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20"/>
      <c r="AV165" s="120"/>
      <c r="AW165" s="120"/>
      <c r="AX165" s="120"/>
      <c r="AY165" s="120"/>
      <c r="AZ165" s="120"/>
      <c r="BA165" s="120"/>
      <c r="BB165" s="120"/>
      <c r="BC165" s="120"/>
      <c r="BD165" s="120"/>
      <c r="BE165" s="120"/>
      <c r="BF165" s="120"/>
      <c r="BG165" s="120"/>
      <c r="BH165" s="120"/>
      <c r="BI165" s="120"/>
      <c r="BJ165" s="120"/>
      <c r="BK165" s="120"/>
      <c r="CA165" s="120">
        <v>12</v>
      </c>
      <c r="CB165" s="120">
        <v>0</v>
      </c>
      <c r="CZ165" s="77">
        <v>1</v>
      </c>
    </row>
    <row r="166" spans="1:104" x14ac:dyDescent="0.2">
      <c r="A166" s="121"/>
      <c r="B166" s="122"/>
      <c r="C166" s="170" t="s">
        <v>244</v>
      </c>
      <c r="D166" s="171"/>
      <c r="E166" s="125">
        <v>622.12</v>
      </c>
      <c r="F166" s="126"/>
      <c r="G166" s="127"/>
      <c r="H166" s="128"/>
      <c r="I166" s="123"/>
      <c r="K166" s="123"/>
      <c r="M166" s="129" t="s">
        <v>244</v>
      </c>
      <c r="O166" s="11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20"/>
      <c r="AV166" s="120"/>
      <c r="AW166" s="120"/>
      <c r="AX166" s="120"/>
      <c r="AY166" s="120"/>
      <c r="AZ166" s="120"/>
      <c r="BA166" s="120"/>
      <c r="BB166" s="120"/>
      <c r="BC166" s="120"/>
      <c r="BD166" s="130" t="str">
        <f>C165</f>
        <v>Dlažba 20/20/8 - drenážní</v>
      </c>
      <c r="BE166" s="120"/>
      <c r="BF166" s="120"/>
      <c r="BG166" s="120"/>
      <c r="BH166" s="120"/>
      <c r="BI166" s="120"/>
      <c r="BJ166" s="120"/>
      <c r="BK166" s="120"/>
    </row>
    <row r="167" spans="1:104" x14ac:dyDescent="0.2">
      <c r="A167" s="121"/>
      <c r="B167" s="122"/>
      <c r="C167" s="170" t="s">
        <v>245</v>
      </c>
      <c r="D167" s="171"/>
      <c r="E167" s="125">
        <v>-193.64</v>
      </c>
      <c r="F167" s="126"/>
      <c r="G167" s="127"/>
      <c r="H167" s="128"/>
      <c r="I167" s="123"/>
      <c r="K167" s="123"/>
      <c r="M167" s="129" t="s">
        <v>245</v>
      </c>
      <c r="O167" s="11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20"/>
      <c r="AV167" s="120"/>
      <c r="AW167" s="120"/>
      <c r="AX167" s="120"/>
      <c r="AY167" s="120"/>
      <c r="AZ167" s="120"/>
      <c r="BA167" s="120"/>
      <c r="BB167" s="120"/>
      <c r="BC167" s="120"/>
      <c r="BD167" s="130" t="str">
        <f>C166</f>
        <v>604*1,03</v>
      </c>
      <c r="BE167" s="120"/>
      <c r="BF167" s="120"/>
      <c r="BG167" s="120"/>
      <c r="BH167" s="120"/>
      <c r="BI167" s="120"/>
      <c r="BJ167" s="120"/>
      <c r="BK167" s="120"/>
    </row>
    <row r="168" spans="1:104" ht="22.5" x14ac:dyDescent="0.2">
      <c r="A168" s="111">
        <v>59</v>
      </c>
      <c r="B168" s="112" t="s">
        <v>246</v>
      </c>
      <c r="C168" s="113" t="s">
        <v>247</v>
      </c>
      <c r="D168" s="114" t="s">
        <v>138</v>
      </c>
      <c r="E168" s="115">
        <v>8.32</v>
      </c>
      <c r="F168" s="116"/>
      <c r="G168" s="117">
        <f>E168*F168</f>
        <v>0</v>
      </c>
      <c r="H168" s="118">
        <v>1</v>
      </c>
      <c r="I168" s="119">
        <f>E168*H168</f>
        <v>8.32</v>
      </c>
      <c r="J168" s="118"/>
      <c r="K168" s="119">
        <f>E168*J168</f>
        <v>0</v>
      </c>
      <c r="O168" s="110"/>
      <c r="Z168" s="120"/>
      <c r="AA168" s="120">
        <v>3</v>
      </c>
      <c r="AB168" s="120">
        <v>1</v>
      </c>
      <c r="AC168" s="120">
        <v>583414034</v>
      </c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20"/>
      <c r="AV168" s="120"/>
      <c r="AW168" s="120"/>
      <c r="AX168" s="120"/>
      <c r="AY168" s="120"/>
      <c r="AZ168" s="120"/>
      <c r="BA168" s="120"/>
      <c r="BB168" s="120"/>
      <c r="BC168" s="120"/>
      <c r="BD168" s="120"/>
      <c r="BE168" s="120"/>
      <c r="BF168" s="120"/>
      <c r="BG168" s="120"/>
      <c r="BH168" s="120"/>
      <c r="BI168" s="120"/>
      <c r="BJ168" s="120"/>
      <c r="BK168" s="120"/>
      <c r="CA168" s="120">
        <v>3</v>
      </c>
      <c r="CB168" s="120">
        <v>1</v>
      </c>
      <c r="CZ168" s="77">
        <v>1</v>
      </c>
    </row>
    <row r="169" spans="1:104" ht="25.5" x14ac:dyDescent="0.2">
      <c r="A169" s="121"/>
      <c r="B169" s="122"/>
      <c r="C169" s="170" t="s">
        <v>248</v>
      </c>
      <c r="D169" s="171"/>
      <c r="E169" s="125">
        <v>12.08</v>
      </c>
      <c r="F169" s="126"/>
      <c r="G169" s="127"/>
      <c r="H169" s="128"/>
      <c r="I169" s="123"/>
      <c r="K169" s="123"/>
      <c r="M169" s="129" t="s">
        <v>248</v>
      </c>
      <c r="O169" s="11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20"/>
      <c r="AV169" s="120"/>
      <c r="AW169" s="120"/>
      <c r="AX169" s="120"/>
      <c r="AY169" s="120"/>
      <c r="AZ169" s="120"/>
      <c r="BA169" s="120"/>
      <c r="BB169" s="120"/>
      <c r="BC169" s="120"/>
      <c r="BD169" s="130" t="str">
        <f>C168</f>
        <v>Kamenivo drcené frakce  4/8  B Olomoucký kraj včetně záypu mezer drenážní dlažby</v>
      </c>
      <c r="BE169" s="120"/>
      <c r="BF169" s="120"/>
      <c r="BG169" s="120"/>
      <c r="BH169" s="120"/>
      <c r="BI169" s="120"/>
      <c r="BJ169" s="120"/>
      <c r="BK169" s="120"/>
    </row>
    <row r="170" spans="1:104" x14ac:dyDescent="0.2">
      <c r="A170" s="121"/>
      <c r="B170" s="122"/>
      <c r="C170" s="170" t="s">
        <v>249</v>
      </c>
      <c r="D170" s="171"/>
      <c r="E170" s="125">
        <v>-3.76</v>
      </c>
      <c r="F170" s="126"/>
      <c r="G170" s="127"/>
      <c r="H170" s="128"/>
      <c r="I170" s="123"/>
      <c r="K170" s="123"/>
      <c r="M170" s="129" t="s">
        <v>249</v>
      </c>
      <c r="O170" s="11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20"/>
      <c r="AV170" s="120"/>
      <c r="AW170" s="120"/>
      <c r="AX170" s="120"/>
      <c r="AY170" s="120"/>
      <c r="AZ170" s="120"/>
      <c r="BA170" s="120"/>
      <c r="BB170" s="120"/>
      <c r="BC170" s="120"/>
      <c r="BD170" s="130" t="str">
        <f>C169</f>
        <v>604*0,02</v>
      </c>
      <c r="BE170" s="120"/>
      <c r="BF170" s="120"/>
      <c r="BG170" s="120"/>
      <c r="BH170" s="120"/>
      <c r="BI170" s="120"/>
      <c r="BJ170" s="120"/>
      <c r="BK170" s="120"/>
    </row>
    <row r="171" spans="1:104" x14ac:dyDescent="0.2">
      <c r="A171" s="111">
        <v>60</v>
      </c>
      <c r="B171" s="112" t="s">
        <v>250</v>
      </c>
      <c r="C171" s="113" t="s">
        <v>251</v>
      </c>
      <c r="D171" s="114" t="s">
        <v>162</v>
      </c>
      <c r="E171" s="115">
        <v>487.5333</v>
      </c>
      <c r="F171" s="116"/>
      <c r="G171" s="117">
        <f>E171*F171</f>
        <v>0</v>
      </c>
      <c r="H171" s="118">
        <v>8.5000000000000006E-3</v>
      </c>
      <c r="I171" s="119">
        <f>E171*H171</f>
        <v>4.14403305</v>
      </c>
      <c r="J171" s="118"/>
      <c r="K171" s="119">
        <f>E171*J171</f>
        <v>0</v>
      </c>
      <c r="O171" s="110"/>
      <c r="Z171" s="120"/>
      <c r="AA171" s="120">
        <v>3</v>
      </c>
      <c r="AB171" s="120">
        <v>1</v>
      </c>
      <c r="AC171" s="120">
        <v>592275170</v>
      </c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20"/>
      <c r="AV171" s="120"/>
      <c r="AW171" s="120"/>
      <c r="AX171" s="120"/>
      <c r="AY171" s="120"/>
      <c r="AZ171" s="120"/>
      <c r="BA171" s="120"/>
      <c r="BB171" s="120"/>
      <c r="BC171" s="120"/>
      <c r="BD171" s="120"/>
      <c r="BE171" s="120"/>
      <c r="BF171" s="120"/>
      <c r="BG171" s="120"/>
      <c r="BH171" s="120"/>
      <c r="BI171" s="120"/>
      <c r="BJ171" s="120"/>
      <c r="BK171" s="120"/>
      <c r="CA171" s="120">
        <v>3</v>
      </c>
      <c r="CB171" s="120">
        <v>1</v>
      </c>
      <c r="CZ171" s="77">
        <v>1</v>
      </c>
    </row>
    <row r="172" spans="1:104" x14ac:dyDescent="0.2">
      <c r="A172" s="121"/>
      <c r="B172" s="122"/>
      <c r="C172" s="170" t="s">
        <v>252</v>
      </c>
      <c r="D172" s="171"/>
      <c r="E172" s="125">
        <v>284.9667</v>
      </c>
      <c r="F172" s="126"/>
      <c r="G172" s="127"/>
      <c r="H172" s="128"/>
      <c r="I172" s="123"/>
      <c r="K172" s="123"/>
      <c r="M172" s="129" t="s">
        <v>252</v>
      </c>
      <c r="O172" s="11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20"/>
      <c r="AV172" s="120"/>
      <c r="AW172" s="120"/>
      <c r="AX172" s="120"/>
      <c r="AY172" s="120"/>
      <c r="AZ172" s="120"/>
      <c r="BA172" s="120"/>
      <c r="BB172" s="120"/>
      <c r="BC172" s="120"/>
      <c r="BD172" s="130" t="str">
        <f>C171</f>
        <v>Žlab odvodňovací TBZ  30/30/10</v>
      </c>
      <c r="BE172" s="120"/>
      <c r="BF172" s="120"/>
      <c r="BG172" s="120"/>
      <c r="BH172" s="120"/>
      <c r="BI172" s="120"/>
      <c r="BJ172" s="120"/>
      <c r="BK172" s="120"/>
    </row>
    <row r="173" spans="1:104" x14ac:dyDescent="0.2">
      <c r="A173" s="121"/>
      <c r="B173" s="122"/>
      <c r="C173" s="170" t="s">
        <v>253</v>
      </c>
      <c r="D173" s="171"/>
      <c r="E173" s="125">
        <v>291.83330000000001</v>
      </c>
      <c r="F173" s="126"/>
      <c r="G173" s="127"/>
      <c r="H173" s="128"/>
      <c r="I173" s="123"/>
      <c r="K173" s="123"/>
      <c r="M173" s="129" t="s">
        <v>253</v>
      </c>
      <c r="O173" s="11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20"/>
      <c r="AV173" s="120"/>
      <c r="AW173" s="120"/>
      <c r="AX173" s="120"/>
      <c r="AY173" s="120"/>
      <c r="AZ173" s="120"/>
      <c r="BA173" s="120"/>
      <c r="BB173" s="120"/>
      <c r="BC173" s="120"/>
      <c r="BD173" s="130" t="str">
        <f>C172</f>
        <v>83/0,3*1,03</v>
      </c>
      <c r="BE173" s="120"/>
      <c r="BF173" s="120"/>
      <c r="BG173" s="120"/>
      <c r="BH173" s="120"/>
      <c r="BI173" s="120"/>
      <c r="BJ173" s="120"/>
      <c r="BK173" s="120"/>
    </row>
    <row r="174" spans="1:104" x14ac:dyDescent="0.2">
      <c r="A174" s="121"/>
      <c r="B174" s="122"/>
      <c r="C174" s="170" t="s">
        <v>254</v>
      </c>
      <c r="D174" s="171"/>
      <c r="E174" s="125">
        <v>-89.2667</v>
      </c>
      <c r="F174" s="126"/>
      <c r="G174" s="127"/>
      <c r="H174" s="128"/>
      <c r="I174" s="123"/>
      <c r="K174" s="123"/>
      <c r="M174" s="129" t="s">
        <v>254</v>
      </c>
      <c r="O174" s="11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20"/>
      <c r="AV174" s="120"/>
      <c r="AW174" s="120"/>
      <c r="AX174" s="120"/>
      <c r="AY174" s="120"/>
      <c r="AZ174" s="120"/>
      <c r="BA174" s="120"/>
      <c r="BB174" s="120"/>
      <c r="BC174" s="120"/>
      <c r="BD174" s="130" t="str">
        <f>C173</f>
        <v>85/0,3*1,03</v>
      </c>
      <c r="BE174" s="120"/>
      <c r="BF174" s="120"/>
      <c r="BG174" s="120"/>
      <c r="BH174" s="120"/>
      <c r="BI174" s="120"/>
      <c r="BJ174" s="120"/>
      <c r="BK174" s="120"/>
    </row>
    <row r="175" spans="1:104" x14ac:dyDescent="0.2">
      <c r="A175" s="111">
        <v>61</v>
      </c>
      <c r="B175" s="112" t="s">
        <v>255</v>
      </c>
      <c r="C175" s="113" t="s">
        <v>256</v>
      </c>
      <c r="D175" s="114" t="s">
        <v>138</v>
      </c>
      <c r="E175" s="115">
        <v>1608.0476010499999</v>
      </c>
      <c r="F175" s="116"/>
      <c r="G175" s="117">
        <f>E175*F175</f>
        <v>0</v>
      </c>
      <c r="H175" s="118">
        <v>0</v>
      </c>
      <c r="I175" s="119">
        <f>E175*H175</f>
        <v>0</v>
      </c>
      <c r="J175" s="118"/>
      <c r="K175" s="119">
        <f>E175*J175</f>
        <v>0</v>
      </c>
      <c r="O175" s="110"/>
      <c r="Z175" s="120"/>
      <c r="AA175" s="120">
        <v>7</v>
      </c>
      <c r="AB175" s="120">
        <v>1</v>
      </c>
      <c r="AC175" s="120">
        <v>2</v>
      </c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20"/>
      <c r="AV175" s="120"/>
      <c r="AW175" s="120"/>
      <c r="AX175" s="120"/>
      <c r="AY175" s="120"/>
      <c r="AZ175" s="120"/>
      <c r="BA175" s="120"/>
      <c r="BB175" s="120"/>
      <c r="BC175" s="120"/>
      <c r="BD175" s="120"/>
      <c r="BE175" s="120"/>
      <c r="BF175" s="120"/>
      <c r="BG175" s="120"/>
      <c r="BH175" s="120"/>
      <c r="BI175" s="120"/>
      <c r="BJ175" s="120"/>
      <c r="BK175" s="120"/>
      <c r="CA175" s="120">
        <v>7</v>
      </c>
      <c r="CB175" s="120">
        <v>1</v>
      </c>
      <c r="CZ175" s="77">
        <v>1</v>
      </c>
    </row>
    <row r="176" spans="1:104" x14ac:dyDescent="0.2">
      <c r="A176" s="131" t="s">
        <v>36</v>
      </c>
      <c r="B176" s="132" t="s">
        <v>212</v>
      </c>
      <c r="C176" s="133" t="s">
        <v>213</v>
      </c>
      <c r="D176" s="134"/>
      <c r="E176" s="135"/>
      <c r="F176" s="135"/>
      <c r="G176" s="136">
        <f>SUM(G138:G175)</f>
        <v>0</v>
      </c>
      <c r="H176" s="137"/>
      <c r="I176" s="138">
        <f>SUM(I138:I175)</f>
        <v>457.32760105000006</v>
      </c>
      <c r="J176" s="139"/>
      <c r="K176" s="138">
        <f>SUM(K138:K175)</f>
        <v>0</v>
      </c>
      <c r="O176" s="110"/>
      <c r="X176" s="140">
        <f>K176</f>
        <v>0</v>
      </c>
      <c r="Y176" s="140"/>
      <c r="Z176" s="141">
        <f>G176</f>
        <v>0</v>
      </c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0"/>
      <c r="AZ176" s="120"/>
      <c r="BA176" s="142"/>
      <c r="BB176" s="142"/>
      <c r="BC176" s="142"/>
      <c r="BD176" s="142"/>
      <c r="BE176" s="142"/>
      <c r="BF176" s="142"/>
      <c r="BG176" s="120"/>
      <c r="BH176" s="120"/>
      <c r="BI176" s="120"/>
      <c r="BJ176" s="120"/>
      <c r="BK176" s="120"/>
    </row>
    <row r="177" spans="1:104" ht="14.25" customHeight="1" x14ac:dyDescent="0.2">
      <c r="A177" s="102" t="s">
        <v>32</v>
      </c>
      <c r="B177" s="103" t="s">
        <v>257</v>
      </c>
      <c r="C177" s="104" t="s">
        <v>258</v>
      </c>
      <c r="D177" s="105"/>
      <c r="E177" s="106"/>
      <c r="F177" s="106"/>
      <c r="G177" s="107"/>
      <c r="H177" s="108"/>
      <c r="I177" s="109"/>
      <c r="J177" s="108"/>
      <c r="K177" s="109"/>
      <c r="O177" s="110"/>
    </row>
    <row r="178" spans="1:104" x14ac:dyDescent="0.2">
      <c r="A178" s="111">
        <v>62</v>
      </c>
      <c r="B178" s="112" t="s">
        <v>259</v>
      </c>
      <c r="C178" s="113" t="s">
        <v>260</v>
      </c>
      <c r="D178" s="114" t="s">
        <v>48</v>
      </c>
      <c r="E178" s="115">
        <v>4.5</v>
      </c>
      <c r="F178" s="116"/>
      <c r="G178" s="117">
        <f>E178*F178</f>
        <v>0</v>
      </c>
      <c r="H178" s="118">
        <v>0</v>
      </c>
      <c r="I178" s="119">
        <f>E178*H178</f>
        <v>0</v>
      </c>
      <c r="J178" s="118">
        <v>0</v>
      </c>
      <c r="K178" s="119">
        <f>E178*J178</f>
        <v>0</v>
      </c>
      <c r="O178" s="110"/>
      <c r="Z178" s="120"/>
      <c r="AA178" s="120">
        <v>1</v>
      </c>
      <c r="AB178" s="120">
        <v>1</v>
      </c>
      <c r="AC178" s="120">
        <v>1</v>
      </c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20"/>
      <c r="AV178" s="120"/>
      <c r="AW178" s="120"/>
      <c r="AX178" s="120"/>
      <c r="AY178" s="120"/>
      <c r="AZ178" s="120"/>
      <c r="BA178" s="120"/>
      <c r="BB178" s="120"/>
      <c r="BC178" s="120"/>
      <c r="BD178" s="120"/>
      <c r="BE178" s="120"/>
      <c r="BF178" s="120"/>
      <c r="BG178" s="120"/>
      <c r="BH178" s="120"/>
      <c r="BI178" s="120"/>
      <c r="BJ178" s="120"/>
      <c r="BK178" s="120"/>
      <c r="CA178" s="120">
        <v>1</v>
      </c>
      <c r="CB178" s="120">
        <v>1</v>
      </c>
      <c r="CZ178" s="77">
        <v>1</v>
      </c>
    </row>
    <row r="179" spans="1:104" x14ac:dyDescent="0.2">
      <c r="A179" s="111">
        <v>63</v>
      </c>
      <c r="B179" s="112" t="s">
        <v>261</v>
      </c>
      <c r="C179" s="113" t="s">
        <v>262</v>
      </c>
      <c r="D179" s="114" t="s">
        <v>48</v>
      </c>
      <c r="E179" s="115">
        <v>2.8</v>
      </c>
      <c r="F179" s="116"/>
      <c r="G179" s="117">
        <f>E179*F179</f>
        <v>0</v>
      </c>
      <c r="H179" s="118">
        <v>0</v>
      </c>
      <c r="I179" s="119">
        <f>E179*H179</f>
        <v>0</v>
      </c>
      <c r="J179" s="118">
        <v>0</v>
      </c>
      <c r="K179" s="119">
        <f>E179*J179</f>
        <v>0</v>
      </c>
      <c r="O179" s="110"/>
      <c r="Z179" s="120"/>
      <c r="AA179" s="120">
        <v>1</v>
      </c>
      <c r="AB179" s="120">
        <v>1</v>
      </c>
      <c r="AC179" s="120">
        <v>1</v>
      </c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20"/>
      <c r="AV179" s="120"/>
      <c r="AW179" s="120"/>
      <c r="AX179" s="120"/>
      <c r="AY179" s="120"/>
      <c r="AZ179" s="120"/>
      <c r="BA179" s="120"/>
      <c r="BB179" s="120"/>
      <c r="BC179" s="120"/>
      <c r="BD179" s="120"/>
      <c r="BE179" s="120"/>
      <c r="BF179" s="120"/>
      <c r="BG179" s="120"/>
      <c r="BH179" s="120"/>
      <c r="BI179" s="120"/>
      <c r="BJ179" s="120"/>
      <c r="BK179" s="120"/>
      <c r="CA179" s="120">
        <v>1</v>
      </c>
      <c r="CB179" s="120">
        <v>1</v>
      </c>
      <c r="CZ179" s="77">
        <v>1</v>
      </c>
    </row>
    <row r="180" spans="1:104" x14ac:dyDescent="0.2">
      <c r="A180" s="111">
        <v>64</v>
      </c>
      <c r="B180" s="112" t="s">
        <v>263</v>
      </c>
      <c r="C180" s="113" t="s">
        <v>264</v>
      </c>
      <c r="D180" s="114" t="s">
        <v>119</v>
      </c>
      <c r="E180" s="115">
        <v>237</v>
      </c>
      <c r="F180" s="116"/>
      <c r="G180" s="117">
        <f>E180*F180</f>
        <v>0</v>
      </c>
      <c r="H180" s="118">
        <v>0.24385000000000001</v>
      </c>
      <c r="I180" s="119">
        <f>E180*H180</f>
        <v>57.792450000000002</v>
      </c>
      <c r="J180" s="118">
        <v>0</v>
      </c>
      <c r="K180" s="119">
        <f>E180*J180</f>
        <v>0</v>
      </c>
      <c r="O180" s="110"/>
      <c r="Z180" s="120"/>
      <c r="AA180" s="120">
        <v>1</v>
      </c>
      <c r="AB180" s="120">
        <v>0</v>
      </c>
      <c r="AC180" s="120">
        <v>0</v>
      </c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20"/>
      <c r="AV180" s="120"/>
      <c r="AW180" s="120"/>
      <c r="AX180" s="120"/>
      <c r="AY180" s="120"/>
      <c r="AZ180" s="120"/>
      <c r="BA180" s="120"/>
      <c r="BB180" s="120"/>
      <c r="BC180" s="120"/>
      <c r="BD180" s="120"/>
      <c r="BE180" s="120"/>
      <c r="BF180" s="120"/>
      <c r="BG180" s="120"/>
      <c r="BH180" s="120"/>
      <c r="BI180" s="120"/>
      <c r="BJ180" s="120"/>
      <c r="BK180" s="120"/>
      <c r="CA180" s="120">
        <v>1</v>
      </c>
      <c r="CB180" s="120">
        <v>0</v>
      </c>
      <c r="CZ180" s="77">
        <v>1</v>
      </c>
    </row>
    <row r="181" spans="1:104" x14ac:dyDescent="0.2">
      <c r="A181" s="121"/>
      <c r="B181" s="122"/>
      <c r="C181" s="170" t="s">
        <v>265</v>
      </c>
      <c r="D181" s="171"/>
      <c r="E181" s="125">
        <v>237</v>
      </c>
      <c r="F181" s="126"/>
      <c r="G181" s="127"/>
      <c r="H181" s="128"/>
      <c r="I181" s="123"/>
      <c r="K181" s="123"/>
      <c r="M181" s="129" t="s">
        <v>265</v>
      </c>
      <c r="O181" s="11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20"/>
      <c r="AV181" s="120"/>
      <c r="AW181" s="120"/>
      <c r="AX181" s="120"/>
      <c r="AY181" s="120"/>
      <c r="AZ181" s="120"/>
      <c r="BA181" s="120"/>
      <c r="BB181" s="120"/>
      <c r="BC181" s="120"/>
      <c r="BD181" s="130" t="str">
        <f>C180</f>
        <v>Trativody z drenážních trubek, lože, DN 160 mm</v>
      </c>
      <c r="BE181" s="120"/>
      <c r="BF181" s="120"/>
      <c r="BG181" s="120"/>
      <c r="BH181" s="120"/>
      <c r="BI181" s="120"/>
      <c r="BJ181" s="120"/>
      <c r="BK181" s="120"/>
    </row>
    <row r="182" spans="1:104" x14ac:dyDescent="0.2">
      <c r="A182" s="111">
        <v>65</v>
      </c>
      <c r="B182" s="112" t="s">
        <v>266</v>
      </c>
      <c r="C182" s="113" t="s">
        <v>267</v>
      </c>
      <c r="D182" s="114" t="s">
        <v>48</v>
      </c>
      <c r="E182" s="115">
        <v>3.6960000000000002</v>
      </c>
      <c r="F182" s="116"/>
      <c r="G182" s="117">
        <f>E182*F182</f>
        <v>0</v>
      </c>
      <c r="H182" s="118">
        <v>2.512</v>
      </c>
      <c r="I182" s="119">
        <f>E182*H182</f>
        <v>9.2843520000000002</v>
      </c>
      <c r="J182" s="118">
        <v>0</v>
      </c>
      <c r="K182" s="119">
        <f>E182*J182</f>
        <v>0</v>
      </c>
      <c r="O182" s="110"/>
      <c r="Z182" s="120"/>
      <c r="AA182" s="120">
        <v>1</v>
      </c>
      <c r="AB182" s="120">
        <v>1</v>
      </c>
      <c r="AC182" s="120">
        <v>1</v>
      </c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20"/>
      <c r="AV182" s="120"/>
      <c r="AW182" s="120"/>
      <c r="AX182" s="120"/>
      <c r="AY182" s="120"/>
      <c r="AZ182" s="120"/>
      <c r="BA182" s="120"/>
      <c r="BB182" s="120"/>
      <c r="BC182" s="120"/>
      <c r="BD182" s="120"/>
      <c r="BE182" s="120"/>
      <c r="BF182" s="120"/>
      <c r="BG182" s="120"/>
      <c r="BH182" s="120"/>
      <c r="BI182" s="120"/>
      <c r="BJ182" s="120"/>
      <c r="BK182" s="120"/>
      <c r="CA182" s="120">
        <v>1</v>
      </c>
      <c r="CB182" s="120">
        <v>1</v>
      </c>
      <c r="CZ182" s="77">
        <v>1</v>
      </c>
    </row>
    <row r="183" spans="1:104" x14ac:dyDescent="0.2">
      <c r="A183" s="121"/>
      <c r="B183" s="122"/>
      <c r="C183" s="170" t="s">
        <v>268</v>
      </c>
      <c r="D183" s="171"/>
      <c r="E183" s="125">
        <v>0.19600000000000001</v>
      </c>
      <c r="F183" s="126"/>
      <c r="G183" s="127"/>
      <c r="H183" s="128"/>
      <c r="I183" s="123"/>
      <c r="K183" s="123"/>
      <c r="M183" s="129" t="s">
        <v>268</v>
      </c>
      <c r="O183" s="11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20"/>
      <c r="AV183" s="120"/>
      <c r="AW183" s="120"/>
      <c r="AX183" s="120"/>
      <c r="AY183" s="120"/>
      <c r="AZ183" s="120"/>
      <c r="BA183" s="120"/>
      <c r="BB183" s="120"/>
      <c r="BC183" s="120"/>
      <c r="BD183" s="130" t="e">
        <f>#REF!</f>
        <v>#REF!</v>
      </c>
      <c r="BE183" s="120"/>
      <c r="BF183" s="120"/>
      <c r="BG183" s="120"/>
      <c r="BH183" s="120"/>
      <c r="BI183" s="120"/>
      <c r="BJ183" s="120"/>
      <c r="BK183" s="120"/>
    </row>
    <row r="184" spans="1:104" x14ac:dyDescent="0.2">
      <c r="A184" s="121"/>
      <c r="B184" s="122"/>
      <c r="C184" s="170" t="s">
        <v>269</v>
      </c>
      <c r="D184" s="171"/>
      <c r="E184" s="125">
        <v>3.5</v>
      </c>
      <c r="F184" s="126"/>
      <c r="G184" s="127"/>
      <c r="H184" s="128"/>
      <c r="I184" s="123"/>
      <c r="K184" s="123"/>
      <c r="M184" s="129"/>
      <c r="O184" s="11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20"/>
      <c r="AV184" s="120"/>
      <c r="AW184" s="120"/>
      <c r="AX184" s="120"/>
      <c r="AY184" s="120"/>
      <c r="AZ184" s="120"/>
      <c r="BA184" s="120"/>
      <c r="BB184" s="120"/>
      <c r="BC184" s="120"/>
      <c r="BD184" s="130" t="str">
        <f>C183</f>
        <v>1,4*1,4*0,1</v>
      </c>
      <c r="BE184" s="120"/>
      <c r="BF184" s="120"/>
      <c r="BG184" s="120"/>
      <c r="BH184" s="120"/>
      <c r="BI184" s="120"/>
      <c r="BJ184" s="120"/>
      <c r="BK184" s="120"/>
    </row>
    <row r="185" spans="1:104" x14ac:dyDescent="0.2">
      <c r="A185" s="111">
        <v>66</v>
      </c>
      <c r="B185" s="112" t="s">
        <v>270</v>
      </c>
      <c r="C185" s="113" t="s">
        <v>271</v>
      </c>
      <c r="D185" s="114" t="s">
        <v>48</v>
      </c>
      <c r="E185" s="115">
        <v>2.8</v>
      </c>
      <c r="F185" s="116"/>
      <c r="G185" s="117">
        <f>E185*F185</f>
        <v>0</v>
      </c>
      <c r="H185" s="118">
        <v>2.0880000000000001</v>
      </c>
      <c r="I185" s="119">
        <f>E185*H185</f>
        <v>5.8464</v>
      </c>
      <c r="J185" s="118">
        <v>0</v>
      </c>
      <c r="K185" s="119">
        <f>E185*J185</f>
        <v>0</v>
      </c>
      <c r="O185" s="110"/>
      <c r="Z185" s="120"/>
      <c r="AA185" s="120">
        <v>1</v>
      </c>
      <c r="AB185" s="120">
        <v>1</v>
      </c>
      <c r="AC185" s="120">
        <v>1</v>
      </c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20"/>
      <c r="AV185" s="120"/>
      <c r="AW185" s="120"/>
      <c r="AX185" s="120"/>
      <c r="AY185" s="120"/>
      <c r="AZ185" s="120"/>
      <c r="BA185" s="120"/>
      <c r="BB185" s="120"/>
      <c r="BC185" s="120"/>
      <c r="BD185" s="120"/>
      <c r="BE185" s="120"/>
      <c r="BF185" s="120"/>
      <c r="BG185" s="120"/>
      <c r="BH185" s="120"/>
      <c r="BI185" s="120"/>
      <c r="BJ185" s="120"/>
      <c r="BK185" s="120"/>
      <c r="CA185" s="120">
        <v>1</v>
      </c>
      <c r="CB185" s="120">
        <v>1</v>
      </c>
      <c r="CZ185" s="77">
        <v>1</v>
      </c>
    </row>
    <row r="186" spans="1:104" x14ac:dyDescent="0.2">
      <c r="A186" s="111">
        <v>67</v>
      </c>
      <c r="B186" s="112" t="s">
        <v>272</v>
      </c>
      <c r="C186" s="113" t="s">
        <v>273</v>
      </c>
      <c r="D186" s="114" t="s">
        <v>119</v>
      </c>
      <c r="E186" s="115">
        <v>9</v>
      </c>
      <c r="F186" s="116"/>
      <c r="G186" s="117">
        <f>E186*F186</f>
        <v>0</v>
      </c>
      <c r="H186" s="118">
        <v>0</v>
      </c>
      <c r="I186" s="119">
        <f>E186*H186</f>
        <v>0</v>
      </c>
      <c r="J186" s="118">
        <v>0</v>
      </c>
      <c r="K186" s="119">
        <f>E186*J186</f>
        <v>0</v>
      </c>
      <c r="O186" s="110"/>
      <c r="Z186" s="120"/>
      <c r="AA186" s="120">
        <v>1</v>
      </c>
      <c r="AB186" s="120">
        <v>1</v>
      </c>
      <c r="AC186" s="120">
        <v>1</v>
      </c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/>
      <c r="BC186" s="120"/>
      <c r="BD186" s="120"/>
      <c r="BE186" s="120"/>
      <c r="BF186" s="120"/>
      <c r="BG186" s="120"/>
      <c r="BH186" s="120"/>
      <c r="BI186" s="120"/>
      <c r="BJ186" s="120"/>
      <c r="BK186" s="120"/>
      <c r="CA186" s="120">
        <v>1</v>
      </c>
      <c r="CB186" s="120">
        <v>1</v>
      </c>
      <c r="CZ186" s="77">
        <v>1</v>
      </c>
    </row>
    <row r="187" spans="1:104" x14ac:dyDescent="0.2">
      <c r="A187" s="121"/>
      <c r="B187" s="122"/>
      <c r="C187" s="170" t="s">
        <v>274</v>
      </c>
      <c r="D187" s="171"/>
      <c r="E187" s="125">
        <v>9</v>
      </c>
      <c r="F187" s="126"/>
      <c r="G187" s="127"/>
      <c r="H187" s="128"/>
      <c r="I187" s="123"/>
      <c r="K187" s="123"/>
      <c r="M187" s="129" t="s">
        <v>274</v>
      </c>
      <c r="O187" s="11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20"/>
      <c r="AV187" s="120"/>
      <c r="AW187" s="120"/>
      <c r="AX187" s="120"/>
      <c r="AY187" s="120"/>
      <c r="AZ187" s="120"/>
      <c r="BA187" s="120"/>
      <c r="BB187" s="120"/>
      <c r="BC187" s="120"/>
      <c r="BD187" s="130" t="e">
        <f>#REF!</f>
        <v>#REF!</v>
      </c>
      <c r="BE187" s="120"/>
      <c r="BF187" s="120"/>
      <c r="BG187" s="120"/>
      <c r="BH187" s="120"/>
      <c r="BI187" s="120"/>
      <c r="BJ187" s="120"/>
      <c r="BK187" s="120"/>
    </row>
    <row r="188" spans="1:104" x14ac:dyDescent="0.2">
      <c r="A188" s="111">
        <v>68</v>
      </c>
      <c r="B188" s="112" t="s">
        <v>275</v>
      </c>
      <c r="C188" s="113" t="s">
        <v>276</v>
      </c>
      <c r="D188" s="114" t="s">
        <v>162</v>
      </c>
      <c r="E188" s="115">
        <v>6</v>
      </c>
      <c r="F188" s="116"/>
      <c r="G188" s="117">
        <f>E188*F188</f>
        <v>0</v>
      </c>
      <c r="H188" s="118">
        <v>3.0000000000000001E-5</v>
      </c>
      <c r="I188" s="119">
        <f>E188*H188</f>
        <v>1.8000000000000001E-4</v>
      </c>
      <c r="J188" s="118">
        <v>0</v>
      </c>
      <c r="K188" s="119">
        <f>E188*J188</f>
        <v>0</v>
      </c>
      <c r="O188" s="110"/>
      <c r="Z188" s="120"/>
      <c r="AA188" s="120">
        <v>1</v>
      </c>
      <c r="AB188" s="120">
        <v>1</v>
      </c>
      <c r="AC188" s="120">
        <v>1</v>
      </c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20"/>
      <c r="AV188" s="120"/>
      <c r="AW188" s="120"/>
      <c r="AX188" s="120"/>
      <c r="AY188" s="120"/>
      <c r="AZ188" s="120"/>
      <c r="BA188" s="120"/>
      <c r="BB188" s="120"/>
      <c r="BC188" s="120"/>
      <c r="BD188" s="120"/>
      <c r="BE188" s="120"/>
      <c r="BF188" s="120"/>
      <c r="BG188" s="120"/>
      <c r="BH188" s="120"/>
      <c r="BI188" s="120"/>
      <c r="BJ188" s="120"/>
      <c r="BK188" s="120"/>
      <c r="CA188" s="120">
        <v>1</v>
      </c>
      <c r="CB188" s="120">
        <v>1</v>
      </c>
      <c r="CZ188" s="77">
        <v>1</v>
      </c>
    </row>
    <row r="189" spans="1:104" x14ac:dyDescent="0.2">
      <c r="A189" s="121"/>
      <c r="B189" s="122"/>
      <c r="C189" s="170" t="s">
        <v>277</v>
      </c>
      <c r="D189" s="171"/>
      <c r="E189" s="125">
        <v>6</v>
      </c>
      <c r="F189" s="126"/>
      <c r="G189" s="127"/>
      <c r="H189" s="128"/>
      <c r="I189" s="123"/>
      <c r="K189" s="123"/>
      <c r="M189" s="129" t="s">
        <v>277</v>
      </c>
      <c r="O189" s="11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20"/>
      <c r="AV189" s="120"/>
      <c r="AW189" s="120"/>
      <c r="AX189" s="120"/>
      <c r="AY189" s="120"/>
      <c r="AZ189" s="120"/>
      <c r="BA189" s="120"/>
      <c r="BB189" s="120"/>
      <c r="BC189" s="120"/>
      <c r="BD189" s="130" t="str">
        <f>C188</f>
        <v>Montáž tvarovek odboč. plast. gum. kroužek DN 200</v>
      </c>
      <c r="BE189" s="120"/>
      <c r="BF189" s="120"/>
      <c r="BG189" s="120"/>
      <c r="BH189" s="120"/>
      <c r="BI189" s="120"/>
      <c r="BJ189" s="120"/>
      <c r="BK189" s="120"/>
    </row>
    <row r="190" spans="1:104" x14ac:dyDescent="0.2">
      <c r="A190" s="111">
        <v>69</v>
      </c>
      <c r="B190" s="112" t="s">
        <v>278</v>
      </c>
      <c r="C190" s="113" t="s">
        <v>279</v>
      </c>
      <c r="D190" s="114" t="s">
        <v>162</v>
      </c>
      <c r="E190" s="115">
        <v>2</v>
      </c>
      <c r="F190" s="116"/>
      <c r="G190" s="117">
        <f t="shared" ref="G190:G197" si="1">E190*F190</f>
        <v>0</v>
      </c>
      <c r="H190" s="118">
        <v>0.34100000000000003</v>
      </c>
      <c r="I190" s="119">
        <f t="shared" ref="I190:I197" si="2">E190*H190</f>
        <v>0.68200000000000005</v>
      </c>
      <c r="J190" s="118">
        <v>0</v>
      </c>
      <c r="K190" s="119">
        <f t="shared" ref="K190:K197" si="3">E190*J190</f>
        <v>0</v>
      </c>
      <c r="O190" s="110"/>
      <c r="Z190" s="120"/>
      <c r="AA190" s="120">
        <v>1</v>
      </c>
      <c r="AB190" s="120">
        <v>1</v>
      </c>
      <c r="AC190" s="120">
        <v>1</v>
      </c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20"/>
      <c r="AV190" s="120"/>
      <c r="AW190" s="120"/>
      <c r="AX190" s="120"/>
      <c r="AY190" s="120"/>
      <c r="AZ190" s="120"/>
      <c r="BA190" s="120"/>
      <c r="BB190" s="120"/>
      <c r="BC190" s="120"/>
      <c r="BD190" s="120"/>
      <c r="BE190" s="120"/>
      <c r="BF190" s="120"/>
      <c r="BG190" s="120"/>
      <c r="BH190" s="120"/>
      <c r="BI190" s="120"/>
      <c r="BJ190" s="120"/>
      <c r="BK190" s="120"/>
      <c r="CA190" s="120">
        <v>1</v>
      </c>
      <c r="CB190" s="120">
        <v>1</v>
      </c>
      <c r="CZ190" s="77">
        <v>1</v>
      </c>
    </row>
    <row r="191" spans="1:104" x14ac:dyDescent="0.2">
      <c r="A191" s="111">
        <v>70</v>
      </c>
      <c r="B191" s="112" t="s">
        <v>280</v>
      </c>
      <c r="C191" s="113" t="s">
        <v>281</v>
      </c>
      <c r="D191" s="114" t="s">
        <v>162</v>
      </c>
      <c r="E191" s="115">
        <v>2</v>
      </c>
      <c r="F191" s="116"/>
      <c r="G191" s="117">
        <f t="shared" si="1"/>
        <v>0</v>
      </c>
      <c r="H191" s="118">
        <v>8.9999999999999993E-3</v>
      </c>
      <c r="I191" s="119">
        <f t="shared" si="2"/>
        <v>1.7999999999999999E-2</v>
      </c>
      <c r="J191" s="118">
        <v>0</v>
      </c>
      <c r="K191" s="119">
        <f t="shared" si="3"/>
        <v>0</v>
      </c>
      <c r="O191" s="110"/>
      <c r="Z191" s="120"/>
      <c r="AA191" s="120">
        <v>1</v>
      </c>
      <c r="AB191" s="120">
        <v>1</v>
      </c>
      <c r="AC191" s="120">
        <v>1</v>
      </c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  <c r="CA191" s="120">
        <v>1</v>
      </c>
      <c r="CB191" s="120">
        <v>1</v>
      </c>
      <c r="CZ191" s="77">
        <v>1</v>
      </c>
    </row>
    <row r="192" spans="1:104" x14ac:dyDescent="0.2">
      <c r="A192" s="111">
        <v>71</v>
      </c>
      <c r="B192" s="112" t="s">
        <v>282</v>
      </c>
      <c r="C192" s="113" t="s">
        <v>283</v>
      </c>
      <c r="D192" s="114" t="s">
        <v>162</v>
      </c>
      <c r="E192" s="115">
        <v>2</v>
      </c>
      <c r="F192" s="116"/>
      <c r="G192" s="117">
        <f t="shared" si="1"/>
        <v>0</v>
      </c>
      <c r="H192" s="118">
        <v>0.43099999999999999</v>
      </c>
      <c r="I192" s="119">
        <f t="shared" si="2"/>
        <v>0.86199999999999999</v>
      </c>
      <c r="J192" s="118">
        <v>0</v>
      </c>
      <c r="K192" s="119">
        <f t="shared" si="3"/>
        <v>0</v>
      </c>
      <c r="O192" s="110"/>
      <c r="Z192" s="120"/>
      <c r="AA192" s="120">
        <v>1</v>
      </c>
      <c r="AB192" s="120">
        <v>1</v>
      </c>
      <c r="AC192" s="120">
        <v>1</v>
      </c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20"/>
      <c r="AV192" s="120"/>
      <c r="AW192" s="120"/>
      <c r="AX192" s="120"/>
      <c r="AY192" s="120"/>
      <c r="AZ192" s="120"/>
      <c r="BA192" s="120"/>
      <c r="BB192" s="120"/>
      <c r="BC192" s="120"/>
      <c r="BD192" s="120"/>
      <c r="BE192" s="120"/>
      <c r="BF192" s="120"/>
      <c r="BG192" s="120"/>
      <c r="BH192" s="120"/>
      <c r="BI192" s="120"/>
      <c r="BJ192" s="120"/>
      <c r="BK192" s="120"/>
      <c r="CA192" s="120">
        <v>1</v>
      </c>
      <c r="CB192" s="120">
        <v>1</v>
      </c>
      <c r="CZ192" s="77">
        <v>1</v>
      </c>
    </row>
    <row r="193" spans="1:104" x14ac:dyDescent="0.2">
      <c r="A193" s="111">
        <v>72</v>
      </c>
      <c r="B193" s="112" t="s">
        <v>284</v>
      </c>
      <c r="C193" s="113" t="s">
        <v>285</v>
      </c>
      <c r="D193" s="114" t="s">
        <v>162</v>
      </c>
      <c r="E193" s="115">
        <v>2</v>
      </c>
      <c r="F193" s="116"/>
      <c r="G193" s="117">
        <f t="shared" si="1"/>
        <v>0</v>
      </c>
      <c r="H193" s="118">
        <v>0</v>
      </c>
      <c r="I193" s="119">
        <f t="shared" si="2"/>
        <v>0</v>
      </c>
      <c r="J193" s="118">
        <v>0</v>
      </c>
      <c r="K193" s="119">
        <f t="shared" si="3"/>
        <v>0</v>
      </c>
      <c r="O193" s="110"/>
      <c r="Z193" s="120"/>
      <c r="AA193" s="120">
        <v>1</v>
      </c>
      <c r="AB193" s="120">
        <v>0</v>
      </c>
      <c r="AC193" s="120">
        <v>0</v>
      </c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20"/>
      <c r="AV193" s="120"/>
      <c r="AW193" s="120"/>
      <c r="AX193" s="120"/>
      <c r="AY193" s="120"/>
      <c r="AZ193" s="120"/>
      <c r="BA193" s="120"/>
      <c r="BB193" s="120"/>
      <c r="BC193" s="120"/>
      <c r="BD193" s="120"/>
      <c r="BE193" s="120"/>
      <c r="BF193" s="120"/>
      <c r="BG193" s="120"/>
      <c r="BH193" s="120"/>
      <c r="BI193" s="120"/>
      <c r="BJ193" s="120"/>
      <c r="BK193" s="120"/>
      <c r="CA193" s="120">
        <v>1</v>
      </c>
      <c r="CB193" s="120">
        <v>0</v>
      </c>
      <c r="CZ193" s="77">
        <v>1</v>
      </c>
    </row>
    <row r="194" spans="1:104" ht="22.5" x14ac:dyDescent="0.2">
      <c r="A194" s="111">
        <v>73</v>
      </c>
      <c r="B194" s="112" t="s">
        <v>286</v>
      </c>
      <c r="C194" s="113" t="s">
        <v>287</v>
      </c>
      <c r="D194" s="114" t="s">
        <v>162</v>
      </c>
      <c r="E194" s="115">
        <v>2</v>
      </c>
      <c r="F194" s="116"/>
      <c r="G194" s="117">
        <f t="shared" si="1"/>
        <v>0</v>
      </c>
      <c r="H194" s="118">
        <v>1.1000000000000001</v>
      </c>
      <c r="I194" s="119">
        <f t="shared" si="2"/>
        <v>2.2000000000000002</v>
      </c>
      <c r="J194" s="118"/>
      <c r="K194" s="119">
        <f t="shared" si="3"/>
        <v>0</v>
      </c>
      <c r="O194" s="110"/>
      <c r="Z194" s="120"/>
      <c r="AA194" s="120">
        <v>12</v>
      </c>
      <c r="AB194" s="120">
        <v>0</v>
      </c>
      <c r="AC194" s="120">
        <v>62</v>
      </c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20"/>
      <c r="AV194" s="120"/>
      <c r="AW194" s="120"/>
      <c r="AX194" s="120"/>
      <c r="AY194" s="120"/>
      <c r="AZ194" s="120"/>
      <c r="BA194" s="120"/>
      <c r="BB194" s="120"/>
      <c r="BC194" s="120"/>
      <c r="BD194" s="120"/>
      <c r="BE194" s="120"/>
      <c r="BF194" s="120"/>
      <c r="BG194" s="120"/>
      <c r="BH194" s="120"/>
      <c r="BI194" s="120"/>
      <c r="BJ194" s="120"/>
      <c r="BK194" s="120"/>
      <c r="CA194" s="120">
        <v>12</v>
      </c>
      <c r="CB194" s="120">
        <v>0</v>
      </c>
      <c r="CZ194" s="77">
        <v>1</v>
      </c>
    </row>
    <row r="195" spans="1:104" x14ac:dyDescent="0.2">
      <c r="A195" s="111">
        <v>74</v>
      </c>
      <c r="B195" s="112" t="s">
        <v>288</v>
      </c>
      <c r="C195" s="113" t="s">
        <v>289</v>
      </c>
      <c r="D195" s="114" t="s">
        <v>162</v>
      </c>
      <c r="E195" s="115">
        <v>6</v>
      </c>
      <c r="F195" s="116"/>
      <c r="G195" s="117">
        <f t="shared" si="1"/>
        <v>0</v>
      </c>
      <c r="H195" s="118">
        <v>1.66E-3</v>
      </c>
      <c r="I195" s="119">
        <f t="shared" si="2"/>
        <v>9.9600000000000001E-3</v>
      </c>
      <c r="J195" s="118"/>
      <c r="K195" s="119">
        <f t="shared" si="3"/>
        <v>0</v>
      </c>
      <c r="O195" s="110"/>
      <c r="Z195" s="120"/>
      <c r="AA195" s="120">
        <v>3</v>
      </c>
      <c r="AB195" s="120">
        <v>0</v>
      </c>
      <c r="AC195" s="120" t="s">
        <v>288</v>
      </c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20"/>
      <c r="AV195" s="120"/>
      <c r="AW195" s="120"/>
      <c r="AX195" s="120"/>
      <c r="AY195" s="120"/>
      <c r="AZ195" s="120"/>
      <c r="BA195" s="120"/>
      <c r="BB195" s="120"/>
      <c r="BC195" s="120"/>
      <c r="BD195" s="120"/>
      <c r="BE195" s="120"/>
      <c r="BF195" s="120"/>
      <c r="BG195" s="120"/>
      <c r="BH195" s="120"/>
      <c r="BI195" s="120"/>
      <c r="BJ195" s="120"/>
      <c r="BK195" s="120"/>
      <c r="CA195" s="120">
        <v>3</v>
      </c>
      <c r="CB195" s="120">
        <v>0</v>
      </c>
      <c r="CZ195" s="77">
        <v>1</v>
      </c>
    </row>
    <row r="196" spans="1:104" x14ac:dyDescent="0.2">
      <c r="A196" s="111">
        <v>75</v>
      </c>
      <c r="B196" s="112" t="s">
        <v>290</v>
      </c>
      <c r="C196" s="113" t="s">
        <v>291</v>
      </c>
      <c r="D196" s="114" t="s">
        <v>292</v>
      </c>
      <c r="E196" s="115">
        <v>1.5</v>
      </c>
      <c r="F196" s="116"/>
      <c r="G196" s="117">
        <f t="shared" si="1"/>
        <v>0</v>
      </c>
      <c r="H196" s="118">
        <v>1</v>
      </c>
      <c r="I196" s="119">
        <f t="shared" si="2"/>
        <v>1.5</v>
      </c>
      <c r="J196" s="118"/>
      <c r="K196" s="119">
        <f t="shared" si="3"/>
        <v>0</v>
      </c>
      <c r="O196" s="110"/>
      <c r="Z196" s="120"/>
      <c r="AA196" s="120">
        <v>3</v>
      </c>
      <c r="AB196" s="120">
        <v>1</v>
      </c>
      <c r="AC196" s="120">
        <v>58333674</v>
      </c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20"/>
      <c r="AV196" s="120"/>
      <c r="AW196" s="120"/>
      <c r="AX196" s="120"/>
      <c r="AY196" s="120"/>
      <c r="AZ196" s="120"/>
      <c r="BA196" s="120"/>
      <c r="BB196" s="120"/>
      <c r="BC196" s="120"/>
      <c r="BD196" s="120"/>
      <c r="BE196" s="120"/>
      <c r="BF196" s="120"/>
      <c r="BG196" s="120"/>
      <c r="BH196" s="120"/>
      <c r="BI196" s="120"/>
      <c r="BJ196" s="120"/>
      <c r="BK196" s="120"/>
      <c r="CA196" s="120">
        <v>3</v>
      </c>
      <c r="CB196" s="120">
        <v>1</v>
      </c>
      <c r="CZ196" s="77">
        <v>1</v>
      </c>
    </row>
    <row r="197" spans="1:104" x14ac:dyDescent="0.2">
      <c r="A197" s="111">
        <v>76</v>
      </c>
      <c r="B197" s="112" t="s">
        <v>293</v>
      </c>
      <c r="C197" s="113" t="s">
        <v>294</v>
      </c>
      <c r="D197" s="114" t="s">
        <v>162</v>
      </c>
      <c r="E197" s="115">
        <v>85</v>
      </c>
      <c r="F197" s="116"/>
      <c r="G197" s="117">
        <f t="shared" si="1"/>
        <v>0</v>
      </c>
      <c r="H197" s="118">
        <v>4.4999999999999998E-2</v>
      </c>
      <c r="I197" s="119">
        <f t="shared" si="2"/>
        <v>3.8249999999999997</v>
      </c>
      <c r="J197" s="118"/>
      <c r="K197" s="119">
        <f t="shared" si="3"/>
        <v>0</v>
      </c>
      <c r="O197" s="110"/>
      <c r="Z197" s="120"/>
      <c r="AA197" s="120">
        <v>3</v>
      </c>
      <c r="AB197" s="120">
        <v>1</v>
      </c>
      <c r="AC197" s="120">
        <v>59213110</v>
      </c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20"/>
      <c r="AV197" s="120"/>
      <c r="AW197" s="120"/>
      <c r="AX197" s="120"/>
      <c r="AY197" s="120"/>
      <c r="AZ197" s="120"/>
      <c r="BA197" s="120"/>
      <c r="BB197" s="120"/>
      <c r="BC197" s="120"/>
      <c r="BD197" s="120"/>
      <c r="BE197" s="120"/>
      <c r="BF197" s="120"/>
      <c r="BG197" s="120"/>
      <c r="BH197" s="120"/>
      <c r="BI197" s="120"/>
      <c r="BJ197" s="120"/>
      <c r="BK197" s="120"/>
      <c r="CA197" s="120">
        <v>3</v>
      </c>
      <c r="CB197" s="120">
        <v>1</v>
      </c>
      <c r="CZ197" s="77">
        <v>1</v>
      </c>
    </row>
    <row r="198" spans="1:104" x14ac:dyDescent="0.2">
      <c r="A198" s="111">
        <v>77</v>
      </c>
      <c r="B198" s="112" t="s">
        <v>295</v>
      </c>
      <c r="C198" s="113" t="s">
        <v>296</v>
      </c>
      <c r="D198" s="114" t="s">
        <v>162</v>
      </c>
      <c r="E198" s="115">
        <v>170</v>
      </c>
      <c r="F198" s="116"/>
      <c r="G198" s="117">
        <f>E198*F198</f>
        <v>0</v>
      </c>
      <c r="H198" s="118">
        <v>7.0000000000000001E-3</v>
      </c>
      <c r="I198" s="119">
        <f>E198*H198</f>
        <v>1.19</v>
      </c>
      <c r="J198" s="118"/>
      <c r="K198" s="119">
        <f>E198*J198</f>
        <v>0</v>
      </c>
      <c r="O198" s="110"/>
      <c r="Z198" s="120"/>
      <c r="AA198" s="120">
        <v>3</v>
      </c>
      <c r="AB198" s="120">
        <v>1</v>
      </c>
      <c r="AC198" s="120">
        <v>59213235</v>
      </c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20"/>
      <c r="AV198" s="120"/>
      <c r="AW198" s="120"/>
      <c r="AX198" s="120"/>
      <c r="AY198" s="120"/>
      <c r="AZ198" s="120"/>
      <c r="BA198" s="120"/>
      <c r="BB198" s="120"/>
      <c r="BC198" s="120"/>
      <c r="BD198" s="120"/>
      <c r="BE198" s="120"/>
      <c r="BF198" s="120"/>
      <c r="BG198" s="120"/>
      <c r="BH198" s="120"/>
      <c r="BI198" s="120"/>
      <c r="BJ198" s="120"/>
      <c r="BK198" s="120"/>
      <c r="CA198" s="120">
        <v>3</v>
      </c>
      <c r="CB198" s="120">
        <v>1</v>
      </c>
      <c r="CZ198" s="77">
        <v>1</v>
      </c>
    </row>
    <row r="199" spans="1:104" x14ac:dyDescent="0.2">
      <c r="A199" s="121"/>
      <c r="B199" s="122"/>
      <c r="C199" s="170" t="s">
        <v>297</v>
      </c>
      <c r="D199" s="171"/>
      <c r="E199" s="125">
        <v>170</v>
      </c>
      <c r="F199" s="126"/>
      <c r="G199" s="127"/>
      <c r="H199" s="128"/>
      <c r="I199" s="123"/>
      <c r="K199" s="123"/>
      <c r="M199" s="129" t="s">
        <v>297</v>
      </c>
      <c r="O199" s="11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20"/>
      <c r="AV199" s="120"/>
      <c r="AW199" s="120"/>
      <c r="AX199" s="120"/>
      <c r="AY199" s="120"/>
      <c r="AZ199" s="120"/>
      <c r="BA199" s="120"/>
      <c r="BB199" s="120"/>
      <c r="BC199" s="120"/>
      <c r="BD199" s="130" t="e">
        <f>#REF!</f>
        <v>#REF!</v>
      </c>
      <c r="BE199" s="120"/>
      <c r="BF199" s="120"/>
      <c r="BG199" s="120"/>
      <c r="BH199" s="120"/>
      <c r="BI199" s="120"/>
      <c r="BJ199" s="120"/>
      <c r="BK199" s="120"/>
    </row>
    <row r="200" spans="1:104" x14ac:dyDescent="0.2">
      <c r="A200" s="111">
        <v>78</v>
      </c>
      <c r="B200" s="112" t="s">
        <v>298</v>
      </c>
      <c r="C200" s="113" t="s">
        <v>299</v>
      </c>
      <c r="D200" s="114" t="s">
        <v>300</v>
      </c>
      <c r="E200" s="115">
        <v>2</v>
      </c>
      <c r="F200" s="116"/>
      <c r="G200" s="117">
        <f t="shared" ref="G200:G206" si="4">E200*F200</f>
        <v>0</v>
      </c>
      <c r="H200" s="118">
        <v>8.2000000000000007E-3</v>
      </c>
      <c r="I200" s="119">
        <f t="shared" ref="I200:I206" si="5">E200*H200</f>
        <v>1.6400000000000001E-2</v>
      </c>
      <c r="J200" s="118"/>
      <c r="K200" s="119">
        <f t="shared" ref="K200:K206" si="6">E200*J200</f>
        <v>0</v>
      </c>
      <c r="O200" s="110"/>
      <c r="Z200" s="120"/>
      <c r="AA200" s="120">
        <v>3</v>
      </c>
      <c r="AB200" s="120">
        <v>1</v>
      </c>
      <c r="AC200" s="120" t="s">
        <v>298</v>
      </c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20"/>
      <c r="AV200" s="120"/>
      <c r="AW200" s="120"/>
      <c r="AX200" s="120"/>
      <c r="AY200" s="120"/>
      <c r="AZ200" s="120"/>
      <c r="BA200" s="120"/>
      <c r="BB200" s="120"/>
      <c r="BC200" s="120"/>
      <c r="BD200" s="120"/>
      <c r="BE200" s="120"/>
      <c r="BF200" s="120"/>
      <c r="BG200" s="120"/>
      <c r="BH200" s="120"/>
      <c r="BI200" s="120"/>
      <c r="BJ200" s="120"/>
      <c r="BK200" s="120"/>
      <c r="CA200" s="120">
        <v>3</v>
      </c>
      <c r="CB200" s="120">
        <v>1</v>
      </c>
      <c r="CZ200" s="77">
        <v>1</v>
      </c>
    </row>
    <row r="201" spans="1:104" x14ac:dyDescent="0.2">
      <c r="A201" s="111">
        <v>79</v>
      </c>
      <c r="B201" s="112" t="s">
        <v>301</v>
      </c>
      <c r="C201" s="113" t="s">
        <v>302</v>
      </c>
      <c r="D201" s="114" t="s">
        <v>300</v>
      </c>
      <c r="E201" s="115">
        <v>2</v>
      </c>
      <c r="F201" s="116"/>
      <c r="G201" s="117">
        <f t="shared" si="4"/>
        <v>0</v>
      </c>
      <c r="H201" s="118">
        <v>4.6999999999999999E-4</v>
      </c>
      <c r="I201" s="119">
        <f t="shared" si="5"/>
        <v>9.3999999999999997E-4</v>
      </c>
      <c r="J201" s="118"/>
      <c r="K201" s="119">
        <f t="shared" si="6"/>
        <v>0</v>
      </c>
      <c r="O201" s="110"/>
      <c r="Z201" s="120"/>
      <c r="AA201" s="120">
        <v>3</v>
      </c>
      <c r="AB201" s="120">
        <v>1</v>
      </c>
      <c r="AC201" s="120" t="s">
        <v>301</v>
      </c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20"/>
      <c r="AV201" s="120"/>
      <c r="AW201" s="120"/>
      <c r="AX201" s="120"/>
      <c r="AY201" s="120"/>
      <c r="AZ201" s="120"/>
      <c r="BA201" s="120"/>
      <c r="BB201" s="120"/>
      <c r="BC201" s="120"/>
      <c r="BD201" s="120"/>
      <c r="BE201" s="120"/>
      <c r="BF201" s="120"/>
      <c r="BG201" s="120"/>
      <c r="BH201" s="120"/>
      <c r="BI201" s="120"/>
      <c r="BJ201" s="120"/>
      <c r="BK201" s="120"/>
      <c r="CA201" s="120">
        <v>3</v>
      </c>
      <c r="CB201" s="120">
        <v>1</v>
      </c>
      <c r="CZ201" s="77">
        <v>1</v>
      </c>
    </row>
    <row r="202" spans="1:104" x14ac:dyDescent="0.2">
      <c r="A202" s="111">
        <v>80</v>
      </c>
      <c r="B202" s="112" t="s">
        <v>303</v>
      </c>
      <c r="C202" s="113" t="s">
        <v>304</v>
      </c>
      <c r="D202" s="114" t="s">
        <v>300</v>
      </c>
      <c r="E202" s="115">
        <v>2</v>
      </c>
      <c r="F202" s="116"/>
      <c r="G202" s="117">
        <f t="shared" si="4"/>
        <v>0</v>
      </c>
      <c r="H202" s="118">
        <v>7.2999999999999995E-2</v>
      </c>
      <c r="I202" s="119">
        <f t="shared" si="5"/>
        <v>0.14599999999999999</v>
      </c>
      <c r="J202" s="118"/>
      <c r="K202" s="119">
        <f t="shared" si="6"/>
        <v>0</v>
      </c>
      <c r="O202" s="110"/>
      <c r="Z202" s="120"/>
      <c r="AA202" s="120">
        <v>3</v>
      </c>
      <c r="AB202" s="120">
        <v>1</v>
      </c>
      <c r="AC202" s="120" t="s">
        <v>303</v>
      </c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20"/>
      <c r="AV202" s="120"/>
      <c r="AW202" s="120"/>
      <c r="AX202" s="120"/>
      <c r="AY202" s="120"/>
      <c r="AZ202" s="120"/>
      <c r="BA202" s="120"/>
      <c r="BB202" s="120"/>
      <c r="BC202" s="120"/>
      <c r="BD202" s="120"/>
      <c r="BE202" s="120"/>
      <c r="BF202" s="120"/>
      <c r="BG202" s="120"/>
      <c r="BH202" s="120"/>
      <c r="BI202" s="120"/>
      <c r="BJ202" s="120"/>
      <c r="BK202" s="120"/>
      <c r="CA202" s="120">
        <v>3</v>
      </c>
      <c r="CB202" s="120">
        <v>1</v>
      </c>
      <c r="CZ202" s="77">
        <v>1</v>
      </c>
    </row>
    <row r="203" spans="1:104" x14ac:dyDescent="0.2">
      <c r="A203" s="111">
        <v>81</v>
      </c>
      <c r="B203" s="112" t="s">
        <v>305</v>
      </c>
      <c r="C203" s="113" t="s">
        <v>306</v>
      </c>
      <c r="D203" s="114" t="s">
        <v>300</v>
      </c>
      <c r="E203" s="115">
        <v>2</v>
      </c>
      <c r="F203" s="116"/>
      <c r="G203" s="117">
        <f t="shared" si="4"/>
        <v>0</v>
      </c>
      <c r="H203" s="118">
        <v>0.16500000000000001</v>
      </c>
      <c r="I203" s="119">
        <f t="shared" si="5"/>
        <v>0.33</v>
      </c>
      <c r="J203" s="118"/>
      <c r="K203" s="119">
        <f t="shared" si="6"/>
        <v>0</v>
      </c>
      <c r="O203" s="110"/>
      <c r="Z203" s="120"/>
      <c r="AA203" s="120">
        <v>3</v>
      </c>
      <c r="AB203" s="120">
        <v>1</v>
      </c>
      <c r="AC203" s="120" t="s">
        <v>305</v>
      </c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20"/>
      <c r="AV203" s="120"/>
      <c r="AW203" s="120"/>
      <c r="AX203" s="120"/>
      <c r="AY203" s="120"/>
      <c r="AZ203" s="120"/>
      <c r="BA203" s="120"/>
      <c r="BB203" s="120"/>
      <c r="BC203" s="120"/>
      <c r="BD203" s="120"/>
      <c r="BE203" s="120"/>
      <c r="BF203" s="120"/>
      <c r="BG203" s="120"/>
      <c r="BH203" s="120"/>
      <c r="BI203" s="120"/>
      <c r="BJ203" s="120"/>
      <c r="BK203" s="120"/>
      <c r="CA203" s="120">
        <v>3</v>
      </c>
      <c r="CB203" s="120">
        <v>1</v>
      </c>
      <c r="CZ203" s="77">
        <v>1</v>
      </c>
    </row>
    <row r="204" spans="1:104" x14ac:dyDescent="0.2">
      <c r="A204" s="111">
        <v>82</v>
      </c>
      <c r="B204" s="112" t="s">
        <v>307</v>
      </c>
      <c r="C204" s="113" t="s">
        <v>308</v>
      </c>
      <c r="D204" s="114" t="s">
        <v>300</v>
      </c>
      <c r="E204" s="115">
        <v>2</v>
      </c>
      <c r="F204" s="116"/>
      <c r="G204" s="117">
        <f t="shared" si="4"/>
        <v>0</v>
      </c>
      <c r="H204" s="118">
        <v>0.153</v>
      </c>
      <c r="I204" s="119">
        <f t="shared" si="5"/>
        <v>0.30599999999999999</v>
      </c>
      <c r="J204" s="118"/>
      <c r="K204" s="119">
        <f t="shared" si="6"/>
        <v>0</v>
      </c>
      <c r="O204" s="110"/>
      <c r="Z204" s="120"/>
      <c r="AA204" s="120">
        <v>3</v>
      </c>
      <c r="AB204" s="120">
        <v>1</v>
      </c>
      <c r="AC204" s="120" t="s">
        <v>307</v>
      </c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20"/>
      <c r="AV204" s="120"/>
      <c r="AW204" s="120"/>
      <c r="AX204" s="120"/>
      <c r="AY204" s="120"/>
      <c r="AZ204" s="120"/>
      <c r="BA204" s="120"/>
      <c r="BB204" s="120"/>
      <c r="BC204" s="120"/>
      <c r="BD204" s="120"/>
      <c r="BE204" s="120"/>
      <c r="BF204" s="120"/>
      <c r="BG204" s="120"/>
      <c r="BH204" s="120"/>
      <c r="BI204" s="120"/>
      <c r="BJ204" s="120"/>
      <c r="BK204" s="120"/>
      <c r="CA204" s="120">
        <v>3</v>
      </c>
      <c r="CB204" s="120">
        <v>1</v>
      </c>
      <c r="CZ204" s="77">
        <v>1</v>
      </c>
    </row>
    <row r="205" spans="1:104" x14ac:dyDescent="0.2">
      <c r="A205" s="111">
        <v>83</v>
      </c>
      <c r="B205" s="112" t="s">
        <v>309</v>
      </c>
      <c r="C205" s="113" t="s">
        <v>310</v>
      </c>
      <c r="D205" s="114" t="s">
        <v>300</v>
      </c>
      <c r="E205" s="115">
        <v>2</v>
      </c>
      <c r="F205" s="116"/>
      <c r="G205" s="117">
        <f t="shared" si="4"/>
        <v>0</v>
      </c>
      <c r="H205" s="118">
        <v>0.16</v>
      </c>
      <c r="I205" s="119">
        <f t="shared" si="5"/>
        <v>0.32</v>
      </c>
      <c r="J205" s="118"/>
      <c r="K205" s="119">
        <f t="shared" si="6"/>
        <v>0</v>
      </c>
      <c r="O205" s="110"/>
      <c r="Z205" s="120"/>
      <c r="AA205" s="120">
        <v>3</v>
      </c>
      <c r="AB205" s="120">
        <v>1</v>
      </c>
      <c r="AC205" s="120" t="s">
        <v>309</v>
      </c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20"/>
      <c r="AV205" s="120"/>
      <c r="AW205" s="120"/>
      <c r="AX205" s="120"/>
      <c r="AY205" s="120"/>
      <c r="AZ205" s="120"/>
      <c r="BA205" s="120"/>
      <c r="BB205" s="120"/>
      <c r="BC205" s="120"/>
      <c r="BD205" s="120"/>
      <c r="BE205" s="120"/>
      <c r="BF205" s="120"/>
      <c r="BG205" s="120"/>
      <c r="BH205" s="120"/>
      <c r="BI205" s="120"/>
      <c r="BJ205" s="120"/>
      <c r="BK205" s="120"/>
      <c r="CA205" s="120">
        <v>3</v>
      </c>
      <c r="CB205" s="120">
        <v>1</v>
      </c>
      <c r="CZ205" s="77">
        <v>1</v>
      </c>
    </row>
    <row r="206" spans="1:104" x14ac:dyDescent="0.2">
      <c r="A206" s="111">
        <v>84</v>
      </c>
      <c r="B206" s="112" t="s">
        <v>311</v>
      </c>
      <c r="C206" s="113" t="s">
        <v>312</v>
      </c>
      <c r="D206" s="114" t="s">
        <v>138</v>
      </c>
      <c r="E206" s="115">
        <v>84.329682000000005</v>
      </c>
      <c r="F206" s="116"/>
      <c r="G206" s="117">
        <f t="shared" si="4"/>
        <v>0</v>
      </c>
      <c r="H206" s="118">
        <v>0</v>
      </c>
      <c r="I206" s="119">
        <f t="shared" si="5"/>
        <v>0</v>
      </c>
      <c r="J206" s="118"/>
      <c r="K206" s="119">
        <f t="shared" si="6"/>
        <v>0</v>
      </c>
      <c r="O206" s="110"/>
      <c r="Z206" s="120"/>
      <c r="AA206" s="120">
        <v>7</v>
      </c>
      <c r="AB206" s="120">
        <v>1</v>
      </c>
      <c r="AC206" s="120">
        <v>2</v>
      </c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20"/>
      <c r="AV206" s="120"/>
      <c r="AW206" s="120"/>
      <c r="AX206" s="120"/>
      <c r="AY206" s="120"/>
      <c r="AZ206" s="120"/>
      <c r="BA206" s="120"/>
      <c r="BB206" s="120"/>
      <c r="BC206" s="120"/>
      <c r="BD206" s="120"/>
      <c r="BE206" s="120"/>
      <c r="BF206" s="120"/>
      <c r="BG206" s="120"/>
      <c r="BH206" s="120"/>
      <c r="BI206" s="120"/>
      <c r="BJ206" s="120"/>
      <c r="BK206" s="120"/>
      <c r="CA206" s="120">
        <v>7</v>
      </c>
      <c r="CB206" s="120">
        <v>1</v>
      </c>
      <c r="CZ206" s="77">
        <v>1</v>
      </c>
    </row>
    <row r="207" spans="1:104" x14ac:dyDescent="0.2">
      <c r="A207" s="131" t="s">
        <v>36</v>
      </c>
      <c r="B207" s="132" t="s">
        <v>257</v>
      </c>
      <c r="C207" s="133" t="s">
        <v>258</v>
      </c>
      <c r="D207" s="134"/>
      <c r="E207" s="135"/>
      <c r="F207" s="135"/>
      <c r="G207" s="136">
        <f>SUM(G177:G206)</f>
        <v>0</v>
      </c>
      <c r="H207" s="137"/>
      <c r="I207" s="138">
        <f>SUM(I177:I206)</f>
        <v>84.329682000000005</v>
      </c>
      <c r="J207" s="139"/>
      <c r="K207" s="138">
        <f>SUM(K177:K206)</f>
        <v>0</v>
      </c>
      <c r="O207" s="110"/>
      <c r="X207" s="140">
        <f>K207</f>
        <v>0</v>
      </c>
      <c r="Y207" s="140"/>
      <c r="Z207" s="141">
        <f>G207</f>
        <v>0</v>
      </c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20"/>
      <c r="AV207" s="120"/>
      <c r="AW207" s="120"/>
      <c r="AX207" s="120"/>
      <c r="AY207" s="120"/>
      <c r="AZ207" s="120"/>
      <c r="BA207" s="142"/>
      <c r="BB207" s="142"/>
      <c r="BC207" s="142"/>
      <c r="BD207" s="142"/>
      <c r="BE207" s="142"/>
      <c r="BF207" s="142"/>
      <c r="BG207" s="120"/>
      <c r="BH207" s="120"/>
      <c r="BI207" s="120"/>
      <c r="BJ207" s="120"/>
      <c r="BK207" s="120"/>
    </row>
    <row r="208" spans="1:104" ht="14.25" customHeight="1" x14ac:dyDescent="0.2">
      <c r="A208" s="102" t="s">
        <v>32</v>
      </c>
      <c r="B208" s="103" t="s">
        <v>313</v>
      </c>
      <c r="C208" s="104" t="s">
        <v>314</v>
      </c>
      <c r="D208" s="105"/>
      <c r="E208" s="106"/>
      <c r="F208" s="106"/>
      <c r="G208" s="107"/>
      <c r="H208" s="108"/>
      <c r="I208" s="109"/>
      <c r="J208" s="108"/>
      <c r="K208" s="109"/>
      <c r="O208" s="110"/>
    </row>
    <row r="209" spans="1:104" x14ac:dyDescent="0.2">
      <c r="A209" s="111">
        <v>85</v>
      </c>
      <c r="B209" s="112" t="s">
        <v>315</v>
      </c>
      <c r="C209" s="113" t="s">
        <v>316</v>
      </c>
      <c r="D209" s="114" t="s">
        <v>35</v>
      </c>
      <c r="E209" s="115">
        <v>43</v>
      </c>
      <c r="F209" s="116"/>
      <c r="G209" s="117">
        <f>E209*F209</f>
        <v>0</v>
      </c>
      <c r="H209" s="118">
        <v>0</v>
      </c>
      <c r="I209" s="119">
        <f>E209*H209</f>
        <v>0</v>
      </c>
      <c r="J209" s="118">
        <v>-0.22500000000000001</v>
      </c>
      <c r="K209" s="119">
        <f>E209*J209</f>
        <v>-9.6750000000000007</v>
      </c>
      <c r="O209" s="110"/>
      <c r="Z209" s="120"/>
      <c r="AA209" s="120">
        <v>1</v>
      </c>
      <c r="AB209" s="120">
        <v>1</v>
      </c>
      <c r="AC209" s="120">
        <v>1</v>
      </c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20"/>
      <c r="AV209" s="120"/>
      <c r="AW209" s="120"/>
      <c r="AX209" s="120"/>
      <c r="AY209" s="120"/>
      <c r="AZ209" s="120"/>
      <c r="BA209" s="120"/>
      <c r="BB209" s="120"/>
      <c r="BC209" s="120"/>
      <c r="BD209" s="120"/>
      <c r="BE209" s="120"/>
      <c r="BF209" s="120"/>
      <c r="BG209" s="120"/>
      <c r="BH209" s="120"/>
      <c r="BI209" s="120"/>
      <c r="BJ209" s="120"/>
      <c r="BK209" s="120"/>
      <c r="CA209" s="120">
        <v>1</v>
      </c>
      <c r="CB209" s="120">
        <v>1</v>
      </c>
      <c r="CZ209" s="77">
        <v>1</v>
      </c>
    </row>
    <row r="210" spans="1:104" x14ac:dyDescent="0.2">
      <c r="A210" s="111">
        <v>86</v>
      </c>
      <c r="B210" s="112" t="s">
        <v>317</v>
      </c>
      <c r="C210" s="113" t="s">
        <v>318</v>
      </c>
      <c r="D210" s="114" t="s">
        <v>35</v>
      </c>
      <c r="E210" s="115">
        <v>1850</v>
      </c>
      <c r="F210" s="116"/>
      <c r="G210" s="117">
        <f>E210*F210</f>
        <v>0</v>
      </c>
      <c r="H210" s="118">
        <v>0</v>
      </c>
      <c r="I210" s="119">
        <f>E210*H210</f>
        <v>0</v>
      </c>
      <c r="J210" s="118">
        <v>-0.18099999999999999</v>
      </c>
      <c r="K210" s="119">
        <f>E210*J210</f>
        <v>-334.84999999999997</v>
      </c>
      <c r="O210" s="110"/>
      <c r="Z210" s="120"/>
      <c r="AA210" s="120">
        <v>1</v>
      </c>
      <c r="AB210" s="120">
        <v>1</v>
      </c>
      <c r="AC210" s="120">
        <v>1</v>
      </c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20"/>
      <c r="AV210" s="120"/>
      <c r="AW210" s="120"/>
      <c r="AX210" s="120"/>
      <c r="AY210" s="120"/>
      <c r="AZ210" s="120"/>
      <c r="BA210" s="120"/>
      <c r="BB210" s="120"/>
      <c r="BC210" s="120"/>
      <c r="BD210" s="120"/>
      <c r="BE210" s="120"/>
      <c r="BF210" s="120"/>
      <c r="BG210" s="120"/>
      <c r="BH210" s="120"/>
      <c r="BI210" s="120"/>
      <c r="BJ210" s="120"/>
      <c r="BK210" s="120"/>
      <c r="CA210" s="120">
        <v>1</v>
      </c>
      <c r="CB210" s="120">
        <v>1</v>
      </c>
      <c r="CZ210" s="77">
        <v>1</v>
      </c>
    </row>
    <row r="211" spans="1:104" x14ac:dyDescent="0.2">
      <c r="A211" s="121"/>
      <c r="B211" s="122"/>
      <c r="C211" s="170" t="s">
        <v>319</v>
      </c>
      <c r="D211" s="171"/>
      <c r="E211" s="125">
        <v>1850</v>
      </c>
      <c r="F211" s="126"/>
      <c r="G211" s="127"/>
      <c r="H211" s="128"/>
      <c r="I211" s="123"/>
      <c r="K211" s="123"/>
      <c r="M211" s="129">
        <v>1850</v>
      </c>
      <c r="O211" s="11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20"/>
      <c r="AV211" s="120"/>
      <c r="AW211" s="120"/>
      <c r="AX211" s="120"/>
      <c r="AY211" s="120"/>
      <c r="AZ211" s="120"/>
      <c r="BA211" s="120"/>
      <c r="BB211" s="120"/>
      <c r="BC211" s="120"/>
      <c r="BD211" s="130" t="str">
        <f>C210</f>
        <v>Odstranění podkladu pl.do 200 m2, živice tl. 10 cm</v>
      </c>
      <c r="BE211" s="120"/>
      <c r="BF211" s="120"/>
      <c r="BG211" s="120"/>
      <c r="BH211" s="120"/>
      <c r="BI211" s="120"/>
      <c r="BJ211" s="120"/>
      <c r="BK211" s="120"/>
    </row>
    <row r="212" spans="1:104" x14ac:dyDescent="0.2">
      <c r="A212" s="111">
        <v>87</v>
      </c>
      <c r="B212" s="112" t="s">
        <v>320</v>
      </c>
      <c r="C212" s="113" t="s">
        <v>321</v>
      </c>
      <c r="D212" s="114" t="s">
        <v>35</v>
      </c>
      <c r="E212" s="115">
        <v>1619</v>
      </c>
      <c r="F212" s="116"/>
      <c r="G212" s="117">
        <f>E212*F212</f>
        <v>0</v>
      </c>
      <c r="H212" s="118">
        <v>0</v>
      </c>
      <c r="I212" s="119">
        <f>E212*H212</f>
        <v>0</v>
      </c>
      <c r="J212" s="118">
        <v>-0.16</v>
      </c>
      <c r="K212" s="119">
        <f>E212*J212</f>
        <v>-259.04000000000002</v>
      </c>
      <c r="O212" s="110"/>
      <c r="Z212" s="120"/>
      <c r="AA212" s="120">
        <v>1</v>
      </c>
      <c r="AB212" s="120">
        <v>1</v>
      </c>
      <c r="AC212" s="120">
        <v>1</v>
      </c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20"/>
      <c r="AV212" s="120"/>
      <c r="AW212" s="120"/>
      <c r="AX212" s="120"/>
      <c r="AY212" s="120"/>
      <c r="AZ212" s="120"/>
      <c r="BA212" s="120"/>
      <c r="BB212" s="120"/>
      <c r="BC212" s="120"/>
      <c r="BD212" s="120"/>
      <c r="BE212" s="120"/>
      <c r="BF212" s="120"/>
      <c r="BG212" s="120"/>
      <c r="BH212" s="120"/>
      <c r="BI212" s="120"/>
      <c r="BJ212" s="120"/>
      <c r="BK212" s="120"/>
      <c r="CA212" s="120">
        <v>1</v>
      </c>
      <c r="CB212" s="120">
        <v>1</v>
      </c>
      <c r="CZ212" s="77">
        <v>1</v>
      </c>
    </row>
    <row r="213" spans="1:104" x14ac:dyDescent="0.2">
      <c r="A213" s="121"/>
      <c r="B213" s="122"/>
      <c r="C213" s="170" t="s">
        <v>207</v>
      </c>
      <c r="D213" s="171"/>
      <c r="E213" s="125">
        <v>2072</v>
      </c>
      <c r="F213" s="126"/>
      <c r="G213" s="127"/>
      <c r="H213" s="128"/>
      <c r="I213" s="123"/>
      <c r="K213" s="123"/>
      <c r="M213" s="129">
        <v>2072</v>
      </c>
      <c r="O213" s="11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20"/>
      <c r="AV213" s="120"/>
      <c r="AW213" s="120"/>
      <c r="AX213" s="120"/>
      <c r="AY213" s="120"/>
      <c r="AZ213" s="120"/>
      <c r="BA213" s="120"/>
      <c r="BB213" s="120"/>
      <c r="BC213" s="120"/>
      <c r="BD213" s="130" t="str">
        <f>C212</f>
        <v>Odstranění podkladu nad 200 m2,kam.těžené tl.10 cm</v>
      </c>
      <c r="BE213" s="120"/>
      <c r="BF213" s="120"/>
      <c r="BG213" s="120"/>
      <c r="BH213" s="120"/>
      <c r="BI213" s="120"/>
      <c r="BJ213" s="120"/>
      <c r="BK213" s="120"/>
    </row>
    <row r="214" spans="1:104" x14ac:dyDescent="0.2">
      <c r="A214" s="121"/>
      <c r="B214" s="122"/>
      <c r="C214" s="170" t="s">
        <v>322</v>
      </c>
      <c r="D214" s="171"/>
      <c r="E214" s="125">
        <v>-265</v>
      </c>
      <c r="F214" s="126"/>
      <c r="G214" s="127"/>
      <c r="H214" s="128"/>
      <c r="I214" s="123"/>
      <c r="K214" s="123"/>
      <c r="M214" s="129">
        <v>-265</v>
      </c>
      <c r="O214" s="11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20"/>
      <c r="AV214" s="120"/>
      <c r="AW214" s="120"/>
      <c r="AX214" s="120"/>
      <c r="AY214" s="120"/>
      <c r="AZ214" s="120"/>
      <c r="BA214" s="120"/>
      <c r="BB214" s="120"/>
      <c r="BC214" s="120"/>
      <c r="BD214" s="130" t="str">
        <f>C213</f>
        <v>2072</v>
      </c>
      <c r="BE214" s="120"/>
      <c r="BF214" s="120"/>
      <c r="BG214" s="120"/>
      <c r="BH214" s="120"/>
      <c r="BI214" s="120"/>
      <c r="BJ214" s="120"/>
      <c r="BK214" s="120"/>
    </row>
    <row r="215" spans="1:104" x14ac:dyDescent="0.2">
      <c r="A215" s="121"/>
      <c r="B215" s="122"/>
      <c r="C215" s="170" t="s">
        <v>223</v>
      </c>
      <c r="D215" s="171"/>
      <c r="E215" s="125">
        <v>-188</v>
      </c>
      <c r="F215" s="126"/>
      <c r="G215" s="127"/>
      <c r="H215" s="128"/>
      <c r="I215" s="123"/>
      <c r="K215" s="123"/>
      <c r="M215" s="129">
        <v>-188</v>
      </c>
      <c r="O215" s="11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20"/>
      <c r="AV215" s="120"/>
      <c r="AW215" s="120"/>
      <c r="AX215" s="120"/>
      <c r="AY215" s="120"/>
      <c r="AZ215" s="120"/>
      <c r="BA215" s="120"/>
      <c r="BB215" s="120"/>
      <c r="BC215" s="120"/>
      <c r="BD215" s="130" t="str">
        <f>C214</f>
        <v>-265</v>
      </c>
      <c r="BE215" s="120"/>
      <c r="BF215" s="120"/>
      <c r="BG215" s="120"/>
      <c r="BH215" s="120"/>
      <c r="BI215" s="120"/>
      <c r="BJ215" s="120"/>
      <c r="BK215" s="120"/>
    </row>
    <row r="216" spans="1:104" x14ac:dyDescent="0.2">
      <c r="A216" s="111">
        <v>88</v>
      </c>
      <c r="B216" s="112" t="s">
        <v>323</v>
      </c>
      <c r="C216" s="113" t="s">
        <v>324</v>
      </c>
      <c r="D216" s="114" t="s">
        <v>35</v>
      </c>
      <c r="E216" s="115">
        <v>495</v>
      </c>
      <c r="F216" s="116"/>
      <c r="G216" s="117">
        <f>E216*F216</f>
        <v>0</v>
      </c>
      <c r="H216" s="118">
        <v>0</v>
      </c>
      <c r="I216" s="119">
        <f>E216*H216</f>
        <v>0</v>
      </c>
      <c r="J216" s="118">
        <v>-0.22500000000000001</v>
      </c>
      <c r="K216" s="119">
        <f>E216*J216</f>
        <v>-111.375</v>
      </c>
      <c r="O216" s="110"/>
      <c r="Z216" s="120"/>
      <c r="AA216" s="120">
        <v>1</v>
      </c>
      <c r="AB216" s="120">
        <v>1</v>
      </c>
      <c r="AC216" s="120">
        <v>1</v>
      </c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20"/>
      <c r="AV216" s="120"/>
      <c r="AW216" s="120"/>
      <c r="AX216" s="120"/>
      <c r="AY216" s="120"/>
      <c r="AZ216" s="120"/>
      <c r="BA216" s="120"/>
      <c r="BB216" s="120"/>
      <c r="BC216" s="120"/>
      <c r="BD216" s="120"/>
      <c r="BE216" s="120"/>
      <c r="BF216" s="120"/>
      <c r="BG216" s="120"/>
      <c r="BH216" s="120"/>
      <c r="BI216" s="120"/>
      <c r="BJ216" s="120"/>
      <c r="BK216" s="120"/>
      <c r="CA216" s="120">
        <v>1</v>
      </c>
      <c r="CB216" s="120">
        <v>1</v>
      </c>
      <c r="CZ216" s="77">
        <v>1</v>
      </c>
    </row>
    <row r="217" spans="1:104" x14ac:dyDescent="0.2">
      <c r="A217" s="121"/>
      <c r="B217" s="122"/>
      <c r="C217" s="170" t="s">
        <v>325</v>
      </c>
      <c r="D217" s="171"/>
      <c r="E217" s="125">
        <v>255</v>
      </c>
      <c r="F217" s="126"/>
      <c r="G217" s="127"/>
      <c r="H217" s="128"/>
      <c r="I217" s="123"/>
      <c r="K217" s="123"/>
      <c r="M217" s="129" t="s">
        <v>325</v>
      </c>
      <c r="O217" s="11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20"/>
      <c r="AV217" s="120"/>
      <c r="AW217" s="120"/>
      <c r="AX217" s="120"/>
      <c r="AY217" s="120"/>
      <c r="AZ217" s="120"/>
      <c r="BA217" s="120"/>
      <c r="BB217" s="120"/>
      <c r="BC217" s="120"/>
      <c r="BD217" s="130" t="str">
        <f>C216</f>
        <v>Odstranění podkladu nad 200 m2, beton, tl.do 15 cm</v>
      </c>
      <c r="BE217" s="120"/>
      <c r="BF217" s="120"/>
      <c r="BG217" s="120"/>
      <c r="BH217" s="120"/>
      <c r="BI217" s="120"/>
      <c r="BJ217" s="120"/>
      <c r="BK217" s="120"/>
    </row>
    <row r="218" spans="1:104" x14ac:dyDescent="0.2">
      <c r="A218" s="121"/>
      <c r="B218" s="122"/>
      <c r="C218" s="170" t="s">
        <v>326</v>
      </c>
      <c r="D218" s="171"/>
      <c r="E218" s="125">
        <v>240</v>
      </c>
      <c r="F218" s="126"/>
      <c r="G218" s="127"/>
      <c r="H218" s="128"/>
      <c r="I218" s="123"/>
      <c r="K218" s="123"/>
      <c r="M218" s="129" t="s">
        <v>326</v>
      </c>
      <c r="O218" s="11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20"/>
      <c r="AV218" s="120"/>
      <c r="AW218" s="120"/>
      <c r="AX218" s="120"/>
      <c r="AY218" s="120"/>
      <c r="AZ218" s="120"/>
      <c r="BA218" s="120"/>
      <c r="BB218" s="120"/>
      <c r="BC218" s="120"/>
      <c r="BD218" s="130" t="str">
        <f>C217</f>
        <v>85*1,5*2</v>
      </c>
      <c r="BE218" s="120"/>
      <c r="BF218" s="120"/>
      <c r="BG218" s="120"/>
      <c r="BH218" s="120"/>
      <c r="BI218" s="120"/>
      <c r="BJ218" s="120"/>
      <c r="BK218" s="120"/>
    </row>
    <row r="219" spans="1:104" x14ac:dyDescent="0.2">
      <c r="A219" s="111">
        <v>89</v>
      </c>
      <c r="B219" s="112" t="s">
        <v>327</v>
      </c>
      <c r="C219" s="113" t="s">
        <v>328</v>
      </c>
      <c r="D219" s="114" t="s">
        <v>35</v>
      </c>
      <c r="E219" s="115">
        <v>503</v>
      </c>
      <c r="F219" s="116"/>
      <c r="G219" s="117">
        <f>E219*F219</f>
        <v>0</v>
      </c>
      <c r="H219" s="118">
        <v>0</v>
      </c>
      <c r="I219" s="119">
        <f>E219*H219</f>
        <v>0</v>
      </c>
      <c r="J219" s="118">
        <v>-0.35499999999999998</v>
      </c>
      <c r="K219" s="119">
        <f>E219*J219</f>
        <v>-178.565</v>
      </c>
      <c r="O219" s="110"/>
      <c r="Z219" s="120"/>
      <c r="AA219" s="120">
        <v>1</v>
      </c>
      <c r="AB219" s="120">
        <v>1</v>
      </c>
      <c r="AC219" s="120">
        <v>1</v>
      </c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20"/>
      <c r="AV219" s="120"/>
      <c r="AW219" s="120"/>
      <c r="AX219" s="120"/>
      <c r="AY219" s="120"/>
      <c r="AZ219" s="120"/>
      <c r="BA219" s="120"/>
      <c r="BB219" s="120"/>
      <c r="BC219" s="120"/>
      <c r="BD219" s="120"/>
      <c r="BE219" s="120"/>
      <c r="BF219" s="120"/>
      <c r="BG219" s="120"/>
      <c r="BH219" s="120"/>
      <c r="BI219" s="120"/>
      <c r="BJ219" s="120"/>
      <c r="BK219" s="120"/>
      <c r="CA219" s="120">
        <v>1</v>
      </c>
      <c r="CB219" s="120">
        <v>1</v>
      </c>
      <c r="CZ219" s="77">
        <v>1</v>
      </c>
    </row>
    <row r="220" spans="1:104" x14ac:dyDescent="0.2">
      <c r="A220" s="121"/>
      <c r="B220" s="122"/>
      <c r="C220" s="170" t="s">
        <v>329</v>
      </c>
      <c r="D220" s="171"/>
      <c r="E220" s="125">
        <v>956</v>
      </c>
      <c r="F220" s="126"/>
      <c r="G220" s="127"/>
      <c r="H220" s="128"/>
      <c r="I220" s="123"/>
      <c r="K220" s="123"/>
      <c r="M220" s="129">
        <v>956</v>
      </c>
      <c r="O220" s="11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20"/>
      <c r="AV220" s="120"/>
      <c r="AW220" s="120"/>
      <c r="AX220" s="120"/>
      <c r="AY220" s="120"/>
      <c r="AZ220" s="120"/>
      <c r="BA220" s="120"/>
      <c r="BB220" s="120"/>
      <c r="BC220" s="120"/>
      <c r="BD220" s="130" t="str">
        <f>C219</f>
        <v>Rozebrání ploch ze silničních panelů</v>
      </c>
      <c r="BE220" s="120"/>
      <c r="BF220" s="120"/>
      <c r="BG220" s="120"/>
      <c r="BH220" s="120"/>
      <c r="BI220" s="120"/>
      <c r="BJ220" s="120"/>
      <c r="BK220" s="120"/>
    </row>
    <row r="221" spans="1:104" x14ac:dyDescent="0.2">
      <c r="A221" s="121"/>
      <c r="B221" s="122"/>
      <c r="C221" s="170" t="s">
        <v>322</v>
      </c>
      <c r="D221" s="171"/>
      <c r="E221" s="125">
        <v>-265</v>
      </c>
      <c r="F221" s="126"/>
      <c r="G221" s="127"/>
      <c r="H221" s="128"/>
      <c r="I221" s="123"/>
      <c r="K221" s="123"/>
      <c r="M221" s="129">
        <v>-265</v>
      </c>
      <c r="O221" s="11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20"/>
      <c r="AV221" s="120"/>
      <c r="AW221" s="120"/>
      <c r="AX221" s="120"/>
      <c r="AY221" s="120"/>
      <c r="AZ221" s="120"/>
      <c r="BA221" s="120"/>
      <c r="BB221" s="120"/>
      <c r="BC221" s="120"/>
      <c r="BD221" s="130" t="str">
        <f>C220</f>
        <v>956</v>
      </c>
      <c r="BE221" s="120"/>
      <c r="BF221" s="120"/>
      <c r="BG221" s="120"/>
      <c r="BH221" s="120"/>
      <c r="BI221" s="120"/>
      <c r="BJ221" s="120"/>
      <c r="BK221" s="120"/>
    </row>
    <row r="222" spans="1:104" x14ac:dyDescent="0.2">
      <c r="A222" s="121"/>
      <c r="B222" s="122"/>
      <c r="C222" s="170" t="s">
        <v>223</v>
      </c>
      <c r="D222" s="171"/>
      <c r="E222" s="125">
        <v>-188</v>
      </c>
      <c r="F222" s="126"/>
      <c r="G222" s="127"/>
      <c r="H222" s="128"/>
      <c r="I222" s="123"/>
      <c r="K222" s="123"/>
      <c r="M222" s="129">
        <v>-188</v>
      </c>
      <c r="O222" s="11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20"/>
      <c r="AV222" s="120"/>
      <c r="AW222" s="120"/>
      <c r="AX222" s="120"/>
      <c r="AY222" s="120"/>
      <c r="AZ222" s="120"/>
      <c r="BA222" s="120"/>
      <c r="BB222" s="120"/>
      <c r="BC222" s="120"/>
      <c r="BD222" s="130" t="str">
        <f>C221</f>
        <v>-265</v>
      </c>
      <c r="BE222" s="120"/>
      <c r="BF222" s="120"/>
      <c r="BG222" s="120"/>
      <c r="BH222" s="120"/>
      <c r="BI222" s="120"/>
      <c r="BJ222" s="120"/>
      <c r="BK222" s="120"/>
    </row>
    <row r="223" spans="1:104" x14ac:dyDescent="0.2">
      <c r="A223" s="111">
        <v>90</v>
      </c>
      <c r="B223" s="112" t="s">
        <v>330</v>
      </c>
      <c r="C223" s="113" t="s">
        <v>331</v>
      </c>
      <c r="D223" s="114" t="s">
        <v>35</v>
      </c>
      <c r="E223" s="115">
        <v>21.5</v>
      </c>
      <c r="F223" s="116"/>
      <c r="G223" s="117">
        <f>E223*F223</f>
        <v>0</v>
      </c>
      <c r="H223" s="118">
        <v>0</v>
      </c>
      <c r="I223" s="119">
        <f>E223*H223</f>
        <v>0</v>
      </c>
      <c r="J223" s="118">
        <v>-0.11</v>
      </c>
      <c r="K223" s="119">
        <f>E223*J223</f>
        <v>-2.3650000000000002</v>
      </c>
      <c r="O223" s="110"/>
      <c r="Z223" s="120"/>
      <c r="AA223" s="120">
        <v>1</v>
      </c>
      <c r="AB223" s="120">
        <v>1</v>
      </c>
      <c r="AC223" s="120">
        <v>1</v>
      </c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20"/>
      <c r="AV223" s="120"/>
      <c r="AW223" s="120"/>
      <c r="AX223" s="120"/>
      <c r="AY223" s="120"/>
      <c r="AZ223" s="120"/>
      <c r="BA223" s="120"/>
      <c r="BB223" s="120"/>
      <c r="BC223" s="120"/>
      <c r="BD223" s="120"/>
      <c r="BE223" s="120"/>
      <c r="BF223" s="120"/>
      <c r="BG223" s="120"/>
      <c r="BH223" s="120"/>
      <c r="BI223" s="120"/>
      <c r="BJ223" s="120"/>
      <c r="BK223" s="120"/>
      <c r="CA223" s="120">
        <v>1</v>
      </c>
      <c r="CB223" s="120">
        <v>1</v>
      </c>
      <c r="CZ223" s="77">
        <v>1</v>
      </c>
    </row>
    <row r="224" spans="1:104" x14ac:dyDescent="0.2">
      <c r="A224" s="121"/>
      <c r="B224" s="122"/>
      <c r="C224" s="170" t="s">
        <v>332</v>
      </c>
      <c r="D224" s="171"/>
      <c r="E224" s="125">
        <v>35</v>
      </c>
      <c r="F224" s="126"/>
      <c r="G224" s="127"/>
      <c r="H224" s="128"/>
      <c r="I224" s="123"/>
      <c r="K224" s="123"/>
      <c r="M224" s="129">
        <v>35</v>
      </c>
      <c r="O224" s="11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20"/>
      <c r="AV224" s="120"/>
      <c r="AW224" s="120"/>
      <c r="AX224" s="120"/>
      <c r="AY224" s="120"/>
      <c r="AZ224" s="120"/>
      <c r="BA224" s="120"/>
      <c r="BB224" s="120"/>
      <c r="BC224" s="120"/>
      <c r="BD224" s="130" t="str">
        <f>C223</f>
        <v>Fréz.živič.krytu pl.do 500 m2,pruh do 75 cm,tl.5cm</v>
      </c>
      <c r="BE224" s="120"/>
      <c r="BF224" s="120"/>
      <c r="BG224" s="120"/>
      <c r="BH224" s="120"/>
      <c r="BI224" s="120"/>
      <c r="BJ224" s="120"/>
      <c r="BK224" s="120"/>
    </row>
    <row r="225" spans="1:104" x14ac:dyDescent="0.2">
      <c r="A225" s="121"/>
      <c r="B225" s="122"/>
      <c r="C225" s="170" t="s">
        <v>176</v>
      </c>
      <c r="D225" s="171"/>
      <c r="E225" s="125">
        <v>-13.5</v>
      </c>
      <c r="F225" s="126"/>
      <c r="G225" s="127"/>
      <c r="H225" s="128"/>
      <c r="I225" s="123"/>
      <c r="K225" s="123"/>
      <c r="M225" s="129"/>
      <c r="O225" s="11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20"/>
      <c r="AV225" s="120"/>
      <c r="AW225" s="120"/>
      <c r="AX225" s="120"/>
      <c r="AY225" s="120"/>
      <c r="AZ225" s="120"/>
      <c r="BA225" s="120"/>
      <c r="BB225" s="120"/>
      <c r="BC225" s="120"/>
      <c r="BD225" s="130" t="str">
        <f>C224</f>
        <v>35</v>
      </c>
      <c r="BE225" s="120"/>
      <c r="BF225" s="120"/>
      <c r="BG225" s="120"/>
      <c r="BH225" s="120"/>
      <c r="BI225" s="120"/>
      <c r="BJ225" s="120"/>
      <c r="BK225" s="120"/>
    </row>
    <row r="226" spans="1:104" x14ac:dyDescent="0.2">
      <c r="A226" s="111">
        <v>91</v>
      </c>
      <c r="B226" s="112" t="s">
        <v>333</v>
      </c>
      <c r="C226" s="113" t="s">
        <v>334</v>
      </c>
      <c r="D226" s="114" t="s">
        <v>119</v>
      </c>
      <c r="E226" s="115">
        <v>23.5</v>
      </c>
      <c r="F226" s="116"/>
      <c r="G226" s="117">
        <f>E226*F226</f>
        <v>0</v>
      </c>
      <c r="H226" s="118">
        <v>0</v>
      </c>
      <c r="I226" s="119">
        <f>E226*H226</f>
        <v>0</v>
      </c>
      <c r="J226" s="118">
        <v>-0.14499999999999999</v>
      </c>
      <c r="K226" s="119">
        <f>E226*J226</f>
        <v>-3.4074999999999998</v>
      </c>
      <c r="O226" s="110"/>
      <c r="Z226" s="120"/>
      <c r="AA226" s="120">
        <v>1</v>
      </c>
      <c r="AB226" s="120">
        <v>1</v>
      </c>
      <c r="AC226" s="120">
        <v>1</v>
      </c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20"/>
      <c r="AV226" s="120"/>
      <c r="AW226" s="120"/>
      <c r="AX226" s="120"/>
      <c r="AY226" s="120"/>
      <c r="AZ226" s="120"/>
      <c r="BA226" s="120"/>
      <c r="BB226" s="120"/>
      <c r="BC226" s="120"/>
      <c r="BD226" s="120"/>
      <c r="BE226" s="120"/>
      <c r="BF226" s="120"/>
      <c r="BG226" s="120"/>
      <c r="BH226" s="120"/>
      <c r="BI226" s="120"/>
      <c r="BJ226" s="120"/>
      <c r="BK226" s="120"/>
      <c r="CA226" s="120">
        <v>1</v>
      </c>
      <c r="CB226" s="120">
        <v>1</v>
      </c>
      <c r="CZ226" s="77">
        <v>1</v>
      </c>
    </row>
    <row r="227" spans="1:104" x14ac:dyDescent="0.2">
      <c r="A227" s="121"/>
      <c r="B227" s="122"/>
      <c r="C227" s="170" t="s">
        <v>175</v>
      </c>
      <c r="D227" s="171"/>
      <c r="E227" s="125">
        <v>37</v>
      </c>
      <c r="F227" s="126"/>
      <c r="G227" s="127"/>
      <c r="H227" s="128"/>
      <c r="I227" s="123"/>
      <c r="K227" s="123"/>
      <c r="M227" s="129"/>
      <c r="O227" s="11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20"/>
      <c r="AV227" s="120"/>
      <c r="AW227" s="120"/>
      <c r="AX227" s="120"/>
      <c r="AY227" s="120"/>
      <c r="AZ227" s="120"/>
      <c r="BA227" s="120"/>
      <c r="BB227" s="120"/>
      <c r="BC227" s="120"/>
      <c r="BD227" s="130" t="str">
        <f>C226</f>
        <v>Vytrhání obrub z krajníků nebo obrubníků stojatých</v>
      </c>
      <c r="BE227" s="120"/>
      <c r="BF227" s="120"/>
      <c r="BG227" s="120"/>
      <c r="BH227" s="120"/>
      <c r="BI227" s="120"/>
      <c r="BJ227" s="120"/>
      <c r="BK227" s="120"/>
    </row>
    <row r="228" spans="1:104" x14ac:dyDescent="0.2">
      <c r="A228" s="121"/>
      <c r="B228" s="122"/>
      <c r="C228" s="170" t="s">
        <v>176</v>
      </c>
      <c r="D228" s="171"/>
      <c r="E228" s="125">
        <v>-13.5</v>
      </c>
      <c r="F228" s="126"/>
      <c r="G228" s="127"/>
      <c r="H228" s="128"/>
      <c r="I228" s="123"/>
      <c r="K228" s="123"/>
      <c r="M228" s="129"/>
      <c r="O228" s="11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20"/>
      <c r="AV228" s="120"/>
      <c r="AW228" s="120"/>
      <c r="AX228" s="120"/>
      <c r="AY228" s="120"/>
      <c r="AZ228" s="120"/>
      <c r="BA228" s="120"/>
      <c r="BB228" s="120"/>
      <c r="BC228" s="120"/>
      <c r="BD228" s="130" t="str">
        <f>C227</f>
        <v>37</v>
      </c>
      <c r="BE228" s="120"/>
      <c r="BF228" s="120"/>
      <c r="BG228" s="120"/>
      <c r="BH228" s="120"/>
      <c r="BI228" s="120"/>
      <c r="BJ228" s="120"/>
      <c r="BK228" s="120"/>
    </row>
    <row r="229" spans="1:104" x14ac:dyDescent="0.2">
      <c r="A229" s="111">
        <v>92</v>
      </c>
      <c r="B229" s="112" t="s">
        <v>335</v>
      </c>
      <c r="C229" s="113" t="s">
        <v>336</v>
      </c>
      <c r="D229" s="114" t="s">
        <v>119</v>
      </c>
      <c r="E229" s="115">
        <v>23.5</v>
      </c>
      <c r="F229" s="116"/>
      <c r="G229" s="117">
        <f>E229*F229</f>
        <v>0</v>
      </c>
      <c r="H229" s="118">
        <v>0</v>
      </c>
      <c r="I229" s="119">
        <f>E229*H229</f>
        <v>0</v>
      </c>
      <c r="J229" s="118">
        <v>0</v>
      </c>
      <c r="K229" s="119">
        <f>E229*J229</f>
        <v>0</v>
      </c>
      <c r="O229" s="110"/>
      <c r="Z229" s="120"/>
      <c r="AA229" s="120">
        <v>1</v>
      </c>
      <c r="AB229" s="120">
        <v>1</v>
      </c>
      <c r="AC229" s="120">
        <v>1</v>
      </c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20"/>
      <c r="AV229" s="120"/>
      <c r="AW229" s="120"/>
      <c r="AX229" s="120"/>
      <c r="AY229" s="120"/>
      <c r="AZ229" s="120"/>
      <c r="BA229" s="120"/>
      <c r="BB229" s="120"/>
      <c r="BC229" s="120"/>
      <c r="BD229" s="120"/>
      <c r="BE229" s="120"/>
      <c r="BF229" s="120"/>
      <c r="BG229" s="120"/>
      <c r="BH229" s="120"/>
      <c r="BI229" s="120"/>
      <c r="BJ229" s="120"/>
      <c r="BK229" s="120"/>
      <c r="CA229" s="120">
        <v>1</v>
      </c>
      <c r="CB229" s="120">
        <v>1</v>
      </c>
      <c r="CZ229" s="77">
        <v>1</v>
      </c>
    </row>
    <row r="230" spans="1:104" x14ac:dyDescent="0.2">
      <c r="A230" s="121"/>
      <c r="B230" s="122"/>
      <c r="C230" s="170" t="s">
        <v>175</v>
      </c>
      <c r="D230" s="171"/>
      <c r="E230" s="125">
        <v>37</v>
      </c>
      <c r="F230" s="126"/>
      <c r="G230" s="127"/>
      <c r="H230" s="128"/>
      <c r="I230" s="123"/>
      <c r="K230" s="123"/>
      <c r="M230" s="129"/>
      <c r="O230" s="11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20"/>
      <c r="AV230" s="120"/>
      <c r="AW230" s="120"/>
      <c r="AX230" s="120"/>
      <c r="AY230" s="120"/>
      <c r="AZ230" s="120"/>
      <c r="BA230" s="120"/>
      <c r="BB230" s="120"/>
      <c r="BC230" s="120"/>
      <c r="BD230" s="130" t="str">
        <f>C229</f>
        <v>Zarovnání styčné plochy živičné tl. do 5 cm</v>
      </c>
      <c r="BE230" s="120"/>
      <c r="BF230" s="120"/>
      <c r="BG230" s="120"/>
      <c r="BH230" s="120"/>
      <c r="BI230" s="120"/>
      <c r="BJ230" s="120"/>
      <c r="BK230" s="120"/>
    </row>
    <row r="231" spans="1:104" x14ac:dyDescent="0.2">
      <c r="A231" s="121"/>
      <c r="B231" s="122"/>
      <c r="C231" s="170" t="s">
        <v>176</v>
      </c>
      <c r="D231" s="171"/>
      <c r="E231" s="125">
        <v>-13.5</v>
      </c>
      <c r="F231" s="126"/>
      <c r="G231" s="127"/>
      <c r="H231" s="128"/>
      <c r="I231" s="123"/>
      <c r="K231" s="123"/>
      <c r="M231" s="129"/>
      <c r="O231" s="11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20"/>
      <c r="AV231" s="120"/>
      <c r="AW231" s="120"/>
      <c r="AX231" s="120"/>
      <c r="AY231" s="120"/>
      <c r="AZ231" s="120"/>
      <c r="BA231" s="120"/>
      <c r="BB231" s="120"/>
      <c r="BC231" s="120"/>
      <c r="BD231" s="130" t="str">
        <f>C230</f>
        <v>37</v>
      </c>
      <c r="BE231" s="120"/>
      <c r="BF231" s="120"/>
      <c r="BG231" s="120"/>
      <c r="BH231" s="120"/>
      <c r="BI231" s="120"/>
      <c r="BJ231" s="120"/>
      <c r="BK231" s="120"/>
    </row>
    <row r="232" spans="1:104" x14ac:dyDescent="0.2">
      <c r="A232" s="111">
        <v>93</v>
      </c>
      <c r="B232" s="112" t="s">
        <v>337</v>
      </c>
      <c r="C232" s="113" t="s">
        <v>338</v>
      </c>
      <c r="D232" s="114" t="s">
        <v>119</v>
      </c>
      <c r="E232" s="115">
        <v>23.5</v>
      </c>
      <c r="F232" s="116"/>
      <c r="G232" s="117">
        <f>E232*F232</f>
        <v>0</v>
      </c>
      <c r="H232" s="118">
        <v>0</v>
      </c>
      <c r="I232" s="119">
        <f>E232*H232</f>
        <v>0</v>
      </c>
      <c r="J232" s="118">
        <v>0</v>
      </c>
      <c r="K232" s="119">
        <f>E232*J232</f>
        <v>0</v>
      </c>
      <c r="O232" s="110"/>
      <c r="Z232" s="120"/>
      <c r="AA232" s="120">
        <v>1</v>
      </c>
      <c r="AB232" s="120">
        <v>1</v>
      </c>
      <c r="AC232" s="120">
        <v>1</v>
      </c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20"/>
      <c r="AV232" s="120"/>
      <c r="AW232" s="120"/>
      <c r="AX232" s="120"/>
      <c r="AY232" s="120"/>
      <c r="AZ232" s="120"/>
      <c r="BA232" s="120"/>
      <c r="BB232" s="120"/>
      <c r="BC232" s="120"/>
      <c r="BD232" s="120"/>
      <c r="BE232" s="120"/>
      <c r="BF232" s="120"/>
      <c r="BG232" s="120"/>
      <c r="BH232" s="120"/>
      <c r="BI232" s="120"/>
      <c r="BJ232" s="120"/>
      <c r="BK232" s="120"/>
      <c r="CA232" s="120">
        <v>1</v>
      </c>
      <c r="CB232" s="120">
        <v>1</v>
      </c>
      <c r="CZ232" s="77">
        <v>1</v>
      </c>
    </row>
    <row r="233" spans="1:104" x14ac:dyDescent="0.2">
      <c r="A233" s="121"/>
      <c r="B233" s="122"/>
      <c r="C233" s="170" t="s">
        <v>175</v>
      </c>
      <c r="D233" s="171"/>
      <c r="E233" s="125">
        <v>37</v>
      </c>
      <c r="F233" s="126"/>
      <c r="G233" s="127"/>
      <c r="H233" s="128"/>
      <c r="I233" s="123"/>
      <c r="K233" s="123"/>
      <c r="M233" s="129"/>
      <c r="O233" s="11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20"/>
      <c r="AV233" s="120"/>
      <c r="AW233" s="120"/>
      <c r="AX233" s="120"/>
      <c r="AY233" s="120"/>
      <c r="AZ233" s="120"/>
      <c r="BA233" s="120"/>
      <c r="BB233" s="120"/>
      <c r="BC233" s="120"/>
      <c r="BD233" s="130" t="str">
        <f>C232</f>
        <v>Řezání stávajícího živičného krytu tl. do 5 cm</v>
      </c>
      <c r="BE233" s="120"/>
      <c r="BF233" s="120"/>
      <c r="BG233" s="120"/>
      <c r="BH233" s="120"/>
      <c r="BI233" s="120"/>
      <c r="BJ233" s="120"/>
      <c r="BK233" s="120"/>
    </row>
    <row r="234" spans="1:104" x14ac:dyDescent="0.2">
      <c r="A234" s="121"/>
      <c r="B234" s="122"/>
      <c r="C234" s="170" t="s">
        <v>176</v>
      </c>
      <c r="D234" s="171"/>
      <c r="E234" s="125">
        <v>-13.5</v>
      </c>
      <c r="F234" s="126"/>
      <c r="G234" s="127"/>
      <c r="H234" s="128"/>
      <c r="I234" s="123"/>
      <c r="K234" s="123"/>
      <c r="M234" s="129"/>
      <c r="O234" s="11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20"/>
      <c r="AV234" s="120"/>
      <c r="AW234" s="120"/>
      <c r="AX234" s="120"/>
      <c r="AY234" s="120"/>
      <c r="AZ234" s="120"/>
      <c r="BA234" s="120"/>
      <c r="BB234" s="120"/>
      <c r="BC234" s="120"/>
      <c r="BD234" s="130" t="str">
        <f>C233</f>
        <v>37</v>
      </c>
      <c r="BE234" s="120"/>
      <c r="BF234" s="120"/>
      <c r="BG234" s="120"/>
      <c r="BH234" s="120"/>
      <c r="BI234" s="120"/>
      <c r="BJ234" s="120"/>
      <c r="BK234" s="120"/>
    </row>
    <row r="235" spans="1:104" x14ac:dyDescent="0.2">
      <c r="A235" s="111">
        <v>94</v>
      </c>
      <c r="B235" s="112" t="s">
        <v>339</v>
      </c>
      <c r="C235" s="113" t="s">
        <v>340</v>
      </c>
      <c r="D235" s="114" t="s">
        <v>48</v>
      </c>
      <c r="E235" s="115">
        <v>8.5</v>
      </c>
      <c r="F235" s="116"/>
      <c r="G235" s="117">
        <f>E235*F235</f>
        <v>0</v>
      </c>
      <c r="H235" s="118">
        <v>0</v>
      </c>
      <c r="I235" s="119">
        <f>E235*H235</f>
        <v>0</v>
      </c>
      <c r="J235" s="118">
        <v>-2</v>
      </c>
      <c r="K235" s="119">
        <f>E235*J235</f>
        <v>-17</v>
      </c>
      <c r="O235" s="110"/>
      <c r="Z235" s="120"/>
      <c r="AA235" s="120">
        <v>1</v>
      </c>
      <c r="AB235" s="120">
        <v>0</v>
      </c>
      <c r="AC235" s="120">
        <v>0</v>
      </c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20"/>
      <c r="AV235" s="120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  <c r="BJ235" s="120"/>
      <c r="BK235" s="120"/>
      <c r="CA235" s="120">
        <v>1</v>
      </c>
      <c r="CB235" s="120">
        <v>0</v>
      </c>
      <c r="CZ235" s="77">
        <v>1</v>
      </c>
    </row>
    <row r="236" spans="1:104" x14ac:dyDescent="0.2">
      <c r="A236" s="111">
        <v>95</v>
      </c>
      <c r="B236" s="112" t="s">
        <v>341</v>
      </c>
      <c r="C236" s="113" t="s">
        <v>342</v>
      </c>
      <c r="D236" s="114" t="s">
        <v>138</v>
      </c>
      <c r="E236" s="115">
        <v>956.45950000000005</v>
      </c>
      <c r="F236" s="116"/>
      <c r="G236" s="117">
        <f>E236*F236</f>
        <v>0</v>
      </c>
      <c r="H236" s="118">
        <v>0</v>
      </c>
      <c r="I236" s="119">
        <f>E236*H236</f>
        <v>0</v>
      </c>
      <c r="J236" s="118">
        <v>0</v>
      </c>
      <c r="K236" s="119">
        <f>E236*J236</f>
        <v>0</v>
      </c>
      <c r="O236" s="110"/>
      <c r="Z236" s="120"/>
      <c r="AA236" s="120">
        <v>1</v>
      </c>
      <c r="AB236" s="120">
        <v>3</v>
      </c>
      <c r="AC236" s="120">
        <v>3</v>
      </c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20"/>
      <c r="AV236" s="120"/>
      <c r="AW236" s="120"/>
      <c r="AX236" s="120"/>
      <c r="AY236" s="120"/>
      <c r="AZ236" s="120"/>
      <c r="BA236" s="120"/>
      <c r="BB236" s="120"/>
      <c r="BC236" s="120"/>
      <c r="BD236" s="120"/>
      <c r="BE236" s="120"/>
      <c r="BF236" s="120"/>
      <c r="BG236" s="120"/>
      <c r="BH236" s="120"/>
      <c r="BI236" s="120"/>
      <c r="BJ236" s="120"/>
      <c r="BK236" s="120"/>
      <c r="CA236" s="120">
        <v>1</v>
      </c>
      <c r="CB236" s="120">
        <v>3</v>
      </c>
      <c r="CZ236" s="77">
        <v>1</v>
      </c>
    </row>
    <row r="237" spans="1:104" x14ac:dyDescent="0.2">
      <c r="A237" s="111">
        <v>96</v>
      </c>
      <c r="B237" s="112" t="s">
        <v>343</v>
      </c>
      <c r="C237" s="113" t="s">
        <v>344</v>
      </c>
      <c r="D237" s="114" t="s">
        <v>138</v>
      </c>
      <c r="E237" s="115">
        <v>8608.1355000000003</v>
      </c>
      <c r="F237" s="116"/>
      <c r="G237" s="117">
        <f>E237*F237</f>
        <v>0</v>
      </c>
      <c r="H237" s="118">
        <v>0</v>
      </c>
      <c r="I237" s="119">
        <f>E237*H237</f>
        <v>0</v>
      </c>
      <c r="J237" s="118">
        <v>0</v>
      </c>
      <c r="K237" s="119">
        <f>E237*J237</f>
        <v>0</v>
      </c>
      <c r="O237" s="110"/>
      <c r="Z237" s="120"/>
      <c r="AA237" s="120">
        <v>1</v>
      </c>
      <c r="AB237" s="120">
        <v>3</v>
      </c>
      <c r="AC237" s="120">
        <v>3</v>
      </c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20"/>
      <c r="AV237" s="120"/>
      <c r="AW237" s="120"/>
      <c r="AX237" s="120"/>
      <c r="AY237" s="120"/>
      <c r="AZ237" s="120"/>
      <c r="BA237" s="120"/>
      <c r="BB237" s="120"/>
      <c r="BC237" s="120"/>
      <c r="BD237" s="120"/>
      <c r="BE237" s="120"/>
      <c r="BF237" s="120"/>
      <c r="BG237" s="120"/>
      <c r="BH237" s="120"/>
      <c r="BI237" s="120"/>
      <c r="BJ237" s="120"/>
      <c r="BK237" s="120"/>
      <c r="CA237" s="120">
        <v>1</v>
      </c>
      <c r="CB237" s="120">
        <v>3</v>
      </c>
      <c r="CZ237" s="77">
        <v>1</v>
      </c>
    </row>
    <row r="238" spans="1:104" x14ac:dyDescent="0.2">
      <c r="A238" s="121"/>
      <c r="B238" s="122"/>
      <c r="C238" s="170" t="s">
        <v>345</v>
      </c>
      <c r="D238" s="171"/>
      <c r="E238" s="125">
        <v>8608.1355000000003</v>
      </c>
      <c r="F238" s="126"/>
      <c r="G238" s="127"/>
      <c r="H238" s="128"/>
      <c r="I238" s="123"/>
      <c r="K238" s="123"/>
      <c r="M238" s="129"/>
      <c r="O238" s="11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20"/>
      <c r="AV238" s="120"/>
      <c r="AW238" s="120"/>
      <c r="AX238" s="120"/>
      <c r="AY238" s="120"/>
      <c r="AZ238" s="120"/>
      <c r="BA238" s="120"/>
      <c r="BB238" s="120"/>
      <c r="BC238" s="120"/>
      <c r="BD238" s="130" t="str">
        <f>C237</f>
        <v>Příplatek za dopravu suti po suchu za další 1 km</v>
      </c>
      <c r="BE238" s="120"/>
      <c r="BF238" s="120"/>
      <c r="BG238" s="120"/>
      <c r="BH238" s="120"/>
      <c r="BI238" s="120"/>
      <c r="BJ238" s="120"/>
      <c r="BK238" s="120"/>
    </row>
    <row r="239" spans="1:104" x14ac:dyDescent="0.2">
      <c r="A239" s="111">
        <v>97</v>
      </c>
      <c r="B239" s="112" t="s">
        <v>346</v>
      </c>
      <c r="C239" s="113" t="s">
        <v>347</v>
      </c>
      <c r="D239" s="114" t="s">
        <v>119</v>
      </c>
      <c r="E239" s="115">
        <v>23.5</v>
      </c>
      <c r="F239" s="116"/>
      <c r="G239" s="117">
        <f>E239*F239</f>
        <v>0</v>
      </c>
      <c r="H239" s="118">
        <v>0</v>
      </c>
      <c r="I239" s="119">
        <f>E239*H239</f>
        <v>0</v>
      </c>
      <c r="J239" s="118"/>
      <c r="K239" s="119">
        <f>E239*J239</f>
        <v>0</v>
      </c>
      <c r="O239" s="110"/>
      <c r="Z239" s="120"/>
      <c r="AA239" s="120">
        <v>3</v>
      </c>
      <c r="AB239" s="120">
        <v>1</v>
      </c>
      <c r="AC239" s="120" t="s">
        <v>346</v>
      </c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20"/>
      <c r="AV239" s="120"/>
      <c r="AW239" s="120"/>
      <c r="AX239" s="120"/>
      <c r="AY239" s="120"/>
      <c r="AZ239" s="120"/>
      <c r="BA239" s="120"/>
      <c r="BB239" s="120"/>
      <c r="BC239" s="120"/>
      <c r="BD239" s="120"/>
      <c r="BE239" s="120"/>
      <c r="BF239" s="120"/>
      <c r="BG239" s="120"/>
      <c r="BH239" s="120"/>
      <c r="BI239" s="120"/>
      <c r="BJ239" s="120"/>
      <c r="BK239" s="120"/>
      <c r="CA239" s="120">
        <v>3</v>
      </c>
      <c r="CB239" s="120">
        <v>1</v>
      </c>
      <c r="CZ239" s="77">
        <v>1</v>
      </c>
    </row>
    <row r="240" spans="1:104" x14ac:dyDescent="0.2">
      <c r="A240" s="121"/>
      <c r="B240" s="122"/>
      <c r="C240" s="170" t="s">
        <v>175</v>
      </c>
      <c r="D240" s="171"/>
      <c r="E240" s="125">
        <v>37</v>
      </c>
      <c r="F240" s="126"/>
      <c r="G240" s="127"/>
      <c r="H240" s="128"/>
      <c r="I240" s="123"/>
      <c r="K240" s="123"/>
      <c r="M240" s="129"/>
      <c r="O240" s="11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20"/>
      <c r="AV240" s="120"/>
      <c r="AW240" s="120"/>
      <c r="AX240" s="120"/>
      <c r="AY240" s="120"/>
      <c r="AZ240" s="120"/>
      <c r="BA240" s="120"/>
      <c r="BB240" s="120"/>
      <c r="BC240" s="120"/>
      <c r="BD240" s="130" t="str">
        <f>C239</f>
        <v>Očištění vybour. obrubníků všech loží a výplní</v>
      </c>
      <c r="BE240" s="120"/>
      <c r="BF240" s="120"/>
      <c r="BG240" s="120"/>
      <c r="BH240" s="120"/>
      <c r="BI240" s="120"/>
      <c r="BJ240" s="120"/>
      <c r="BK240" s="120"/>
    </row>
    <row r="241" spans="1:104" x14ac:dyDescent="0.2">
      <c r="A241" s="121"/>
      <c r="B241" s="122"/>
      <c r="C241" s="170" t="s">
        <v>176</v>
      </c>
      <c r="D241" s="171"/>
      <c r="E241" s="125">
        <v>-13.5</v>
      </c>
      <c r="F241" s="126"/>
      <c r="G241" s="127"/>
      <c r="H241" s="128"/>
      <c r="I241" s="123"/>
      <c r="K241" s="123"/>
      <c r="M241" s="129"/>
      <c r="O241" s="11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20"/>
      <c r="AV241" s="120"/>
      <c r="AW241" s="120"/>
      <c r="AX241" s="120"/>
      <c r="AY241" s="120"/>
      <c r="AZ241" s="120"/>
      <c r="BA241" s="120"/>
      <c r="BB241" s="120"/>
      <c r="BC241" s="120"/>
      <c r="BD241" s="130" t="str">
        <f>C240</f>
        <v>37</v>
      </c>
      <c r="BE241" s="120"/>
      <c r="BF241" s="120"/>
      <c r="BG241" s="120"/>
      <c r="BH241" s="120"/>
      <c r="BI241" s="120"/>
      <c r="BJ241" s="120"/>
      <c r="BK241" s="120"/>
    </row>
    <row r="242" spans="1:104" x14ac:dyDescent="0.2">
      <c r="A242" s="111">
        <v>98</v>
      </c>
      <c r="B242" s="112" t="s">
        <v>348</v>
      </c>
      <c r="C242" s="113" t="s">
        <v>349</v>
      </c>
      <c r="D242" s="114" t="s">
        <v>138</v>
      </c>
      <c r="E242" s="115">
        <v>956.45950000000005</v>
      </c>
      <c r="F242" s="116"/>
      <c r="G242" s="117">
        <f>E242*F242</f>
        <v>0</v>
      </c>
      <c r="H242" s="118">
        <v>0</v>
      </c>
      <c r="I242" s="119">
        <f>E242*H242</f>
        <v>0</v>
      </c>
      <c r="J242" s="118"/>
      <c r="K242" s="119">
        <f>E242*J242</f>
        <v>0</v>
      </c>
      <c r="O242" s="110"/>
      <c r="Z242" s="120"/>
      <c r="AA242" s="120">
        <v>3</v>
      </c>
      <c r="AB242" s="120">
        <v>1</v>
      </c>
      <c r="AC242" s="120" t="s">
        <v>348</v>
      </c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20"/>
      <c r="AV242" s="120"/>
      <c r="AW242" s="120"/>
      <c r="AX242" s="120"/>
      <c r="AY242" s="120"/>
      <c r="AZ242" s="120"/>
      <c r="BA242" s="120"/>
      <c r="BB242" s="120"/>
      <c r="BC242" s="120"/>
      <c r="BD242" s="120"/>
      <c r="BE242" s="120"/>
      <c r="BF242" s="120"/>
      <c r="BG242" s="120"/>
      <c r="BH242" s="120"/>
      <c r="BI242" s="120"/>
      <c r="BJ242" s="120"/>
      <c r="BK242" s="120"/>
      <c r="CA242" s="120">
        <v>3</v>
      </c>
      <c r="CB242" s="120">
        <v>1</v>
      </c>
      <c r="CZ242" s="77">
        <v>1</v>
      </c>
    </row>
    <row r="243" spans="1:104" x14ac:dyDescent="0.2">
      <c r="A243" s="111">
        <v>99</v>
      </c>
      <c r="B243" s="112" t="s">
        <v>350</v>
      </c>
      <c r="C243" s="113" t="s">
        <v>351</v>
      </c>
      <c r="D243" s="114" t="s">
        <v>138</v>
      </c>
      <c r="E243" s="115">
        <v>375.03199999999998</v>
      </c>
      <c r="F243" s="116"/>
      <c r="G243" s="117">
        <f>E243*F243</f>
        <v>0</v>
      </c>
      <c r="H243" s="118">
        <v>0</v>
      </c>
      <c r="I243" s="119">
        <f>E243*H243</f>
        <v>0</v>
      </c>
      <c r="J243" s="118"/>
      <c r="K243" s="119">
        <f>E243*J243</f>
        <v>0</v>
      </c>
      <c r="O243" s="110"/>
      <c r="Z243" s="120"/>
      <c r="AA243" s="120">
        <v>12</v>
      </c>
      <c r="AB243" s="120">
        <v>1</v>
      </c>
      <c r="AC243" s="120">
        <v>3</v>
      </c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20"/>
      <c r="AV243" s="120"/>
      <c r="AW243" s="120"/>
      <c r="AX243" s="120"/>
      <c r="AY243" s="120"/>
      <c r="AZ243" s="120"/>
      <c r="BA243" s="120"/>
      <c r="BB243" s="120"/>
      <c r="BC243" s="120"/>
      <c r="BD243" s="120"/>
      <c r="BE243" s="120"/>
      <c r="BF243" s="120"/>
      <c r="BG243" s="120"/>
      <c r="BH243" s="120"/>
      <c r="BI243" s="120"/>
      <c r="BJ243" s="120"/>
      <c r="BK243" s="120"/>
      <c r="CA243" s="120">
        <v>12</v>
      </c>
      <c r="CB243" s="120">
        <v>1</v>
      </c>
      <c r="CZ243" s="77">
        <v>1</v>
      </c>
    </row>
    <row r="244" spans="1:104" x14ac:dyDescent="0.2">
      <c r="A244" s="111">
        <v>100</v>
      </c>
      <c r="B244" s="112" t="s">
        <v>352</v>
      </c>
      <c r="C244" s="113" t="s">
        <v>353</v>
      </c>
      <c r="D244" s="114" t="s">
        <v>138</v>
      </c>
      <c r="E244" s="115">
        <v>581.42750000000001</v>
      </c>
      <c r="F244" s="116"/>
      <c r="G244" s="117">
        <f>E244*F244</f>
        <v>0</v>
      </c>
      <c r="H244" s="118">
        <v>0</v>
      </c>
      <c r="I244" s="119">
        <f>E244*H244</f>
        <v>0</v>
      </c>
      <c r="J244" s="118"/>
      <c r="K244" s="119">
        <f>E244*J244</f>
        <v>0</v>
      </c>
      <c r="O244" s="110"/>
      <c r="Z244" s="120"/>
      <c r="AA244" s="120">
        <v>12</v>
      </c>
      <c r="AB244" s="120">
        <v>1</v>
      </c>
      <c r="AC244" s="120">
        <v>4</v>
      </c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20"/>
      <c r="AV244" s="120"/>
      <c r="AW244" s="120"/>
      <c r="AX244" s="120"/>
      <c r="AY244" s="120"/>
      <c r="AZ244" s="120"/>
      <c r="BA244" s="120"/>
      <c r="BB244" s="120"/>
      <c r="BC244" s="120"/>
      <c r="BD244" s="120"/>
      <c r="BE244" s="120"/>
      <c r="BF244" s="120"/>
      <c r="BG244" s="120"/>
      <c r="BH244" s="120"/>
      <c r="BI244" s="120"/>
      <c r="BJ244" s="120"/>
      <c r="BK244" s="120"/>
      <c r="CA244" s="120">
        <v>12</v>
      </c>
      <c r="CB244" s="120">
        <v>1</v>
      </c>
      <c r="CZ244" s="77">
        <v>1</v>
      </c>
    </row>
    <row r="245" spans="1:104" x14ac:dyDescent="0.2">
      <c r="A245" s="121"/>
      <c r="B245" s="122"/>
      <c r="C245" s="170" t="s">
        <v>354</v>
      </c>
      <c r="D245" s="171"/>
      <c r="E245" s="125">
        <v>581.42750000000001</v>
      </c>
      <c r="F245" s="126"/>
      <c r="G245" s="127"/>
      <c r="H245" s="128"/>
      <c r="I245" s="123"/>
      <c r="K245" s="123"/>
      <c r="M245" s="129" t="s">
        <v>354</v>
      </c>
      <c r="O245" s="11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20"/>
      <c r="AV245" s="120"/>
      <c r="AW245" s="120"/>
      <c r="AX245" s="120"/>
      <c r="AY245" s="120"/>
      <c r="AZ245" s="120"/>
      <c r="BA245" s="120"/>
      <c r="BB245" s="120"/>
      <c r="BC245" s="120"/>
      <c r="BD245" s="130" t="str">
        <f>C244</f>
        <v>Poplatek za ulož. suti, bet., obrub.</v>
      </c>
      <c r="BE245" s="120"/>
      <c r="BF245" s="120"/>
      <c r="BG245" s="120"/>
      <c r="BH245" s="120"/>
      <c r="BI245" s="120"/>
      <c r="BJ245" s="120"/>
      <c r="BK245" s="120"/>
    </row>
    <row r="246" spans="1:104" x14ac:dyDescent="0.2">
      <c r="A246" s="131" t="s">
        <v>36</v>
      </c>
      <c r="B246" s="132" t="s">
        <v>313</v>
      </c>
      <c r="C246" s="133" t="s">
        <v>314</v>
      </c>
      <c r="D246" s="134"/>
      <c r="E246" s="135"/>
      <c r="F246" s="135"/>
      <c r="G246" s="136">
        <f>SUM(G208:G245)</f>
        <v>0</v>
      </c>
      <c r="H246" s="137"/>
      <c r="I246" s="138">
        <f>SUM(I208:I245)</f>
        <v>0</v>
      </c>
      <c r="J246" s="139"/>
      <c r="K246" s="138">
        <f>SUM(K208:K245)</f>
        <v>-916.27750000000015</v>
      </c>
      <c r="O246" s="110"/>
      <c r="X246" s="140"/>
      <c r="Y246" s="140">
        <f>I246</f>
        <v>0</v>
      </c>
      <c r="Z246" s="141">
        <f>G246</f>
        <v>0</v>
      </c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20"/>
      <c r="AV246" s="120"/>
      <c r="AW246" s="120"/>
      <c r="AX246" s="120"/>
      <c r="AY246" s="120"/>
      <c r="AZ246" s="120"/>
      <c r="BA246" s="142"/>
      <c r="BB246" s="142"/>
      <c r="BC246" s="142"/>
      <c r="BD246" s="142"/>
      <c r="BE246" s="142"/>
      <c r="BF246" s="142"/>
      <c r="BG246" s="120"/>
      <c r="BH246" s="120"/>
      <c r="BI246" s="120"/>
      <c r="BJ246" s="120"/>
      <c r="BK246" s="120"/>
    </row>
    <row r="247" spans="1:104" x14ac:dyDescent="0.2">
      <c r="A247" s="143" t="s">
        <v>37</v>
      </c>
      <c r="B247" s="144" t="s">
        <v>38</v>
      </c>
      <c r="C247" s="145"/>
      <c r="D247" s="146"/>
      <c r="E247" s="147"/>
      <c r="F247" s="147"/>
      <c r="G247" s="148">
        <f>SUM(Z7:Z247)</f>
        <v>0</v>
      </c>
      <c r="H247" s="149"/>
      <c r="I247" s="150">
        <f>SUM(Y7:Y247)</f>
        <v>0</v>
      </c>
      <c r="J247" s="149"/>
      <c r="K247" s="150">
        <f>SUM(X7:X247)</f>
        <v>0</v>
      </c>
      <c r="O247" s="110"/>
      <c r="BA247" s="151"/>
      <c r="BB247" s="151"/>
      <c r="BC247" s="151"/>
      <c r="BD247" s="151"/>
      <c r="BE247" s="151"/>
      <c r="BF247" s="151"/>
    </row>
    <row r="248" spans="1:104" x14ac:dyDescent="0.2">
      <c r="E248" s="77"/>
    </row>
    <row r="249" spans="1:104" x14ac:dyDescent="0.2">
      <c r="A249" s="152"/>
      <c r="E249" s="77"/>
    </row>
    <row r="250" spans="1:104" x14ac:dyDescent="0.2">
      <c r="E250" s="77"/>
    </row>
    <row r="251" spans="1:104" x14ac:dyDescent="0.2">
      <c r="E251" s="77"/>
    </row>
    <row r="252" spans="1:104" x14ac:dyDescent="0.2">
      <c r="E252" s="77"/>
    </row>
    <row r="253" spans="1:104" x14ac:dyDescent="0.2">
      <c r="E253" s="77"/>
    </row>
    <row r="254" spans="1:104" x14ac:dyDescent="0.2">
      <c r="E254" s="77"/>
    </row>
    <row r="255" spans="1:104" x14ac:dyDescent="0.2">
      <c r="E255" s="77"/>
    </row>
    <row r="256" spans="1:104" x14ac:dyDescent="0.2">
      <c r="E256" s="77"/>
    </row>
    <row r="257" spans="5:5" x14ac:dyDescent="0.2">
      <c r="E257" s="77"/>
    </row>
    <row r="258" spans="5:5" x14ac:dyDescent="0.2">
      <c r="E258" s="77"/>
    </row>
    <row r="259" spans="5:5" x14ac:dyDescent="0.2">
      <c r="E259" s="77"/>
    </row>
    <row r="260" spans="5:5" x14ac:dyDescent="0.2">
      <c r="E260" s="77"/>
    </row>
    <row r="261" spans="5:5" x14ac:dyDescent="0.2">
      <c r="E261" s="77"/>
    </row>
    <row r="262" spans="5:5" x14ac:dyDescent="0.2">
      <c r="E262" s="77"/>
    </row>
    <row r="263" spans="5:5" x14ac:dyDescent="0.2">
      <c r="E263" s="77"/>
    </row>
    <row r="264" spans="5:5" x14ac:dyDescent="0.2">
      <c r="E264" s="77"/>
    </row>
    <row r="265" spans="5:5" x14ac:dyDescent="0.2">
      <c r="E265" s="77"/>
    </row>
    <row r="266" spans="5:5" x14ac:dyDescent="0.2">
      <c r="E266" s="77"/>
    </row>
    <row r="267" spans="5:5" x14ac:dyDescent="0.2">
      <c r="E267" s="77"/>
    </row>
    <row r="268" spans="5:5" x14ac:dyDescent="0.2">
      <c r="E268" s="77"/>
    </row>
    <row r="269" spans="5:5" x14ac:dyDescent="0.2">
      <c r="E269" s="77"/>
    </row>
    <row r="270" spans="5:5" x14ac:dyDescent="0.2">
      <c r="E270" s="77"/>
    </row>
    <row r="271" spans="5:5" x14ac:dyDescent="0.2">
      <c r="E271" s="77"/>
    </row>
    <row r="272" spans="5:5" x14ac:dyDescent="0.2">
      <c r="E272" s="77"/>
    </row>
    <row r="273" spans="5:5" x14ac:dyDescent="0.2">
      <c r="E273" s="77"/>
    </row>
    <row r="274" spans="5:5" x14ac:dyDescent="0.2">
      <c r="E274" s="77"/>
    </row>
    <row r="275" spans="5:5" x14ac:dyDescent="0.2">
      <c r="E275" s="77"/>
    </row>
    <row r="276" spans="5:5" x14ac:dyDescent="0.2">
      <c r="E276" s="77"/>
    </row>
    <row r="277" spans="5:5" x14ac:dyDescent="0.2">
      <c r="E277" s="77"/>
    </row>
    <row r="278" spans="5:5" x14ac:dyDescent="0.2">
      <c r="E278" s="77"/>
    </row>
    <row r="279" spans="5:5" x14ac:dyDescent="0.2">
      <c r="E279" s="77"/>
    </row>
    <row r="280" spans="5:5" x14ac:dyDescent="0.2">
      <c r="E280" s="77"/>
    </row>
    <row r="281" spans="5:5" x14ac:dyDescent="0.2">
      <c r="E281" s="77"/>
    </row>
    <row r="282" spans="5:5" x14ac:dyDescent="0.2">
      <c r="E282" s="77"/>
    </row>
    <row r="283" spans="5:5" x14ac:dyDescent="0.2">
      <c r="E283" s="77"/>
    </row>
    <row r="284" spans="5:5" x14ac:dyDescent="0.2">
      <c r="E284" s="77"/>
    </row>
    <row r="285" spans="5:5" x14ac:dyDescent="0.2">
      <c r="E285" s="77"/>
    </row>
    <row r="286" spans="5:5" x14ac:dyDescent="0.2">
      <c r="E286" s="77"/>
    </row>
    <row r="287" spans="5:5" x14ac:dyDescent="0.2">
      <c r="E287" s="77"/>
    </row>
    <row r="288" spans="5:5" x14ac:dyDescent="0.2">
      <c r="E288" s="77"/>
    </row>
    <row r="289" spans="1:7" x14ac:dyDescent="0.2">
      <c r="E289" s="77"/>
    </row>
    <row r="290" spans="1:7" x14ac:dyDescent="0.2">
      <c r="E290" s="77"/>
    </row>
    <row r="291" spans="1:7" x14ac:dyDescent="0.2">
      <c r="E291" s="77"/>
    </row>
    <row r="292" spans="1:7" x14ac:dyDescent="0.2">
      <c r="E292" s="77"/>
    </row>
    <row r="293" spans="1:7" x14ac:dyDescent="0.2">
      <c r="E293" s="77"/>
    </row>
    <row r="294" spans="1:7" x14ac:dyDescent="0.2">
      <c r="E294" s="77"/>
    </row>
    <row r="295" spans="1:7" x14ac:dyDescent="0.2">
      <c r="E295" s="77"/>
    </row>
    <row r="296" spans="1:7" x14ac:dyDescent="0.2">
      <c r="E296" s="77"/>
    </row>
    <row r="297" spans="1:7" x14ac:dyDescent="0.2">
      <c r="E297" s="77"/>
    </row>
    <row r="298" spans="1:7" x14ac:dyDescent="0.2">
      <c r="E298" s="77"/>
    </row>
    <row r="299" spans="1:7" x14ac:dyDescent="0.2">
      <c r="A299" s="153"/>
      <c r="B299" s="153"/>
    </row>
    <row r="300" spans="1:7" x14ac:dyDescent="0.2">
      <c r="C300" s="154"/>
      <c r="D300" s="154"/>
      <c r="E300" s="155"/>
      <c r="F300" s="154"/>
      <c r="G300" s="156"/>
    </row>
    <row r="301" spans="1:7" x14ac:dyDescent="0.2">
      <c r="A301" s="153"/>
      <c r="B301" s="153"/>
    </row>
    <row r="1218" spans="1:7" x14ac:dyDescent="0.2">
      <c r="A1218" s="157"/>
      <c r="B1218" s="158"/>
      <c r="C1218" s="159" t="s">
        <v>39</v>
      </c>
      <c r="D1218" s="160"/>
      <c r="F1218" s="96"/>
      <c r="G1218" s="123">
        <v>100000</v>
      </c>
    </row>
    <row r="1219" spans="1:7" x14ac:dyDescent="0.2">
      <c r="A1219" s="157"/>
      <c r="B1219" s="158"/>
      <c r="C1219" s="159" t="s">
        <v>40</v>
      </c>
      <c r="D1219" s="160"/>
      <c r="F1219" s="96"/>
      <c r="G1219" s="123">
        <v>100000</v>
      </c>
    </row>
    <row r="1220" spans="1:7" x14ac:dyDescent="0.2">
      <c r="A1220" s="157"/>
      <c r="B1220" s="158"/>
      <c r="C1220" s="159" t="s">
        <v>41</v>
      </c>
      <c r="D1220" s="160"/>
      <c r="F1220" s="96"/>
      <c r="G1220" s="123">
        <v>100000</v>
      </c>
    </row>
    <row r="1221" spans="1:7" x14ac:dyDescent="0.2">
      <c r="A1221" s="157"/>
      <c r="B1221" s="158"/>
      <c r="C1221" s="159" t="s">
        <v>42</v>
      </c>
      <c r="D1221" s="160"/>
      <c r="F1221" s="96"/>
      <c r="G1221" s="123">
        <v>100000</v>
      </c>
    </row>
    <row r="1222" spans="1:7" x14ac:dyDescent="0.2">
      <c r="A1222" s="157"/>
      <c r="B1222" s="158"/>
      <c r="C1222" s="159" t="s">
        <v>43</v>
      </c>
      <c r="D1222" s="160"/>
      <c r="F1222" s="96"/>
      <c r="G1222" s="123">
        <v>100000</v>
      </c>
    </row>
    <row r="1223" spans="1:7" x14ac:dyDescent="0.2">
      <c r="A1223" s="157"/>
      <c r="B1223" s="158"/>
      <c r="C1223" s="159" t="s">
        <v>44</v>
      </c>
      <c r="D1223" s="160"/>
      <c r="F1223" s="96"/>
      <c r="G1223" s="123">
        <v>100000</v>
      </c>
    </row>
    <row r="1224" spans="1:7" x14ac:dyDescent="0.2">
      <c r="A1224" s="157"/>
      <c r="B1224" s="158"/>
      <c r="C1224" s="159" t="s">
        <v>45</v>
      </c>
      <c r="D1224" s="160"/>
      <c r="F1224" s="96"/>
      <c r="G1224" s="123">
        <v>100000</v>
      </c>
    </row>
  </sheetData>
  <mergeCells count="127">
    <mergeCell ref="C240:D240"/>
    <mergeCell ref="C241:D241"/>
    <mergeCell ref="C245:D245"/>
    <mergeCell ref="C230:D230"/>
    <mergeCell ref="C231:D231"/>
    <mergeCell ref="C233:D233"/>
    <mergeCell ref="C234:D234"/>
    <mergeCell ref="C238:D238"/>
    <mergeCell ref="C187:D187"/>
    <mergeCell ref="C189:D189"/>
    <mergeCell ref="C199:D199"/>
    <mergeCell ref="C224:D224"/>
    <mergeCell ref="C225:D225"/>
    <mergeCell ref="C227:D227"/>
    <mergeCell ref="C228:D228"/>
    <mergeCell ref="C211:D211"/>
    <mergeCell ref="C213:D213"/>
    <mergeCell ref="C214:D214"/>
    <mergeCell ref="C215:D215"/>
    <mergeCell ref="C217:D217"/>
    <mergeCell ref="C218:D218"/>
    <mergeCell ref="C220:D220"/>
    <mergeCell ref="C221:D221"/>
    <mergeCell ref="C222:D222"/>
    <mergeCell ref="C174:D174"/>
    <mergeCell ref="C181:D181"/>
    <mergeCell ref="C183:D183"/>
    <mergeCell ref="C184:D184"/>
    <mergeCell ref="C166:D166"/>
    <mergeCell ref="C167:D167"/>
    <mergeCell ref="C169:D169"/>
    <mergeCell ref="C170:D170"/>
    <mergeCell ref="C172:D172"/>
    <mergeCell ref="C173:D173"/>
    <mergeCell ref="C158:D158"/>
    <mergeCell ref="C160:D160"/>
    <mergeCell ref="C161:D161"/>
    <mergeCell ref="C163:D163"/>
    <mergeCell ref="C164:D164"/>
    <mergeCell ref="C149:D149"/>
    <mergeCell ref="C151:D151"/>
    <mergeCell ref="C152:D152"/>
    <mergeCell ref="C154:D154"/>
    <mergeCell ref="C155:D155"/>
    <mergeCell ref="C146:D146"/>
    <mergeCell ref="C148:D148"/>
    <mergeCell ref="C125:D125"/>
    <mergeCell ref="C126:D126"/>
    <mergeCell ref="C131:D131"/>
    <mergeCell ref="C132:D132"/>
    <mergeCell ref="C134:D134"/>
    <mergeCell ref="C135:D135"/>
    <mergeCell ref="C157:D157"/>
    <mergeCell ref="C119:D119"/>
    <mergeCell ref="C120:D120"/>
    <mergeCell ref="C122:D122"/>
    <mergeCell ref="C123:D123"/>
    <mergeCell ref="C140:D140"/>
    <mergeCell ref="C141:D141"/>
    <mergeCell ref="C143:D143"/>
    <mergeCell ref="C144:D144"/>
    <mergeCell ref="C145:D145"/>
    <mergeCell ref="C110:D110"/>
    <mergeCell ref="C112:D112"/>
    <mergeCell ref="C113:D113"/>
    <mergeCell ref="C114:D114"/>
    <mergeCell ref="C116:D116"/>
    <mergeCell ref="C117:D117"/>
    <mergeCell ref="C101:D101"/>
    <mergeCell ref="C103:D103"/>
    <mergeCell ref="C104:D104"/>
    <mergeCell ref="C106:D106"/>
    <mergeCell ref="C107:D107"/>
    <mergeCell ref="C109:D109"/>
    <mergeCell ref="C92:D92"/>
    <mergeCell ref="C94:D94"/>
    <mergeCell ref="C95:D95"/>
    <mergeCell ref="C98:D98"/>
    <mergeCell ref="C99:D99"/>
    <mergeCell ref="C100:D100"/>
    <mergeCell ref="C82:D82"/>
    <mergeCell ref="C84:D84"/>
    <mergeCell ref="C85:D85"/>
    <mergeCell ref="C87:D87"/>
    <mergeCell ref="C88:D88"/>
    <mergeCell ref="C91:D91"/>
    <mergeCell ref="C64:D64"/>
    <mergeCell ref="C65:D65"/>
    <mergeCell ref="C67:D67"/>
    <mergeCell ref="C71:D71"/>
    <mergeCell ref="C77:D77"/>
    <mergeCell ref="C78:D78"/>
    <mergeCell ref="C80:D80"/>
    <mergeCell ref="C81:D81"/>
    <mergeCell ref="C48:D48"/>
    <mergeCell ref="C50:D50"/>
    <mergeCell ref="C51:D51"/>
    <mergeCell ref="C55:D55"/>
    <mergeCell ref="C57:D57"/>
    <mergeCell ref="C58:D58"/>
    <mergeCell ref="C60:D60"/>
    <mergeCell ref="C62:D62"/>
    <mergeCell ref="C37:D37"/>
    <mergeCell ref="C39:D39"/>
    <mergeCell ref="C40:D40"/>
    <mergeCell ref="C43:D43"/>
    <mergeCell ref="C44:D44"/>
    <mergeCell ref="C47:D47"/>
    <mergeCell ref="C26:D26"/>
    <mergeCell ref="C29:D29"/>
    <mergeCell ref="C32:D32"/>
    <mergeCell ref="C33:D33"/>
    <mergeCell ref="C35:D35"/>
    <mergeCell ref="C36:D36"/>
    <mergeCell ref="C19:D19"/>
    <mergeCell ref="C20:D20"/>
    <mergeCell ref="C21:D21"/>
    <mergeCell ref="C22:D22"/>
    <mergeCell ref="C25:D25"/>
    <mergeCell ref="A1:G1"/>
    <mergeCell ref="C9:D9"/>
    <mergeCell ref="C10:D10"/>
    <mergeCell ref="C11:D11"/>
    <mergeCell ref="C12:D12"/>
    <mergeCell ref="C13:D13"/>
    <mergeCell ref="C14:D14"/>
    <mergeCell ref="C17:D17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CZ1028"/>
  <sheetViews>
    <sheetView showGridLines="0" showZeros="0" workbookViewId="0">
      <selection activeCell="F8" sqref="F8:F48"/>
    </sheetView>
  </sheetViews>
  <sheetFormatPr defaultRowHeight="12.75" x14ac:dyDescent="0.2"/>
  <cols>
    <col min="1" max="1" width="4.42578125" style="77" customWidth="1"/>
    <col min="2" max="2" width="11.5703125" style="77" customWidth="1"/>
    <col min="3" max="3" width="40.42578125" style="77" customWidth="1"/>
    <col min="4" max="4" width="5.5703125" style="77" customWidth="1"/>
    <col min="5" max="5" width="8.5703125" style="96" customWidth="1"/>
    <col min="6" max="6" width="9.85546875" style="77" customWidth="1"/>
    <col min="7" max="7" width="13.85546875" style="77" customWidth="1"/>
    <col min="8" max="8" width="11" style="77" hidden="1" customWidth="1"/>
    <col min="9" max="9" width="9.7109375" style="77" hidden="1" customWidth="1"/>
    <col min="10" max="10" width="11.28515625" style="77" hidden="1" customWidth="1"/>
    <col min="11" max="11" width="10.42578125" style="77" hidden="1" customWidth="1"/>
    <col min="12" max="12" width="75.42578125" style="77" customWidth="1"/>
    <col min="13" max="13" width="45.28515625" style="77" customWidth="1"/>
    <col min="14" max="55" width="9.140625" style="77"/>
    <col min="56" max="56" width="62.28515625" style="77" customWidth="1"/>
    <col min="57" max="16384" width="9.140625" style="77"/>
  </cols>
  <sheetData>
    <row r="1" spans="1:104" ht="15" customHeight="1" x14ac:dyDescent="0.25">
      <c r="A1" s="172" t="s">
        <v>526</v>
      </c>
      <c r="B1" s="172"/>
      <c r="C1" s="172"/>
      <c r="D1" s="172"/>
      <c r="E1" s="172"/>
      <c r="F1" s="172"/>
      <c r="G1" s="172"/>
    </row>
    <row r="2" spans="1:104" ht="3" customHeight="1" thickBot="1" x14ac:dyDescent="0.25">
      <c r="B2" s="78"/>
      <c r="C2" s="79"/>
      <c r="D2" s="79"/>
      <c r="E2" s="80"/>
      <c r="F2" s="79"/>
      <c r="G2" s="79"/>
    </row>
    <row r="3" spans="1:104" ht="13.5" customHeight="1" thickTop="1" x14ac:dyDescent="0.2">
      <c r="A3" s="81" t="s">
        <v>19</v>
      </c>
      <c r="B3" s="82"/>
      <c r="C3" s="83"/>
      <c r="D3" s="84" t="s">
        <v>415</v>
      </c>
      <c r="E3" s="85"/>
      <c r="F3" s="86"/>
      <c r="G3" s="87"/>
    </row>
    <row r="4" spans="1:104" ht="13.5" customHeight="1" thickBot="1" x14ac:dyDescent="0.25">
      <c r="A4" s="88" t="s">
        <v>20</v>
      </c>
      <c r="B4" s="89"/>
      <c r="C4" s="90"/>
      <c r="D4" s="91" t="s">
        <v>1</v>
      </c>
      <c r="E4" s="92"/>
      <c r="F4" s="93"/>
      <c r="G4" s="94"/>
    </row>
    <row r="5" spans="1:104" ht="13.5" thickTop="1" x14ac:dyDescent="0.2">
      <c r="A5" s="95"/>
    </row>
    <row r="6" spans="1:104" s="101" customFormat="1" ht="26.25" customHeight="1" x14ac:dyDescent="0.2">
      <c r="A6" s="97" t="s">
        <v>21</v>
      </c>
      <c r="B6" s="98" t="s">
        <v>22</v>
      </c>
      <c r="C6" s="98" t="s">
        <v>23</v>
      </c>
      <c r="D6" s="98" t="s">
        <v>24</v>
      </c>
      <c r="E6" s="98" t="s">
        <v>25</v>
      </c>
      <c r="F6" s="98" t="s">
        <v>26</v>
      </c>
      <c r="G6" s="99" t="s">
        <v>27</v>
      </c>
      <c r="H6" s="100" t="s">
        <v>28</v>
      </c>
      <c r="I6" s="100" t="s">
        <v>29</v>
      </c>
      <c r="J6" s="100" t="s">
        <v>30</v>
      </c>
      <c r="K6" s="100" t="s">
        <v>31</v>
      </c>
    </row>
    <row r="7" spans="1:104" ht="14.25" customHeight="1" x14ac:dyDescent="0.2">
      <c r="A7" s="102" t="s">
        <v>32</v>
      </c>
      <c r="B7" s="103" t="s">
        <v>33</v>
      </c>
      <c r="C7" s="104" t="s">
        <v>34</v>
      </c>
      <c r="D7" s="105"/>
      <c r="E7" s="106"/>
      <c r="F7" s="106"/>
      <c r="G7" s="107"/>
      <c r="H7" s="108"/>
      <c r="I7" s="109"/>
      <c r="J7" s="108"/>
      <c r="K7" s="109"/>
      <c r="O7" s="110"/>
    </row>
    <row r="8" spans="1:104" x14ac:dyDescent="0.2">
      <c r="A8" s="111">
        <v>1</v>
      </c>
      <c r="B8" s="112" t="s">
        <v>68</v>
      </c>
      <c r="C8" s="113" t="s">
        <v>69</v>
      </c>
      <c r="D8" s="114" t="s">
        <v>48</v>
      </c>
      <c r="E8" s="115">
        <v>2.25</v>
      </c>
      <c r="F8" s="116"/>
      <c r="G8" s="117">
        <f>E8*F8</f>
        <v>0</v>
      </c>
      <c r="H8" s="118">
        <v>0</v>
      </c>
      <c r="I8" s="119">
        <f>E8*H8</f>
        <v>0</v>
      </c>
      <c r="J8" s="118">
        <v>0</v>
      </c>
      <c r="K8" s="119">
        <f>E8*J8</f>
        <v>0</v>
      </c>
      <c r="O8" s="110"/>
      <c r="Z8" s="120"/>
      <c r="AA8" s="120">
        <v>1</v>
      </c>
      <c r="AB8" s="120">
        <v>1</v>
      </c>
      <c r="AC8" s="120">
        <v>1</v>
      </c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CA8" s="120">
        <v>1</v>
      </c>
      <c r="CB8" s="120">
        <v>1</v>
      </c>
      <c r="CZ8" s="77">
        <v>1</v>
      </c>
    </row>
    <row r="9" spans="1:104" x14ac:dyDescent="0.2">
      <c r="A9" s="121"/>
      <c r="B9" s="122"/>
      <c r="C9" s="170" t="s">
        <v>357</v>
      </c>
      <c r="D9" s="171"/>
      <c r="E9" s="125">
        <v>2.25</v>
      </c>
      <c r="F9" s="126"/>
      <c r="G9" s="127"/>
      <c r="H9" s="128"/>
      <c r="I9" s="123"/>
      <c r="K9" s="123"/>
      <c r="M9" s="129" t="s">
        <v>357</v>
      </c>
      <c r="O9" s="11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30" t="e">
        <f>#REF!</f>
        <v>#REF!</v>
      </c>
      <c r="BE9" s="120"/>
      <c r="BF9" s="120"/>
      <c r="BG9" s="120"/>
      <c r="BH9" s="120"/>
      <c r="BI9" s="120"/>
      <c r="BJ9" s="120"/>
      <c r="BK9" s="120"/>
    </row>
    <row r="10" spans="1:104" x14ac:dyDescent="0.2">
      <c r="A10" s="111">
        <v>2</v>
      </c>
      <c r="B10" s="112" t="s">
        <v>72</v>
      </c>
      <c r="C10" s="113" t="s">
        <v>73</v>
      </c>
      <c r="D10" s="114" t="s">
        <v>48</v>
      </c>
      <c r="E10" s="115">
        <v>2.25</v>
      </c>
      <c r="F10" s="116"/>
      <c r="G10" s="117">
        <f>E10*F10</f>
        <v>0</v>
      </c>
      <c r="H10" s="118">
        <v>0</v>
      </c>
      <c r="I10" s="119">
        <f>E10*H10</f>
        <v>0</v>
      </c>
      <c r="J10" s="118">
        <v>0</v>
      </c>
      <c r="K10" s="119">
        <f>E10*J10</f>
        <v>0</v>
      </c>
      <c r="O10" s="110"/>
      <c r="Z10" s="120"/>
      <c r="AA10" s="120">
        <v>1</v>
      </c>
      <c r="AB10" s="120">
        <v>1</v>
      </c>
      <c r="AC10" s="120">
        <v>1</v>
      </c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CA10" s="120">
        <v>1</v>
      </c>
      <c r="CB10" s="120">
        <v>1</v>
      </c>
      <c r="CZ10" s="77">
        <v>1</v>
      </c>
    </row>
    <row r="11" spans="1:104" x14ac:dyDescent="0.2">
      <c r="A11" s="111">
        <v>3</v>
      </c>
      <c r="B11" s="112" t="s">
        <v>358</v>
      </c>
      <c r="C11" s="113" t="s">
        <v>359</v>
      </c>
      <c r="D11" s="114" t="s">
        <v>119</v>
      </c>
      <c r="E11" s="115">
        <v>8</v>
      </c>
      <c r="F11" s="116"/>
      <c r="G11" s="117">
        <f>E11*F11</f>
        <v>0</v>
      </c>
      <c r="H11" s="118">
        <v>5.2199999999999998E-3</v>
      </c>
      <c r="I11" s="119">
        <f>E11*H11</f>
        <v>4.1759999999999999E-2</v>
      </c>
      <c r="J11" s="118">
        <v>0</v>
      </c>
      <c r="K11" s="119">
        <f>E11*J11</f>
        <v>0</v>
      </c>
      <c r="O11" s="110"/>
      <c r="Z11" s="120"/>
      <c r="AA11" s="120">
        <v>1</v>
      </c>
      <c r="AB11" s="120">
        <v>0</v>
      </c>
      <c r="AC11" s="120">
        <v>0</v>
      </c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CA11" s="120">
        <v>1</v>
      </c>
      <c r="CB11" s="120">
        <v>0</v>
      </c>
      <c r="CZ11" s="77">
        <v>1</v>
      </c>
    </row>
    <row r="12" spans="1:104" x14ac:dyDescent="0.2">
      <c r="A12" s="111">
        <v>4</v>
      </c>
      <c r="B12" s="112" t="s">
        <v>74</v>
      </c>
      <c r="C12" s="113" t="s">
        <v>75</v>
      </c>
      <c r="D12" s="114" t="s">
        <v>48</v>
      </c>
      <c r="E12" s="115">
        <v>26.8</v>
      </c>
      <c r="F12" s="116"/>
      <c r="G12" s="117">
        <f>E12*F12</f>
        <v>0</v>
      </c>
      <c r="H12" s="118">
        <v>0</v>
      </c>
      <c r="I12" s="119">
        <f>E12*H12</f>
        <v>0</v>
      </c>
      <c r="J12" s="118">
        <v>0</v>
      </c>
      <c r="K12" s="119">
        <f>E12*J12</f>
        <v>0</v>
      </c>
      <c r="O12" s="110"/>
      <c r="Z12" s="120"/>
      <c r="AA12" s="120">
        <v>1</v>
      </c>
      <c r="AB12" s="120">
        <v>1</v>
      </c>
      <c r="AC12" s="120">
        <v>1</v>
      </c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CA12" s="120">
        <v>1</v>
      </c>
      <c r="CB12" s="120">
        <v>1</v>
      </c>
      <c r="CZ12" s="77">
        <v>1</v>
      </c>
    </row>
    <row r="13" spans="1:104" x14ac:dyDescent="0.2">
      <c r="A13" s="121"/>
      <c r="B13" s="122"/>
      <c r="C13" s="170" t="s">
        <v>360</v>
      </c>
      <c r="D13" s="171"/>
      <c r="E13" s="125">
        <v>26.8</v>
      </c>
      <c r="F13" s="126"/>
      <c r="G13" s="127"/>
      <c r="H13" s="128"/>
      <c r="I13" s="123"/>
      <c r="K13" s="123"/>
      <c r="M13" s="129" t="s">
        <v>360</v>
      </c>
      <c r="O13" s="11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30" t="str">
        <f>C12</f>
        <v>Vodorovné přemístění výkopku z hor.1-4 do 10000 m</v>
      </c>
      <c r="BE13" s="120"/>
      <c r="BF13" s="120"/>
      <c r="BG13" s="120"/>
      <c r="BH13" s="120"/>
      <c r="BI13" s="120"/>
      <c r="BJ13" s="120"/>
      <c r="BK13" s="120"/>
    </row>
    <row r="14" spans="1:104" x14ac:dyDescent="0.2">
      <c r="A14" s="111">
        <v>5</v>
      </c>
      <c r="B14" s="112" t="s">
        <v>77</v>
      </c>
      <c r="C14" s="113" t="s">
        <v>78</v>
      </c>
      <c r="D14" s="114" t="s">
        <v>48</v>
      </c>
      <c r="E14" s="115">
        <v>26.8</v>
      </c>
      <c r="F14" s="116"/>
      <c r="G14" s="117">
        <f>E14*F14</f>
        <v>0</v>
      </c>
      <c r="H14" s="118">
        <v>0</v>
      </c>
      <c r="I14" s="119">
        <f>E14*H14</f>
        <v>0</v>
      </c>
      <c r="J14" s="118">
        <v>0</v>
      </c>
      <c r="K14" s="119">
        <f>E14*J14</f>
        <v>0</v>
      </c>
      <c r="O14" s="110"/>
      <c r="Z14" s="120"/>
      <c r="AA14" s="120">
        <v>1</v>
      </c>
      <c r="AB14" s="120">
        <v>1</v>
      </c>
      <c r="AC14" s="120">
        <v>1</v>
      </c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CA14" s="120">
        <v>1</v>
      </c>
      <c r="CB14" s="120">
        <v>1</v>
      </c>
      <c r="CZ14" s="77">
        <v>1</v>
      </c>
    </row>
    <row r="15" spans="1:104" x14ac:dyDescent="0.2">
      <c r="A15" s="111">
        <v>6</v>
      </c>
      <c r="B15" s="112" t="s">
        <v>361</v>
      </c>
      <c r="C15" s="113" t="s">
        <v>362</v>
      </c>
      <c r="D15" s="114" t="s">
        <v>48</v>
      </c>
      <c r="E15" s="115">
        <v>26.8</v>
      </c>
      <c r="F15" s="116"/>
      <c r="G15" s="117">
        <f>E15*F15</f>
        <v>0</v>
      </c>
      <c r="H15" s="118">
        <v>0</v>
      </c>
      <c r="I15" s="119">
        <f>E15*H15</f>
        <v>0</v>
      </c>
      <c r="J15" s="118"/>
      <c r="K15" s="119">
        <f>E15*J15</f>
        <v>0</v>
      </c>
      <c r="O15" s="110"/>
      <c r="Z15" s="120"/>
      <c r="AA15" s="120">
        <v>12</v>
      </c>
      <c r="AB15" s="120">
        <v>0</v>
      </c>
      <c r="AC15" s="120">
        <v>1</v>
      </c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CA15" s="120">
        <v>12</v>
      </c>
      <c r="CB15" s="120">
        <v>0</v>
      </c>
      <c r="CZ15" s="77">
        <v>1</v>
      </c>
    </row>
    <row r="16" spans="1:104" x14ac:dyDescent="0.2">
      <c r="A16" s="131" t="s">
        <v>36</v>
      </c>
      <c r="B16" s="132" t="s">
        <v>33</v>
      </c>
      <c r="C16" s="133" t="s">
        <v>34</v>
      </c>
      <c r="D16" s="134"/>
      <c r="E16" s="135"/>
      <c r="F16" s="135"/>
      <c r="G16" s="136">
        <f>SUM(G7:G15)</f>
        <v>0</v>
      </c>
      <c r="H16" s="137"/>
      <c r="I16" s="138">
        <f>SUM(I7:I15)</f>
        <v>4.1759999999999999E-2</v>
      </c>
      <c r="J16" s="139"/>
      <c r="K16" s="138">
        <f>SUM(K7:K15)</f>
        <v>0</v>
      </c>
      <c r="O16" s="110"/>
      <c r="X16" s="140">
        <f>K16</f>
        <v>0</v>
      </c>
      <c r="Y16" s="140">
        <f>I16</f>
        <v>4.1759999999999999E-2</v>
      </c>
      <c r="Z16" s="141">
        <f>G16</f>
        <v>0</v>
      </c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42"/>
      <c r="BB16" s="142"/>
      <c r="BC16" s="142"/>
      <c r="BD16" s="142"/>
      <c r="BE16" s="142"/>
      <c r="BF16" s="142"/>
      <c r="BG16" s="120"/>
      <c r="BH16" s="120"/>
      <c r="BI16" s="120"/>
      <c r="BJ16" s="120"/>
      <c r="BK16" s="120"/>
    </row>
    <row r="17" spans="1:104" ht="14.25" customHeight="1" x14ac:dyDescent="0.2">
      <c r="A17" s="102" t="s">
        <v>32</v>
      </c>
      <c r="B17" s="103" t="s">
        <v>363</v>
      </c>
      <c r="C17" s="104" t="s">
        <v>364</v>
      </c>
      <c r="D17" s="105"/>
      <c r="E17" s="106"/>
      <c r="F17" s="106"/>
      <c r="G17" s="107"/>
      <c r="H17" s="108"/>
      <c r="I17" s="109"/>
      <c r="J17" s="108"/>
      <c r="K17" s="109"/>
      <c r="O17" s="110"/>
    </row>
    <row r="18" spans="1:104" x14ac:dyDescent="0.2">
      <c r="A18" s="111">
        <v>7</v>
      </c>
      <c r="B18" s="112" t="s">
        <v>365</v>
      </c>
      <c r="C18" s="113" t="s">
        <v>366</v>
      </c>
      <c r="D18" s="114" t="s">
        <v>48</v>
      </c>
      <c r="E18" s="115">
        <v>0.9</v>
      </c>
      <c r="F18" s="116"/>
      <c r="G18" s="117">
        <f>E18*F18</f>
        <v>0</v>
      </c>
      <c r="H18" s="118">
        <v>2.4169299999999998</v>
      </c>
      <c r="I18" s="119">
        <f>E18*H18</f>
        <v>2.1752370000000001</v>
      </c>
      <c r="J18" s="118">
        <v>0</v>
      </c>
      <c r="K18" s="119">
        <f>E18*J18</f>
        <v>0</v>
      </c>
      <c r="O18" s="110"/>
      <c r="Z18" s="120"/>
      <c r="AA18" s="120">
        <v>1</v>
      </c>
      <c r="AB18" s="120">
        <v>1</v>
      </c>
      <c r="AC18" s="120">
        <v>1</v>
      </c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CA18" s="120">
        <v>1</v>
      </c>
      <c r="CB18" s="120">
        <v>1</v>
      </c>
      <c r="CZ18" s="77">
        <v>1</v>
      </c>
    </row>
    <row r="19" spans="1:104" x14ac:dyDescent="0.2">
      <c r="A19" s="121"/>
      <c r="B19" s="122"/>
      <c r="C19" s="170" t="s">
        <v>367</v>
      </c>
      <c r="D19" s="171"/>
      <c r="E19" s="125">
        <v>0.9</v>
      </c>
      <c r="F19" s="126"/>
      <c r="G19" s="127"/>
      <c r="H19" s="128"/>
      <c r="I19" s="123"/>
      <c r="K19" s="123"/>
      <c r="M19" s="129" t="s">
        <v>367</v>
      </c>
      <c r="O19" s="11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30" t="str">
        <f>C18</f>
        <v>Beton základových patek prostý C 16/20 (B 20)</v>
      </c>
      <c r="BE19" s="120"/>
      <c r="BF19" s="120"/>
      <c r="BG19" s="120"/>
      <c r="BH19" s="120"/>
      <c r="BI19" s="120"/>
      <c r="BJ19" s="120"/>
      <c r="BK19" s="120"/>
    </row>
    <row r="20" spans="1:104" x14ac:dyDescent="0.2">
      <c r="A20" s="111">
        <v>8</v>
      </c>
      <c r="B20" s="112" t="s">
        <v>368</v>
      </c>
      <c r="C20" s="113" t="s">
        <v>369</v>
      </c>
      <c r="D20" s="114" t="s">
        <v>162</v>
      </c>
      <c r="E20" s="115">
        <v>4</v>
      </c>
      <c r="F20" s="116"/>
      <c r="G20" s="117">
        <f>E20*F20</f>
        <v>0</v>
      </c>
      <c r="H20" s="118">
        <v>0</v>
      </c>
      <c r="I20" s="119">
        <f>E20*H20</f>
        <v>0</v>
      </c>
      <c r="J20" s="118"/>
      <c r="K20" s="119">
        <f>E20*J20</f>
        <v>0</v>
      </c>
      <c r="O20" s="110"/>
      <c r="Z20" s="120"/>
      <c r="AA20" s="120">
        <v>12</v>
      </c>
      <c r="AB20" s="120">
        <v>0</v>
      </c>
      <c r="AC20" s="120">
        <v>2</v>
      </c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CA20" s="120">
        <v>12</v>
      </c>
      <c r="CB20" s="120">
        <v>0</v>
      </c>
      <c r="CZ20" s="77">
        <v>1</v>
      </c>
    </row>
    <row r="21" spans="1:104" x14ac:dyDescent="0.2">
      <c r="A21" s="111">
        <v>9</v>
      </c>
      <c r="B21" s="112" t="s">
        <v>370</v>
      </c>
      <c r="C21" s="113" t="s">
        <v>371</v>
      </c>
      <c r="D21" s="114" t="s">
        <v>162</v>
      </c>
      <c r="E21" s="115">
        <v>4</v>
      </c>
      <c r="F21" s="116"/>
      <c r="G21" s="117">
        <f>E21*F21</f>
        <v>0</v>
      </c>
      <c r="H21" s="118">
        <v>0.12</v>
      </c>
      <c r="I21" s="119">
        <f>E21*H21</f>
        <v>0.48</v>
      </c>
      <c r="J21" s="118"/>
      <c r="K21" s="119">
        <f>E21*J21</f>
        <v>0</v>
      </c>
      <c r="O21" s="110"/>
      <c r="Z21" s="120"/>
      <c r="AA21" s="120">
        <v>12</v>
      </c>
      <c r="AB21" s="120">
        <v>0</v>
      </c>
      <c r="AC21" s="120">
        <v>3</v>
      </c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CA21" s="120">
        <v>12</v>
      </c>
      <c r="CB21" s="120">
        <v>0</v>
      </c>
      <c r="CZ21" s="77">
        <v>1</v>
      </c>
    </row>
    <row r="22" spans="1:104" x14ac:dyDescent="0.2">
      <c r="A22" s="131" t="s">
        <v>36</v>
      </c>
      <c r="B22" s="132" t="s">
        <v>363</v>
      </c>
      <c r="C22" s="133" t="s">
        <v>364</v>
      </c>
      <c r="D22" s="134"/>
      <c r="E22" s="135"/>
      <c r="F22" s="135"/>
      <c r="G22" s="136">
        <f>SUM(G17:G21)</f>
        <v>0</v>
      </c>
      <c r="H22" s="137"/>
      <c r="I22" s="138">
        <f>SUM(I17:I21)</f>
        <v>2.6552370000000001</v>
      </c>
      <c r="J22" s="139"/>
      <c r="K22" s="138">
        <f>SUM(K17:K21)</f>
        <v>0</v>
      </c>
      <c r="O22" s="110"/>
      <c r="X22" s="140">
        <f>K22</f>
        <v>0</v>
      </c>
      <c r="Y22" s="140">
        <f>I22</f>
        <v>2.6552370000000001</v>
      </c>
      <c r="Z22" s="141">
        <f>G22</f>
        <v>0</v>
      </c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42"/>
      <c r="BB22" s="142"/>
      <c r="BC22" s="142"/>
      <c r="BD22" s="142"/>
      <c r="BE22" s="142"/>
      <c r="BF22" s="142"/>
      <c r="BG22" s="120"/>
      <c r="BH22" s="120"/>
      <c r="BI22" s="120"/>
      <c r="BJ22" s="120"/>
      <c r="BK22" s="120"/>
    </row>
    <row r="23" spans="1:104" ht="14.25" customHeight="1" x14ac:dyDescent="0.2">
      <c r="A23" s="102" t="s">
        <v>32</v>
      </c>
      <c r="B23" s="103" t="s">
        <v>372</v>
      </c>
      <c r="C23" s="104" t="s">
        <v>373</v>
      </c>
      <c r="D23" s="105"/>
      <c r="E23" s="106"/>
      <c r="F23" s="106"/>
      <c r="G23" s="107"/>
      <c r="H23" s="108"/>
      <c r="I23" s="109"/>
      <c r="J23" s="108"/>
      <c r="K23" s="109"/>
      <c r="O23" s="110"/>
    </row>
    <row r="24" spans="1:104" x14ac:dyDescent="0.2">
      <c r="A24" s="111">
        <v>10</v>
      </c>
      <c r="B24" s="112" t="s">
        <v>374</v>
      </c>
      <c r="C24" s="113" t="s">
        <v>375</v>
      </c>
      <c r="D24" s="114" t="s">
        <v>119</v>
      </c>
      <c r="E24" s="115">
        <v>270</v>
      </c>
      <c r="F24" s="116"/>
      <c r="G24" s="117">
        <f>E24*F24</f>
        <v>0</v>
      </c>
      <c r="H24" s="118">
        <v>0</v>
      </c>
      <c r="I24" s="119">
        <f>E24*H24</f>
        <v>0</v>
      </c>
      <c r="J24" s="118">
        <v>0</v>
      </c>
      <c r="K24" s="119">
        <f>E24*J24</f>
        <v>0</v>
      </c>
      <c r="O24" s="110"/>
      <c r="Z24" s="120"/>
      <c r="AA24" s="120">
        <v>1</v>
      </c>
      <c r="AB24" s="120">
        <v>9</v>
      </c>
      <c r="AC24" s="120">
        <v>9</v>
      </c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CA24" s="120">
        <v>1</v>
      </c>
      <c r="CB24" s="120">
        <v>9</v>
      </c>
      <c r="CZ24" s="77">
        <v>4</v>
      </c>
    </row>
    <row r="25" spans="1:104" x14ac:dyDescent="0.2">
      <c r="A25" s="121"/>
      <c r="B25" s="122"/>
      <c r="C25" s="170" t="s">
        <v>376</v>
      </c>
      <c r="D25" s="171"/>
      <c r="E25" s="125">
        <v>270</v>
      </c>
      <c r="F25" s="126"/>
      <c r="G25" s="127"/>
      <c r="H25" s="128"/>
      <c r="I25" s="123"/>
      <c r="K25" s="123"/>
      <c r="M25" s="129" t="s">
        <v>376</v>
      </c>
      <c r="O25" s="11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30" t="str">
        <f>C24</f>
        <v>Roztažení a položení trubky HDPE podél výkopu</v>
      </c>
      <c r="BE25" s="120"/>
      <c r="BF25" s="120"/>
      <c r="BG25" s="120"/>
      <c r="BH25" s="120"/>
      <c r="BI25" s="120"/>
      <c r="BJ25" s="120"/>
      <c r="BK25" s="120"/>
    </row>
    <row r="26" spans="1:104" x14ac:dyDescent="0.2">
      <c r="A26" s="111">
        <v>11</v>
      </c>
      <c r="B26" s="112" t="s">
        <v>377</v>
      </c>
      <c r="C26" s="113" t="s">
        <v>378</v>
      </c>
      <c r="D26" s="114" t="s">
        <v>119</v>
      </c>
      <c r="E26" s="115">
        <v>18</v>
      </c>
      <c r="F26" s="116"/>
      <c r="G26" s="117">
        <f>E26*F26</f>
        <v>0</v>
      </c>
      <c r="H26" s="118">
        <v>0</v>
      </c>
      <c r="I26" s="119">
        <f>E26*H26</f>
        <v>0</v>
      </c>
      <c r="J26" s="118">
        <v>0</v>
      </c>
      <c r="K26" s="119">
        <f>E26*J26</f>
        <v>0</v>
      </c>
      <c r="O26" s="110"/>
      <c r="Z26" s="120"/>
      <c r="AA26" s="120">
        <v>1</v>
      </c>
      <c r="AB26" s="120">
        <v>9</v>
      </c>
      <c r="AC26" s="120">
        <v>9</v>
      </c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CA26" s="120">
        <v>1</v>
      </c>
      <c r="CB26" s="120">
        <v>9</v>
      </c>
      <c r="CZ26" s="77">
        <v>4</v>
      </c>
    </row>
    <row r="27" spans="1:104" x14ac:dyDescent="0.2">
      <c r="A27" s="111">
        <v>12</v>
      </c>
      <c r="B27" s="112" t="s">
        <v>379</v>
      </c>
      <c r="C27" s="113" t="s">
        <v>380</v>
      </c>
      <c r="D27" s="114" t="s">
        <v>119</v>
      </c>
      <c r="E27" s="115">
        <v>252</v>
      </c>
      <c r="F27" s="116"/>
      <c r="G27" s="117">
        <f>E27*F27</f>
        <v>0</v>
      </c>
      <c r="H27" s="118">
        <v>0</v>
      </c>
      <c r="I27" s="119">
        <f>E27*H27</f>
        <v>0</v>
      </c>
      <c r="J27" s="118"/>
      <c r="K27" s="119">
        <f>E27*J27</f>
        <v>0</v>
      </c>
      <c r="O27" s="110"/>
      <c r="Z27" s="120"/>
      <c r="AA27" s="120">
        <v>12</v>
      </c>
      <c r="AB27" s="120">
        <v>0</v>
      </c>
      <c r="AC27" s="120">
        <v>11</v>
      </c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CA27" s="120">
        <v>12</v>
      </c>
      <c r="CB27" s="120">
        <v>0</v>
      </c>
      <c r="CZ27" s="77">
        <v>4</v>
      </c>
    </row>
    <row r="28" spans="1:104" x14ac:dyDescent="0.2">
      <c r="A28" s="111">
        <v>13</v>
      </c>
      <c r="B28" s="112" t="s">
        <v>381</v>
      </c>
      <c r="C28" s="113" t="s">
        <v>382</v>
      </c>
      <c r="D28" s="114" t="s">
        <v>119</v>
      </c>
      <c r="E28" s="115">
        <v>18.54</v>
      </c>
      <c r="F28" s="116"/>
      <c r="G28" s="117">
        <f>E28*F28</f>
        <v>0</v>
      </c>
      <c r="H28" s="118">
        <v>3.0000000000000001E-3</v>
      </c>
      <c r="I28" s="119">
        <f>E28*H28</f>
        <v>5.5619999999999996E-2</v>
      </c>
      <c r="J28" s="118"/>
      <c r="K28" s="119">
        <f>E28*J28</f>
        <v>0</v>
      </c>
      <c r="O28" s="110"/>
      <c r="Z28" s="120"/>
      <c r="AA28" s="120">
        <v>12</v>
      </c>
      <c r="AB28" s="120">
        <v>0</v>
      </c>
      <c r="AC28" s="120">
        <v>12</v>
      </c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CA28" s="120">
        <v>12</v>
      </c>
      <c r="CB28" s="120">
        <v>0</v>
      </c>
      <c r="CZ28" s="77">
        <v>4</v>
      </c>
    </row>
    <row r="29" spans="1:104" x14ac:dyDescent="0.2">
      <c r="A29" s="121"/>
      <c r="B29" s="122"/>
      <c r="C29" s="170" t="s">
        <v>383</v>
      </c>
      <c r="D29" s="171"/>
      <c r="E29" s="125">
        <v>18.54</v>
      </c>
      <c r="F29" s="126"/>
      <c r="G29" s="127"/>
      <c r="H29" s="128"/>
      <c r="I29" s="123"/>
      <c r="K29" s="123"/>
      <c r="M29" s="129" t="s">
        <v>383</v>
      </c>
      <c r="O29" s="11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30" t="str">
        <f>C28</f>
        <v>Trubka kopoflex  40</v>
      </c>
      <c r="BE29" s="120"/>
      <c r="BF29" s="120"/>
      <c r="BG29" s="120"/>
      <c r="BH29" s="120"/>
      <c r="BI29" s="120"/>
      <c r="BJ29" s="120"/>
      <c r="BK29" s="120"/>
    </row>
    <row r="30" spans="1:104" x14ac:dyDescent="0.2">
      <c r="A30" s="111">
        <v>14</v>
      </c>
      <c r="B30" s="112" t="s">
        <v>384</v>
      </c>
      <c r="C30" s="113" t="s">
        <v>385</v>
      </c>
      <c r="D30" s="114" t="s">
        <v>119</v>
      </c>
      <c r="E30" s="115">
        <v>778.68</v>
      </c>
      <c r="F30" s="116"/>
      <c r="G30" s="117">
        <f>E30*F30</f>
        <v>0</v>
      </c>
      <c r="H30" s="118">
        <v>1E-3</v>
      </c>
      <c r="I30" s="119">
        <f>E30*H30</f>
        <v>0.77867999999999993</v>
      </c>
      <c r="J30" s="118"/>
      <c r="K30" s="119">
        <f>E30*J30</f>
        <v>0</v>
      </c>
      <c r="O30" s="110"/>
      <c r="Z30" s="120"/>
      <c r="AA30" s="120">
        <v>12</v>
      </c>
      <c r="AB30" s="120">
        <v>0</v>
      </c>
      <c r="AC30" s="120">
        <v>13</v>
      </c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CA30" s="120">
        <v>12</v>
      </c>
      <c r="CB30" s="120">
        <v>0</v>
      </c>
      <c r="CZ30" s="77">
        <v>4</v>
      </c>
    </row>
    <row r="31" spans="1:104" x14ac:dyDescent="0.2">
      <c r="A31" s="121"/>
      <c r="B31" s="122"/>
      <c r="C31" s="170" t="s">
        <v>386</v>
      </c>
      <c r="D31" s="171"/>
      <c r="E31" s="125">
        <v>778.68</v>
      </c>
      <c r="F31" s="126"/>
      <c r="G31" s="127"/>
      <c r="H31" s="128"/>
      <c r="I31" s="123"/>
      <c r="K31" s="123"/>
      <c r="M31" s="129" t="s">
        <v>386</v>
      </c>
      <c r="O31" s="11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30" t="str">
        <f>C30</f>
        <v>Mikrotrubička 14/10</v>
      </c>
      <c r="BE31" s="120"/>
      <c r="BF31" s="120"/>
      <c r="BG31" s="120"/>
      <c r="BH31" s="120"/>
      <c r="BI31" s="120"/>
      <c r="BJ31" s="120"/>
      <c r="BK31" s="120"/>
    </row>
    <row r="32" spans="1:104" x14ac:dyDescent="0.2">
      <c r="A32" s="111">
        <v>15</v>
      </c>
      <c r="B32" s="112" t="s">
        <v>387</v>
      </c>
      <c r="C32" s="113" t="s">
        <v>388</v>
      </c>
      <c r="D32" s="114" t="s">
        <v>162</v>
      </c>
      <c r="E32" s="115">
        <v>18</v>
      </c>
      <c r="F32" s="116"/>
      <c r="G32" s="117">
        <f>E32*F32</f>
        <v>0</v>
      </c>
      <c r="H32" s="118">
        <v>1E-4</v>
      </c>
      <c r="I32" s="119">
        <f>E32*H32</f>
        <v>1.8000000000000002E-3</v>
      </c>
      <c r="J32" s="118"/>
      <c r="K32" s="119">
        <f>E32*J32</f>
        <v>0</v>
      </c>
      <c r="O32" s="110"/>
      <c r="Z32" s="120"/>
      <c r="AA32" s="120">
        <v>12</v>
      </c>
      <c r="AB32" s="120">
        <v>0</v>
      </c>
      <c r="AC32" s="120">
        <v>14</v>
      </c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CA32" s="120">
        <v>12</v>
      </c>
      <c r="CB32" s="120">
        <v>0</v>
      </c>
      <c r="CZ32" s="77">
        <v>4</v>
      </c>
    </row>
    <row r="33" spans="1:104" x14ac:dyDescent="0.2">
      <c r="A33" s="111">
        <v>16</v>
      </c>
      <c r="B33" s="112" t="s">
        <v>389</v>
      </c>
      <c r="C33" s="113" t="s">
        <v>390</v>
      </c>
      <c r="D33" s="114" t="s">
        <v>162</v>
      </c>
      <c r="E33" s="115">
        <v>2</v>
      </c>
      <c r="F33" s="116"/>
      <c r="G33" s="117">
        <f>E33*F33</f>
        <v>0</v>
      </c>
      <c r="H33" s="118">
        <v>0</v>
      </c>
      <c r="I33" s="119">
        <f>E33*H33</f>
        <v>0</v>
      </c>
      <c r="J33" s="118"/>
      <c r="K33" s="119">
        <f>E33*J33</f>
        <v>0</v>
      </c>
      <c r="O33" s="110"/>
      <c r="Z33" s="120"/>
      <c r="AA33" s="120">
        <v>12</v>
      </c>
      <c r="AB33" s="120">
        <v>0</v>
      </c>
      <c r="AC33" s="120">
        <v>15</v>
      </c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CA33" s="120">
        <v>12</v>
      </c>
      <c r="CB33" s="120">
        <v>0</v>
      </c>
      <c r="CZ33" s="77">
        <v>4</v>
      </c>
    </row>
    <row r="34" spans="1:104" x14ac:dyDescent="0.2">
      <c r="A34" s="111">
        <v>17</v>
      </c>
      <c r="B34" s="112" t="s">
        <v>391</v>
      </c>
      <c r="C34" s="113" t="s">
        <v>392</v>
      </c>
      <c r="D34" s="114" t="s">
        <v>162</v>
      </c>
      <c r="E34" s="115">
        <v>1</v>
      </c>
      <c r="F34" s="116"/>
      <c r="G34" s="117">
        <f>E34*F34</f>
        <v>0</v>
      </c>
      <c r="H34" s="118">
        <v>0</v>
      </c>
      <c r="I34" s="119">
        <f>E34*H34</f>
        <v>0</v>
      </c>
      <c r="J34" s="118"/>
      <c r="K34" s="119">
        <f>E34*J34</f>
        <v>0</v>
      </c>
      <c r="O34" s="110"/>
      <c r="Z34" s="120"/>
      <c r="AA34" s="120">
        <v>12</v>
      </c>
      <c r="AB34" s="120">
        <v>0</v>
      </c>
      <c r="AC34" s="120">
        <v>16</v>
      </c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CA34" s="120">
        <v>12</v>
      </c>
      <c r="CB34" s="120">
        <v>0</v>
      </c>
      <c r="CZ34" s="77">
        <v>4</v>
      </c>
    </row>
    <row r="35" spans="1:104" ht="22.5" x14ac:dyDescent="0.2">
      <c r="A35" s="111">
        <v>18</v>
      </c>
      <c r="B35" s="112" t="s">
        <v>393</v>
      </c>
      <c r="C35" s="113" t="s">
        <v>394</v>
      </c>
      <c r="D35" s="114" t="s">
        <v>119</v>
      </c>
      <c r="E35" s="115">
        <v>3.8</v>
      </c>
      <c r="F35" s="116"/>
      <c r="G35" s="117">
        <f>E35*F35</f>
        <v>0</v>
      </c>
      <c r="H35" s="118">
        <v>1.49E-3</v>
      </c>
      <c r="I35" s="119">
        <f>E35*H35</f>
        <v>5.6619999999999995E-3</v>
      </c>
      <c r="J35" s="118"/>
      <c r="K35" s="119">
        <f>E35*J35</f>
        <v>0</v>
      </c>
      <c r="O35" s="110"/>
      <c r="Z35" s="120"/>
      <c r="AA35" s="120">
        <v>3</v>
      </c>
      <c r="AB35" s="120">
        <v>0</v>
      </c>
      <c r="AC35" s="120" t="s">
        <v>393</v>
      </c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CA35" s="120">
        <v>3</v>
      </c>
      <c r="CB35" s="120">
        <v>0</v>
      </c>
      <c r="CZ35" s="77">
        <v>3</v>
      </c>
    </row>
    <row r="36" spans="1:104" x14ac:dyDescent="0.2">
      <c r="A36" s="121"/>
      <c r="B36" s="122"/>
      <c r="C36" s="170" t="s">
        <v>395</v>
      </c>
      <c r="D36" s="171"/>
      <c r="E36" s="125">
        <v>3.8</v>
      </c>
      <c r="F36" s="126"/>
      <c r="G36" s="127"/>
      <c r="H36" s="128"/>
      <c r="I36" s="123"/>
      <c r="K36" s="123"/>
      <c r="M36" s="129" t="s">
        <v>395</v>
      </c>
      <c r="O36" s="11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30" t="str">
        <f>C35</f>
        <v>Trubka ochranná  d 150 x 4,8 x 6000 mm PEHD vč. položení</v>
      </c>
      <c r="BE36" s="120"/>
      <c r="BF36" s="120"/>
      <c r="BG36" s="120"/>
      <c r="BH36" s="120"/>
      <c r="BI36" s="120"/>
      <c r="BJ36" s="120"/>
      <c r="BK36" s="120"/>
    </row>
    <row r="37" spans="1:104" ht="22.5" x14ac:dyDescent="0.2">
      <c r="A37" s="111">
        <v>19</v>
      </c>
      <c r="B37" s="112" t="s">
        <v>396</v>
      </c>
      <c r="C37" s="113" t="s">
        <v>397</v>
      </c>
      <c r="D37" s="114" t="s">
        <v>398</v>
      </c>
      <c r="E37" s="115">
        <v>12</v>
      </c>
      <c r="F37" s="116"/>
      <c r="G37" s="117">
        <f>E37*F37</f>
        <v>0</v>
      </c>
      <c r="H37" s="118">
        <v>0</v>
      </c>
      <c r="I37" s="119">
        <f>E37*H37</f>
        <v>0</v>
      </c>
      <c r="J37" s="118"/>
      <c r="K37" s="119">
        <f>E37*J37</f>
        <v>0</v>
      </c>
      <c r="O37" s="110"/>
      <c r="Z37" s="120"/>
      <c r="AA37" s="120">
        <v>10</v>
      </c>
      <c r="AB37" s="120">
        <v>0</v>
      </c>
      <c r="AC37" s="120">
        <v>8</v>
      </c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CA37" s="120">
        <v>10</v>
      </c>
      <c r="CB37" s="120">
        <v>0</v>
      </c>
      <c r="CZ37" s="77">
        <v>5</v>
      </c>
    </row>
    <row r="38" spans="1:104" x14ac:dyDescent="0.2">
      <c r="A38" s="131" t="s">
        <v>36</v>
      </c>
      <c r="B38" s="132" t="s">
        <v>372</v>
      </c>
      <c r="C38" s="133" t="s">
        <v>373</v>
      </c>
      <c r="D38" s="134"/>
      <c r="E38" s="135"/>
      <c r="F38" s="135"/>
      <c r="G38" s="136">
        <f>SUM(G23:G37)</f>
        <v>0</v>
      </c>
      <c r="H38" s="137"/>
      <c r="I38" s="138">
        <f>SUM(I23:I37)</f>
        <v>0.8417619999999999</v>
      </c>
      <c r="J38" s="139"/>
      <c r="K38" s="138">
        <f>SUM(K23:K37)</f>
        <v>0</v>
      </c>
      <c r="O38" s="110"/>
      <c r="X38" s="140">
        <f>K38</f>
        <v>0</v>
      </c>
      <c r="Y38" s="140">
        <f>I38</f>
        <v>0.8417619999999999</v>
      </c>
      <c r="Z38" s="141">
        <f>G38</f>
        <v>0</v>
      </c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42"/>
      <c r="BB38" s="142"/>
      <c r="BC38" s="142"/>
      <c r="BD38" s="142"/>
      <c r="BE38" s="142"/>
      <c r="BF38" s="142"/>
      <c r="BG38" s="120"/>
      <c r="BH38" s="120"/>
      <c r="BI38" s="120"/>
      <c r="BJ38" s="120"/>
      <c r="BK38" s="120"/>
    </row>
    <row r="39" spans="1:104" ht="14.25" customHeight="1" x14ac:dyDescent="0.2">
      <c r="A39" s="102" t="s">
        <v>32</v>
      </c>
      <c r="B39" s="103" t="s">
        <v>399</v>
      </c>
      <c r="C39" s="104" t="s">
        <v>400</v>
      </c>
      <c r="D39" s="105"/>
      <c r="E39" s="106"/>
      <c r="F39" s="106"/>
      <c r="G39" s="107"/>
      <c r="H39" s="108"/>
      <c r="I39" s="109"/>
      <c r="J39" s="108"/>
      <c r="K39" s="109"/>
      <c r="O39" s="110"/>
    </row>
    <row r="40" spans="1:104" x14ac:dyDescent="0.2">
      <c r="A40" s="111">
        <v>20</v>
      </c>
      <c r="B40" s="112" t="s">
        <v>401</v>
      </c>
      <c r="C40" s="113" t="s">
        <v>402</v>
      </c>
      <c r="D40" s="114" t="s">
        <v>403</v>
      </c>
      <c r="E40" s="115">
        <v>0.26500000000000001</v>
      </c>
      <c r="F40" s="116"/>
      <c r="G40" s="117">
        <f>E40*F40</f>
        <v>0</v>
      </c>
      <c r="H40" s="118">
        <v>0</v>
      </c>
      <c r="I40" s="119">
        <f>E40*H40</f>
        <v>0</v>
      </c>
      <c r="J40" s="118">
        <v>0</v>
      </c>
      <c r="K40" s="119">
        <f>E40*J40</f>
        <v>0</v>
      </c>
      <c r="O40" s="110"/>
      <c r="Z40" s="120"/>
      <c r="AA40" s="120">
        <v>1</v>
      </c>
      <c r="AB40" s="120">
        <v>9</v>
      </c>
      <c r="AC40" s="120">
        <v>9</v>
      </c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CA40" s="120">
        <v>1</v>
      </c>
      <c r="CB40" s="120">
        <v>9</v>
      </c>
      <c r="CZ40" s="77">
        <v>4</v>
      </c>
    </row>
    <row r="41" spans="1:104" x14ac:dyDescent="0.2">
      <c r="A41" s="111">
        <v>21</v>
      </c>
      <c r="B41" s="112" t="s">
        <v>404</v>
      </c>
      <c r="C41" s="113" t="s">
        <v>405</v>
      </c>
      <c r="D41" s="114" t="s">
        <v>119</v>
      </c>
      <c r="E41" s="115">
        <v>257</v>
      </c>
      <c r="F41" s="116"/>
      <c r="G41" s="117">
        <f>E41*F41</f>
        <v>0</v>
      </c>
      <c r="H41" s="118">
        <v>0</v>
      </c>
      <c r="I41" s="119">
        <f>E41*H41</f>
        <v>0</v>
      </c>
      <c r="J41" s="118">
        <v>0</v>
      </c>
      <c r="K41" s="119">
        <f>E41*J41</f>
        <v>0</v>
      </c>
      <c r="O41" s="110"/>
      <c r="Z41" s="120"/>
      <c r="AA41" s="120">
        <v>1</v>
      </c>
      <c r="AB41" s="120">
        <v>0</v>
      </c>
      <c r="AC41" s="120">
        <v>0</v>
      </c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CA41" s="120">
        <v>1</v>
      </c>
      <c r="CB41" s="120">
        <v>0</v>
      </c>
      <c r="CZ41" s="77">
        <v>4</v>
      </c>
    </row>
    <row r="42" spans="1:104" x14ac:dyDescent="0.2">
      <c r="A42" s="121"/>
      <c r="B42" s="122"/>
      <c r="C42" s="170" t="s">
        <v>406</v>
      </c>
      <c r="D42" s="171"/>
      <c r="E42" s="125">
        <v>257</v>
      </c>
      <c r="F42" s="126"/>
      <c r="G42" s="127"/>
      <c r="H42" s="128"/>
      <c r="I42" s="123"/>
      <c r="K42" s="123"/>
      <c r="M42" s="129" t="s">
        <v>406</v>
      </c>
      <c r="O42" s="11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30" t="str">
        <f>C41</f>
        <v>Výkop kabelové rýhy 40/80 cm  hor.3</v>
      </c>
      <c r="BE42" s="120"/>
      <c r="BF42" s="120"/>
      <c r="BG42" s="120"/>
      <c r="BH42" s="120"/>
      <c r="BI42" s="120"/>
      <c r="BJ42" s="120"/>
      <c r="BK42" s="120"/>
    </row>
    <row r="43" spans="1:104" x14ac:dyDescent="0.2">
      <c r="A43" s="111">
        <v>22</v>
      </c>
      <c r="B43" s="112" t="s">
        <v>407</v>
      </c>
      <c r="C43" s="113" t="s">
        <v>408</v>
      </c>
      <c r="D43" s="114" t="s">
        <v>119</v>
      </c>
      <c r="E43" s="115">
        <v>257</v>
      </c>
      <c r="F43" s="116"/>
      <c r="G43" s="117">
        <f>E43*F43</f>
        <v>0</v>
      </c>
      <c r="H43" s="118">
        <v>0.13242999999999999</v>
      </c>
      <c r="I43" s="119">
        <f>E43*H43</f>
        <v>34.034509999999997</v>
      </c>
      <c r="J43" s="118">
        <v>0</v>
      </c>
      <c r="K43" s="119">
        <f>E43*J43</f>
        <v>0</v>
      </c>
      <c r="O43" s="110"/>
      <c r="Z43" s="120"/>
      <c r="AA43" s="120">
        <v>1</v>
      </c>
      <c r="AB43" s="120">
        <v>9</v>
      </c>
      <c r="AC43" s="120">
        <v>9</v>
      </c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CA43" s="120">
        <v>1</v>
      </c>
      <c r="CB43" s="120">
        <v>9</v>
      </c>
      <c r="CZ43" s="77">
        <v>4</v>
      </c>
    </row>
    <row r="44" spans="1:104" x14ac:dyDescent="0.2">
      <c r="A44" s="121"/>
      <c r="B44" s="122"/>
      <c r="C44" s="170" t="s">
        <v>406</v>
      </c>
      <c r="D44" s="171"/>
      <c r="E44" s="125">
        <v>257</v>
      </c>
      <c r="F44" s="126"/>
      <c r="G44" s="127"/>
      <c r="H44" s="128"/>
      <c r="I44" s="123"/>
      <c r="K44" s="123"/>
      <c r="M44" s="129" t="s">
        <v>406</v>
      </c>
      <c r="O44" s="11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30" t="str">
        <f>C43</f>
        <v>Zřízení kab.lože v rýze do 65 cm z písku 10 cm</v>
      </c>
      <c r="BE44" s="120"/>
      <c r="BF44" s="120"/>
      <c r="BG44" s="120"/>
      <c r="BH44" s="120"/>
      <c r="BI44" s="120"/>
      <c r="BJ44" s="120"/>
      <c r="BK44" s="120"/>
    </row>
    <row r="45" spans="1:104" x14ac:dyDescent="0.2">
      <c r="A45" s="111">
        <v>23</v>
      </c>
      <c r="B45" s="112" t="s">
        <v>409</v>
      </c>
      <c r="C45" s="113" t="s">
        <v>410</v>
      </c>
      <c r="D45" s="114" t="s">
        <v>119</v>
      </c>
      <c r="E45" s="115">
        <v>257</v>
      </c>
      <c r="F45" s="116"/>
      <c r="G45" s="117">
        <f>E45*F45</f>
        <v>0</v>
      </c>
      <c r="H45" s="118">
        <v>0</v>
      </c>
      <c r="I45" s="119">
        <f>E45*H45</f>
        <v>0</v>
      </c>
      <c r="J45" s="118">
        <v>0</v>
      </c>
      <c r="K45" s="119">
        <f>E45*J45</f>
        <v>0</v>
      </c>
      <c r="O45" s="110"/>
      <c r="Z45" s="120"/>
      <c r="AA45" s="120">
        <v>1</v>
      </c>
      <c r="AB45" s="120">
        <v>9</v>
      </c>
      <c r="AC45" s="120">
        <v>9</v>
      </c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CA45" s="120">
        <v>1</v>
      </c>
      <c r="CB45" s="120">
        <v>9</v>
      </c>
      <c r="CZ45" s="77">
        <v>4</v>
      </c>
    </row>
    <row r="46" spans="1:104" x14ac:dyDescent="0.2">
      <c r="A46" s="121"/>
      <c r="B46" s="122"/>
      <c r="C46" s="170" t="s">
        <v>406</v>
      </c>
      <c r="D46" s="171"/>
      <c r="E46" s="125">
        <v>257</v>
      </c>
      <c r="F46" s="126"/>
      <c r="G46" s="127"/>
      <c r="H46" s="128"/>
      <c r="I46" s="123"/>
      <c r="K46" s="123"/>
      <c r="M46" s="129" t="s">
        <v>406</v>
      </c>
      <c r="O46" s="11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30" t="str">
        <f>C45</f>
        <v>Zakrytí kabelu výstražnou folií PVC, šířka 33 cm</v>
      </c>
      <c r="BE46" s="120"/>
      <c r="BF46" s="120"/>
      <c r="BG46" s="120"/>
      <c r="BH46" s="120"/>
      <c r="BI46" s="120"/>
      <c r="BJ46" s="120"/>
      <c r="BK46" s="120"/>
    </row>
    <row r="47" spans="1:104" x14ac:dyDescent="0.2">
      <c r="A47" s="111">
        <v>24</v>
      </c>
      <c r="B47" s="112" t="s">
        <v>411</v>
      </c>
      <c r="C47" s="113" t="s">
        <v>412</v>
      </c>
      <c r="D47" s="114" t="s">
        <v>119</v>
      </c>
      <c r="E47" s="115">
        <v>257</v>
      </c>
      <c r="F47" s="116"/>
      <c r="G47" s="117">
        <f>E47*F47</f>
        <v>0</v>
      </c>
      <c r="H47" s="118">
        <v>0</v>
      </c>
      <c r="I47" s="119">
        <f>E47*H47</f>
        <v>0</v>
      </c>
      <c r="J47" s="118">
        <v>0</v>
      </c>
      <c r="K47" s="119">
        <f>E47*J47</f>
        <v>0</v>
      </c>
      <c r="O47" s="110"/>
      <c r="Z47" s="120"/>
      <c r="AA47" s="120">
        <v>1</v>
      </c>
      <c r="AB47" s="120">
        <v>0</v>
      </c>
      <c r="AC47" s="120">
        <v>0</v>
      </c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CA47" s="120">
        <v>1</v>
      </c>
      <c r="CB47" s="120">
        <v>0</v>
      </c>
      <c r="CZ47" s="77">
        <v>4</v>
      </c>
    </row>
    <row r="48" spans="1:104" x14ac:dyDescent="0.2">
      <c r="A48" s="121"/>
      <c r="B48" s="122"/>
      <c r="C48" s="170" t="s">
        <v>406</v>
      </c>
      <c r="D48" s="171"/>
      <c r="E48" s="125">
        <v>257</v>
      </c>
      <c r="F48" s="126"/>
      <c r="G48" s="127"/>
      <c r="H48" s="128"/>
      <c r="I48" s="123"/>
      <c r="K48" s="123"/>
      <c r="M48" s="129" t="s">
        <v>406</v>
      </c>
      <c r="O48" s="11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30" t="str">
        <f>C47</f>
        <v>Zához rýhy 40/80 cm, hornina třídy 3</v>
      </c>
      <c r="BE48" s="120"/>
      <c r="BF48" s="120"/>
      <c r="BG48" s="120"/>
      <c r="BH48" s="120"/>
      <c r="BI48" s="120"/>
      <c r="BJ48" s="120"/>
      <c r="BK48" s="120"/>
    </row>
    <row r="49" spans="1:63" x14ac:dyDescent="0.2">
      <c r="A49" s="131" t="s">
        <v>36</v>
      </c>
      <c r="B49" s="132" t="s">
        <v>399</v>
      </c>
      <c r="C49" s="133" t="s">
        <v>400</v>
      </c>
      <c r="D49" s="134"/>
      <c r="E49" s="135"/>
      <c r="F49" s="135"/>
      <c r="G49" s="136">
        <f>SUM(G39:G48)</f>
        <v>0</v>
      </c>
      <c r="H49" s="137"/>
      <c r="I49" s="138">
        <f>SUM(I39:I48)</f>
        <v>34.034509999999997</v>
      </c>
      <c r="J49" s="139"/>
      <c r="K49" s="138">
        <f>SUM(K39:K48)</f>
        <v>0</v>
      </c>
      <c r="O49" s="110"/>
      <c r="X49" s="140">
        <f>K49</f>
        <v>0</v>
      </c>
      <c r="Y49" s="140">
        <f>I49</f>
        <v>34.034509999999997</v>
      </c>
      <c r="Z49" s="141">
        <f>G49</f>
        <v>0</v>
      </c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42"/>
      <c r="BB49" s="142"/>
      <c r="BC49" s="142"/>
      <c r="BD49" s="142"/>
      <c r="BE49" s="142"/>
      <c r="BF49" s="142"/>
      <c r="BG49" s="120"/>
      <c r="BH49" s="120"/>
      <c r="BI49" s="120"/>
      <c r="BJ49" s="120"/>
      <c r="BK49" s="120"/>
    </row>
    <row r="50" spans="1:63" x14ac:dyDescent="0.2">
      <c r="A50" s="143" t="s">
        <v>37</v>
      </c>
      <c r="B50" s="144" t="s">
        <v>38</v>
      </c>
      <c r="C50" s="145"/>
      <c r="D50" s="146"/>
      <c r="E50" s="147"/>
      <c r="F50" s="147"/>
      <c r="G50" s="148">
        <f>SUM(Z7:Z50)</f>
        <v>0</v>
      </c>
      <c r="H50" s="149"/>
      <c r="I50" s="150">
        <f>SUM(Y7:Y50)</f>
        <v>37.573268999999996</v>
      </c>
      <c r="J50" s="149"/>
      <c r="K50" s="150">
        <f>SUM(X7:X50)</f>
        <v>0</v>
      </c>
      <c r="O50" s="110"/>
      <c r="BA50" s="151"/>
      <c r="BB50" s="151"/>
      <c r="BC50" s="151"/>
      <c r="BD50" s="151"/>
      <c r="BE50" s="151"/>
      <c r="BF50" s="151"/>
    </row>
    <row r="51" spans="1:63" x14ac:dyDescent="0.2">
      <c r="E51" s="77"/>
    </row>
    <row r="52" spans="1:63" x14ac:dyDescent="0.2">
      <c r="A52" s="152"/>
      <c r="E52" s="77"/>
    </row>
    <row r="53" spans="1:63" x14ac:dyDescent="0.2">
      <c r="E53" s="77"/>
    </row>
    <row r="54" spans="1:63" x14ac:dyDescent="0.2">
      <c r="E54" s="77"/>
    </row>
    <row r="55" spans="1:63" x14ac:dyDescent="0.2">
      <c r="E55" s="77"/>
    </row>
    <row r="56" spans="1:63" x14ac:dyDescent="0.2">
      <c r="E56" s="77"/>
    </row>
    <row r="57" spans="1:63" x14ac:dyDescent="0.2">
      <c r="E57" s="77"/>
    </row>
    <row r="58" spans="1:63" x14ac:dyDescent="0.2">
      <c r="E58" s="77"/>
    </row>
    <row r="59" spans="1:63" x14ac:dyDescent="0.2">
      <c r="E59" s="77"/>
    </row>
    <row r="60" spans="1:63" x14ac:dyDescent="0.2">
      <c r="E60" s="77"/>
    </row>
    <row r="61" spans="1:63" x14ac:dyDescent="0.2">
      <c r="E61" s="77"/>
    </row>
    <row r="62" spans="1:63" x14ac:dyDescent="0.2">
      <c r="E62" s="77"/>
    </row>
    <row r="63" spans="1:63" x14ac:dyDescent="0.2">
      <c r="E63" s="77"/>
    </row>
    <row r="64" spans="1:63" x14ac:dyDescent="0.2">
      <c r="E64" s="77"/>
    </row>
    <row r="65" spans="5:5" x14ac:dyDescent="0.2">
      <c r="E65" s="77"/>
    </row>
    <row r="66" spans="5:5" x14ac:dyDescent="0.2">
      <c r="E66" s="77"/>
    </row>
    <row r="67" spans="5:5" x14ac:dyDescent="0.2">
      <c r="E67" s="77"/>
    </row>
    <row r="68" spans="5:5" x14ac:dyDescent="0.2">
      <c r="E68" s="77"/>
    </row>
    <row r="69" spans="5:5" x14ac:dyDescent="0.2">
      <c r="E69" s="77"/>
    </row>
    <row r="70" spans="5:5" x14ac:dyDescent="0.2">
      <c r="E70" s="77"/>
    </row>
    <row r="71" spans="5:5" x14ac:dyDescent="0.2">
      <c r="E71" s="77"/>
    </row>
    <row r="72" spans="5:5" x14ac:dyDescent="0.2">
      <c r="E72" s="77"/>
    </row>
    <row r="73" spans="5:5" x14ac:dyDescent="0.2">
      <c r="E73" s="77"/>
    </row>
    <row r="74" spans="5:5" x14ac:dyDescent="0.2">
      <c r="E74" s="77"/>
    </row>
    <row r="75" spans="5:5" x14ac:dyDescent="0.2">
      <c r="E75" s="77"/>
    </row>
    <row r="76" spans="5:5" x14ac:dyDescent="0.2">
      <c r="E76" s="77"/>
    </row>
    <row r="77" spans="5:5" x14ac:dyDescent="0.2">
      <c r="E77" s="77"/>
    </row>
    <row r="78" spans="5:5" x14ac:dyDescent="0.2">
      <c r="E78" s="77"/>
    </row>
    <row r="79" spans="5:5" x14ac:dyDescent="0.2">
      <c r="E79" s="77"/>
    </row>
    <row r="80" spans="5:5" x14ac:dyDescent="0.2">
      <c r="E80" s="77"/>
    </row>
    <row r="81" spans="5:5" x14ac:dyDescent="0.2">
      <c r="E81" s="77"/>
    </row>
    <row r="82" spans="5:5" x14ac:dyDescent="0.2">
      <c r="E82" s="77"/>
    </row>
    <row r="83" spans="5:5" x14ac:dyDescent="0.2">
      <c r="E83" s="77"/>
    </row>
    <row r="84" spans="5:5" x14ac:dyDescent="0.2">
      <c r="E84" s="77"/>
    </row>
    <row r="85" spans="5:5" x14ac:dyDescent="0.2">
      <c r="E85" s="77"/>
    </row>
    <row r="86" spans="5:5" x14ac:dyDescent="0.2">
      <c r="E86" s="77"/>
    </row>
    <row r="87" spans="5:5" x14ac:dyDescent="0.2">
      <c r="E87" s="77"/>
    </row>
    <row r="88" spans="5:5" x14ac:dyDescent="0.2">
      <c r="E88" s="77"/>
    </row>
    <row r="89" spans="5:5" x14ac:dyDescent="0.2">
      <c r="E89" s="77"/>
    </row>
    <row r="90" spans="5:5" x14ac:dyDescent="0.2">
      <c r="E90" s="77"/>
    </row>
    <row r="91" spans="5:5" x14ac:dyDescent="0.2">
      <c r="E91" s="77"/>
    </row>
    <row r="92" spans="5:5" x14ac:dyDescent="0.2">
      <c r="E92" s="77"/>
    </row>
    <row r="93" spans="5:5" x14ac:dyDescent="0.2">
      <c r="E93" s="77"/>
    </row>
    <row r="94" spans="5:5" x14ac:dyDescent="0.2">
      <c r="E94" s="77"/>
    </row>
    <row r="95" spans="5:5" x14ac:dyDescent="0.2">
      <c r="E95" s="77"/>
    </row>
    <row r="96" spans="5:5" x14ac:dyDescent="0.2">
      <c r="E96" s="77"/>
    </row>
    <row r="97" spans="1:7" x14ac:dyDescent="0.2">
      <c r="E97" s="77"/>
    </row>
    <row r="98" spans="1:7" x14ac:dyDescent="0.2">
      <c r="E98" s="77"/>
    </row>
    <row r="99" spans="1:7" x14ac:dyDescent="0.2">
      <c r="E99" s="77"/>
    </row>
    <row r="100" spans="1:7" x14ac:dyDescent="0.2">
      <c r="E100" s="77"/>
    </row>
    <row r="101" spans="1:7" x14ac:dyDescent="0.2">
      <c r="E101" s="77"/>
    </row>
    <row r="102" spans="1:7" x14ac:dyDescent="0.2">
      <c r="E102" s="77"/>
    </row>
    <row r="103" spans="1:7" x14ac:dyDescent="0.2">
      <c r="A103" s="153"/>
      <c r="B103" s="153"/>
    </row>
    <row r="104" spans="1:7" x14ac:dyDescent="0.2">
      <c r="C104" s="154"/>
      <c r="D104" s="154"/>
      <c r="E104" s="155"/>
      <c r="F104" s="154"/>
      <c r="G104" s="156"/>
    </row>
    <row r="105" spans="1:7" x14ac:dyDescent="0.2">
      <c r="A105" s="153"/>
      <c r="B105" s="153"/>
    </row>
    <row r="1022" spans="1:7" x14ac:dyDescent="0.2">
      <c r="A1022" s="157"/>
      <c r="B1022" s="158"/>
      <c r="C1022" s="159" t="s">
        <v>39</v>
      </c>
      <c r="D1022" s="160"/>
      <c r="F1022" s="96"/>
      <c r="G1022" s="123">
        <v>100000</v>
      </c>
    </row>
    <row r="1023" spans="1:7" x14ac:dyDescent="0.2">
      <c r="A1023" s="157"/>
      <c r="B1023" s="158"/>
      <c r="C1023" s="159" t="s">
        <v>40</v>
      </c>
      <c r="D1023" s="160"/>
      <c r="F1023" s="96"/>
      <c r="G1023" s="123">
        <v>100000</v>
      </c>
    </row>
    <row r="1024" spans="1:7" x14ac:dyDescent="0.2">
      <c r="A1024" s="157"/>
      <c r="B1024" s="158"/>
      <c r="C1024" s="159" t="s">
        <v>41</v>
      </c>
      <c r="D1024" s="160"/>
      <c r="F1024" s="96"/>
      <c r="G1024" s="123">
        <v>100000</v>
      </c>
    </row>
    <row r="1025" spans="1:7" x14ac:dyDescent="0.2">
      <c r="A1025" s="157"/>
      <c r="B1025" s="158"/>
      <c r="C1025" s="159" t="s">
        <v>42</v>
      </c>
      <c r="D1025" s="160"/>
      <c r="F1025" s="96"/>
      <c r="G1025" s="123">
        <v>100000</v>
      </c>
    </row>
    <row r="1026" spans="1:7" x14ac:dyDescent="0.2">
      <c r="A1026" s="157"/>
      <c r="B1026" s="158"/>
      <c r="C1026" s="159" t="s">
        <v>43</v>
      </c>
      <c r="D1026" s="160"/>
      <c r="F1026" s="96"/>
      <c r="G1026" s="123">
        <v>100000</v>
      </c>
    </row>
    <row r="1027" spans="1:7" x14ac:dyDescent="0.2">
      <c r="A1027" s="157"/>
      <c r="B1027" s="158"/>
      <c r="C1027" s="159" t="s">
        <v>44</v>
      </c>
      <c r="D1027" s="160"/>
      <c r="F1027" s="96"/>
      <c r="G1027" s="123">
        <v>100000</v>
      </c>
    </row>
    <row r="1028" spans="1:7" x14ac:dyDescent="0.2">
      <c r="A1028" s="157"/>
      <c r="B1028" s="158"/>
      <c r="C1028" s="159" t="s">
        <v>45</v>
      </c>
      <c r="D1028" s="160"/>
      <c r="F1028" s="96"/>
      <c r="G1028" s="123">
        <v>100000</v>
      </c>
    </row>
  </sheetData>
  <mergeCells count="12">
    <mergeCell ref="C46:D46"/>
    <mergeCell ref="C48:D48"/>
    <mergeCell ref="C19:D19"/>
    <mergeCell ref="C25:D25"/>
    <mergeCell ref="C29:D29"/>
    <mergeCell ref="C31:D31"/>
    <mergeCell ref="C36:D36"/>
    <mergeCell ref="A1:G1"/>
    <mergeCell ref="C9:D9"/>
    <mergeCell ref="C13:D13"/>
    <mergeCell ref="C42:D42"/>
    <mergeCell ref="C44:D44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CZ1033"/>
  <sheetViews>
    <sheetView showGridLines="0" showZeros="0" workbookViewId="0">
      <selection activeCell="F8" sqref="F8:F53"/>
    </sheetView>
  </sheetViews>
  <sheetFormatPr defaultRowHeight="12.75" x14ac:dyDescent="0.2"/>
  <cols>
    <col min="1" max="1" width="4.42578125" style="77" customWidth="1"/>
    <col min="2" max="2" width="11.5703125" style="77" customWidth="1"/>
    <col min="3" max="3" width="40.42578125" style="77" customWidth="1"/>
    <col min="4" max="4" width="5.5703125" style="77" customWidth="1"/>
    <col min="5" max="5" width="8.5703125" style="96" customWidth="1"/>
    <col min="6" max="6" width="9.85546875" style="77" customWidth="1"/>
    <col min="7" max="7" width="13.85546875" style="77" customWidth="1"/>
    <col min="8" max="8" width="11" style="77" hidden="1" customWidth="1"/>
    <col min="9" max="9" width="9.7109375" style="77" hidden="1" customWidth="1"/>
    <col min="10" max="10" width="11.28515625" style="77" hidden="1" customWidth="1"/>
    <col min="11" max="11" width="10.42578125" style="77" hidden="1" customWidth="1"/>
    <col min="12" max="12" width="75.42578125" style="77" customWidth="1"/>
    <col min="13" max="13" width="45.28515625" style="77" customWidth="1"/>
    <col min="14" max="55" width="9.140625" style="77"/>
    <col min="56" max="56" width="62.28515625" style="77" customWidth="1"/>
    <col min="57" max="16384" width="9.140625" style="77"/>
  </cols>
  <sheetData>
    <row r="1" spans="1:104" ht="15" customHeight="1" x14ac:dyDescent="0.25">
      <c r="A1" s="172" t="s">
        <v>526</v>
      </c>
      <c r="B1" s="172"/>
      <c r="C1" s="172"/>
      <c r="D1" s="172"/>
      <c r="E1" s="172"/>
      <c r="F1" s="172"/>
      <c r="G1" s="172"/>
    </row>
    <row r="2" spans="1:104" ht="3" customHeight="1" thickBot="1" x14ac:dyDescent="0.25">
      <c r="B2" s="78"/>
      <c r="C2" s="79"/>
      <c r="D2" s="79"/>
      <c r="E2" s="80"/>
      <c r="F2" s="79"/>
      <c r="G2" s="79"/>
    </row>
    <row r="3" spans="1:104" ht="13.5" customHeight="1" thickTop="1" x14ac:dyDescent="0.2">
      <c r="A3" s="81" t="s">
        <v>19</v>
      </c>
      <c r="B3" s="82"/>
      <c r="C3" s="83"/>
      <c r="D3" s="84" t="s">
        <v>456</v>
      </c>
      <c r="E3" s="85"/>
      <c r="F3" s="86"/>
      <c r="G3" s="87"/>
    </row>
    <row r="4" spans="1:104" ht="13.5" customHeight="1" thickBot="1" x14ac:dyDescent="0.25">
      <c r="A4" s="88" t="s">
        <v>20</v>
      </c>
      <c r="B4" s="89"/>
      <c r="C4" s="90"/>
      <c r="D4" s="91" t="s">
        <v>1</v>
      </c>
      <c r="E4" s="92"/>
      <c r="F4" s="93"/>
      <c r="G4" s="94"/>
    </row>
    <row r="5" spans="1:104" ht="13.5" thickTop="1" x14ac:dyDescent="0.2">
      <c r="A5" s="95"/>
    </row>
    <row r="6" spans="1:104" s="101" customFormat="1" ht="26.25" customHeight="1" x14ac:dyDescent="0.2">
      <c r="A6" s="97" t="s">
        <v>21</v>
      </c>
      <c r="B6" s="98" t="s">
        <v>22</v>
      </c>
      <c r="C6" s="98" t="s">
        <v>23</v>
      </c>
      <c r="D6" s="98" t="s">
        <v>24</v>
      </c>
      <c r="E6" s="98" t="s">
        <v>25</v>
      </c>
      <c r="F6" s="98" t="s">
        <v>26</v>
      </c>
      <c r="G6" s="99" t="s">
        <v>27</v>
      </c>
      <c r="H6" s="100" t="s">
        <v>28</v>
      </c>
      <c r="I6" s="100" t="s">
        <v>29</v>
      </c>
      <c r="J6" s="100" t="s">
        <v>30</v>
      </c>
      <c r="K6" s="100" t="s">
        <v>31</v>
      </c>
    </row>
    <row r="7" spans="1:104" ht="14.25" customHeight="1" x14ac:dyDescent="0.2">
      <c r="A7" s="102" t="s">
        <v>32</v>
      </c>
      <c r="B7" s="103" t="s">
        <v>33</v>
      </c>
      <c r="C7" s="104" t="s">
        <v>34</v>
      </c>
      <c r="D7" s="105"/>
      <c r="E7" s="106"/>
      <c r="F7" s="106"/>
      <c r="G7" s="107"/>
      <c r="H7" s="108"/>
      <c r="I7" s="109"/>
      <c r="J7" s="108"/>
      <c r="K7" s="109"/>
      <c r="O7" s="110"/>
    </row>
    <row r="8" spans="1:104" x14ac:dyDescent="0.2">
      <c r="A8" s="111">
        <v>1</v>
      </c>
      <c r="B8" s="112" t="s">
        <v>68</v>
      </c>
      <c r="C8" s="113" t="s">
        <v>69</v>
      </c>
      <c r="D8" s="114" t="s">
        <v>48</v>
      </c>
      <c r="E8" s="115">
        <v>2.56</v>
      </c>
      <c r="F8" s="116"/>
      <c r="G8" s="117">
        <f>E8*F8</f>
        <v>0</v>
      </c>
      <c r="H8" s="118">
        <v>0</v>
      </c>
      <c r="I8" s="119">
        <f>E8*H8</f>
        <v>0</v>
      </c>
      <c r="J8" s="118">
        <v>0</v>
      </c>
      <c r="K8" s="119">
        <f>E8*J8</f>
        <v>0</v>
      </c>
      <c r="O8" s="110"/>
      <c r="Z8" s="120"/>
      <c r="AA8" s="120">
        <v>1</v>
      </c>
      <c r="AB8" s="120">
        <v>1</v>
      </c>
      <c r="AC8" s="120">
        <v>1</v>
      </c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CA8" s="120">
        <v>1</v>
      </c>
      <c r="CB8" s="120">
        <v>1</v>
      </c>
      <c r="CZ8" s="77">
        <v>1</v>
      </c>
    </row>
    <row r="9" spans="1:104" x14ac:dyDescent="0.2">
      <c r="A9" s="121"/>
      <c r="B9" s="122"/>
      <c r="C9" s="170" t="s">
        <v>416</v>
      </c>
      <c r="D9" s="171"/>
      <c r="E9" s="125">
        <v>2.56</v>
      </c>
      <c r="F9" s="126"/>
      <c r="G9" s="127"/>
      <c r="H9" s="128"/>
      <c r="I9" s="123"/>
      <c r="K9" s="123"/>
      <c r="M9" s="129" t="s">
        <v>416</v>
      </c>
      <c r="O9" s="11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30" t="e">
        <f>#REF!</f>
        <v>#REF!</v>
      </c>
      <c r="BE9" s="120"/>
      <c r="BF9" s="120"/>
      <c r="BG9" s="120"/>
      <c r="BH9" s="120"/>
      <c r="BI9" s="120"/>
      <c r="BJ9" s="120"/>
      <c r="BK9" s="120"/>
    </row>
    <row r="10" spans="1:104" x14ac:dyDescent="0.2">
      <c r="A10" s="111">
        <v>2</v>
      </c>
      <c r="B10" s="112" t="s">
        <v>72</v>
      </c>
      <c r="C10" s="113" t="s">
        <v>73</v>
      </c>
      <c r="D10" s="114" t="s">
        <v>48</v>
      </c>
      <c r="E10" s="115">
        <v>2.56</v>
      </c>
      <c r="F10" s="116"/>
      <c r="G10" s="117">
        <f>E10*F10</f>
        <v>0</v>
      </c>
      <c r="H10" s="118">
        <v>0</v>
      </c>
      <c r="I10" s="119">
        <f>E10*H10</f>
        <v>0</v>
      </c>
      <c r="J10" s="118">
        <v>0</v>
      </c>
      <c r="K10" s="119">
        <f>E10*J10</f>
        <v>0</v>
      </c>
      <c r="O10" s="110"/>
      <c r="Z10" s="120"/>
      <c r="AA10" s="120">
        <v>1</v>
      </c>
      <c r="AB10" s="120">
        <v>1</v>
      </c>
      <c r="AC10" s="120">
        <v>1</v>
      </c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CA10" s="120">
        <v>1</v>
      </c>
      <c r="CB10" s="120">
        <v>1</v>
      </c>
      <c r="CZ10" s="77">
        <v>1</v>
      </c>
    </row>
    <row r="11" spans="1:104" x14ac:dyDescent="0.2">
      <c r="A11" s="111">
        <v>3</v>
      </c>
      <c r="B11" s="112" t="s">
        <v>358</v>
      </c>
      <c r="C11" s="113" t="s">
        <v>359</v>
      </c>
      <c r="D11" s="114" t="s">
        <v>119</v>
      </c>
      <c r="E11" s="115">
        <v>8</v>
      </c>
      <c r="F11" s="116"/>
      <c r="G11" s="117">
        <f>E11*F11</f>
        <v>0</v>
      </c>
      <c r="H11" s="118">
        <v>5.2199999999999998E-3</v>
      </c>
      <c r="I11" s="119">
        <f>E11*H11</f>
        <v>4.1759999999999999E-2</v>
      </c>
      <c r="J11" s="118">
        <v>0</v>
      </c>
      <c r="K11" s="119">
        <f>E11*J11</f>
        <v>0</v>
      </c>
      <c r="O11" s="110"/>
      <c r="Z11" s="120"/>
      <c r="AA11" s="120">
        <v>1</v>
      </c>
      <c r="AB11" s="120">
        <v>0</v>
      </c>
      <c r="AC11" s="120">
        <v>0</v>
      </c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CA11" s="120">
        <v>1</v>
      </c>
      <c r="CB11" s="120">
        <v>0</v>
      </c>
      <c r="CZ11" s="77">
        <v>1</v>
      </c>
    </row>
    <row r="12" spans="1:104" x14ac:dyDescent="0.2">
      <c r="A12" s="111">
        <v>4</v>
      </c>
      <c r="B12" s="112" t="s">
        <v>74</v>
      </c>
      <c r="C12" s="113" t="s">
        <v>75</v>
      </c>
      <c r="D12" s="114" t="s">
        <v>48</v>
      </c>
      <c r="E12" s="115">
        <v>25.06</v>
      </c>
      <c r="F12" s="116"/>
      <c r="G12" s="117">
        <f>E12*F12</f>
        <v>0</v>
      </c>
      <c r="H12" s="118">
        <v>0</v>
      </c>
      <c r="I12" s="119">
        <f>E12*H12</f>
        <v>0</v>
      </c>
      <c r="J12" s="118">
        <v>0</v>
      </c>
      <c r="K12" s="119">
        <f>E12*J12</f>
        <v>0</v>
      </c>
      <c r="O12" s="110"/>
      <c r="Z12" s="120"/>
      <c r="AA12" s="120">
        <v>1</v>
      </c>
      <c r="AB12" s="120">
        <v>1</v>
      </c>
      <c r="AC12" s="120">
        <v>1</v>
      </c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CA12" s="120">
        <v>1</v>
      </c>
      <c r="CB12" s="120">
        <v>1</v>
      </c>
      <c r="CZ12" s="77">
        <v>1</v>
      </c>
    </row>
    <row r="13" spans="1:104" x14ac:dyDescent="0.2">
      <c r="A13" s="121"/>
      <c r="B13" s="122"/>
      <c r="C13" s="170" t="s">
        <v>417</v>
      </c>
      <c r="D13" s="171"/>
      <c r="E13" s="125">
        <v>25.06</v>
      </c>
      <c r="F13" s="126"/>
      <c r="G13" s="127"/>
      <c r="H13" s="128"/>
      <c r="I13" s="123"/>
      <c r="K13" s="123"/>
      <c r="M13" s="129" t="s">
        <v>417</v>
      </c>
      <c r="O13" s="11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30" t="str">
        <f>C12</f>
        <v>Vodorovné přemístění výkopku z hor.1-4 do 10000 m</v>
      </c>
      <c r="BE13" s="120"/>
      <c r="BF13" s="120"/>
      <c r="BG13" s="120"/>
      <c r="BH13" s="120"/>
      <c r="BI13" s="120"/>
      <c r="BJ13" s="120"/>
      <c r="BK13" s="120"/>
    </row>
    <row r="14" spans="1:104" x14ac:dyDescent="0.2">
      <c r="A14" s="111">
        <v>5</v>
      </c>
      <c r="B14" s="112" t="s">
        <v>77</v>
      </c>
      <c r="C14" s="113" t="s">
        <v>78</v>
      </c>
      <c r="D14" s="114" t="s">
        <v>48</v>
      </c>
      <c r="E14" s="115">
        <v>25.06</v>
      </c>
      <c r="F14" s="116"/>
      <c r="G14" s="117">
        <f>E14*F14</f>
        <v>0</v>
      </c>
      <c r="H14" s="118">
        <v>0</v>
      </c>
      <c r="I14" s="119">
        <f>E14*H14</f>
        <v>0</v>
      </c>
      <c r="J14" s="118">
        <v>0</v>
      </c>
      <c r="K14" s="119">
        <f>E14*J14</f>
        <v>0</v>
      </c>
      <c r="O14" s="110"/>
      <c r="Z14" s="120"/>
      <c r="AA14" s="120">
        <v>1</v>
      </c>
      <c r="AB14" s="120">
        <v>1</v>
      </c>
      <c r="AC14" s="120">
        <v>1</v>
      </c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CA14" s="120">
        <v>1</v>
      </c>
      <c r="CB14" s="120">
        <v>1</v>
      </c>
      <c r="CZ14" s="77">
        <v>1</v>
      </c>
    </row>
    <row r="15" spans="1:104" x14ac:dyDescent="0.2">
      <c r="A15" s="111">
        <v>6</v>
      </c>
      <c r="B15" s="112" t="s">
        <v>361</v>
      </c>
      <c r="C15" s="113" t="s">
        <v>362</v>
      </c>
      <c r="D15" s="114" t="s">
        <v>48</v>
      </c>
      <c r="E15" s="115">
        <v>25.06</v>
      </c>
      <c r="F15" s="116"/>
      <c r="G15" s="117">
        <f>E15*F15</f>
        <v>0</v>
      </c>
      <c r="H15" s="118">
        <v>0</v>
      </c>
      <c r="I15" s="119">
        <f>E15*H15</f>
        <v>0</v>
      </c>
      <c r="J15" s="118"/>
      <c r="K15" s="119">
        <f>E15*J15</f>
        <v>0</v>
      </c>
      <c r="O15" s="110"/>
      <c r="Z15" s="120"/>
      <c r="AA15" s="120">
        <v>12</v>
      </c>
      <c r="AB15" s="120">
        <v>0</v>
      </c>
      <c r="AC15" s="120">
        <v>1</v>
      </c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CA15" s="120">
        <v>12</v>
      </c>
      <c r="CB15" s="120">
        <v>0</v>
      </c>
      <c r="CZ15" s="77">
        <v>1</v>
      </c>
    </row>
    <row r="16" spans="1:104" x14ac:dyDescent="0.2">
      <c r="A16" s="131" t="s">
        <v>36</v>
      </c>
      <c r="B16" s="132" t="s">
        <v>33</v>
      </c>
      <c r="C16" s="133" t="s">
        <v>34</v>
      </c>
      <c r="D16" s="134"/>
      <c r="E16" s="135"/>
      <c r="F16" s="135"/>
      <c r="G16" s="136">
        <f>SUM(G7:G15)</f>
        <v>0</v>
      </c>
      <c r="H16" s="137"/>
      <c r="I16" s="138">
        <f>SUM(I7:I15)</f>
        <v>4.1759999999999999E-2</v>
      </c>
      <c r="J16" s="139"/>
      <c r="K16" s="138">
        <f>SUM(K7:K15)</f>
        <v>0</v>
      </c>
      <c r="O16" s="110"/>
      <c r="X16" s="140">
        <f>K16</f>
        <v>0</v>
      </c>
      <c r="Y16" s="140">
        <f>I16</f>
        <v>4.1759999999999999E-2</v>
      </c>
      <c r="Z16" s="141">
        <f>G16</f>
        <v>0</v>
      </c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42"/>
      <c r="BB16" s="142"/>
      <c r="BC16" s="142"/>
      <c r="BD16" s="142"/>
      <c r="BE16" s="142"/>
      <c r="BF16" s="142"/>
      <c r="BG16" s="120"/>
      <c r="BH16" s="120"/>
      <c r="BI16" s="120"/>
      <c r="BJ16" s="120"/>
      <c r="BK16" s="120"/>
    </row>
    <row r="17" spans="1:104" ht="14.25" customHeight="1" x14ac:dyDescent="0.2">
      <c r="A17" s="102" t="s">
        <v>32</v>
      </c>
      <c r="B17" s="103" t="s">
        <v>363</v>
      </c>
      <c r="C17" s="104" t="s">
        <v>364</v>
      </c>
      <c r="D17" s="105"/>
      <c r="E17" s="106"/>
      <c r="F17" s="106"/>
      <c r="G17" s="107"/>
      <c r="H17" s="108"/>
      <c r="I17" s="109"/>
      <c r="J17" s="108"/>
      <c r="K17" s="109"/>
      <c r="O17" s="110"/>
    </row>
    <row r="18" spans="1:104" x14ac:dyDescent="0.2">
      <c r="A18" s="111">
        <v>7</v>
      </c>
      <c r="B18" s="112" t="s">
        <v>365</v>
      </c>
      <c r="C18" s="113" t="s">
        <v>366</v>
      </c>
      <c r="D18" s="114" t="s">
        <v>48</v>
      </c>
      <c r="E18" s="115">
        <v>2.56</v>
      </c>
      <c r="F18" s="116"/>
      <c r="G18" s="117">
        <f>E18*F18</f>
        <v>0</v>
      </c>
      <c r="H18" s="118">
        <v>2.4169299999999998</v>
      </c>
      <c r="I18" s="119">
        <f>E18*H18</f>
        <v>6.1873407999999994</v>
      </c>
      <c r="J18" s="118">
        <v>0</v>
      </c>
      <c r="K18" s="119">
        <f>E18*J18</f>
        <v>0</v>
      </c>
      <c r="O18" s="110"/>
      <c r="Z18" s="120"/>
      <c r="AA18" s="120">
        <v>1</v>
      </c>
      <c r="AB18" s="120">
        <v>1</v>
      </c>
      <c r="AC18" s="120">
        <v>1</v>
      </c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CA18" s="120">
        <v>1</v>
      </c>
      <c r="CB18" s="120">
        <v>1</v>
      </c>
      <c r="CZ18" s="77">
        <v>1</v>
      </c>
    </row>
    <row r="19" spans="1:104" x14ac:dyDescent="0.2">
      <c r="A19" s="121"/>
      <c r="B19" s="122"/>
      <c r="C19" s="170" t="s">
        <v>416</v>
      </c>
      <c r="D19" s="171"/>
      <c r="E19" s="125">
        <v>2.56</v>
      </c>
      <c r="F19" s="126"/>
      <c r="G19" s="127"/>
      <c r="H19" s="128"/>
      <c r="I19" s="123"/>
      <c r="K19" s="123"/>
      <c r="M19" s="129" t="s">
        <v>416</v>
      </c>
      <c r="O19" s="11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30" t="str">
        <f>C18</f>
        <v>Beton základových patek prostý C 16/20 (B 20)</v>
      </c>
      <c r="BE19" s="120"/>
      <c r="BF19" s="120"/>
      <c r="BG19" s="120"/>
      <c r="BH19" s="120"/>
      <c r="BI19" s="120"/>
      <c r="BJ19" s="120"/>
      <c r="BK19" s="120"/>
    </row>
    <row r="20" spans="1:104" x14ac:dyDescent="0.2">
      <c r="A20" s="131" t="s">
        <v>36</v>
      </c>
      <c r="B20" s="132" t="s">
        <v>363</v>
      </c>
      <c r="C20" s="133" t="s">
        <v>364</v>
      </c>
      <c r="D20" s="134"/>
      <c r="E20" s="135"/>
      <c r="F20" s="135"/>
      <c r="G20" s="136">
        <f>SUM(G17:G19)</f>
        <v>0</v>
      </c>
      <c r="H20" s="137"/>
      <c r="I20" s="138">
        <f>SUM(I17:I19)</f>
        <v>6.1873407999999994</v>
      </c>
      <c r="J20" s="139"/>
      <c r="K20" s="138">
        <f>SUM(K17:K19)</f>
        <v>0</v>
      </c>
      <c r="O20" s="110"/>
      <c r="X20" s="140">
        <f>K20</f>
        <v>0</v>
      </c>
      <c r="Y20" s="140">
        <f>I20</f>
        <v>6.1873407999999994</v>
      </c>
      <c r="Z20" s="141">
        <f>G20</f>
        <v>0</v>
      </c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42"/>
      <c r="BB20" s="142"/>
      <c r="BC20" s="142"/>
      <c r="BD20" s="142"/>
      <c r="BE20" s="142"/>
      <c r="BF20" s="142"/>
      <c r="BG20" s="120"/>
      <c r="BH20" s="120"/>
      <c r="BI20" s="120"/>
      <c r="BJ20" s="120"/>
      <c r="BK20" s="120"/>
    </row>
    <row r="21" spans="1:104" ht="14.25" customHeight="1" x14ac:dyDescent="0.2">
      <c r="A21" s="102" t="s">
        <v>32</v>
      </c>
      <c r="B21" s="103" t="s">
        <v>418</v>
      </c>
      <c r="C21" s="104" t="s">
        <v>419</v>
      </c>
      <c r="D21" s="105"/>
      <c r="E21" s="106"/>
      <c r="F21" s="106"/>
      <c r="G21" s="107"/>
      <c r="H21" s="108"/>
      <c r="I21" s="109"/>
      <c r="J21" s="108"/>
      <c r="K21" s="109"/>
      <c r="O21" s="110"/>
    </row>
    <row r="22" spans="1:104" x14ac:dyDescent="0.2">
      <c r="A22" s="111">
        <v>8</v>
      </c>
      <c r="B22" s="112" t="s">
        <v>420</v>
      </c>
      <c r="C22" s="113" t="s">
        <v>421</v>
      </c>
      <c r="D22" s="114" t="s">
        <v>162</v>
      </c>
      <c r="E22" s="115">
        <v>4</v>
      </c>
      <c r="F22" s="116"/>
      <c r="G22" s="117">
        <f>E22*F22</f>
        <v>0</v>
      </c>
      <c r="H22" s="118">
        <v>0</v>
      </c>
      <c r="I22" s="119">
        <f>E22*H22</f>
        <v>0</v>
      </c>
      <c r="J22" s="118">
        <v>0</v>
      </c>
      <c r="K22" s="119">
        <f>E22*J22</f>
        <v>0</v>
      </c>
      <c r="O22" s="110"/>
      <c r="Z22" s="120"/>
      <c r="AA22" s="120">
        <v>1</v>
      </c>
      <c r="AB22" s="120">
        <v>0</v>
      </c>
      <c r="AC22" s="120">
        <v>0</v>
      </c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CA22" s="120">
        <v>1</v>
      </c>
      <c r="CB22" s="120">
        <v>0</v>
      </c>
      <c r="CZ22" s="77">
        <v>4</v>
      </c>
    </row>
    <row r="23" spans="1:104" x14ac:dyDescent="0.2">
      <c r="A23" s="111">
        <v>9</v>
      </c>
      <c r="B23" s="112" t="s">
        <v>422</v>
      </c>
      <c r="C23" s="113" t="s">
        <v>423</v>
      </c>
      <c r="D23" s="114" t="s">
        <v>162</v>
      </c>
      <c r="E23" s="115">
        <v>4</v>
      </c>
      <c r="F23" s="116"/>
      <c r="G23" s="117">
        <f>E23*F23</f>
        <v>0</v>
      </c>
      <c r="H23" s="118">
        <v>0</v>
      </c>
      <c r="I23" s="119">
        <f>E23*H23</f>
        <v>0</v>
      </c>
      <c r="J23" s="118">
        <v>0</v>
      </c>
      <c r="K23" s="119">
        <f>E23*J23</f>
        <v>0</v>
      </c>
      <c r="O23" s="110"/>
      <c r="Z23" s="120"/>
      <c r="AA23" s="120">
        <v>1</v>
      </c>
      <c r="AB23" s="120">
        <v>9</v>
      </c>
      <c r="AC23" s="120">
        <v>9</v>
      </c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CA23" s="120">
        <v>1</v>
      </c>
      <c r="CB23" s="120">
        <v>9</v>
      </c>
      <c r="CZ23" s="77">
        <v>4</v>
      </c>
    </row>
    <row r="24" spans="1:104" x14ac:dyDescent="0.2">
      <c r="A24" s="111">
        <v>10</v>
      </c>
      <c r="B24" s="112" t="s">
        <v>424</v>
      </c>
      <c r="C24" s="113" t="s">
        <v>425</v>
      </c>
      <c r="D24" s="114" t="s">
        <v>162</v>
      </c>
      <c r="E24" s="115">
        <v>1</v>
      </c>
      <c r="F24" s="116"/>
      <c r="G24" s="117">
        <f>E24*F24</f>
        <v>0</v>
      </c>
      <c r="H24" s="118">
        <v>0</v>
      </c>
      <c r="I24" s="119">
        <f>E24*H24</f>
        <v>0</v>
      </c>
      <c r="J24" s="118">
        <v>0</v>
      </c>
      <c r="K24" s="119">
        <f>E24*J24</f>
        <v>0</v>
      </c>
      <c r="O24" s="110"/>
      <c r="Z24" s="120"/>
      <c r="AA24" s="120">
        <v>1</v>
      </c>
      <c r="AB24" s="120">
        <v>9</v>
      </c>
      <c r="AC24" s="120">
        <v>9</v>
      </c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CA24" s="120">
        <v>1</v>
      </c>
      <c r="CB24" s="120">
        <v>9</v>
      </c>
      <c r="CZ24" s="77">
        <v>4</v>
      </c>
    </row>
    <row r="25" spans="1:104" x14ac:dyDescent="0.2">
      <c r="A25" s="111">
        <v>11</v>
      </c>
      <c r="B25" s="112" t="s">
        <v>426</v>
      </c>
      <c r="C25" s="113" t="s">
        <v>427</v>
      </c>
      <c r="D25" s="114" t="s">
        <v>119</v>
      </c>
      <c r="E25" s="115">
        <v>45</v>
      </c>
      <c r="F25" s="116"/>
      <c r="G25" s="117">
        <f>E25*F25</f>
        <v>0</v>
      </c>
      <c r="H25" s="118">
        <v>0</v>
      </c>
      <c r="I25" s="119">
        <f>E25*H25</f>
        <v>0</v>
      </c>
      <c r="J25" s="118">
        <v>0</v>
      </c>
      <c r="K25" s="119">
        <f>E25*J25</f>
        <v>0</v>
      </c>
      <c r="O25" s="110"/>
      <c r="Z25" s="120"/>
      <c r="AA25" s="120">
        <v>1</v>
      </c>
      <c r="AB25" s="120">
        <v>9</v>
      </c>
      <c r="AC25" s="120">
        <v>9</v>
      </c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CA25" s="120">
        <v>1</v>
      </c>
      <c r="CB25" s="120">
        <v>9</v>
      </c>
      <c r="CZ25" s="77">
        <v>4</v>
      </c>
    </row>
    <row r="26" spans="1:104" x14ac:dyDescent="0.2">
      <c r="A26" s="111">
        <v>12</v>
      </c>
      <c r="B26" s="112" t="s">
        <v>428</v>
      </c>
      <c r="C26" s="113" t="s">
        <v>429</v>
      </c>
      <c r="D26" s="114" t="s">
        <v>48</v>
      </c>
      <c r="E26" s="115">
        <v>2.56</v>
      </c>
      <c r="F26" s="116"/>
      <c r="G26" s="117">
        <f>E26*F26</f>
        <v>0</v>
      </c>
      <c r="H26" s="118">
        <v>2.2563399999999998</v>
      </c>
      <c r="I26" s="119">
        <f>E26*H26</f>
        <v>5.7762303999999993</v>
      </c>
      <c r="J26" s="118">
        <v>0</v>
      </c>
      <c r="K26" s="119">
        <f>E26*J26</f>
        <v>0</v>
      </c>
      <c r="O26" s="110"/>
      <c r="Z26" s="120"/>
      <c r="AA26" s="120">
        <v>1</v>
      </c>
      <c r="AB26" s="120">
        <v>1</v>
      </c>
      <c r="AC26" s="120">
        <v>1</v>
      </c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CA26" s="120">
        <v>1</v>
      </c>
      <c r="CB26" s="120">
        <v>1</v>
      </c>
      <c r="CZ26" s="77">
        <v>4</v>
      </c>
    </row>
    <row r="27" spans="1:104" x14ac:dyDescent="0.2">
      <c r="A27" s="121"/>
      <c r="B27" s="122"/>
      <c r="C27" s="170" t="s">
        <v>416</v>
      </c>
      <c r="D27" s="171"/>
      <c r="E27" s="125">
        <v>2.56</v>
      </c>
      <c r="F27" s="126"/>
      <c r="G27" s="127"/>
      <c r="H27" s="128"/>
      <c r="I27" s="123"/>
      <c r="K27" s="123"/>
      <c r="M27" s="129" t="s">
        <v>416</v>
      </c>
      <c r="O27" s="11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30" t="str">
        <f>C26</f>
        <v>Základová kce beton C16/20-bednění límec sloupu</v>
      </c>
      <c r="BE27" s="120"/>
      <c r="BF27" s="120"/>
      <c r="BG27" s="120"/>
      <c r="BH27" s="120"/>
      <c r="BI27" s="120"/>
      <c r="BJ27" s="120"/>
      <c r="BK27" s="120"/>
    </row>
    <row r="28" spans="1:104" ht="22.5" x14ac:dyDescent="0.2">
      <c r="A28" s="111">
        <v>13</v>
      </c>
      <c r="B28" s="112" t="s">
        <v>430</v>
      </c>
      <c r="C28" s="113" t="s">
        <v>431</v>
      </c>
      <c r="D28" s="114" t="s">
        <v>300</v>
      </c>
      <c r="E28" s="115">
        <v>4</v>
      </c>
      <c r="F28" s="116"/>
      <c r="G28" s="117">
        <f>E28*F28</f>
        <v>0</v>
      </c>
      <c r="H28" s="118">
        <v>2.5359600000000002</v>
      </c>
      <c r="I28" s="119">
        <f>E28*H28</f>
        <v>10.143840000000001</v>
      </c>
      <c r="J28" s="118"/>
      <c r="K28" s="119">
        <f>E28*J28</f>
        <v>0</v>
      </c>
      <c r="O28" s="110"/>
      <c r="Z28" s="120"/>
      <c r="AA28" s="120">
        <v>12</v>
      </c>
      <c r="AB28" s="120">
        <v>0</v>
      </c>
      <c r="AC28" s="120">
        <v>2</v>
      </c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CA28" s="120">
        <v>12</v>
      </c>
      <c r="CB28" s="120">
        <v>0</v>
      </c>
      <c r="CZ28" s="77">
        <v>4</v>
      </c>
    </row>
    <row r="29" spans="1:104" x14ac:dyDescent="0.2">
      <c r="A29" s="111">
        <v>14</v>
      </c>
      <c r="B29" s="112" t="s">
        <v>432</v>
      </c>
      <c r="C29" s="113" t="s">
        <v>433</v>
      </c>
      <c r="D29" s="114" t="s">
        <v>162</v>
      </c>
      <c r="E29" s="115">
        <v>4</v>
      </c>
      <c r="F29" s="116"/>
      <c r="G29" s="117">
        <f>E29*F29</f>
        <v>0</v>
      </c>
      <c r="H29" s="118">
        <v>0</v>
      </c>
      <c r="I29" s="119">
        <f>E29*H29</f>
        <v>0</v>
      </c>
      <c r="J29" s="118"/>
      <c r="K29" s="119">
        <f>E29*J29</f>
        <v>0</v>
      </c>
      <c r="O29" s="110"/>
      <c r="Z29" s="120"/>
      <c r="AA29" s="120">
        <v>12</v>
      </c>
      <c r="AB29" s="120">
        <v>0</v>
      </c>
      <c r="AC29" s="120">
        <v>3</v>
      </c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CA29" s="120">
        <v>12</v>
      </c>
      <c r="CB29" s="120">
        <v>0</v>
      </c>
      <c r="CZ29" s="77">
        <v>4</v>
      </c>
    </row>
    <row r="30" spans="1:104" x14ac:dyDescent="0.2">
      <c r="A30" s="111">
        <v>15</v>
      </c>
      <c r="B30" s="112" t="s">
        <v>434</v>
      </c>
      <c r="C30" s="113" t="s">
        <v>435</v>
      </c>
      <c r="D30" s="114" t="s">
        <v>162</v>
      </c>
      <c r="E30" s="115">
        <v>4</v>
      </c>
      <c r="F30" s="116"/>
      <c r="G30" s="117">
        <f>E30*F30</f>
        <v>0</v>
      </c>
      <c r="H30" s="118">
        <v>0</v>
      </c>
      <c r="I30" s="119">
        <f>E30*H30</f>
        <v>0</v>
      </c>
      <c r="J30" s="118"/>
      <c r="K30" s="119">
        <f>E30*J30</f>
        <v>0</v>
      </c>
      <c r="O30" s="110"/>
      <c r="Z30" s="120"/>
      <c r="AA30" s="120">
        <v>12</v>
      </c>
      <c r="AB30" s="120">
        <v>0</v>
      </c>
      <c r="AC30" s="120">
        <v>4</v>
      </c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CA30" s="120">
        <v>12</v>
      </c>
      <c r="CB30" s="120">
        <v>0</v>
      </c>
      <c r="CZ30" s="77">
        <v>4</v>
      </c>
    </row>
    <row r="31" spans="1:104" x14ac:dyDescent="0.2">
      <c r="A31" s="111">
        <v>16</v>
      </c>
      <c r="B31" s="112" t="s">
        <v>436</v>
      </c>
      <c r="C31" s="113" t="s">
        <v>437</v>
      </c>
      <c r="D31" s="114" t="s">
        <v>162</v>
      </c>
      <c r="E31" s="115">
        <v>4</v>
      </c>
      <c r="F31" s="116"/>
      <c r="G31" s="117">
        <f>E31*F31</f>
        <v>0</v>
      </c>
      <c r="H31" s="118">
        <v>0</v>
      </c>
      <c r="I31" s="119">
        <f>E31*H31</f>
        <v>0</v>
      </c>
      <c r="J31" s="118"/>
      <c r="K31" s="119">
        <f>E31*J31</f>
        <v>0</v>
      </c>
      <c r="O31" s="110"/>
      <c r="Z31" s="120"/>
      <c r="AA31" s="120">
        <v>12</v>
      </c>
      <c r="AB31" s="120">
        <v>0</v>
      </c>
      <c r="AC31" s="120">
        <v>5</v>
      </c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CA31" s="120">
        <v>12</v>
      </c>
      <c r="CB31" s="120">
        <v>0</v>
      </c>
      <c r="CZ31" s="77">
        <v>4</v>
      </c>
    </row>
    <row r="32" spans="1:104" x14ac:dyDescent="0.2">
      <c r="A32" s="111">
        <v>17</v>
      </c>
      <c r="B32" s="112" t="s">
        <v>438</v>
      </c>
      <c r="C32" s="113" t="s">
        <v>439</v>
      </c>
      <c r="D32" s="114" t="s">
        <v>119</v>
      </c>
      <c r="E32" s="115">
        <v>280.2</v>
      </c>
      <c r="F32" s="116"/>
      <c r="G32" s="117">
        <f>E32*F32</f>
        <v>0</v>
      </c>
      <c r="H32" s="118">
        <v>0</v>
      </c>
      <c r="I32" s="119">
        <f>E32*H32</f>
        <v>0</v>
      </c>
      <c r="J32" s="118"/>
      <c r="K32" s="119">
        <f>E32*J32</f>
        <v>0</v>
      </c>
      <c r="O32" s="110"/>
      <c r="Z32" s="120"/>
      <c r="AA32" s="120">
        <v>12</v>
      </c>
      <c r="AB32" s="120">
        <v>0</v>
      </c>
      <c r="AC32" s="120">
        <v>6</v>
      </c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CA32" s="120">
        <v>12</v>
      </c>
      <c r="CB32" s="120">
        <v>0</v>
      </c>
      <c r="CZ32" s="77">
        <v>4</v>
      </c>
    </row>
    <row r="33" spans="1:104" x14ac:dyDescent="0.2">
      <c r="A33" s="121"/>
      <c r="B33" s="122"/>
      <c r="C33" s="170" t="s">
        <v>440</v>
      </c>
      <c r="D33" s="171"/>
      <c r="E33" s="125">
        <v>280.2</v>
      </c>
      <c r="F33" s="126"/>
      <c r="G33" s="127"/>
      <c r="H33" s="128"/>
      <c r="I33" s="123"/>
      <c r="K33" s="123"/>
      <c r="M33" s="129" t="s">
        <v>440</v>
      </c>
      <c r="O33" s="11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30" t="str">
        <f>C32</f>
        <v>Kabel-J 3x1,5</v>
      </c>
      <c r="BE33" s="120"/>
      <c r="BF33" s="120"/>
      <c r="BG33" s="120"/>
      <c r="BH33" s="120"/>
      <c r="BI33" s="120"/>
      <c r="BJ33" s="120"/>
      <c r="BK33" s="120"/>
    </row>
    <row r="34" spans="1:104" x14ac:dyDescent="0.2">
      <c r="A34" s="111">
        <v>18</v>
      </c>
      <c r="B34" s="112" t="s">
        <v>441</v>
      </c>
      <c r="C34" s="113" t="s">
        <v>442</v>
      </c>
      <c r="D34" s="114" t="s">
        <v>300</v>
      </c>
      <c r="E34" s="115">
        <v>4</v>
      </c>
      <c r="F34" s="116"/>
      <c r="G34" s="117">
        <f>E34*F34</f>
        <v>0</v>
      </c>
      <c r="H34" s="118">
        <v>0</v>
      </c>
      <c r="I34" s="119">
        <f>E34*H34</f>
        <v>0</v>
      </c>
      <c r="J34" s="118"/>
      <c r="K34" s="119">
        <f>E34*J34</f>
        <v>0</v>
      </c>
      <c r="O34" s="110"/>
      <c r="Z34" s="120"/>
      <c r="AA34" s="120">
        <v>12</v>
      </c>
      <c r="AB34" s="120">
        <v>0</v>
      </c>
      <c r="AC34" s="120">
        <v>8</v>
      </c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CA34" s="120">
        <v>12</v>
      </c>
      <c r="CB34" s="120">
        <v>0</v>
      </c>
      <c r="CZ34" s="77">
        <v>4</v>
      </c>
    </row>
    <row r="35" spans="1:104" x14ac:dyDescent="0.2">
      <c r="A35" s="111">
        <v>19</v>
      </c>
      <c r="B35" s="112" t="s">
        <v>443</v>
      </c>
      <c r="C35" s="113" t="s">
        <v>444</v>
      </c>
      <c r="D35" s="114" t="s">
        <v>445</v>
      </c>
      <c r="E35" s="115">
        <v>1</v>
      </c>
      <c r="F35" s="116"/>
      <c r="G35" s="117">
        <f>E35*F35</f>
        <v>0</v>
      </c>
      <c r="H35" s="118">
        <v>0</v>
      </c>
      <c r="I35" s="119">
        <f>E35*H35</f>
        <v>0</v>
      </c>
      <c r="J35" s="118"/>
      <c r="K35" s="119">
        <f>E35*J35</f>
        <v>0</v>
      </c>
      <c r="O35" s="110"/>
      <c r="Z35" s="120"/>
      <c r="AA35" s="120">
        <v>12</v>
      </c>
      <c r="AB35" s="120">
        <v>0</v>
      </c>
      <c r="AC35" s="120">
        <v>25</v>
      </c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CA35" s="120">
        <v>12</v>
      </c>
      <c r="CB35" s="120">
        <v>0</v>
      </c>
      <c r="CZ35" s="77">
        <v>4</v>
      </c>
    </row>
    <row r="36" spans="1:104" ht="22.5" x14ac:dyDescent="0.2">
      <c r="A36" s="111">
        <v>20</v>
      </c>
      <c r="B36" s="112" t="s">
        <v>446</v>
      </c>
      <c r="C36" s="113" t="s">
        <v>447</v>
      </c>
      <c r="D36" s="114" t="s">
        <v>119</v>
      </c>
      <c r="E36" s="115">
        <v>256.85000000000002</v>
      </c>
      <c r="F36" s="116"/>
      <c r="G36" s="117">
        <f>E36*F36</f>
        <v>0</v>
      </c>
      <c r="H36" s="118">
        <v>0</v>
      </c>
      <c r="I36" s="119">
        <f>E36*H36</f>
        <v>0</v>
      </c>
      <c r="J36" s="118"/>
      <c r="K36" s="119">
        <f>E36*J36</f>
        <v>0</v>
      </c>
      <c r="O36" s="110"/>
      <c r="Z36" s="120"/>
      <c r="AA36" s="120">
        <v>12</v>
      </c>
      <c r="AB36" s="120">
        <v>0</v>
      </c>
      <c r="AC36" s="120">
        <v>30</v>
      </c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CA36" s="120">
        <v>12</v>
      </c>
      <c r="CB36" s="120">
        <v>0</v>
      </c>
      <c r="CZ36" s="77">
        <v>4</v>
      </c>
    </row>
    <row r="37" spans="1:104" ht="25.5" x14ac:dyDescent="0.2">
      <c r="A37" s="121"/>
      <c r="B37" s="122"/>
      <c r="C37" s="170" t="s">
        <v>448</v>
      </c>
      <c r="D37" s="171"/>
      <c r="E37" s="125">
        <v>256.85000000000002</v>
      </c>
      <c r="F37" s="126"/>
      <c r="G37" s="127"/>
      <c r="H37" s="128"/>
      <c r="I37" s="123"/>
      <c r="K37" s="123"/>
      <c r="M37" s="129" t="s">
        <v>448</v>
      </c>
      <c r="O37" s="11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30" t="str">
        <f>C36</f>
        <v>Dodávka + uložení zemního kabelu CYKY-J 4x10 vč. zapojení, kabel v chráničce D63</v>
      </c>
      <c r="BE37" s="120"/>
      <c r="BF37" s="120"/>
      <c r="BG37" s="120"/>
      <c r="BH37" s="120"/>
      <c r="BI37" s="120"/>
      <c r="BJ37" s="120"/>
      <c r="BK37" s="120"/>
    </row>
    <row r="38" spans="1:104" x14ac:dyDescent="0.2">
      <c r="A38" s="111">
        <v>21</v>
      </c>
      <c r="B38" s="112" t="s">
        <v>449</v>
      </c>
      <c r="C38" s="113" t="s">
        <v>450</v>
      </c>
      <c r="D38" s="114" t="s">
        <v>119</v>
      </c>
      <c r="E38" s="115">
        <v>49.5</v>
      </c>
      <c r="F38" s="116"/>
      <c r="G38" s="117">
        <f>E38*F38</f>
        <v>0</v>
      </c>
      <c r="H38" s="118">
        <v>0</v>
      </c>
      <c r="I38" s="119">
        <f>E38*H38</f>
        <v>0</v>
      </c>
      <c r="J38" s="118"/>
      <c r="K38" s="119">
        <f>E38*J38</f>
        <v>0</v>
      </c>
      <c r="O38" s="110"/>
      <c r="Z38" s="120"/>
      <c r="AA38" s="120">
        <v>12</v>
      </c>
      <c r="AB38" s="120">
        <v>0</v>
      </c>
      <c r="AC38" s="120">
        <v>26</v>
      </c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CA38" s="120">
        <v>12</v>
      </c>
      <c r="CB38" s="120">
        <v>0</v>
      </c>
      <c r="CZ38" s="77">
        <v>4</v>
      </c>
    </row>
    <row r="39" spans="1:104" x14ac:dyDescent="0.2">
      <c r="A39" s="121"/>
      <c r="B39" s="122"/>
      <c r="C39" s="170" t="s">
        <v>451</v>
      </c>
      <c r="D39" s="171"/>
      <c r="E39" s="125">
        <v>49.5</v>
      </c>
      <c r="F39" s="126"/>
      <c r="G39" s="127"/>
      <c r="H39" s="128"/>
      <c r="I39" s="123"/>
      <c r="K39" s="123"/>
      <c r="M39" s="129" t="s">
        <v>451</v>
      </c>
      <c r="O39" s="11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30" t="str">
        <f>C38</f>
        <v>Dodávka + natažení kabelu CYKY-J 3*1,5 vč. zapojení</v>
      </c>
      <c r="BE39" s="120"/>
      <c r="BF39" s="120"/>
      <c r="BG39" s="120"/>
      <c r="BH39" s="120"/>
      <c r="BI39" s="120"/>
      <c r="BJ39" s="120"/>
      <c r="BK39" s="120"/>
    </row>
    <row r="40" spans="1:104" ht="22.5" x14ac:dyDescent="0.2">
      <c r="A40" s="111">
        <v>22</v>
      </c>
      <c r="B40" s="112" t="s">
        <v>393</v>
      </c>
      <c r="C40" s="113" t="s">
        <v>394</v>
      </c>
      <c r="D40" s="114" t="s">
        <v>119</v>
      </c>
      <c r="E40" s="115">
        <v>2.6</v>
      </c>
      <c r="F40" s="116"/>
      <c r="G40" s="117">
        <f>E40*F40</f>
        <v>0</v>
      </c>
      <c r="H40" s="118">
        <v>1.49E-3</v>
      </c>
      <c r="I40" s="119">
        <f>E40*H40</f>
        <v>3.8740000000000003E-3</v>
      </c>
      <c r="J40" s="118"/>
      <c r="K40" s="119">
        <f>E40*J40</f>
        <v>0</v>
      </c>
      <c r="O40" s="110"/>
      <c r="Z40" s="120"/>
      <c r="AA40" s="120">
        <v>3</v>
      </c>
      <c r="AB40" s="120">
        <v>0</v>
      </c>
      <c r="AC40" s="120" t="s">
        <v>393</v>
      </c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CA40" s="120">
        <v>3</v>
      </c>
      <c r="CB40" s="120">
        <v>0</v>
      </c>
      <c r="CZ40" s="77">
        <v>3</v>
      </c>
    </row>
    <row r="41" spans="1:104" x14ac:dyDescent="0.2">
      <c r="A41" s="121"/>
      <c r="B41" s="122"/>
      <c r="C41" s="170" t="s">
        <v>452</v>
      </c>
      <c r="D41" s="171"/>
      <c r="E41" s="125">
        <v>2.6</v>
      </c>
      <c r="F41" s="126"/>
      <c r="G41" s="127"/>
      <c r="H41" s="128"/>
      <c r="I41" s="123"/>
      <c r="K41" s="123"/>
      <c r="M41" s="129" t="s">
        <v>452</v>
      </c>
      <c r="O41" s="11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30" t="str">
        <f>C40</f>
        <v>Trubka ochranná  d 150 x 4,8 x 6000 mm PEHD vč. položení</v>
      </c>
      <c r="BE41" s="120"/>
      <c r="BF41" s="120"/>
      <c r="BG41" s="120"/>
      <c r="BH41" s="120"/>
      <c r="BI41" s="120"/>
      <c r="BJ41" s="120"/>
      <c r="BK41" s="120"/>
    </row>
    <row r="42" spans="1:104" ht="22.5" x14ac:dyDescent="0.2">
      <c r="A42" s="111">
        <v>23</v>
      </c>
      <c r="B42" s="112" t="s">
        <v>396</v>
      </c>
      <c r="C42" s="113" t="s">
        <v>397</v>
      </c>
      <c r="D42" s="114" t="s">
        <v>398</v>
      </c>
      <c r="E42" s="115">
        <v>16</v>
      </c>
      <c r="F42" s="116"/>
      <c r="G42" s="117">
        <f>E42*F42</f>
        <v>0</v>
      </c>
      <c r="H42" s="118">
        <v>0</v>
      </c>
      <c r="I42" s="119">
        <f>E42*H42</f>
        <v>0</v>
      </c>
      <c r="J42" s="118"/>
      <c r="K42" s="119">
        <f>E42*J42</f>
        <v>0</v>
      </c>
      <c r="O42" s="110"/>
      <c r="Z42" s="120"/>
      <c r="AA42" s="120">
        <v>10</v>
      </c>
      <c r="AB42" s="120">
        <v>0</v>
      </c>
      <c r="AC42" s="120">
        <v>8</v>
      </c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CA42" s="120">
        <v>10</v>
      </c>
      <c r="CB42" s="120">
        <v>0</v>
      </c>
      <c r="CZ42" s="77">
        <v>5</v>
      </c>
    </row>
    <row r="43" spans="1:104" x14ac:dyDescent="0.2">
      <c r="A43" s="131" t="s">
        <v>36</v>
      </c>
      <c r="B43" s="132" t="s">
        <v>418</v>
      </c>
      <c r="C43" s="133" t="s">
        <v>419</v>
      </c>
      <c r="D43" s="134"/>
      <c r="E43" s="135"/>
      <c r="F43" s="135"/>
      <c r="G43" s="136">
        <f>SUM(G21:G42)</f>
        <v>0</v>
      </c>
      <c r="H43" s="137"/>
      <c r="I43" s="138">
        <f>SUM(I21:I42)</f>
        <v>15.9239444</v>
      </c>
      <c r="J43" s="139"/>
      <c r="K43" s="138">
        <f>SUM(K21:K42)</f>
        <v>0</v>
      </c>
      <c r="O43" s="110"/>
      <c r="X43" s="140">
        <f>K43</f>
        <v>0</v>
      </c>
      <c r="Y43" s="140">
        <f>I43</f>
        <v>15.9239444</v>
      </c>
      <c r="Z43" s="141">
        <f>G43</f>
        <v>0</v>
      </c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42"/>
      <c r="BB43" s="142"/>
      <c r="BC43" s="142"/>
      <c r="BD43" s="142"/>
      <c r="BE43" s="142"/>
      <c r="BF43" s="142"/>
      <c r="BG43" s="120"/>
      <c r="BH43" s="120"/>
      <c r="BI43" s="120"/>
      <c r="BJ43" s="120"/>
      <c r="BK43" s="120"/>
    </row>
    <row r="44" spans="1:104" ht="14.25" customHeight="1" x14ac:dyDescent="0.2">
      <c r="A44" s="102" t="s">
        <v>32</v>
      </c>
      <c r="B44" s="103" t="s">
        <v>399</v>
      </c>
      <c r="C44" s="104" t="s">
        <v>400</v>
      </c>
      <c r="D44" s="105"/>
      <c r="E44" s="106"/>
      <c r="F44" s="106"/>
      <c r="G44" s="107"/>
      <c r="H44" s="108"/>
      <c r="I44" s="109"/>
      <c r="J44" s="108"/>
      <c r="K44" s="109"/>
      <c r="O44" s="110"/>
    </row>
    <row r="45" spans="1:104" x14ac:dyDescent="0.2">
      <c r="A45" s="111">
        <v>24</v>
      </c>
      <c r="B45" s="112" t="s">
        <v>401</v>
      </c>
      <c r="C45" s="113" t="s">
        <v>402</v>
      </c>
      <c r="D45" s="114" t="s">
        <v>403</v>
      </c>
      <c r="E45" s="115">
        <v>0.23350000000000001</v>
      </c>
      <c r="F45" s="116"/>
      <c r="G45" s="117">
        <f>E45*F45</f>
        <v>0</v>
      </c>
      <c r="H45" s="118">
        <v>0</v>
      </c>
      <c r="I45" s="119">
        <f>E45*H45</f>
        <v>0</v>
      </c>
      <c r="J45" s="118">
        <v>0</v>
      </c>
      <c r="K45" s="119">
        <f>E45*J45</f>
        <v>0</v>
      </c>
      <c r="O45" s="110"/>
      <c r="Z45" s="120"/>
      <c r="AA45" s="120">
        <v>1</v>
      </c>
      <c r="AB45" s="120">
        <v>9</v>
      </c>
      <c r="AC45" s="120">
        <v>9</v>
      </c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CA45" s="120">
        <v>1</v>
      </c>
      <c r="CB45" s="120">
        <v>9</v>
      </c>
      <c r="CZ45" s="77">
        <v>4</v>
      </c>
    </row>
    <row r="46" spans="1:104" x14ac:dyDescent="0.2">
      <c r="A46" s="111">
        <v>25</v>
      </c>
      <c r="B46" s="112" t="s">
        <v>404</v>
      </c>
      <c r="C46" s="113" t="s">
        <v>405</v>
      </c>
      <c r="D46" s="114" t="s">
        <v>119</v>
      </c>
      <c r="E46" s="115">
        <v>225.5</v>
      </c>
      <c r="F46" s="116"/>
      <c r="G46" s="117">
        <f>E46*F46</f>
        <v>0</v>
      </c>
      <c r="H46" s="118">
        <v>0</v>
      </c>
      <c r="I46" s="119">
        <f>E46*H46</f>
        <v>0</v>
      </c>
      <c r="J46" s="118">
        <v>0</v>
      </c>
      <c r="K46" s="119">
        <f>E46*J46</f>
        <v>0</v>
      </c>
      <c r="O46" s="110"/>
      <c r="Z46" s="120"/>
      <c r="AA46" s="120">
        <v>1</v>
      </c>
      <c r="AB46" s="120">
        <v>0</v>
      </c>
      <c r="AC46" s="120">
        <v>0</v>
      </c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CA46" s="120">
        <v>1</v>
      </c>
      <c r="CB46" s="120">
        <v>0</v>
      </c>
      <c r="CZ46" s="77">
        <v>4</v>
      </c>
    </row>
    <row r="47" spans="1:104" x14ac:dyDescent="0.2">
      <c r="A47" s="121"/>
      <c r="B47" s="122"/>
      <c r="C47" s="170" t="s">
        <v>453</v>
      </c>
      <c r="D47" s="171"/>
      <c r="E47" s="125">
        <v>225.5</v>
      </c>
      <c r="F47" s="126"/>
      <c r="G47" s="127"/>
      <c r="H47" s="128"/>
      <c r="I47" s="123"/>
      <c r="K47" s="123"/>
      <c r="M47" s="129" t="s">
        <v>453</v>
      </c>
      <c r="O47" s="11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30" t="str">
        <f>C46</f>
        <v>Výkop kabelové rýhy 40/80 cm  hor.3</v>
      </c>
      <c r="BE47" s="120"/>
      <c r="BF47" s="120"/>
      <c r="BG47" s="120"/>
      <c r="BH47" s="120"/>
      <c r="BI47" s="120"/>
      <c r="BJ47" s="120"/>
      <c r="BK47" s="120"/>
    </row>
    <row r="48" spans="1:104" x14ac:dyDescent="0.2">
      <c r="A48" s="111">
        <v>26</v>
      </c>
      <c r="B48" s="112" t="s">
        <v>407</v>
      </c>
      <c r="C48" s="113" t="s">
        <v>408</v>
      </c>
      <c r="D48" s="114" t="s">
        <v>119</v>
      </c>
      <c r="E48" s="115">
        <v>225.5</v>
      </c>
      <c r="F48" s="116"/>
      <c r="G48" s="117">
        <f>E48*F48</f>
        <v>0</v>
      </c>
      <c r="H48" s="118">
        <v>0.13242999999999999</v>
      </c>
      <c r="I48" s="119">
        <f>E48*H48</f>
        <v>29.862964999999999</v>
      </c>
      <c r="J48" s="118">
        <v>0</v>
      </c>
      <c r="K48" s="119">
        <f>E48*J48</f>
        <v>0</v>
      </c>
      <c r="O48" s="110"/>
      <c r="Z48" s="120"/>
      <c r="AA48" s="120">
        <v>1</v>
      </c>
      <c r="AB48" s="120">
        <v>9</v>
      </c>
      <c r="AC48" s="120">
        <v>9</v>
      </c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CA48" s="120">
        <v>1</v>
      </c>
      <c r="CB48" s="120">
        <v>9</v>
      </c>
      <c r="CZ48" s="77">
        <v>4</v>
      </c>
    </row>
    <row r="49" spans="1:104" x14ac:dyDescent="0.2">
      <c r="A49" s="121"/>
      <c r="B49" s="122"/>
      <c r="C49" s="170" t="s">
        <v>453</v>
      </c>
      <c r="D49" s="171"/>
      <c r="E49" s="125">
        <v>225.5</v>
      </c>
      <c r="F49" s="126"/>
      <c r="G49" s="127"/>
      <c r="H49" s="128"/>
      <c r="I49" s="123"/>
      <c r="K49" s="123"/>
      <c r="M49" s="129" t="s">
        <v>453</v>
      </c>
      <c r="O49" s="11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30" t="str">
        <f>C48</f>
        <v>Zřízení kab.lože v rýze do 65 cm z písku 10 cm</v>
      </c>
      <c r="BE49" s="120"/>
      <c r="BF49" s="120"/>
      <c r="BG49" s="120"/>
      <c r="BH49" s="120"/>
      <c r="BI49" s="120"/>
      <c r="BJ49" s="120"/>
      <c r="BK49" s="120"/>
    </row>
    <row r="50" spans="1:104" x14ac:dyDescent="0.2">
      <c r="A50" s="111">
        <v>27</v>
      </c>
      <c r="B50" s="112" t="s">
        <v>409</v>
      </c>
      <c r="C50" s="113" t="s">
        <v>410</v>
      </c>
      <c r="D50" s="114" t="s">
        <v>119</v>
      </c>
      <c r="E50" s="115">
        <v>225.5</v>
      </c>
      <c r="F50" s="116"/>
      <c r="G50" s="117">
        <f>E50*F50</f>
        <v>0</v>
      </c>
      <c r="H50" s="118">
        <v>0</v>
      </c>
      <c r="I50" s="119">
        <f>E50*H50</f>
        <v>0</v>
      </c>
      <c r="J50" s="118">
        <v>0</v>
      </c>
      <c r="K50" s="119">
        <f>E50*J50</f>
        <v>0</v>
      </c>
      <c r="O50" s="110"/>
      <c r="Z50" s="120"/>
      <c r="AA50" s="120">
        <v>1</v>
      </c>
      <c r="AB50" s="120">
        <v>9</v>
      </c>
      <c r="AC50" s="120">
        <v>9</v>
      </c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CA50" s="120">
        <v>1</v>
      </c>
      <c r="CB50" s="120">
        <v>9</v>
      </c>
      <c r="CZ50" s="77">
        <v>4</v>
      </c>
    </row>
    <row r="51" spans="1:104" x14ac:dyDescent="0.2">
      <c r="A51" s="121"/>
      <c r="B51" s="122"/>
      <c r="C51" s="170" t="s">
        <v>453</v>
      </c>
      <c r="D51" s="171"/>
      <c r="E51" s="125">
        <v>225.5</v>
      </c>
      <c r="F51" s="126"/>
      <c r="G51" s="127"/>
      <c r="H51" s="128"/>
      <c r="I51" s="123"/>
      <c r="K51" s="123"/>
      <c r="M51" s="129" t="s">
        <v>453</v>
      </c>
      <c r="O51" s="11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30" t="str">
        <f>C50</f>
        <v>Zakrytí kabelu výstražnou folií PVC, šířka 33 cm</v>
      </c>
      <c r="BE51" s="120"/>
      <c r="BF51" s="120"/>
      <c r="BG51" s="120"/>
      <c r="BH51" s="120"/>
      <c r="BI51" s="120"/>
      <c r="BJ51" s="120"/>
      <c r="BK51" s="120"/>
    </row>
    <row r="52" spans="1:104" x14ac:dyDescent="0.2">
      <c r="A52" s="111">
        <v>28</v>
      </c>
      <c r="B52" s="112" t="s">
        <v>411</v>
      </c>
      <c r="C52" s="113" t="s">
        <v>412</v>
      </c>
      <c r="D52" s="114" t="s">
        <v>119</v>
      </c>
      <c r="E52" s="115">
        <v>225.5</v>
      </c>
      <c r="F52" s="116"/>
      <c r="G52" s="117">
        <f>E52*F52</f>
        <v>0</v>
      </c>
      <c r="H52" s="118">
        <v>0</v>
      </c>
      <c r="I52" s="119">
        <f>E52*H52</f>
        <v>0</v>
      </c>
      <c r="J52" s="118">
        <v>0</v>
      </c>
      <c r="K52" s="119">
        <f>E52*J52</f>
        <v>0</v>
      </c>
      <c r="O52" s="110"/>
      <c r="Z52" s="120"/>
      <c r="AA52" s="120">
        <v>1</v>
      </c>
      <c r="AB52" s="120">
        <v>0</v>
      </c>
      <c r="AC52" s="120">
        <v>0</v>
      </c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CA52" s="120">
        <v>1</v>
      </c>
      <c r="CB52" s="120">
        <v>0</v>
      </c>
      <c r="CZ52" s="77">
        <v>4</v>
      </c>
    </row>
    <row r="53" spans="1:104" x14ac:dyDescent="0.2">
      <c r="A53" s="121"/>
      <c r="B53" s="122"/>
      <c r="C53" s="170" t="s">
        <v>453</v>
      </c>
      <c r="D53" s="171"/>
      <c r="E53" s="125">
        <v>225.5</v>
      </c>
      <c r="F53" s="126"/>
      <c r="G53" s="127"/>
      <c r="H53" s="128"/>
      <c r="I53" s="123"/>
      <c r="K53" s="123"/>
      <c r="M53" s="129" t="s">
        <v>453</v>
      </c>
      <c r="O53" s="11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30" t="str">
        <f>C52</f>
        <v>Zához rýhy 40/80 cm, hornina třídy 3</v>
      </c>
      <c r="BE53" s="120"/>
      <c r="BF53" s="120"/>
      <c r="BG53" s="120"/>
      <c r="BH53" s="120"/>
      <c r="BI53" s="120"/>
      <c r="BJ53" s="120"/>
      <c r="BK53" s="120"/>
    </row>
    <row r="54" spans="1:104" x14ac:dyDescent="0.2">
      <c r="A54" s="131" t="s">
        <v>36</v>
      </c>
      <c r="B54" s="132" t="s">
        <v>399</v>
      </c>
      <c r="C54" s="133" t="s">
        <v>400</v>
      </c>
      <c r="D54" s="134"/>
      <c r="E54" s="135"/>
      <c r="F54" s="135"/>
      <c r="G54" s="136">
        <f>SUM(G44:G53)</f>
        <v>0</v>
      </c>
      <c r="H54" s="137"/>
      <c r="I54" s="138">
        <f>SUM(I44:I53)</f>
        <v>29.862964999999999</v>
      </c>
      <c r="J54" s="139"/>
      <c r="K54" s="138">
        <f>SUM(K44:K53)</f>
        <v>0</v>
      </c>
      <c r="O54" s="110"/>
      <c r="X54" s="140">
        <f>K54</f>
        <v>0</v>
      </c>
      <c r="Y54" s="140">
        <f>I54</f>
        <v>29.862964999999999</v>
      </c>
      <c r="Z54" s="141">
        <f>G54</f>
        <v>0</v>
      </c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42"/>
      <c r="BB54" s="142"/>
      <c r="BC54" s="142"/>
      <c r="BD54" s="142"/>
      <c r="BE54" s="142"/>
      <c r="BF54" s="142"/>
      <c r="BG54" s="120"/>
      <c r="BH54" s="120"/>
      <c r="BI54" s="120"/>
      <c r="BJ54" s="120"/>
      <c r="BK54" s="120"/>
    </row>
    <row r="55" spans="1:104" x14ac:dyDescent="0.2">
      <c r="A55" s="143" t="s">
        <v>37</v>
      </c>
      <c r="B55" s="144" t="s">
        <v>38</v>
      </c>
      <c r="C55" s="145"/>
      <c r="D55" s="146"/>
      <c r="E55" s="147"/>
      <c r="F55" s="147"/>
      <c r="G55" s="148">
        <f>SUM(Z7:Z55)</f>
        <v>0</v>
      </c>
      <c r="H55" s="149"/>
      <c r="I55" s="150">
        <f>SUM(Y7:Y55)</f>
        <v>52.016010199999997</v>
      </c>
      <c r="J55" s="149"/>
      <c r="K55" s="150">
        <f>SUM(X7:X55)</f>
        <v>0</v>
      </c>
      <c r="O55" s="110"/>
      <c r="BA55" s="151"/>
      <c r="BB55" s="151"/>
      <c r="BC55" s="151"/>
      <c r="BD55" s="151"/>
      <c r="BE55" s="151"/>
      <c r="BF55" s="151"/>
    </row>
    <row r="56" spans="1:104" x14ac:dyDescent="0.2">
      <c r="E56" s="77"/>
    </row>
    <row r="57" spans="1:104" x14ac:dyDescent="0.2">
      <c r="A57" s="152"/>
      <c r="E57" s="77"/>
    </row>
    <row r="58" spans="1:104" x14ac:dyDescent="0.2">
      <c r="E58" s="77"/>
    </row>
    <row r="59" spans="1:104" x14ac:dyDescent="0.2">
      <c r="E59" s="77"/>
    </row>
    <row r="60" spans="1:104" x14ac:dyDescent="0.2">
      <c r="E60" s="77"/>
    </row>
    <row r="61" spans="1:104" x14ac:dyDescent="0.2">
      <c r="E61" s="77"/>
    </row>
    <row r="62" spans="1:104" x14ac:dyDescent="0.2">
      <c r="E62" s="77"/>
    </row>
    <row r="63" spans="1:104" x14ac:dyDescent="0.2">
      <c r="E63" s="77"/>
    </row>
    <row r="64" spans="1:104" x14ac:dyDescent="0.2">
      <c r="E64" s="77"/>
    </row>
    <row r="65" spans="5:5" x14ac:dyDescent="0.2">
      <c r="E65" s="77"/>
    </row>
    <row r="66" spans="5:5" x14ac:dyDescent="0.2">
      <c r="E66" s="77"/>
    </row>
    <row r="67" spans="5:5" x14ac:dyDescent="0.2">
      <c r="E67" s="77"/>
    </row>
    <row r="68" spans="5:5" x14ac:dyDescent="0.2">
      <c r="E68" s="77"/>
    </row>
    <row r="69" spans="5:5" x14ac:dyDescent="0.2">
      <c r="E69" s="77"/>
    </row>
    <row r="70" spans="5:5" x14ac:dyDescent="0.2">
      <c r="E70" s="77"/>
    </row>
    <row r="71" spans="5:5" x14ac:dyDescent="0.2">
      <c r="E71" s="77"/>
    </row>
    <row r="72" spans="5:5" x14ac:dyDescent="0.2">
      <c r="E72" s="77"/>
    </row>
    <row r="73" spans="5:5" x14ac:dyDescent="0.2">
      <c r="E73" s="77"/>
    </row>
    <row r="74" spans="5:5" x14ac:dyDescent="0.2">
      <c r="E74" s="77"/>
    </row>
    <row r="75" spans="5:5" x14ac:dyDescent="0.2">
      <c r="E75" s="77"/>
    </row>
    <row r="76" spans="5:5" x14ac:dyDescent="0.2">
      <c r="E76" s="77"/>
    </row>
    <row r="77" spans="5:5" x14ac:dyDescent="0.2">
      <c r="E77" s="77"/>
    </row>
    <row r="78" spans="5:5" x14ac:dyDescent="0.2">
      <c r="E78" s="77"/>
    </row>
    <row r="79" spans="5:5" x14ac:dyDescent="0.2">
      <c r="E79" s="77"/>
    </row>
    <row r="80" spans="5:5" x14ac:dyDescent="0.2">
      <c r="E80" s="77"/>
    </row>
    <row r="81" spans="5:5" x14ac:dyDescent="0.2">
      <c r="E81" s="77"/>
    </row>
    <row r="82" spans="5:5" x14ac:dyDescent="0.2">
      <c r="E82" s="77"/>
    </row>
    <row r="83" spans="5:5" x14ac:dyDescent="0.2">
      <c r="E83" s="77"/>
    </row>
    <row r="84" spans="5:5" x14ac:dyDescent="0.2">
      <c r="E84" s="77"/>
    </row>
    <row r="85" spans="5:5" x14ac:dyDescent="0.2">
      <c r="E85" s="77"/>
    </row>
    <row r="86" spans="5:5" x14ac:dyDescent="0.2">
      <c r="E86" s="77"/>
    </row>
    <row r="87" spans="5:5" x14ac:dyDescent="0.2">
      <c r="E87" s="77"/>
    </row>
    <row r="88" spans="5:5" x14ac:dyDescent="0.2">
      <c r="E88" s="77"/>
    </row>
    <row r="89" spans="5:5" x14ac:dyDescent="0.2">
      <c r="E89" s="77"/>
    </row>
    <row r="90" spans="5:5" x14ac:dyDescent="0.2">
      <c r="E90" s="77"/>
    </row>
    <row r="91" spans="5:5" x14ac:dyDescent="0.2">
      <c r="E91" s="77"/>
    </row>
    <row r="92" spans="5:5" x14ac:dyDescent="0.2">
      <c r="E92" s="77"/>
    </row>
    <row r="93" spans="5:5" x14ac:dyDescent="0.2">
      <c r="E93" s="77"/>
    </row>
    <row r="94" spans="5:5" x14ac:dyDescent="0.2">
      <c r="E94" s="77"/>
    </row>
    <row r="95" spans="5:5" x14ac:dyDescent="0.2">
      <c r="E95" s="77"/>
    </row>
    <row r="96" spans="5:5" x14ac:dyDescent="0.2">
      <c r="E96" s="77"/>
    </row>
    <row r="97" spans="1:7" x14ac:dyDescent="0.2">
      <c r="E97" s="77"/>
    </row>
    <row r="98" spans="1:7" x14ac:dyDescent="0.2">
      <c r="E98" s="77"/>
    </row>
    <row r="99" spans="1:7" x14ac:dyDescent="0.2">
      <c r="E99" s="77"/>
    </row>
    <row r="100" spans="1:7" x14ac:dyDescent="0.2">
      <c r="E100" s="77"/>
    </row>
    <row r="101" spans="1:7" x14ac:dyDescent="0.2">
      <c r="E101" s="77"/>
    </row>
    <row r="102" spans="1:7" x14ac:dyDescent="0.2">
      <c r="E102" s="77"/>
    </row>
    <row r="103" spans="1:7" x14ac:dyDescent="0.2">
      <c r="E103" s="77"/>
    </row>
    <row r="104" spans="1:7" x14ac:dyDescent="0.2">
      <c r="E104" s="77"/>
    </row>
    <row r="105" spans="1:7" x14ac:dyDescent="0.2">
      <c r="E105" s="77"/>
    </row>
    <row r="106" spans="1:7" x14ac:dyDescent="0.2">
      <c r="E106" s="77"/>
    </row>
    <row r="107" spans="1:7" x14ac:dyDescent="0.2">
      <c r="E107" s="77"/>
    </row>
    <row r="108" spans="1:7" x14ac:dyDescent="0.2">
      <c r="A108" s="153"/>
      <c r="B108" s="153"/>
    </row>
    <row r="109" spans="1:7" x14ac:dyDescent="0.2">
      <c r="C109" s="154"/>
      <c r="D109" s="154"/>
      <c r="E109" s="155"/>
      <c r="F109" s="154"/>
      <c r="G109" s="156"/>
    </row>
    <row r="110" spans="1:7" x14ac:dyDescent="0.2">
      <c r="A110" s="153"/>
      <c r="B110" s="153"/>
    </row>
    <row r="1027" spans="1:7" x14ac:dyDescent="0.2">
      <c r="A1027" s="157"/>
      <c r="B1027" s="158"/>
      <c r="C1027" s="159" t="s">
        <v>39</v>
      </c>
      <c r="D1027" s="160"/>
      <c r="F1027" s="96"/>
      <c r="G1027" s="123">
        <v>100000</v>
      </c>
    </row>
    <row r="1028" spans="1:7" x14ac:dyDescent="0.2">
      <c r="A1028" s="157"/>
      <c r="B1028" s="158"/>
      <c r="C1028" s="159" t="s">
        <v>40</v>
      </c>
      <c r="D1028" s="160"/>
      <c r="F1028" s="96"/>
      <c r="G1028" s="123">
        <v>100000</v>
      </c>
    </row>
    <row r="1029" spans="1:7" x14ac:dyDescent="0.2">
      <c r="A1029" s="157"/>
      <c r="B1029" s="158"/>
      <c r="C1029" s="159" t="s">
        <v>41</v>
      </c>
      <c r="D1029" s="160"/>
      <c r="F1029" s="96"/>
      <c r="G1029" s="123">
        <v>100000</v>
      </c>
    </row>
    <row r="1030" spans="1:7" x14ac:dyDescent="0.2">
      <c r="A1030" s="157"/>
      <c r="B1030" s="158"/>
      <c r="C1030" s="159" t="s">
        <v>42</v>
      </c>
      <c r="D1030" s="160"/>
      <c r="F1030" s="96"/>
      <c r="G1030" s="123">
        <v>100000</v>
      </c>
    </row>
    <row r="1031" spans="1:7" x14ac:dyDescent="0.2">
      <c r="A1031" s="157"/>
      <c r="B1031" s="158"/>
      <c r="C1031" s="159" t="s">
        <v>43</v>
      </c>
      <c r="D1031" s="160"/>
      <c r="F1031" s="96"/>
      <c r="G1031" s="123">
        <v>100000</v>
      </c>
    </row>
    <row r="1032" spans="1:7" x14ac:dyDescent="0.2">
      <c r="A1032" s="157"/>
      <c r="B1032" s="158"/>
      <c r="C1032" s="159" t="s">
        <v>44</v>
      </c>
      <c r="D1032" s="160"/>
      <c r="F1032" s="96"/>
      <c r="G1032" s="123">
        <v>100000</v>
      </c>
    </row>
    <row r="1033" spans="1:7" x14ac:dyDescent="0.2">
      <c r="A1033" s="157"/>
      <c r="B1033" s="158"/>
      <c r="C1033" s="159" t="s">
        <v>45</v>
      </c>
      <c r="D1033" s="160"/>
      <c r="F1033" s="96"/>
      <c r="G1033" s="123">
        <v>100000</v>
      </c>
    </row>
  </sheetData>
  <mergeCells count="13">
    <mergeCell ref="C41:D41"/>
    <mergeCell ref="C47:D47"/>
    <mergeCell ref="C49:D49"/>
    <mergeCell ref="C51:D51"/>
    <mergeCell ref="C53:D53"/>
    <mergeCell ref="C39:D39"/>
    <mergeCell ref="A1:G1"/>
    <mergeCell ref="C9:D9"/>
    <mergeCell ref="C13:D13"/>
    <mergeCell ref="C19:D19"/>
    <mergeCell ref="C27:D27"/>
    <mergeCell ref="C33:D33"/>
    <mergeCell ref="C37:D37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CZ1033"/>
  <sheetViews>
    <sheetView showGridLines="0" showZeros="0" workbookViewId="0">
      <selection activeCell="F54" sqref="F54"/>
    </sheetView>
  </sheetViews>
  <sheetFormatPr defaultRowHeight="12.75" x14ac:dyDescent="0.2"/>
  <cols>
    <col min="1" max="1" width="4.42578125" style="77" customWidth="1"/>
    <col min="2" max="2" width="11.5703125" style="77" customWidth="1"/>
    <col min="3" max="3" width="40.42578125" style="77" customWidth="1"/>
    <col min="4" max="4" width="5.5703125" style="77" customWidth="1"/>
    <col min="5" max="5" width="8.5703125" style="96" customWidth="1"/>
    <col min="6" max="6" width="9.85546875" style="77" customWidth="1"/>
    <col min="7" max="7" width="13.85546875" style="77" customWidth="1"/>
    <col min="8" max="8" width="11" style="77" hidden="1" customWidth="1"/>
    <col min="9" max="9" width="9.7109375" style="77" hidden="1" customWidth="1"/>
    <col min="10" max="10" width="11.28515625" style="77" hidden="1" customWidth="1"/>
    <col min="11" max="11" width="10.42578125" style="77" hidden="1" customWidth="1"/>
    <col min="12" max="12" width="75.42578125" style="77" customWidth="1"/>
    <col min="13" max="13" width="45.28515625" style="77" customWidth="1"/>
    <col min="14" max="55" width="9.140625" style="77"/>
    <col min="56" max="56" width="62.28515625" style="77" customWidth="1"/>
    <col min="57" max="16384" width="9.140625" style="77"/>
  </cols>
  <sheetData>
    <row r="1" spans="1:104" ht="15" customHeight="1" x14ac:dyDescent="0.25">
      <c r="A1" s="172" t="s">
        <v>526</v>
      </c>
      <c r="B1" s="172"/>
      <c r="C1" s="172"/>
      <c r="D1" s="172"/>
      <c r="E1" s="172"/>
      <c r="F1" s="172"/>
      <c r="G1" s="172"/>
    </row>
    <row r="2" spans="1:104" ht="3" customHeight="1" thickBot="1" x14ac:dyDescent="0.25">
      <c r="B2" s="78"/>
      <c r="C2" s="79"/>
      <c r="D2" s="79"/>
      <c r="E2" s="80"/>
      <c r="F2" s="79"/>
      <c r="G2" s="79"/>
    </row>
    <row r="3" spans="1:104" ht="13.5" customHeight="1" thickTop="1" x14ac:dyDescent="0.2">
      <c r="A3" s="81" t="s">
        <v>19</v>
      </c>
      <c r="B3" s="82"/>
      <c r="C3" s="83"/>
      <c r="D3" s="84" t="s">
        <v>521</v>
      </c>
      <c r="E3" s="85"/>
      <c r="F3" s="86"/>
      <c r="G3" s="87"/>
    </row>
    <row r="4" spans="1:104" ht="13.5" customHeight="1" thickBot="1" x14ac:dyDescent="0.25">
      <c r="A4" s="88" t="s">
        <v>20</v>
      </c>
      <c r="B4" s="89"/>
      <c r="C4" s="90"/>
      <c r="D4" s="91" t="s">
        <v>1</v>
      </c>
      <c r="E4" s="92"/>
      <c r="F4" s="93"/>
      <c r="G4" s="94"/>
    </row>
    <row r="5" spans="1:104" ht="13.5" thickTop="1" x14ac:dyDescent="0.2">
      <c r="A5" s="95"/>
    </row>
    <row r="6" spans="1:104" s="101" customFormat="1" ht="26.25" customHeight="1" x14ac:dyDescent="0.2">
      <c r="A6" s="97" t="s">
        <v>21</v>
      </c>
      <c r="B6" s="98" t="s">
        <v>22</v>
      </c>
      <c r="C6" s="98" t="s">
        <v>23</v>
      </c>
      <c r="D6" s="98" t="s">
        <v>24</v>
      </c>
      <c r="E6" s="98" t="s">
        <v>25</v>
      </c>
      <c r="F6" s="98" t="s">
        <v>26</v>
      </c>
      <c r="G6" s="99" t="s">
        <v>27</v>
      </c>
      <c r="H6" s="100" t="s">
        <v>28</v>
      </c>
      <c r="I6" s="100" t="s">
        <v>29</v>
      </c>
      <c r="J6" s="100" t="s">
        <v>30</v>
      </c>
      <c r="K6" s="100" t="s">
        <v>31</v>
      </c>
    </row>
    <row r="7" spans="1:104" ht="14.25" customHeight="1" thickBot="1" x14ac:dyDescent="0.25">
      <c r="A7" s="102" t="s">
        <v>32</v>
      </c>
      <c r="B7" s="103" t="s">
        <v>457</v>
      </c>
      <c r="C7" s="104" t="s">
        <v>458</v>
      </c>
      <c r="D7" s="105"/>
      <c r="E7" s="106"/>
      <c r="F7" s="106"/>
      <c r="G7" s="107"/>
      <c r="H7" s="108"/>
      <c r="I7" s="109"/>
      <c r="J7" s="108"/>
      <c r="K7" s="109"/>
      <c r="O7" s="110"/>
    </row>
    <row r="8" spans="1:104" ht="13.5" thickBot="1" x14ac:dyDescent="0.25">
      <c r="A8" s="111">
        <v>1</v>
      </c>
      <c r="B8" s="112" t="s">
        <v>459</v>
      </c>
      <c r="C8" s="113" t="s">
        <v>460</v>
      </c>
      <c r="D8" s="114" t="s">
        <v>461</v>
      </c>
      <c r="E8" s="176">
        <v>1</v>
      </c>
      <c r="F8" s="178"/>
      <c r="G8" s="177">
        <f>E8*F8</f>
        <v>0</v>
      </c>
      <c r="H8" s="118">
        <v>0</v>
      </c>
      <c r="I8" s="119">
        <f>E8*H8</f>
        <v>0</v>
      </c>
      <c r="J8" s="118"/>
      <c r="K8" s="119">
        <f>E8*J8</f>
        <v>0</v>
      </c>
      <c r="O8" s="110"/>
      <c r="Z8" s="120"/>
      <c r="AA8" s="120">
        <v>12</v>
      </c>
      <c r="AB8" s="120">
        <v>0</v>
      </c>
      <c r="AC8" s="120">
        <v>1</v>
      </c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CA8" s="120">
        <v>12</v>
      </c>
      <c r="CB8" s="120">
        <v>0</v>
      </c>
      <c r="CZ8" s="77">
        <v>1</v>
      </c>
    </row>
    <row r="9" spans="1:104" ht="22.5" x14ac:dyDescent="0.2">
      <c r="A9" s="121"/>
      <c r="B9" s="122"/>
      <c r="C9" s="173" t="s">
        <v>462</v>
      </c>
      <c r="D9" s="174"/>
      <c r="E9" s="174"/>
      <c r="F9" s="174"/>
      <c r="G9" s="175"/>
      <c r="I9" s="123"/>
      <c r="K9" s="123"/>
      <c r="L9" s="124" t="s">
        <v>462</v>
      </c>
      <c r="O9" s="11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</row>
    <row r="10" spans="1:104" ht="22.5" x14ac:dyDescent="0.2">
      <c r="A10" s="121"/>
      <c r="B10" s="122"/>
      <c r="C10" s="173" t="s">
        <v>463</v>
      </c>
      <c r="D10" s="174"/>
      <c r="E10" s="174"/>
      <c r="F10" s="174"/>
      <c r="G10" s="175"/>
      <c r="I10" s="123"/>
      <c r="K10" s="123"/>
      <c r="L10" s="124" t="s">
        <v>463</v>
      </c>
      <c r="O10" s="11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</row>
    <row r="11" spans="1:104" ht="33.75" x14ac:dyDescent="0.2">
      <c r="A11" s="121"/>
      <c r="B11" s="122"/>
      <c r="C11" s="173" t="s">
        <v>464</v>
      </c>
      <c r="D11" s="174"/>
      <c r="E11" s="174"/>
      <c r="F11" s="174"/>
      <c r="G11" s="175"/>
      <c r="I11" s="123"/>
      <c r="K11" s="123"/>
      <c r="L11" s="124" t="s">
        <v>464</v>
      </c>
      <c r="O11" s="11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</row>
    <row r="12" spans="1:104" x14ac:dyDescent="0.2">
      <c r="A12" s="131" t="s">
        <v>36</v>
      </c>
      <c r="B12" s="132" t="s">
        <v>457</v>
      </c>
      <c r="C12" s="133" t="s">
        <v>458</v>
      </c>
      <c r="D12" s="134"/>
      <c r="E12" s="135"/>
      <c r="F12" s="135"/>
      <c r="G12" s="136">
        <f>SUM(G7:G11)</f>
        <v>0</v>
      </c>
      <c r="H12" s="137"/>
      <c r="I12" s="138">
        <f>SUM(I7:I11)</f>
        <v>0</v>
      </c>
      <c r="J12" s="139"/>
      <c r="K12" s="138">
        <f>SUM(K7:K11)</f>
        <v>0</v>
      </c>
      <c r="O12" s="110"/>
      <c r="X12" s="140">
        <f>K12</f>
        <v>0</v>
      </c>
      <c r="Y12" s="140">
        <f>I12</f>
        <v>0</v>
      </c>
      <c r="Z12" s="141">
        <f>G12</f>
        <v>0</v>
      </c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42"/>
      <c r="BB12" s="142"/>
      <c r="BC12" s="142"/>
      <c r="BD12" s="142"/>
      <c r="BE12" s="142"/>
      <c r="BF12" s="142"/>
      <c r="BG12" s="120"/>
      <c r="BH12" s="120"/>
      <c r="BI12" s="120"/>
      <c r="BJ12" s="120"/>
      <c r="BK12" s="120"/>
    </row>
    <row r="13" spans="1:104" ht="14.25" customHeight="1" thickBot="1" x14ac:dyDescent="0.25">
      <c r="A13" s="102" t="s">
        <v>32</v>
      </c>
      <c r="B13" s="103" t="s">
        <v>465</v>
      </c>
      <c r="C13" s="104" t="s">
        <v>466</v>
      </c>
      <c r="D13" s="105"/>
      <c r="E13" s="106"/>
      <c r="F13" s="106"/>
      <c r="G13" s="107"/>
      <c r="H13" s="108"/>
      <c r="I13" s="109"/>
      <c r="J13" s="108"/>
      <c r="K13" s="109"/>
      <c r="O13" s="110"/>
    </row>
    <row r="14" spans="1:104" ht="13.5" thickBot="1" x14ac:dyDescent="0.25">
      <c r="A14" s="111">
        <v>2</v>
      </c>
      <c r="B14" s="112" t="s">
        <v>467</v>
      </c>
      <c r="C14" s="113" t="s">
        <v>468</v>
      </c>
      <c r="D14" s="114" t="s">
        <v>461</v>
      </c>
      <c r="E14" s="176">
        <v>1</v>
      </c>
      <c r="F14" s="178"/>
      <c r="G14" s="177">
        <f>E14*F14</f>
        <v>0</v>
      </c>
      <c r="H14" s="118">
        <v>0</v>
      </c>
      <c r="I14" s="119">
        <f>E14*H14</f>
        <v>0</v>
      </c>
      <c r="J14" s="118"/>
      <c r="K14" s="119">
        <f>E14*J14</f>
        <v>0</v>
      </c>
      <c r="O14" s="110"/>
      <c r="Z14" s="120"/>
      <c r="AA14" s="120">
        <v>12</v>
      </c>
      <c r="AB14" s="120">
        <v>0</v>
      </c>
      <c r="AC14" s="120">
        <v>2</v>
      </c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CA14" s="120">
        <v>12</v>
      </c>
      <c r="CB14" s="120">
        <v>0</v>
      </c>
      <c r="CZ14" s="77">
        <v>1</v>
      </c>
    </row>
    <row r="15" spans="1:104" ht="13.5" thickBot="1" x14ac:dyDescent="0.25">
      <c r="A15" s="121"/>
      <c r="B15" s="122"/>
      <c r="C15" s="173" t="s">
        <v>469</v>
      </c>
      <c r="D15" s="174"/>
      <c r="E15" s="174"/>
      <c r="F15" s="174"/>
      <c r="G15" s="175"/>
      <c r="I15" s="123"/>
      <c r="K15" s="123"/>
      <c r="L15" s="124" t="s">
        <v>469</v>
      </c>
      <c r="O15" s="11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</row>
    <row r="16" spans="1:104" ht="13.5" thickBot="1" x14ac:dyDescent="0.25">
      <c r="A16" s="111">
        <v>3</v>
      </c>
      <c r="B16" s="112" t="s">
        <v>470</v>
      </c>
      <c r="C16" s="113" t="s">
        <v>471</v>
      </c>
      <c r="D16" s="114" t="s">
        <v>162</v>
      </c>
      <c r="E16" s="176">
        <v>4</v>
      </c>
      <c r="F16" s="178"/>
      <c r="G16" s="177">
        <f>E16*F16</f>
        <v>0</v>
      </c>
      <c r="H16" s="118">
        <v>0</v>
      </c>
      <c r="I16" s="119">
        <f>E16*H16</f>
        <v>0</v>
      </c>
      <c r="J16" s="118"/>
      <c r="K16" s="119">
        <f>E16*J16</f>
        <v>0</v>
      </c>
      <c r="O16" s="110"/>
      <c r="Z16" s="120"/>
      <c r="AA16" s="120">
        <v>12</v>
      </c>
      <c r="AB16" s="120">
        <v>0</v>
      </c>
      <c r="AC16" s="120">
        <v>3</v>
      </c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CA16" s="120">
        <v>12</v>
      </c>
      <c r="CB16" s="120">
        <v>0</v>
      </c>
      <c r="CZ16" s="77">
        <v>1</v>
      </c>
    </row>
    <row r="17" spans="1:104" ht="13.5" thickBot="1" x14ac:dyDescent="0.25">
      <c r="A17" s="111">
        <v>4</v>
      </c>
      <c r="B17" s="112" t="s">
        <v>472</v>
      </c>
      <c r="C17" s="113" t="s">
        <v>473</v>
      </c>
      <c r="D17" s="114" t="s">
        <v>461</v>
      </c>
      <c r="E17" s="176">
        <v>1</v>
      </c>
      <c r="F17" s="178"/>
      <c r="G17" s="177">
        <f>E17*F17</f>
        <v>0</v>
      </c>
      <c r="H17" s="118">
        <v>0</v>
      </c>
      <c r="I17" s="119">
        <f>E17*H17</f>
        <v>0</v>
      </c>
      <c r="J17" s="118"/>
      <c r="K17" s="119">
        <f>E17*J17</f>
        <v>0</v>
      </c>
      <c r="O17" s="110"/>
      <c r="Z17" s="120"/>
      <c r="AA17" s="120">
        <v>12</v>
      </c>
      <c r="AB17" s="120">
        <v>0</v>
      </c>
      <c r="AC17" s="120">
        <v>4</v>
      </c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CA17" s="120">
        <v>12</v>
      </c>
      <c r="CB17" s="120">
        <v>0</v>
      </c>
      <c r="CZ17" s="77">
        <v>1</v>
      </c>
    </row>
    <row r="18" spans="1:104" x14ac:dyDescent="0.2">
      <c r="A18" s="121"/>
      <c r="B18" s="122"/>
      <c r="C18" s="173" t="s">
        <v>474</v>
      </c>
      <c r="D18" s="174"/>
      <c r="E18" s="174"/>
      <c r="F18" s="174"/>
      <c r="G18" s="175"/>
      <c r="I18" s="123"/>
      <c r="K18" s="123"/>
      <c r="L18" s="124" t="s">
        <v>474</v>
      </c>
      <c r="O18" s="11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</row>
    <row r="19" spans="1:104" x14ac:dyDescent="0.2">
      <c r="A19" s="131" t="s">
        <v>36</v>
      </c>
      <c r="B19" s="132" t="s">
        <v>465</v>
      </c>
      <c r="C19" s="133" t="s">
        <v>466</v>
      </c>
      <c r="D19" s="134"/>
      <c r="E19" s="135"/>
      <c r="F19" s="135"/>
      <c r="G19" s="136">
        <f>SUM(G13:G18)</f>
        <v>0</v>
      </c>
      <c r="H19" s="137"/>
      <c r="I19" s="138">
        <f>SUM(I13:I18)</f>
        <v>0</v>
      </c>
      <c r="J19" s="139"/>
      <c r="K19" s="138">
        <f>SUM(K13:K18)</f>
        <v>0</v>
      </c>
      <c r="O19" s="110"/>
      <c r="X19" s="140">
        <f>K19</f>
        <v>0</v>
      </c>
      <c r="Y19" s="140">
        <f>I19</f>
        <v>0</v>
      </c>
      <c r="Z19" s="141">
        <f>G19</f>
        <v>0</v>
      </c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42"/>
      <c r="BB19" s="142"/>
      <c r="BC19" s="142"/>
      <c r="BD19" s="142"/>
      <c r="BE19" s="142"/>
      <c r="BF19" s="142"/>
      <c r="BG19" s="120"/>
      <c r="BH19" s="120"/>
      <c r="BI19" s="120"/>
      <c r="BJ19" s="120"/>
      <c r="BK19" s="120"/>
    </row>
    <row r="20" spans="1:104" ht="14.25" customHeight="1" thickBot="1" x14ac:dyDescent="0.25">
      <c r="A20" s="102" t="s">
        <v>32</v>
      </c>
      <c r="B20" s="103" t="s">
        <v>475</v>
      </c>
      <c r="C20" s="104" t="s">
        <v>476</v>
      </c>
      <c r="D20" s="105"/>
      <c r="E20" s="106"/>
      <c r="F20" s="106"/>
      <c r="G20" s="107"/>
      <c r="H20" s="108"/>
      <c r="I20" s="109"/>
      <c r="J20" s="108"/>
      <c r="K20" s="109"/>
      <c r="O20" s="110"/>
    </row>
    <row r="21" spans="1:104" ht="13.5" thickBot="1" x14ac:dyDescent="0.25">
      <c r="A21" s="111">
        <v>5</v>
      </c>
      <c r="B21" s="112" t="s">
        <v>477</v>
      </c>
      <c r="C21" s="113" t="s">
        <v>478</v>
      </c>
      <c r="D21" s="114" t="s">
        <v>461</v>
      </c>
      <c r="E21" s="176">
        <v>1</v>
      </c>
      <c r="F21" s="178"/>
      <c r="G21" s="177">
        <f>E21*F21</f>
        <v>0</v>
      </c>
      <c r="H21" s="118">
        <v>0</v>
      </c>
      <c r="I21" s="119">
        <f>E21*H21</f>
        <v>0</v>
      </c>
      <c r="J21" s="118"/>
      <c r="K21" s="119">
        <f>E21*J21</f>
        <v>0</v>
      </c>
      <c r="O21" s="110"/>
      <c r="Z21" s="120"/>
      <c r="AA21" s="120">
        <v>12</v>
      </c>
      <c r="AB21" s="120">
        <v>0</v>
      </c>
      <c r="AC21" s="120">
        <v>5</v>
      </c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CA21" s="120">
        <v>12</v>
      </c>
      <c r="CB21" s="120">
        <v>0</v>
      </c>
      <c r="CZ21" s="77">
        <v>1</v>
      </c>
    </row>
    <row r="22" spans="1:104" x14ac:dyDescent="0.2">
      <c r="A22" s="121"/>
      <c r="B22" s="122"/>
      <c r="C22" s="173" t="s">
        <v>479</v>
      </c>
      <c r="D22" s="174"/>
      <c r="E22" s="174"/>
      <c r="F22" s="174"/>
      <c r="G22" s="175"/>
      <c r="I22" s="123"/>
      <c r="K22" s="123"/>
      <c r="L22" s="124" t="s">
        <v>479</v>
      </c>
      <c r="O22" s="11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</row>
    <row r="23" spans="1:104" ht="33.75" x14ac:dyDescent="0.2">
      <c r="A23" s="121"/>
      <c r="B23" s="122"/>
      <c r="C23" s="173" t="s">
        <v>480</v>
      </c>
      <c r="D23" s="174"/>
      <c r="E23" s="174"/>
      <c r="F23" s="174"/>
      <c r="G23" s="175"/>
      <c r="I23" s="123"/>
      <c r="K23" s="123"/>
      <c r="L23" s="124" t="s">
        <v>480</v>
      </c>
      <c r="O23" s="11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</row>
    <row r="24" spans="1:104" x14ac:dyDescent="0.2">
      <c r="A24" s="121"/>
      <c r="B24" s="122"/>
      <c r="C24" s="173" t="s">
        <v>481</v>
      </c>
      <c r="D24" s="174"/>
      <c r="E24" s="174"/>
      <c r="F24" s="174"/>
      <c r="G24" s="175"/>
      <c r="I24" s="123"/>
      <c r="K24" s="123"/>
      <c r="L24" s="124" t="s">
        <v>481</v>
      </c>
      <c r="O24" s="11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</row>
    <row r="25" spans="1:104" ht="22.5" x14ac:dyDescent="0.2">
      <c r="A25" s="121"/>
      <c r="B25" s="122"/>
      <c r="C25" s="173" t="s">
        <v>482</v>
      </c>
      <c r="D25" s="174"/>
      <c r="E25" s="174"/>
      <c r="F25" s="174"/>
      <c r="G25" s="175"/>
      <c r="I25" s="123"/>
      <c r="K25" s="123"/>
      <c r="L25" s="124" t="s">
        <v>482</v>
      </c>
      <c r="O25" s="11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</row>
    <row r="26" spans="1:104" ht="22.5" x14ac:dyDescent="0.2">
      <c r="A26" s="121"/>
      <c r="B26" s="122"/>
      <c r="C26" s="173" t="s">
        <v>483</v>
      </c>
      <c r="D26" s="174"/>
      <c r="E26" s="174"/>
      <c r="F26" s="174"/>
      <c r="G26" s="175"/>
      <c r="I26" s="123"/>
      <c r="K26" s="123"/>
      <c r="L26" s="124" t="s">
        <v>483</v>
      </c>
      <c r="O26" s="11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</row>
    <row r="27" spans="1:104" x14ac:dyDescent="0.2">
      <c r="A27" s="121"/>
      <c r="B27" s="122"/>
      <c r="C27" s="173" t="s">
        <v>484</v>
      </c>
      <c r="D27" s="174"/>
      <c r="E27" s="174"/>
      <c r="F27" s="174"/>
      <c r="G27" s="175"/>
      <c r="I27" s="123"/>
      <c r="K27" s="123"/>
      <c r="L27" s="124" t="s">
        <v>484</v>
      </c>
      <c r="O27" s="11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</row>
    <row r="28" spans="1:104" ht="33.75" x14ac:dyDescent="0.2">
      <c r="A28" s="121"/>
      <c r="B28" s="122"/>
      <c r="C28" s="173" t="s">
        <v>485</v>
      </c>
      <c r="D28" s="174"/>
      <c r="E28" s="174"/>
      <c r="F28" s="174"/>
      <c r="G28" s="175"/>
      <c r="I28" s="123"/>
      <c r="K28" s="123"/>
      <c r="L28" s="124" t="s">
        <v>485</v>
      </c>
      <c r="O28" s="11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</row>
    <row r="29" spans="1:104" x14ac:dyDescent="0.2">
      <c r="A29" s="121"/>
      <c r="B29" s="122"/>
      <c r="C29" s="173" t="s">
        <v>486</v>
      </c>
      <c r="D29" s="174"/>
      <c r="E29" s="174"/>
      <c r="F29" s="174"/>
      <c r="G29" s="175"/>
      <c r="I29" s="123"/>
      <c r="K29" s="123"/>
      <c r="L29" s="124" t="s">
        <v>486</v>
      </c>
      <c r="O29" s="11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</row>
    <row r="30" spans="1:104" ht="33.75" x14ac:dyDescent="0.2">
      <c r="A30" s="121"/>
      <c r="B30" s="122"/>
      <c r="C30" s="173" t="s">
        <v>487</v>
      </c>
      <c r="D30" s="174"/>
      <c r="E30" s="174"/>
      <c r="F30" s="174"/>
      <c r="G30" s="175"/>
      <c r="I30" s="123"/>
      <c r="K30" s="123"/>
      <c r="L30" s="124" t="s">
        <v>487</v>
      </c>
      <c r="O30" s="11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</row>
    <row r="31" spans="1:104" ht="22.5" x14ac:dyDescent="0.2">
      <c r="A31" s="121"/>
      <c r="B31" s="122"/>
      <c r="C31" s="173" t="s">
        <v>488</v>
      </c>
      <c r="D31" s="174"/>
      <c r="E31" s="174"/>
      <c r="F31" s="174"/>
      <c r="G31" s="175"/>
      <c r="I31" s="123"/>
      <c r="K31" s="123"/>
      <c r="L31" s="124" t="s">
        <v>488</v>
      </c>
      <c r="O31" s="11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</row>
    <row r="32" spans="1:104" ht="22.5" x14ac:dyDescent="0.2">
      <c r="A32" s="121"/>
      <c r="B32" s="122"/>
      <c r="C32" s="173" t="s">
        <v>489</v>
      </c>
      <c r="D32" s="174"/>
      <c r="E32" s="174"/>
      <c r="F32" s="174"/>
      <c r="G32" s="175"/>
      <c r="I32" s="123"/>
      <c r="K32" s="123"/>
      <c r="L32" s="124" t="s">
        <v>489</v>
      </c>
      <c r="O32" s="11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</row>
    <row r="33" spans="1:104" x14ac:dyDescent="0.2">
      <c r="A33" s="121"/>
      <c r="B33" s="122"/>
      <c r="C33" s="173" t="s">
        <v>490</v>
      </c>
      <c r="D33" s="174"/>
      <c r="E33" s="174"/>
      <c r="F33" s="174"/>
      <c r="G33" s="175"/>
      <c r="I33" s="123"/>
      <c r="K33" s="123"/>
      <c r="L33" s="124" t="s">
        <v>490</v>
      </c>
      <c r="O33" s="11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</row>
    <row r="34" spans="1:104" x14ac:dyDescent="0.2">
      <c r="A34" s="121"/>
      <c r="B34" s="122"/>
      <c r="C34" s="173" t="s">
        <v>491</v>
      </c>
      <c r="D34" s="174"/>
      <c r="E34" s="174"/>
      <c r="F34" s="174"/>
      <c r="G34" s="175"/>
      <c r="I34" s="123"/>
      <c r="K34" s="123"/>
      <c r="L34" s="124" t="s">
        <v>491</v>
      </c>
      <c r="O34" s="11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</row>
    <row r="35" spans="1:104" ht="22.5" x14ac:dyDescent="0.2">
      <c r="A35" s="121"/>
      <c r="B35" s="122"/>
      <c r="C35" s="173" t="s">
        <v>492</v>
      </c>
      <c r="D35" s="174"/>
      <c r="E35" s="174"/>
      <c r="F35" s="174"/>
      <c r="G35" s="175"/>
      <c r="I35" s="123"/>
      <c r="K35" s="123"/>
      <c r="L35" s="124" t="s">
        <v>492</v>
      </c>
      <c r="O35" s="11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</row>
    <row r="36" spans="1:104" x14ac:dyDescent="0.2">
      <c r="A36" s="121"/>
      <c r="B36" s="122"/>
      <c r="C36" s="173" t="s">
        <v>493</v>
      </c>
      <c r="D36" s="174"/>
      <c r="E36" s="174"/>
      <c r="F36" s="174"/>
      <c r="G36" s="175"/>
      <c r="I36" s="123"/>
      <c r="K36" s="123"/>
      <c r="L36" s="124" t="s">
        <v>493</v>
      </c>
      <c r="O36" s="11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</row>
    <row r="37" spans="1:104" x14ac:dyDescent="0.2">
      <c r="A37" s="131" t="s">
        <v>36</v>
      </c>
      <c r="B37" s="132" t="s">
        <v>475</v>
      </c>
      <c r="C37" s="133" t="s">
        <v>476</v>
      </c>
      <c r="D37" s="134"/>
      <c r="E37" s="135"/>
      <c r="F37" s="135"/>
      <c r="G37" s="136">
        <f>SUM(G20:G36)</f>
        <v>0</v>
      </c>
      <c r="H37" s="137"/>
      <c r="I37" s="138">
        <f>SUM(I20:I36)</f>
        <v>0</v>
      </c>
      <c r="J37" s="139"/>
      <c r="K37" s="138">
        <f>SUM(K20:K36)</f>
        <v>0</v>
      </c>
      <c r="O37" s="110"/>
      <c r="X37" s="140">
        <f>K37</f>
        <v>0</v>
      </c>
      <c r="Y37" s="140">
        <f>I37</f>
        <v>0</v>
      </c>
      <c r="Z37" s="141">
        <f>G37</f>
        <v>0</v>
      </c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42"/>
      <c r="BB37" s="142"/>
      <c r="BC37" s="142"/>
      <c r="BD37" s="142"/>
      <c r="BE37" s="142"/>
      <c r="BF37" s="142"/>
      <c r="BG37" s="120"/>
      <c r="BH37" s="120"/>
      <c r="BI37" s="120"/>
      <c r="BJ37" s="120"/>
      <c r="BK37" s="120"/>
    </row>
    <row r="38" spans="1:104" ht="14.25" customHeight="1" thickBot="1" x14ac:dyDescent="0.25">
      <c r="A38" s="102" t="s">
        <v>32</v>
      </c>
      <c r="B38" s="103" t="s">
        <v>494</v>
      </c>
      <c r="C38" s="104" t="s">
        <v>42</v>
      </c>
      <c r="D38" s="105"/>
      <c r="E38" s="106"/>
      <c r="F38" s="106"/>
      <c r="G38" s="107"/>
      <c r="H38" s="108"/>
      <c r="I38" s="109"/>
      <c r="J38" s="108"/>
      <c r="K38" s="109"/>
      <c r="O38" s="110"/>
    </row>
    <row r="39" spans="1:104" ht="13.5" thickBot="1" x14ac:dyDescent="0.25">
      <c r="A39" s="111">
        <v>6</v>
      </c>
      <c r="B39" s="112" t="s">
        <v>495</v>
      </c>
      <c r="C39" s="113" t="s">
        <v>496</v>
      </c>
      <c r="D39" s="114" t="s">
        <v>461</v>
      </c>
      <c r="E39" s="176">
        <v>1</v>
      </c>
      <c r="F39" s="178"/>
      <c r="G39" s="177">
        <f>E39*F39</f>
        <v>0</v>
      </c>
      <c r="H39" s="118">
        <v>0</v>
      </c>
      <c r="I39" s="119">
        <f>E39*H39</f>
        <v>0</v>
      </c>
      <c r="J39" s="118"/>
      <c r="K39" s="119">
        <f>E39*J39</f>
        <v>0</v>
      </c>
      <c r="O39" s="110"/>
      <c r="Z39" s="120"/>
      <c r="AA39" s="120">
        <v>12</v>
      </c>
      <c r="AB39" s="120">
        <v>0</v>
      </c>
      <c r="AC39" s="120">
        <v>6</v>
      </c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CA39" s="120">
        <v>12</v>
      </c>
      <c r="CB39" s="120">
        <v>0</v>
      </c>
      <c r="CZ39" s="77">
        <v>1</v>
      </c>
    </row>
    <row r="40" spans="1:104" x14ac:dyDescent="0.2">
      <c r="A40" s="121"/>
      <c r="B40" s="122"/>
      <c r="C40" s="173" t="s">
        <v>497</v>
      </c>
      <c r="D40" s="174"/>
      <c r="E40" s="174"/>
      <c r="F40" s="174"/>
      <c r="G40" s="175"/>
      <c r="I40" s="123"/>
      <c r="K40" s="123"/>
      <c r="L40" s="124" t="s">
        <v>497</v>
      </c>
      <c r="O40" s="11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</row>
    <row r="41" spans="1:104" ht="23.25" thickBot="1" x14ac:dyDescent="0.25">
      <c r="A41" s="121"/>
      <c r="B41" s="122"/>
      <c r="C41" s="173" t="s">
        <v>498</v>
      </c>
      <c r="D41" s="174"/>
      <c r="E41" s="174"/>
      <c r="F41" s="174"/>
      <c r="G41" s="175"/>
      <c r="I41" s="123"/>
      <c r="K41" s="123"/>
      <c r="L41" s="124" t="s">
        <v>498</v>
      </c>
      <c r="O41" s="11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</row>
    <row r="42" spans="1:104" ht="13.5" thickBot="1" x14ac:dyDescent="0.25">
      <c r="A42" s="111">
        <v>7</v>
      </c>
      <c r="B42" s="112" t="s">
        <v>499</v>
      </c>
      <c r="C42" s="113" t="s">
        <v>500</v>
      </c>
      <c r="D42" s="114" t="s">
        <v>461</v>
      </c>
      <c r="E42" s="176">
        <v>1</v>
      </c>
      <c r="F42" s="178"/>
      <c r="G42" s="177">
        <f>E42*F42</f>
        <v>0</v>
      </c>
      <c r="H42" s="118">
        <v>0</v>
      </c>
      <c r="I42" s="119">
        <f>E42*H42</f>
        <v>0</v>
      </c>
      <c r="J42" s="118"/>
      <c r="K42" s="119">
        <f>E42*J42</f>
        <v>0</v>
      </c>
      <c r="O42" s="110"/>
      <c r="Z42" s="120"/>
      <c r="AA42" s="120">
        <v>12</v>
      </c>
      <c r="AB42" s="120">
        <v>0</v>
      </c>
      <c r="AC42" s="120">
        <v>7</v>
      </c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CA42" s="120">
        <v>12</v>
      </c>
      <c r="CB42" s="120">
        <v>0</v>
      </c>
      <c r="CZ42" s="77">
        <v>1</v>
      </c>
    </row>
    <row r="43" spans="1:104" ht="57" thickBot="1" x14ac:dyDescent="0.25">
      <c r="A43" s="121"/>
      <c r="B43" s="122"/>
      <c r="C43" s="173" t="s">
        <v>501</v>
      </c>
      <c r="D43" s="174"/>
      <c r="E43" s="174"/>
      <c r="F43" s="174"/>
      <c r="G43" s="175"/>
      <c r="I43" s="123"/>
      <c r="K43" s="123"/>
      <c r="L43" s="124" t="s">
        <v>501</v>
      </c>
      <c r="O43" s="11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</row>
    <row r="44" spans="1:104" ht="23.25" thickBot="1" x14ac:dyDescent="0.25">
      <c r="A44" s="111">
        <v>8</v>
      </c>
      <c r="B44" s="112" t="s">
        <v>502</v>
      </c>
      <c r="C44" s="113" t="s">
        <v>503</v>
      </c>
      <c r="D44" s="114" t="s">
        <v>461</v>
      </c>
      <c r="E44" s="176">
        <v>1</v>
      </c>
      <c r="F44" s="178"/>
      <c r="G44" s="177">
        <f>E44*F44</f>
        <v>0</v>
      </c>
      <c r="H44" s="118">
        <v>0</v>
      </c>
      <c r="I44" s="119">
        <f>E44*H44</f>
        <v>0</v>
      </c>
      <c r="J44" s="118"/>
      <c r="K44" s="119">
        <f>E44*J44</f>
        <v>0</v>
      </c>
      <c r="O44" s="110"/>
      <c r="Z44" s="120"/>
      <c r="AA44" s="120">
        <v>12</v>
      </c>
      <c r="AB44" s="120">
        <v>0</v>
      </c>
      <c r="AC44" s="120">
        <v>8</v>
      </c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CA44" s="120">
        <v>12</v>
      </c>
      <c r="CB44" s="120">
        <v>0</v>
      </c>
      <c r="CZ44" s="77">
        <v>1</v>
      </c>
    </row>
    <row r="45" spans="1:104" ht="22.5" x14ac:dyDescent="0.2">
      <c r="A45" s="121"/>
      <c r="B45" s="122"/>
      <c r="C45" s="173" t="s">
        <v>504</v>
      </c>
      <c r="D45" s="174"/>
      <c r="E45" s="174"/>
      <c r="F45" s="174"/>
      <c r="G45" s="175"/>
      <c r="I45" s="123"/>
      <c r="K45" s="123"/>
      <c r="L45" s="124" t="s">
        <v>504</v>
      </c>
      <c r="O45" s="11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</row>
    <row r="46" spans="1:104" ht="23.25" thickBot="1" x14ac:dyDescent="0.25">
      <c r="A46" s="121"/>
      <c r="B46" s="122"/>
      <c r="C46" s="173" t="s">
        <v>505</v>
      </c>
      <c r="D46" s="174"/>
      <c r="E46" s="174"/>
      <c r="F46" s="174"/>
      <c r="G46" s="175"/>
      <c r="I46" s="123"/>
      <c r="K46" s="123"/>
      <c r="L46" s="124" t="s">
        <v>505</v>
      </c>
      <c r="O46" s="11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</row>
    <row r="47" spans="1:104" ht="13.5" thickBot="1" x14ac:dyDescent="0.25">
      <c r="A47" s="111">
        <v>9</v>
      </c>
      <c r="B47" s="112" t="s">
        <v>506</v>
      </c>
      <c r="C47" s="113" t="s">
        <v>507</v>
      </c>
      <c r="D47" s="114" t="s">
        <v>461</v>
      </c>
      <c r="E47" s="176">
        <v>1</v>
      </c>
      <c r="F47" s="178"/>
      <c r="G47" s="177">
        <f>E47*F47</f>
        <v>0</v>
      </c>
      <c r="H47" s="118">
        <v>0</v>
      </c>
      <c r="I47" s="119">
        <f>E47*H47</f>
        <v>0</v>
      </c>
      <c r="J47" s="118"/>
      <c r="K47" s="119">
        <f>E47*J47</f>
        <v>0</v>
      </c>
      <c r="O47" s="110"/>
      <c r="Z47" s="120"/>
      <c r="AA47" s="120">
        <v>12</v>
      </c>
      <c r="AB47" s="120">
        <v>0</v>
      </c>
      <c r="AC47" s="120">
        <v>9</v>
      </c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CA47" s="120">
        <v>12</v>
      </c>
      <c r="CB47" s="120">
        <v>0</v>
      </c>
      <c r="CZ47" s="77">
        <v>1</v>
      </c>
    </row>
    <row r="48" spans="1:104" x14ac:dyDescent="0.2">
      <c r="A48" s="121"/>
      <c r="B48" s="122"/>
      <c r="C48" s="173" t="s">
        <v>508</v>
      </c>
      <c r="D48" s="174"/>
      <c r="E48" s="174"/>
      <c r="F48" s="174"/>
      <c r="G48" s="175"/>
      <c r="I48" s="123"/>
      <c r="K48" s="123"/>
      <c r="L48" s="124" t="s">
        <v>508</v>
      </c>
      <c r="O48" s="11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</row>
    <row r="49" spans="1:104" x14ac:dyDescent="0.2">
      <c r="A49" s="121"/>
      <c r="B49" s="122"/>
      <c r="C49" s="173" t="s">
        <v>509</v>
      </c>
      <c r="D49" s="174"/>
      <c r="E49" s="174"/>
      <c r="F49" s="174"/>
      <c r="G49" s="175"/>
      <c r="I49" s="123"/>
      <c r="K49" s="123"/>
      <c r="L49" s="124" t="s">
        <v>509</v>
      </c>
      <c r="O49" s="11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</row>
    <row r="50" spans="1:104" x14ac:dyDescent="0.2">
      <c r="A50" s="121"/>
      <c r="B50" s="122"/>
      <c r="C50" s="173" t="s">
        <v>510</v>
      </c>
      <c r="D50" s="174"/>
      <c r="E50" s="174"/>
      <c r="F50" s="174"/>
      <c r="G50" s="175"/>
      <c r="I50" s="123"/>
      <c r="K50" s="123"/>
      <c r="L50" s="124" t="s">
        <v>510</v>
      </c>
      <c r="O50" s="11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</row>
    <row r="51" spans="1:104" ht="13.5" thickBot="1" x14ac:dyDescent="0.25">
      <c r="A51" s="121"/>
      <c r="B51" s="122"/>
      <c r="C51" s="173" t="s">
        <v>511</v>
      </c>
      <c r="D51" s="174"/>
      <c r="E51" s="174"/>
      <c r="F51" s="174"/>
      <c r="G51" s="175"/>
      <c r="I51" s="123"/>
      <c r="K51" s="123"/>
      <c r="L51" s="124" t="s">
        <v>511</v>
      </c>
      <c r="O51" s="11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</row>
    <row r="52" spans="1:104" ht="13.5" thickBot="1" x14ac:dyDescent="0.25">
      <c r="A52" s="111">
        <v>10</v>
      </c>
      <c r="B52" s="112" t="s">
        <v>512</v>
      </c>
      <c r="C52" s="113" t="s">
        <v>513</v>
      </c>
      <c r="D52" s="114" t="s">
        <v>461</v>
      </c>
      <c r="E52" s="176">
        <v>1</v>
      </c>
      <c r="F52" s="178"/>
      <c r="G52" s="177">
        <f>E52*F52</f>
        <v>0</v>
      </c>
      <c r="H52" s="118">
        <v>0</v>
      </c>
      <c r="I52" s="119">
        <f>E52*H52</f>
        <v>0</v>
      </c>
      <c r="J52" s="118"/>
      <c r="K52" s="119">
        <f>E52*J52</f>
        <v>0</v>
      </c>
      <c r="O52" s="110"/>
      <c r="Z52" s="120"/>
      <c r="AA52" s="120">
        <v>12</v>
      </c>
      <c r="AB52" s="120">
        <v>0</v>
      </c>
      <c r="AC52" s="120">
        <v>10</v>
      </c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CA52" s="120">
        <v>12</v>
      </c>
      <c r="CB52" s="120">
        <v>0</v>
      </c>
      <c r="CZ52" s="77">
        <v>1</v>
      </c>
    </row>
    <row r="53" spans="1:104" ht="23.25" thickBot="1" x14ac:dyDescent="0.25">
      <c r="A53" s="121"/>
      <c r="B53" s="122"/>
      <c r="C53" s="173" t="s">
        <v>514</v>
      </c>
      <c r="D53" s="174"/>
      <c r="E53" s="174"/>
      <c r="F53" s="174"/>
      <c r="G53" s="175"/>
      <c r="I53" s="123"/>
      <c r="K53" s="123"/>
      <c r="L53" s="124" t="s">
        <v>514</v>
      </c>
      <c r="O53" s="11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</row>
    <row r="54" spans="1:104" ht="13.5" thickBot="1" x14ac:dyDescent="0.25">
      <c r="A54" s="111">
        <v>11</v>
      </c>
      <c r="B54" s="112" t="s">
        <v>515</v>
      </c>
      <c r="C54" s="113" t="s">
        <v>516</v>
      </c>
      <c r="D54" s="114" t="s">
        <v>461</v>
      </c>
      <c r="E54" s="176">
        <v>1</v>
      </c>
      <c r="F54" s="178"/>
      <c r="G54" s="177">
        <f>E54*F54</f>
        <v>0</v>
      </c>
      <c r="H54" s="118">
        <v>0</v>
      </c>
      <c r="I54" s="119">
        <f>E54*H54</f>
        <v>0</v>
      </c>
      <c r="J54" s="118"/>
      <c r="K54" s="119">
        <f>E54*J54</f>
        <v>0</v>
      </c>
      <c r="O54" s="110"/>
      <c r="Z54" s="120"/>
      <c r="AA54" s="120">
        <v>12</v>
      </c>
      <c r="AB54" s="120">
        <v>0</v>
      </c>
      <c r="AC54" s="120">
        <v>11</v>
      </c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CA54" s="120">
        <v>12</v>
      </c>
      <c r="CB54" s="120">
        <v>0</v>
      </c>
      <c r="CZ54" s="77">
        <v>1</v>
      </c>
    </row>
    <row r="55" spans="1:104" x14ac:dyDescent="0.2">
      <c r="A55" s="121"/>
      <c r="B55" s="122"/>
      <c r="C55" s="173" t="s">
        <v>517</v>
      </c>
      <c r="D55" s="174"/>
      <c r="E55" s="174"/>
      <c r="F55" s="174"/>
      <c r="G55" s="175"/>
      <c r="I55" s="123"/>
      <c r="K55" s="123"/>
      <c r="L55" s="124" t="s">
        <v>517</v>
      </c>
      <c r="O55" s="11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</row>
    <row r="56" spans="1:104" ht="22.5" x14ac:dyDescent="0.2">
      <c r="A56" s="121"/>
      <c r="B56" s="122"/>
      <c r="C56" s="173" t="s">
        <v>518</v>
      </c>
      <c r="D56" s="174"/>
      <c r="E56" s="174"/>
      <c r="F56" s="174"/>
      <c r="G56" s="175"/>
      <c r="I56" s="123"/>
      <c r="K56" s="123"/>
      <c r="L56" s="124" t="s">
        <v>518</v>
      </c>
      <c r="O56" s="11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</row>
    <row r="57" spans="1:104" x14ac:dyDescent="0.2">
      <c r="A57" s="131" t="s">
        <v>36</v>
      </c>
      <c r="B57" s="132" t="s">
        <v>494</v>
      </c>
      <c r="C57" s="133" t="s">
        <v>42</v>
      </c>
      <c r="D57" s="134"/>
      <c r="E57" s="135"/>
      <c r="F57" s="135"/>
      <c r="G57" s="136">
        <f>SUM(G38:G56)</f>
        <v>0</v>
      </c>
      <c r="H57" s="137"/>
      <c r="I57" s="138">
        <f>SUM(I38:I56)</f>
        <v>0</v>
      </c>
      <c r="J57" s="139"/>
      <c r="K57" s="138">
        <f>SUM(K38:K56)</f>
        <v>0</v>
      </c>
      <c r="O57" s="110"/>
      <c r="X57" s="140">
        <f>K57</f>
        <v>0</v>
      </c>
      <c r="Y57" s="140">
        <f>I57</f>
        <v>0</v>
      </c>
      <c r="Z57" s="141">
        <f>G57</f>
        <v>0</v>
      </c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42"/>
      <c r="BB57" s="142"/>
      <c r="BC57" s="142"/>
      <c r="BD57" s="142"/>
      <c r="BE57" s="142"/>
      <c r="BF57" s="142"/>
      <c r="BG57" s="120"/>
      <c r="BH57" s="120"/>
      <c r="BI57" s="120"/>
      <c r="BJ57" s="120"/>
      <c r="BK57" s="120"/>
    </row>
    <row r="58" spans="1:104" x14ac:dyDescent="0.2">
      <c r="A58" s="143" t="s">
        <v>37</v>
      </c>
      <c r="B58" s="144" t="s">
        <v>38</v>
      </c>
      <c r="C58" s="145"/>
      <c r="D58" s="146"/>
      <c r="E58" s="147"/>
      <c r="F58" s="147"/>
      <c r="G58" s="148">
        <f>SUM(Z7:Z58)</f>
        <v>0</v>
      </c>
      <c r="H58" s="149"/>
      <c r="I58" s="150">
        <f>SUM(Y7:Y58)</f>
        <v>0</v>
      </c>
      <c r="J58" s="149"/>
      <c r="K58" s="150">
        <f>SUM(X7:X58)</f>
        <v>0</v>
      </c>
      <c r="O58" s="110"/>
      <c r="BA58" s="151"/>
      <c r="BB58" s="151"/>
      <c r="BC58" s="151"/>
      <c r="BD58" s="151"/>
      <c r="BE58" s="151"/>
      <c r="BF58" s="151"/>
    </row>
    <row r="59" spans="1:104" x14ac:dyDescent="0.2">
      <c r="E59" s="77"/>
    </row>
    <row r="60" spans="1:104" x14ac:dyDescent="0.2">
      <c r="A60" s="152"/>
      <c r="E60" s="77"/>
    </row>
    <row r="61" spans="1:104" x14ac:dyDescent="0.2">
      <c r="E61" s="77"/>
    </row>
    <row r="62" spans="1:104" x14ac:dyDescent="0.2">
      <c r="E62" s="77"/>
    </row>
    <row r="63" spans="1:104" x14ac:dyDescent="0.2">
      <c r="E63" s="77"/>
    </row>
    <row r="64" spans="1:104" x14ac:dyDescent="0.2">
      <c r="E64" s="77"/>
    </row>
    <row r="65" spans="5:5" x14ac:dyDescent="0.2">
      <c r="E65" s="77"/>
    </row>
    <row r="66" spans="5:5" x14ac:dyDescent="0.2">
      <c r="E66" s="77"/>
    </row>
    <row r="67" spans="5:5" x14ac:dyDescent="0.2">
      <c r="E67" s="77"/>
    </row>
    <row r="68" spans="5:5" x14ac:dyDescent="0.2">
      <c r="E68" s="77"/>
    </row>
    <row r="69" spans="5:5" x14ac:dyDescent="0.2">
      <c r="E69" s="77"/>
    </row>
    <row r="70" spans="5:5" x14ac:dyDescent="0.2">
      <c r="E70" s="77"/>
    </row>
    <row r="71" spans="5:5" x14ac:dyDescent="0.2">
      <c r="E71" s="77"/>
    </row>
    <row r="72" spans="5:5" x14ac:dyDescent="0.2">
      <c r="E72" s="77"/>
    </row>
    <row r="73" spans="5:5" x14ac:dyDescent="0.2">
      <c r="E73" s="77"/>
    </row>
    <row r="74" spans="5:5" x14ac:dyDescent="0.2">
      <c r="E74" s="77"/>
    </row>
    <row r="75" spans="5:5" x14ac:dyDescent="0.2">
      <c r="E75" s="77"/>
    </row>
    <row r="76" spans="5:5" x14ac:dyDescent="0.2">
      <c r="E76" s="77"/>
    </row>
    <row r="77" spans="5:5" x14ac:dyDescent="0.2">
      <c r="E77" s="77"/>
    </row>
    <row r="78" spans="5:5" x14ac:dyDescent="0.2">
      <c r="E78" s="77"/>
    </row>
    <row r="79" spans="5:5" x14ac:dyDescent="0.2">
      <c r="E79" s="77"/>
    </row>
    <row r="80" spans="5:5" x14ac:dyDescent="0.2">
      <c r="E80" s="77"/>
    </row>
    <row r="81" spans="5:5" x14ac:dyDescent="0.2">
      <c r="E81" s="77"/>
    </row>
    <row r="82" spans="5:5" x14ac:dyDescent="0.2">
      <c r="E82" s="77"/>
    </row>
    <row r="83" spans="5:5" x14ac:dyDescent="0.2">
      <c r="E83" s="77"/>
    </row>
    <row r="84" spans="5:5" x14ac:dyDescent="0.2">
      <c r="E84" s="77"/>
    </row>
    <row r="85" spans="5:5" x14ac:dyDescent="0.2">
      <c r="E85" s="77"/>
    </row>
    <row r="86" spans="5:5" x14ac:dyDescent="0.2">
      <c r="E86" s="77"/>
    </row>
    <row r="87" spans="5:5" x14ac:dyDescent="0.2">
      <c r="E87" s="77"/>
    </row>
    <row r="88" spans="5:5" x14ac:dyDescent="0.2">
      <c r="E88" s="77"/>
    </row>
    <row r="89" spans="5:5" x14ac:dyDescent="0.2">
      <c r="E89" s="77"/>
    </row>
    <row r="90" spans="5:5" x14ac:dyDescent="0.2">
      <c r="E90" s="77"/>
    </row>
    <row r="91" spans="5:5" x14ac:dyDescent="0.2">
      <c r="E91" s="77"/>
    </row>
    <row r="92" spans="5:5" x14ac:dyDescent="0.2">
      <c r="E92" s="77"/>
    </row>
    <row r="93" spans="5:5" x14ac:dyDescent="0.2">
      <c r="E93" s="77"/>
    </row>
    <row r="94" spans="5:5" x14ac:dyDescent="0.2">
      <c r="E94" s="77"/>
    </row>
    <row r="95" spans="5:5" x14ac:dyDescent="0.2">
      <c r="E95" s="77"/>
    </row>
    <row r="96" spans="5:5" x14ac:dyDescent="0.2">
      <c r="E96" s="77"/>
    </row>
    <row r="97" spans="1:7" x14ac:dyDescent="0.2">
      <c r="E97" s="77"/>
    </row>
    <row r="98" spans="1:7" x14ac:dyDescent="0.2">
      <c r="E98" s="77"/>
    </row>
    <row r="99" spans="1:7" x14ac:dyDescent="0.2">
      <c r="E99" s="77"/>
    </row>
    <row r="100" spans="1:7" x14ac:dyDescent="0.2">
      <c r="E100" s="77"/>
    </row>
    <row r="101" spans="1:7" x14ac:dyDescent="0.2">
      <c r="E101" s="77"/>
    </row>
    <row r="102" spans="1:7" x14ac:dyDescent="0.2">
      <c r="E102" s="77"/>
    </row>
    <row r="103" spans="1:7" x14ac:dyDescent="0.2">
      <c r="E103" s="77"/>
    </row>
    <row r="104" spans="1:7" x14ac:dyDescent="0.2">
      <c r="E104" s="77"/>
    </row>
    <row r="105" spans="1:7" x14ac:dyDescent="0.2">
      <c r="E105" s="77"/>
    </row>
    <row r="106" spans="1:7" x14ac:dyDescent="0.2">
      <c r="E106" s="77"/>
    </row>
    <row r="107" spans="1:7" x14ac:dyDescent="0.2">
      <c r="E107" s="77"/>
    </row>
    <row r="108" spans="1:7" x14ac:dyDescent="0.2">
      <c r="A108" s="153"/>
      <c r="B108" s="153"/>
    </row>
    <row r="109" spans="1:7" x14ac:dyDescent="0.2">
      <c r="C109" s="154"/>
      <c r="D109" s="154"/>
      <c r="E109" s="155"/>
      <c r="F109" s="154"/>
      <c r="G109" s="156"/>
    </row>
    <row r="110" spans="1:7" x14ac:dyDescent="0.2">
      <c r="A110" s="153"/>
      <c r="B110" s="153"/>
    </row>
    <row r="1027" spans="1:7" x14ac:dyDescent="0.2">
      <c r="A1027" s="157"/>
      <c r="B1027" s="158"/>
      <c r="C1027" s="159" t="s">
        <v>39</v>
      </c>
      <c r="D1027" s="160"/>
      <c r="F1027" s="96"/>
      <c r="G1027" s="123">
        <v>100000</v>
      </c>
    </row>
    <row r="1028" spans="1:7" x14ac:dyDescent="0.2">
      <c r="A1028" s="157"/>
      <c r="B1028" s="158"/>
      <c r="C1028" s="159" t="s">
        <v>40</v>
      </c>
      <c r="D1028" s="160"/>
      <c r="F1028" s="96"/>
      <c r="G1028" s="123">
        <v>100000</v>
      </c>
    </row>
    <row r="1029" spans="1:7" x14ac:dyDescent="0.2">
      <c r="A1029" s="157"/>
      <c r="B1029" s="158"/>
      <c r="C1029" s="159" t="s">
        <v>41</v>
      </c>
      <c r="D1029" s="160"/>
      <c r="F1029" s="96"/>
      <c r="G1029" s="123">
        <v>100000</v>
      </c>
    </row>
    <row r="1030" spans="1:7" x14ac:dyDescent="0.2">
      <c r="A1030" s="157"/>
      <c r="B1030" s="158"/>
      <c r="C1030" s="159" t="s">
        <v>42</v>
      </c>
      <c r="D1030" s="160"/>
      <c r="F1030" s="96"/>
      <c r="G1030" s="123">
        <v>100000</v>
      </c>
    </row>
    <row r="1031" spans="1:7" x14ac:dyDescent="0.2">
      <c r="A1031" s="157"/>
      <c r="B1031" s="158"/>
      <c r="C1031" s="159" t="s">
        <v>43</v>
      </c>
      <c r="D1031" s="160"/>
      <c r="F1031" s="96"/>
      <c r="G1031" s="123">
        <v>100000</v>
      </c>
    </row>
    <row r="1032" spans="1:7" x14ac:dyDescent="0.2">
      <c r="A1032" s="157"/>
      <c r="B1032" s="158"/>
      <c r="C1032" s="159" t="s">
        <v>44</v>
      </c>
      <c r="D1032" s="160"/>
      <c r="F1032" s="96"/>
      <c r="G1032" s="123">
        <v>100000</v>
      </c>
    </row>
    <row r="1033" spans="1:7" x14ac:dyDescent="0.2">
      <c r="A1033" s="157"/>
      <c r="B1033" s="158"/>
      <c r="C1033" s="159" t="s">
        <v>45</v>
      </c>
      <c r="D1033" s="160"/>
      <c r="F1033" s="96"/>
      <c r="G1033" s="123">
        <v>100000</v>
      </c>
    </row>
  </sheetData>
  <mergeCells count="33">
    <mergeCell ref="C45:G45"/>
    <mergeCell ref="C46:G46"/>
    <mergeCell ref="C35:G35"/>
    <mergeCell ref="C36:G36"/>
    <mergeCell ref="C40:G40"/>
    <mergeCell ref="C41:G41"/>
    <mergeCell ref="C43:G43"/>
    <mergeCell ref="C53:G53"/>
    <mergeCell ref="C55:G55"/>
    <mergeCell ref="C56:G56"/>
    <mergeCell ref="C26:G26"/>
    <mergeCell ref="C27:G27"/>
    <mergeCell ref="C28:G28"/>
    <mergeCell ref="C29:G29"/>
    <mergeCell ref="C30:G30"/>
    <mergeCell ref="C31:G31"/>
    <mergeCell ref="C48:G48"/>
    <mergeCell ref="C49:G49"/>
    <mergeCell ref="C50:G50"/>
    <mergeCell ref="C51:G51"/>
    <mergeCell ref="C32:G32"/>
    <mergeCell ref="C33:G33"/>
    <mergeCell ref="C34:G34"/>
    <mergeCell ref="C25:G25"/>
    <mergeCell ref="A1:G1"/>
    <mergeCell ref="C9:G9"/>
    <mergeCell ref="C10:G10"/>
    <mergeCell ref="C11:G11"/>
    <mergeCell ref="C15:G15"/>
    <mergeCell ref="C18:G18"/>
    <mergeCell ref="C22:G22"/>
    <mergeCell ref="C23:G23"/>
    <mergeCell ref="C24:G24"/>
  </mergeCells>
  <printOptions gridLinesSet="0"/>
  <pageMargins left="0.59055118110236227" right="0.19685039370078741" top="0.39370078740157483" bottom="0.39370078740157483" header="0" footer="0.19685039370078741"/>
  <pageSetup paperSize="9" orientation="portrait" horizontalDpi="300" r:id="rId1"/>
  <headerFooter alignWithMargins="0">
    <oddFooter>&amp;L&amp;9Zpracováno programem &amp;"Arial CE,Tučné"BUILDpower,  © RTS, a.s.&amp;R&amp;9Stránka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76</vt:i4>
      </vt:variant>
    </vt:vector>
  </HeadingPairs>
  <TitlesOfParts>
    <vt:vector size="81" baseType="lpstr">
      <vt:lpstr>Stavba</vt:lpstr>
      <vt:lpstr>SO01</vt:lpstr>
      <vt:lpstr>SO02</vt:lpstr>
      <vt:lpstr>SO03</vt:lpstr>
      <vt:lpstr>VRN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'SO01'!Názvy_tisku</vt:lpstr>
      <vt:lpstr>'SO02'!Názvy_tisku</vt:lpstr>
      <vt:lpstr>'SO03'!Názvy_tisku</vt:lpstr>
      <vt:lpstr>VRN!Názvy_tisku</vt:lpstr>
      <vt:lpstr>Stavba!Objednatel</vt:lpstr>
      <vt:lpstr>Stavba!Objekt</vt:lpstr>
      <vt:lpstr>'SO01'!Oblast_tisku</vt:lpstr>
      <vt:lpstr>'SO02'!Oblast_tisku</vt:lpstr>
      <vt:lpstr>'SO03'!Oblast_tisku</vt:lpstr>
      <vt:lpstr>Stavba!Oblast_tisku</vt:lpstr>
      <vt:lpstr>VRN!Oblast_tisku</vt:lpstr>
      <vt:lpstr>Stavba!odic</vt:lpstr>
      <vt:lpstr>Stavba!oico</vt:lpstr>
      <vt:lpstr>Stavba!omisto</vt:lpstr>
      <vt:lpstr>Stavba!onazev</vt:lpstr>
      <vt:lpstr>Stavba!opsc</vt:lpstr>
      <vt:lpstr>SazbaDPH1</vt:lpstr>
      <vt:lpstr>SazbaDPH2</vt:lpstr>
      <vt:lpstr>'SO02'!SloupecCC</vt:lpstr>
      <vt:lpstr>'SO03'!SloupecCC</vt:lpstr>
      <vt:lpstr>VRN!SloupecCC</vt:lpstr>
      <vt:lpstr>SloupecCC</vt:lpstr>
      <vt:lpstr>'SO02'!SloupecCDH</vt:lpstr>
      <vt:lpstr>'SO03'!SloupecCDH</vt:lpstr>
      <vt:lpstr>VRN!SloupecCDH</vt:lpstr>
      <vt:lpstr>SloupecCDH</vt:lpstr>
      <vt:lpstr>'SO02'!SloupecCisloPol</vt:lpstr>
      <vt:lpstr>'SO03'!SloupecCisloPol</vt:lpstr>
      <vt:lpstr>VRN!SloupecCisloPol</vt:lpstr>
      <vt:lpstr>SloupecCisloPol</vt:lpstr>
      <vt:lpstr>'SO02'!SloupecCH</vt:lpstr>
      <vt:lpstr>'SO03'!SloupecCH</vt:lpstr>
      <vt:lpstr>VRN!SloupecCH</vt:lpstr>
      <vt:lpstr>SloupecCH</vt:lpstr>
      <vt:lpstr>'SO02'!SloupecJC</vt:lpstr>
      <vt:lpstr>'SO03'!SloupecJC</vt:lpstr>
      <vt:lpstr>VRN!SloupecJC</vt:lpstr>
      <vt:lpstr>SloupecJC</vt:lpstr>
      <vt:lpstr>'SO02'!SloupecJDH</vt:lpstr>
      <vt:lpstr>'SO03'!SloupecJDH</vt:lpstr>
      <vt:lpstr>VRN!SloupecJDH</vt:lpstr>
      <vt:lpstr>SloupecJDH</vt:lpstr>
      <vt:lpstr>'SO02'!SloupecJDM</vt:lpstr>
      <vt:lpstr>'SO03'!SloupecJDM</vt:lpstr>
      <vt:lpstr>VRN!SloupecJDM</vt:lpstr>
      <vt:lpstr>SloupecJDM</vt:lpstr>
      <vt:lpstr>'SO02'!SloupecJH</vt:lpstr>
      <vt:lpstr>'SO03'!SloupecJH</vt:lpstr>
      <vt:lpstr>VRN!SloupecJH</vt:lpstr>
      <vt:lpstr>SloupecJH</vt:lpstr>
      <vt:lpstr>'SO02'!SloupecMJ</vt:lpstr>
      <vt:lpstr>'SO03'!SloupecMJ</vt:lpstr>
      <vt:lpstr>VRN!SloupecMJ</vt:lpstr>
      <vt:lpstr>SloupecMJ</vt:lpstr>
      <vt:lpstr>'SO02'!SloupecMnozstvi</vt:lpstr>
      <vt:lpstr>'SO03'!SloupecMnozstvi</vt:lpstr>
      <vt:lpstr>VRN!SloupecMnozstvi</vt:lpstr>
      <vt:lpstr>SloupecMnozstvi</vt:lpstr>
      <vt:lpstr>'SO02'!SloupecNazPol</vt:lpstr>
      <vt:lpstr>'SO03'!SloupecNazPol</vt:lpstr>
      <vt:lpstr>VRN!SloupecNazPol</vt:lpstr>
      <vt:lpstr>SloupecNazPol</vt:lpstr>
      <vt:lpstr>'SO02'!SloupecPC</vt:lpstr>
      <vt:lpstr>'SO03'!SloupecPC</vt:lpstr>
      <vt:lpstr>VRN!SloupecPC</vt:lpstr>
      <vt:lpstr>SloupecPC</vt:lpstr>
      <vt:lpstr>Stavba!StavbaCelkem</vt:lpstr>
      <vt:lpstr>Stavba!Zhotovitel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Vojta</dc:creator>
  <cp:lastModifiedBy>V Ř</cp:lastModifiedBy>
  <dcterms:created xsi:type="dcterms:W3CDTF">2020-12-21T07:00:51Z</dcterms:created>
  <dcterms:modified xsi:type="dcterms:W3CDTF">2025-03-28T08:38:15Z</dcterms:modified>
</cp:coreProperties>
</file>