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km\Sportovní hala\Bazén předprostor\PDF\"/>
    </mc:Choice>
  </mc:AlternateContent>
  <xr:revisionPtr revIDLastSave="0" documentId="13_ncr:1_{F0FBB2BE-1CA8-4323-A602-95E3B4477E4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tavba" sheetId="1" r:id="rId1"/>
    <sheet name="SO01 Dopravní řešení " sheetId="2" r:id="rId2"/>
    <sheet name="SO02 Veřejné osvětlení  " sheetId="3" r:id="rId3"/>
    <sheet name="VRN  " sheetId="4" r:id="rId4"/>
  </sheets>
  <externalReferences>
    <externalReference r:id="rId5"/>
  </externalReferences>
  <definedNames>
    <definedName name="AAA" localSheetId="2">'SO02 Veřejné osvětlení  '!#REF!</definedName>
    <definedName name="AAA" localSheetId="3">'VRN  '!#REF!</definedName>
    <definedName name="AAA">'SO01 Dopravní řešení '!#REF!</definedName>
    <definedName name="cisloobjektu">#REF!</definedName>
    <definedName name="CisloStavby" localSheetId="0">Stavba!$D$5</definedName>
    <definedName name="cislostavby">#REF!</definedName>
    <definedName name="dadresa" localSheetId="0">Stavba!$D$8</definedName>
    <definedName name="dadresa">#REF!</definedName>
    <definedName name="Datum">#REF!</definedName>
    <definedName name="DIČ" localSheetId="0">Stavba!$J$8</definedName>
    <definedName name="DIČ">#REF!</definedName>
    <definedName name="Dil">#REF!</definedName>
    <definedName name="dmisto" localSheetId="0">Stavba!$D$9</definedName>
    <definedName name="dmisto">#REF!</definedName>
    <definedName name="Dodavka">#REF!</definedName>
    <definedName name="Dodavka0" localSheetId="2">'SO02 Veřejné osvětlení  '!#REF!</definedName>
    <definedName name="Dodavka0" localSheetId="3">'VRN  '!#REF!</definedName>
    <definedName name="Dodavka0">'SO01 Dopravní řešení '!#REF!</definedName>
    <definedName name="dpsc" localSheetId="0">Stavba!$C$9</definedName>
    <definedName name="dpsc">#REF!</definedName>
    <definedName name="HSV">#REF!</definedName>
    <definedName name="HSV_" localSheetId="2">'SO02 Veřejné osvětlení  '!#REF!</definedName>
    <definedName name="HSV_" localSheetId="3">'VRN  '!#REF!</definedName>
    <definedName name="HSV_">'SO01 Dopravní řešení '!#REF!</definedName>
    <definedName name="HSV0" localSheetId="2">'SO02 Veřejné osvětlení  '!#REF!</definedName>
    <definedName name="HSV0" localSheetId="3">'VRN  '!#REF!</definedName>
    <definedName name="HSV0">'SO01 Dopravní řešení '!#REF!</definedName>
    <definedName name="HZS">#REF!</definedName>
    <definedName name="HZS0" localSheetId="2">'SO02 Veřejné osvětlení  '!#REF!</definedName>
    <definedName name="HZS0" localSheetId="3">'VRN  '!#REF!</definedName>
    <definedName name="HZS0">'SO01 Dopravní řešení '!#REF!</definedName>
    <definedName name="IČO" localSheetId="0">Stavba!$J$7</definedName>
    <definedName name="IČO">#REF!</definedName>
    <definedName name="JKSO">#REF!</definedName>
    <definedName name="MJ">#REF!</definedName>
    <definedName name="Mont">#REF!</definedName>
    <definedName name="Mont_" localSheetId="2">'SO02 Veřejné osvětlení  '!#REF!</definedName>
    <definedName name="Mont_" localSheetId="3">'VRN  '!#REF!</definedName>
    <definedName name="Mont_">'SO01 Dopravní řešení '!#REF!</definedName>
    <definedName name="Montaz0" localSheetId="2">'SO02 Veřejné osvětlení  '!#REF!</definedName>
    <definedName name="Montaz0" localSheetId="3">'VRN  '!#REF!</definedName>
    <definedName name="Montaz0">'SO01 Dopravní řešení '!#REF!</definedName>
    <definedName name="NazevDilu">#REF!</definedName>
    <definedName name="NazevObjektu" localSheetId="0">Stavba!$C$29</definedName>
    <definedName name="nazevobjektu">#REF!</definedName>
    <definedName name="NazevStavby" localSheetId="0">Stavba!$E$5</definedName>
    <definedName name="nazevstavby">#REF!</definedName>
    <definedName name="_xlnm.Print_Titles" localSheetId="1">'SO01 Dopravní řešení '!$1:$6</definedName>
    <definedName name="_xlnm.Print_Titles" localSheetId="2">'SO02 Veřejné osvětlení  '!$1:$6</definedName>
    <definedName name="_xlnm.Print_Titles" localSheetId="3">'VRN  '!$1:$6</definedName>
    <definedName name="Objednatel" localSheetId="0">Stavba!$D$11</definedName>
    <definedName name="Objednatel">#REF!</definedName>
    <definedName name="Objekt" localSheetId="0">Stavba!$B$29</definedName>
    <definedName name="Objekt">#REF!</definedName>
    <definedName name="_xlnm.Print_Area" localSheetId="1">'SO01 Dopravní řešení '!$A$1:$K$274</definedName>
    <definedName name="_xlnm.Print_Area" localSheetId="2">'SO02 Veřejné osvětlení  '!$A$1:$K$58</definedName>
    <definedName name="_xlnm.Print_Area" localSheetId="0">Stavba!$A$1:$I$43</definedName>
    <definedName name="_xlnm.Print_Area" localSheetId="3">'VRN  '!$A$1:$K$71</definedName>
    <definedName name="odic" localSheetId="0">Stavba!$J$12</definedName>
    <definedName name="odic">#REF!</definedName>
    <definedName name="oico" localSheetId="0">Stavba!$J$11</definedName>
    <definedName name="oico">#REF!</definedName>
    <definedName name="omisto" localSheetId="0">Stavba!$D$13</definedName>
    <definedName name="omisto">#REF!</definedName>
    <definedName name="onazev" localSheetId="0">Stavba!$D$12</definedName>
    <definedName name="onazev">#REF!</definedName>
    <definedName name="opsc" localSheetId="0">Stavba!$C$13</definedName>
    <definedName name="opsc">#REF!</definedName>
    <definedName name="PocetMJ">#REF!</definedName>
    <definedName name="Poznamka">#REF!</definedName>
    <definedName name="Projektant">#REF!</definedName>
    <definedName name="PSV">#REF!</definedName>
    <definedName name="PSV_" localSheetId="2">'SO02 Veřejné osvětlení  '!#REF!</definedName>
    <definedName name="PSV_" localSheetId="3">'VRN  '!#REF!</definedName>
    <definedName name="PSV_">'SO01 Dopravní řešení '!#REF!</definedName>
    <definedName name="PSV0" localSheetId="2">'SO02 Veřejné osvětlení  '!#REF!</definedName>
    <definedName name="PSV0" localSheetId="3">'VRN  '!#REF!</definedName>
    <definedName name="PSV0">'SO01 Dopravní řešení '!#REF!</definedName>
    <definedName name="SazbaDPH1" localSheetId="2">[1]Stavba!$D$19</definedName>
    <definedName name="SazbaDPH1" localSheetId="3">[1]Stavba!$D$19</definedName>
    <definedName name="SazbaDPH1">Stavba!$D$19</definedName>
    <definedName name="SazbaDPH2" localSheetId="2">[1]Stavba!$D$21</definedName>
    <definedName name="SazbaDPH2" localSheetId="3">[1]Stavba!$D$21</definedName>
    <definedName name="SazbaDPH2">Stavba!$D$21</definedName>
    <definedName name="SloupecCC" localSheetId="2">'SO02 Veřejné osvětlení  '!$G$6</definedName>
    <definedName name="SloupecCC" localSheetId="3">'VRN  '!$G$6</definedName>
    <definedName name="SloupecCC">'SO01 Dopravní řešení '!$G$6</definedName>
    <definedName name="SloupecCDH" localSheetId="2">'SO02 Veřejné osvětlení  '!$K$6</definedName>
    <definedName name="SloupecCDH" localSheetId="3">'VRN  '!$K$6</definedName>
    <definedName name="SloupecCDH">'SO01 Dopravní řešení '!$K$6</definedName>
    <definedName name="SloupecCisloPol" localSheetId="2">'SO02 Veřejné osvětlení  '!$B$6</definedName>
    <definedName name="SloupecCisloPol" localSheetId="3">'VRN  '!$B$6</definedName>
    <definedName name="SloupecCisloPol">'SO01 Dopravní řešení '!$B$6</definedName>
    <definedName name="SloupecCH" localSheetId="2">'SO02 Veřejné osvětlení  '!$I$6</definedName>
    <definedName name="SloupecCH" localSheetId="3">'VRN  '!$I$6</definedName>
    <definedName name="SloupecCH">'SO01 Dopravní řešení '!$I$6</definedName>
    <definedName name="SloupecJC" localSheetId="2">'SO02 Veřejné osvětlení  '!$F$6</definedName>
    <definedName name="SloupecJC" localSheetId="3">'VRN  '!$F$6</definedName>
    <definedName name="SloupecJC">'SO01 Dopravní řešení '!$F$6</definedName>
    <definedName name="SloupecJDH" localSheetId="2">'SO02 Veřejné osvětlení  '!$J$6</definedName>
    <definedName name="SloupecJDH" localSheetId="3">'VRN  '!$J$6</definedName>
    <definedName name="SloupecJDH">'SO01 Dopravní řešení '!$J$6</definedName>
    <definedName name="SloupecJDM" localSheetId="2">'SO02 Veřejné osvětlení  '!$J$6</definedName>
    <definedName name="SloupecJDM" localSheetId="3">'VRN  '!$J$6</definedName>
    <definedName name="SloupecJDM">'SO01 Dopravní řešení '!$J$6</definedName>
    <definedName name="SloupecJH" localSheetId="2">'SO02 Veřejné osvětlení  '!$H$6</definedName>
    <definedName name="SloupecJH" localSheetId="3">'VRN  '!$H$6</definedName>
    <definedName name="SloupecJH">'SO01 Dopravní řešení '!$H$6</definedName>
    <definedName name="SloupecMJ" localSheetId="2">'SO02 Veřejné osvětlení  '!$D$6</definedName>
    <definedName name="SloupecMJ" localSheetId="3">'VRN  '!$D$6</definedName>
    <definedName name="SloupecMJ">'SO01 Dopravní řešení '!$D$6</definedName>
    <definedName name="SloupecMnozstvi" localSheetId="2">'SO02 Veřejné osvětlení  '!$E$6</definedName>
    <definedName name="SloupecMnozstvi" localSheetId="3">'VRN  '!$E$6</definedName>
    <definedName name="SloupecMnozstvi">'SO01 Dopravní řešení '!$E$6</definedName>
    <definedName name="SloupecNazPol" localSheetId="2">'SO02 Veřejné osvětlení  '!$C$6</definedName>
    <definedName name="SloupecNazPol" localSheetId="3">'VRN  '!$C$6</definedName>
    <definedName name="SloupecNazPol">'SO01 Dopravní řešení '!$C$6</definedName>
    <definedName name="SloupecPC" localSheetId="2">'SO02 Veřejné osvětlení  '!$A$6</definedName>
    <definedName name="SloupecPC" localSheetId="3">'VRN  '!$A$6</definedName>
    <definedName name="SloupecPC">'SO01 Dopravní řešení '!$A$6</definedName>
    <definedName name="solver_lin" localSheetId="1" hidden="1">0</definedName>
    <definedName name="solver_lin" localSheetId="2" hidden="1">0</definedName>
    <definedName name="solver_lin" localSheetId="3" hidden="1">0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opt" localSheetId="1" hidden="1">'SO01 Dopravní řešení '!#REF!</definedName>
    <definedName name="solver_opt" localSheetId="2" hidden="1">'SO02 Veřejné osvětlení  '!#REF!</definedName>
    <definedName name="solver_opt" localSheetId="3" hidden="1">'VRN  '!#REF!</definedName>
    <definedName name="solver_typ" localSheetId="1" hidden="1">1</definedName>
    <definedName name="solver_typ" localSheetId="2" hidden="1">1</definedName>
    <definedName name="solver_typ" localSheetId="3" hidden="1">1</definedName>
    <definedName name="solver_val" localSheetId="1" hidden="1">0</definedName>
    <definedName name="solver_val" localSheetId="2" hidden="1">0</definedName>
    <definedName name="solver_val" localSheetId="3" hidden="1">0</definedName>
    <definedName name="StavbaCelkem" localSheetId="0">Stavba!$F$33</definedName>
    <definedName name="StavbaCelkem">#REF!</definedName>
    <definedName name="Typ" localSheetId="2">'SO02 Veřejné osvětlení  '!#REF!</definedName>
    <definedName name="Typ" localSheetId="3">'VRN  '!#REF!</definedName>
    <definedName name="Typ">'SO01 Dopravní řešení '!#REF!</definedName>
    <definedName name="VRN" localSheetId="2">'SO02 Veřejné osvětlení  '!#REF!</definedName>
    <definedName name="VRN" localSheetId="3">'VRN  '!#REF!</definedName>
    <definedName name="VRN">'SO01 Dopravní řešení '!#REF!</definedName>
    <definedName name="VRNKc">#REF!</definedName>
    <definedName name="VRNNazev" localSheetId="2">'SO02 Veřejné osvětlení  '!#REF!</definedName>
    <definedName name="VRNNazev" localSheetId="3">'VRN  '!#REF!</definedName>
    <definedName name="VRNNazev">'SO01 Dopravní řešení '!#REF!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 localSheetId="0">Stavba!$D$7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4" l="1"/>
  <c r="I65" i="4"/>
  <c r="G65" i="4"/>
  <c r="K62" i="4"/>
  <c r="I62" i="4"/>
  <c r="G62" i="4"/>
  <c r="K59" i="4"/>
  <c r="I59" i="4"/>
  <c r="G59" i="4"/>
  <c r="K56" i="4"/>
  <c r="I56" i="4"/>
  <c r="G56" i="4"/>
  <c r="K54" i="4"/>
  <c r="I54" i="4"/>
  <c r="G54" i="4"/>
  <c r="K49" i="4"/>
  <c r="I49" i="4"/>
  <c r="I68" i="4" s="1"/>
  <c r="Y68" i="4" s="1"/>
  <c r="G49" i="4"/>
  <c r="K46" i="4"/>
  <c r="I46" i="4"/>
  <c r="G46" i="4"/>
  <c r="K44" i="4"/>
  <c r="I44" i="4"/>
  <c r="G44" i="4"/>
  <c r="K68" i="4"/>
  <c r="X68" i="4" s="1"/>
  <c r="K39" i="4"/>
  <c r="I39" i="4"/>
  <c r="G39" i="4"/>
  <c r="K25" i="4"/>
  <c r="I25" i="4"/>
  <c r="G25" i="4"/>
  <c r="K24" i="4"/>
  <c r="K42" i="4" s="1"/>
  <c r="X42" i="4" s="1"/>
  <c r="I24" i="4"/>
  <c r="G24" i="4"/>
  <c r="K22" i="4"/>
  <c r="I22" i="4"/>
  <c r="I42" i="4" s="1"/>
  <c r="Y42" i="4" s="1"/>
  <c r="G22" i="4"/>
  <c r="K18" i="4"/>
  <c r="I18" i="4"/>
  <c r="G18" i="4"/>
  <c r="K17" i="4"/>
  <c r="I17" i="4"/>
  <c r="G17" i="4"/>
  <c r="K14" i="4"/>
  <c r="I14" i="4"/>
  <c r="G14" i="4"/>
  <c r="K8" i="4"/>
  <c r="I8" i="4"/>
  <c r="I12" i="4" s="1"/>
  <c r="Y12" i="4" s="1"/>
  <c r="G8" i="4"/>
  <c r="G12" i="4" s="1"/>
  <c r="Z12" i="4" s="1"/>
  <c r="K12" i="4"/>
  <c r="X12" i="4" s="1"/>
  <c r="BD54" i="3"/>
  <c r="K53" i="3"/>
  <c r="I53" i="3"/>
  <c r="G53" i="3"/>
  <c r="BD52" i="3"/>
  <c r="K51" i="3"/>
  <c r="I51" i="3"/>
  <c r="G51" i="3"/>
  <c r="BD50" i="3"/>
  <c r="K49" i="3"/>
  <c r="I49" i="3"/>
  <c r="G49" i="3"/>
  <c r="BD48" i="3"/>
  <c r="K47" i="3"/>
  <c r="I47" i="3"/>
  <c r="G47" i="3"/>
  <c r="K46" i="3"/>
  <c r="I46" i="3"/>
  <c r="G46" i="3"/>
  <c r="K43" i="3"/>
  <c r="I43" i="3"/>
  <c r="G43" i="3"/>
  <c r="BD42" i="3"/>
  <c r="K41" i="3"/>
  <c r="I41" i="3"/>
  <c r="G41" i="3"/>
  <c r="BD40" i="3"/>
  <c r="K39" i="3"/>
  <c r="I39" i="3"/>
  <c r="G39" i="3"/>
  <c r="BD38" i="3"/>
  <c r="K37" i="3"/>
  <c r="I37" i="3"/>
  <c r="G37" i="3"/>
  <c r="K36" i="3"/>
  <c r="I36" i="3"/>
  <c r="G36" i="3"/>
  <c r="K35" i="3"/>
  <c r="I35" i="3"/>
  <c r="G35" i="3"/>
  <c r="BD34" i="3"/>
  <c r="K33" i="3"/>
  <c r="I33" i="3"/>
  <c r="G33" i="3"/>
  <c r="K32" i="3"/>
  <c r="I32" i="3"/>
  <c r="G32" i="3"/>
  <c r="K31" i="3"/>
  <c r="I31" i="3"/>
  <c r="G31" i="3"/>
  <c r="K30" i="3"/>
  <c r="I30" i="3"/>
  <c r="G30" i="3"/>
  <c r="K29" i="3"/>
  <c r="I29" i="3"/>
  <c r="G29" i="3"/>
  <c r="K28" i="3"/>
  <c r="I28" i="3"/>
  <c r="G28" i="3"/>
  <c r="BD27" i="3"/>
  <c r="K26" i="3"/>
  <c r="I26" i="3"/>
  <c r="G26" i="3"/>
  <c r="K25" i="3"/>
  <c r="I25" i="3"/>
  <c r="G25" i="3"/>
  <c r="K24" i="3"/>
  <c r="I24" i="3"/>
  <c r="G24" i="3"/>
  <c r="K23" i="3"/>
  <c r="I23" i="3"/>
  <c r="G23" i="3"/>
  <c r="K22" i="3"/>
  <c r="I22" i="3"/>
  <c r="G22" i="3"/>
  <c r="BD19" i="3"/>
  <c r="K18" i="3"/>
  <c r="I18" i="3"/>
  <c r="G18" i="3"/>
  <c r="G20" i="3" s="1"/>
  <c r="Z20" i="3" s="1"/>
  <c r="K20" i="3"/>
  <c r="X20" i="3" s="1"/>
  <c r="I20" i="3"/>
  <c r="K15" i="3"/>
  <c r="I15" i="3"/>
  <c r="G15" i="3"/>
  <c r="K14" i="3"/>
  <c r="I14" i="3"/>
  <c r="G14" i="3"/>
  <c r="BD13" i="3"/>
  <c r="K12" i="3"/>
  <c r="I12" i="3"/>
  <c r="G12" i="3"/>
  <c r="K11" i="3"/>
  <c r="I11" i="3"/>
  <c r="G11" i="3"/>
  <c r="K10" i="3"/>
  <c r="I10" i="3"/>
  <c r="G10" i="3"/>
  <c r="BD9" i="3"/>
  <c r="K8" i="3"/>
  <c r="I8" i="3"/>
  <c r="G8" i="3"/>
  <c r="K270" i="2"/>
  <c r="I270" i="2"/>
  <c r="G270" i="2"/>
  <c r="K269" i="2"/>
  <c r="I269" i="2"/>
  <c r="G269" i="2"/>
  <c r="K268" i="2"/>
  <c r="I268" i="2"/>
  <c r="G268" i="2"/>
  <c r="K267" i="2"/>
  <c r="I267" i="2"/>
  <c r="G267" i="2"/>
  <c r="K266" i="2"/>
  <c r="I266" i="2"/>
  <c r="G266" i="2"/>
  <c r="K265" i="2"/>
  <c r="I265" i="2"/>
  <c r="G265" i="2"/>
  <c r="K264" i="2"/>
  <c r="I264" i="2"/>
  <c r="G264" i="2"/>
  <c r="K263" i="2"/>
  <c r="I263" i="2"/>
  <c r="G263" i="2"/>
  <c r="K262" i="2"/>
  <c r="I262" i="2"/>
  <c r="G262" i="2"/>
  <c r="K261" i="2"/>
  <c r="I261" i="2"/>
  <c r="G261" i="2"/>
  <c r="K260" i="2"/>
  <c r="I260" i="2"/>
  <c r="G260" i="2"/>
  <c r="K259" i="2"/>
  <c r="I259" i="2"/>
  <c r="G259" i="2"/>
  <c r="K258" i="2"/>
  <c r="I258" i="2"/>
  <c r="G258" i="2"/>
  <c r="K257" i="2"/>
  <c r="I257" i="2"/>
  <c r="G257" i="2"/>
  <c r="K256" i="2"/>
  <c r="I256" i="2"/>
  <c r="G256" i="2"/>
  <c r="BD253" i="2"/>
  <c r="K252" i="2"/>
  <c r="I252" i="2"/>
  <c r="G252" i="2"/>
  <c r="BD251" i="2"/>
  <c r="K250" i="2"/>
  <c r="I250" i="2"/>
  <c r="G250" i="2"/>
  <c r="K249" i="2"/>
  <c r="I249" i="2"/>
  <c r="G249" i="2"/>
  <c r="K248" i="2"/>
  <c r="I248" i="2"/>
  <c r="G248" i="2"/>
  <c r="K247" i="2"/>
  <c r="I247" i="2"/>
  <c r="G247" i="2"/>
  <c r="K246" i="2"/>
  <c r="I246" i="2"/>
  <c r="G246" i="2"/>
  <c r="BD245" i="2"/>
  <c r="K244" i="2"/>
  <c r="I244" i="2"/>
  <c r="G244" i="2"/>
  <c r="K243" i="2"/>
  <c r="I243" i="2"/>
  <c r="G243" i="2"/>
  <c r="BD242" i="2"/>
  <c r="K241" i="2"/>
  <c r="I241" i="2"/>
  <c r="G241" i="2"/>
  <c r="K240" i="2"/>
  <c r="I240" i="2"/>
  <c r="G240" i="2"/>
  <c r="K239" i="2"/>
  <c r="I239" i="2"/>
  <c r="G239" i="2"/>
  <c r="K238" i="2"/>
  <c r="I238" i="2"/>
  <c r="G238" i="2"/>
  <c r="BD237" i="2"/>
  <c r="K236" i="2"/>
  <c r="I236" i="2"/>
  <c r="G236" i="2"/>
  <c r="BD235" i="2"/>
  <c r="K234" i="2"/>
  <c r="I234" i="2"/>
  <c r="G234" i="2"/>
  <c r="K233" i="2"/>
  <c r="I233" i="2"/>
  <c r="G233" i="2"/>
  <c r="K232" i="2"/>
  <c r="I232" i="2"/>
  <c r="G232" i="2"/>
  <c r="BD231" i="2"/>
  <c r="K230" i="2"/>
  <c r="I230" i="2"/>
  <c r="G230" i="2"/>
  <c r="BD229" i="2"/>
  <c r="K228" i="2"/>
  <c r="I228" i="2"/>
  <c r="G228" i="2"/>
  <c r="BD227" i="2"/>
  <c r="K226" i="2"/>
  <c r="I226" i="2"/>
  <c r="G226" i="2"/>
  <c r="BD225" i="2"/>
  <c r="BD224" i="2"/>
  <c r="K223" i="2"/>
  <c r="I223" i="2"/>
  <c r="G223" i="2"/>
  <c r="K222" i="2"/>
  <c r="I222" i="2"/>
  <c r="G222" i="2"/>
  <c r="BD221" i="2"/>
  <c r="K220" i="2"/>
  <c r="I220" i="2"/>
  <c r="G220" i="2"/>
  <c r="BD219" i="2"/>
  <c r="K218" i="2"/>
  <c r="I218" i="2"/>
  <c r="G218" i="2"/>
  <c r="BD217" i="2"/>
  <c r="K216" i="2"/>
  <c r="I216" i="2"/>
  <c r="G216" i="2"/>
  <c r="BD215" i="2"/>
  <c r="K214" i="2"/>
  <c r="I214" i="2"/>
  <c r="G214" i="2"/>
  <c r="K211" i="2"/>
  <c r="I211" i="2"/>
  <c r="G211" i="2"/>
  <c r="K210" i="2"/>
  <c r="I210" i="2"/>
  <c r="G210" i="2"/>
  <c r="K209" i="2"/>
  <c r="I209" i="2"/>
  <c r="G209" i="2"/>
  <c r="K208" i="2"/>
  <c r="I208" i="2"/>
  <c r="G208" i="2"/>
  <c r="K207" i="2"/>
  <c r="I207" i="2"/>
  <c r="G207" i="2"/>
  <c r="K206" i="2"/>
  <c r="I206" i="2"/>
  <c r="G206" i="2"/>
  <c r="BD205" i="2"/>
  <c r="K204" i="2"/>
  <c r="I204" i="2"/>
  <c r="G204" i="2"/>
  <c r="BD203" i="2"/>
  <c r="K202" i="2"/>
  <c r="I202" i="2"/>
  <c r="G202" i="2"/>
  <c r="K201" i="2"/>
  <c r="I201" i="2"/>
  <c r="G201" i="2"/>
  <c r="K200" i="2"/>
  <c r="I200" i="2"/>
  <c r="G200" i="2"/>
  <c r="K199" i="2"/>
  <c r="I199" i="2"/>
  <c r="G199" i="2"/>
  <c r="K198" i="2"/>
  <c r="I198" i="2"/>
  <c r="G198" i="2"/>
  <c r="K197" i="2"/>
  <c r="I197" i="2"/>
  <c r="G197" i="2"/>
  <c r="K196" i="2"/>
  <c r="I196" i="2"/>
  <c r="G196" i="2"/>
  <c r="K195" i="2"/>
  <c r="I195" i="2"/>
  <c r="G195" i="2"/>
  <c r="K194" i="2"/>
  <c r="I194" i="2"/>
  <c r="G194" i="2"/>
  <c r="BD193" i="2"/>
  <c r="K192" i="2"/>
  <c r="I192" i="2"/>
  <c r="G192" i="2"/>
  <c r="K191" i="2"/>
  <c r="I191" i="2"/>
  <c r="G191" i="2"/>
  <c r="BD190" i="2"/>
  <c r="BD189" i="2"/>
  <c r="K188" i="2"/>
  <c r="I188" i="2"/>
  <c r="G188" i="2"/>
  <c r="BD187" i="2"/>
  <c r="K186" i="2"/>
  <c r="I186" i="2"/>
  <c r="G186" i="2"/>
  <c r="K185" i="2"/>
  <c r="I185" i="2"/>
  <c r="G185" i="2"/>
  <c r="K182" i="2"/>
  <c r="I182" i="2"/>
  <c r="G182" i="2"/>
  <c r="BD181" i="2"/>
  <c r="K180" i="2"/>
  <c r="I180" i="2"/>
  <c r="G180" i="2"/>
  <c r="BD179" i="2"/>
  <c r="K178" i="2"/>
  <c r="I178" i="2"/>
  <c r="G178" i="2"/>
  <c r="BD177" i="2"/>
  <c r="BD176" i="2"/>
  <c r="K175" i="2"/>
  <c r="I175" i="2"/>
  <c r="G175" i="2"/>
  <c r="BD174" i="2"/>
  <c r="K173" i="2"/>
  <c r="I173" i="2"/>
  <c r="G173" i="2"/>
  <c r="BD172" i="2"/>
  <c r="K171" i="2"/>
  <c r="I171" i="2"/>
  <c r="G171" i="2"/>
  <c r="BD170" i="2"/>
  <c r="K169" i="2"/>
  <c r="I169" i="2"/>
  <c r="G169" i="2"/>
  <c r="BD168" i="2"/>
  <c r="K167" i="2"/>
  <c r="I167" i="2"/>
  <c r="G167" i="2"/>
  <c r="K166" i="2"/>
  <c r="I166" i="2"/>
  <c r="G166" i="2"/>
  <c r="K165" i="2"/>
  <c r="I165" i="2"/>
  <c r="G165" i="2"/>
  <c r="K164" i="2"/>
  <c r="I164" i="2"/>
  <c r="G164" i="2"/>
  <c r="K163" i="2"/>
  <c r="I163" i="2"/>
  <c r="G163" i="2"/>
  <c r="K162" i="2"/>
  <c r="I162" i="2"/>
  <c r="G162" i="2"/>
  <c r="K161" i="2"/>
  <c r="I161" i="2"/>
  <c r="G161" i="2"/>
  <c r="K160" i="2"/>
  <c r="I160" i="2"/>
  <c r="G160" i="2"/>
  <c r="K159" i="2"/>
  <c r="I159" i="2"/>
  <c r="G159" i="2"/>
  <c r="K158" i="2"/>
  <c r="I158" i="2"/>
  <c r="G158" i="2"/>
  <c r="BD157" i="2"/>
  <c r="K156" i="2"/>
  <c r="I156" i="2"/>
  <c r="G156" i="2"/>
  <c r="BD155" i="2"/>
  <c r="K154" i="2"/>
  <c r="I154" i="2"/>
  <c r="G154" i="2"/>
  <c r="BD153" i="2"/>
  <c r="K152" i="2"/>
  <c r="I152" i="2"/>
  <c r="G152" i="2"/>
  <c r="BD151" i="2"/>
  <c r="K150" i="2"/>
  <c r="I150" i="2"/>
  <c r="G150" i="2"/>
  <c r="BD149" i="2"/>
  <c r="K148" i="2"/>
  <c r="I148" i="2"/>
  <c r="G148" i="2"/>
  <c r="BD147" i="2"/>
  <c r="K146" i="2"/>
  <c r="I146" i="2"/>
  <c r="G146" i="2"/>
  <c r="BD145" i="2"/>
  <c r="K144" i="2"/>
  <c r="I144" i="2"/>
  <c r="G144" i="2"/>
  <c r="BD143" i="2"/>
  <c r="K142" i="2"/>
  <c r="I142" i="2"/>
  <c r="G142" i="2"/>
  <c r="BD141" i="2"/>
  <c r="K140" i="2"/>
  <c r="I140" i="2"/>
  <c r="G140" i="2"/>
  <c r="K139" i="2"/>
  <c r="I139" i="2"/>
  <c r="G139" i="2"/>
  <c r="BD138" i="2"/>
  <c r="BD137" i="2"/>
  <c r="K136" i="2"/>
  <c r="I136" i="2"/>
  <c r="G136" i="2"/>
  <c r="K135" i="2"/>
  <c r="I135" i="2"/>
  <c r="G135" i="2"/>
  <c r="BD134" i="2"/>
  <c r="BD133" i="2"/>
  <c r="K132" i="2"/>
  <c r="I132" i="2"/>
  <c r="G132" i="2"/>
  <c r="K131" i="2"/>
  <c r="I131" i="2"/>
  <c r="G131" i="2"/>
  <c r="K130" i="2"/>
  <c r="I130" i="2"/>
  <c r="G130" i="2"/>
  <c r="BD129" i="2"/>
  <c r="K128" i="2"/>
  <c r="I128" i="2"/>
  <c r="G128" i="2"/>
  <c r="K127" i="2"/>
  <c r="I127" i="2"/>
  <c r="G127" i="2"/>
  <c r="BD126" i="2"/>
  <c r="BD125" i="2"/>
  <c r="K124" i="2"/>
  <c r="I124" i="2"/>
  <c r="G124" i="2"/>
  <c r="K123" i="2"/>
  <c r="I123" i="2"/>
  <c r="G123" i="2"/>
  <c r="BD122" i="2"/>
  <c r="K121" i="2"/>
  <c r="I121" i="2"/>
  <c r="G121" i="2"/>
  <c r="K120" i="2"/>
  <c r="I120" i="2"/>
  <c r="G120" i="2"/>
  <c r="BD119" i="2"/>
  <c r="BD118" i="2"/>
  <c r="K117" i="2"/>
  <c r="I117" i="2"/>
  <c r="G117" i="2"/>
  <c r="BD116" i="2"/>
  <c r="K115" i="2"/>
  <c r="I115" i="2"/>
  <c r="G115" i="2"/>
  <c r="BD114" i="2"/>
  <c r="K113" i="2"/>
  <c r="I113" i="2"/>
  <c r="G113" i="2"/>
  <c r="BD112" i="2"/>
  <c r="BD111" i="2"/>
  <c r="BD110" i="2"/>
  <c r="K109" i="2"/>
  <c r="I109" i="2"/>
  <c r="I183" i="2" s="1"/>
  <c r="G109" i="2"/>
  <c r="K108" i="2"/>
  <c r="I108" i="2"/>
  <c r="G108" i="2"/>
  <c r="BD107" i="2"/>
  <c r="K106" i="2"/>
  <c r="I106" i="2"/>
  <c r="G106" i="2"/>
  <c r="BD105" i="2"/>
  <c r="BD104" i="2"/>
  <c r="BD103" i="2"/>
  <c r="BD102" i="2"/>
  <c r="BD101" i="2"/>
  <c r="K100" i="2"/>
  <c r="I100" i="2"/>
  <c r="G100" i="2"/>
  <c r="BD99" i="2"/>
  <c r="BD98" i="2"/>
  <c r="BD97" i="2"/>
  <c r="K96" i="2"/>
  <c r="I96" i="2"/>
  <c r="G96" i="2"/>
  <c r="K93" i="2"/>
  <c r="I93" i="2"/>
  <c r="G93" i="2"/>
  <c r="BD92" i="2"/>
  <c r="K91" i="2"/>
  <c r="I91" i="2"/>
  <c r="G91" i="2"/>
  <c r="K90" i="2"/>
  <c r="I90" i="2"/>
  <c r="G90" i="2"/>
  <c r="BD89" i="2"/>
  <c r="K88" i="2"/>
  <c r="I88" i="2"/>
  <c r="G88" i="2"/>
  <c r="BD87" i="2"/>
  <c r="K86" i="2"/>
  <c r="I86" i="2"/>
  <c r="G86" i="2"/>
  <c r="BD85" i="2"/>
  <c r="K84" i="2"/>
  <c r="I84" i="2"/>
  <c r="G84" i="2"/>
  <c r="K81" i="2"/>
  <c r="I81" i="2"/>
  <c r="G81" i="2"/>
  <c r="K80" i="2"/>
  <c r="I80" i="2"/>
  <c r="G80" i="2"/>
  <c r="K79" i="2"/>
  <c r="I79" i="2"/>
  <c r="G79" i="2"/>
  <c r="K78" i="2"/>
  <c r="I78" i="2"/>
  <c r="G78" i="2"/>
  <c r="BD77" i="2"/>
  <c r="K76" i="2"/>
  <c r="I76" i="2"/>
  <c r="G76" i="2"/>
  <c r="BD75" i="2"/>
  <c r="K74" i="2"/>
  <c r="I74" i="2"/>
  <c r="G74" i="2"/>
  <c r="BD73" i="2"/>
  <c r="K72" i="2"/>
  <c r="I72" i="2"/>
  <c r="G72" i="2"/>
  <c r="BD71" i="2"/>
  <c r="K70" i="2"/>
  <c r="I70" i="2"/>
  <c r="G70" i="2"/>
  <c r="BD69" i="2"/>
  <c r="BD68" i="2"/>
  <c r="BD67" i="2"/>
  <c r="BD66" i="2"/>
  <c r="BD65" i="2"/>
  <c r="BD64" i="2"/>
  <c r="BD63" i="2"/>
  <c r="BD62" i="2"/>
  <c r="K61" i="2"/>
  <c r="I61" i="2"/>
  <c r="G61" i="2"/>
  <c r="K60" i="2"/>
  <c r="I60" i="2"/>
  <c r="G60" i="2"/>
  <c r="K59" i="2"/>
  <c r="I59" i="2"/>
  <c r="G59" i="2"/>
  <c r="BD58" i="2"/>
  <c r="BD57" i="2"/>
  <c r="K56" i="2"/>
  <c r="I56" i="2"/>
  <c r="G56" i="2"/>
  <c r="BD53" i="2"/>
  <c r="BD52" i="2"/>
  <c r="K51" i="2"/>
  <c r="I51" i="2"/>
  <c r="G51" i="2"/>
  <c r="BD50" i="2"/>
  <c r="K49" i="2"/>
  <c r="I49" i="2"/>
  <c r="G49" i="2"/>
  <c r="K48" i="2"/>
  <c r="I48" i="2"/>
  <c r="G48" i="2"/>
  <c r="BD47" i="2"/>
  <c r="K46" i="2"/>
  <c r="I46" i="2"/>
  <c r="G46" i="2"/>
  <c r="BD45" i="2"/>
  <c r="K44" i="2"/>
  <c r="I44" i="2"/>
  <c r="G44" i="2"/>
  <c r="BD43" i="2"/>
  <c r="BD42" i="2"/>
  <c r="BD41" i="2"/>
  <c r="BD40" i="2"/>
  <c r="K39" i="2"/>
  <c r="I39" i="2"/>
  <c r="G39" i="2"/>
  <c r="BD38" i="2"/>
  <c r="K37" i="2"/>
  <c r="I37" i="2"/>
  <c r="G37" i="2"/>
  <c r="K36" i="2"/>
  <c r="I36" i="2"/>
  <c r="G36" i="2"/>
  <c r="BD35" i="2"/>
  <c r="K34" i="2"/>
  <c r="I34" i="2"/>
  <c r="G34" i="2"/>
  <c r="BD33" i="2"/>
  <c r="BD32" i="2"/>
  <c r="K31" i="2"/>
  <c r="I31" i="2"/>
  <c r="G31" i="2"/>
  <c r="K30" i="2"/>
  <c r="I30" i="2"/>
  <c r="G30" i="2"/>
  <c r="BD29" i="2"/>
  <c r="BD28" i="2"/>
  <c r="BD27" i="2"/>
  <c r="BD26" i="2"/>
  <c r="BD25" i="2"/>
  <c r="BD24" i="2"/>
  <c r="BD23" i="2"/>
  <c r="BD22" i="2"/>
  <c r="K21" i="2"/>
  <c r="I21" i="2"/>
  <c r="G21" i="2"/>
  <c r="K20" i="2"/>
  <c r="I20" i="2"/>
  <c r="G20" i="2"/>
  <c r="BD19" i="2"/>
  <c r="BD18" i="2"/>
  <c r="K17" i="2"/>
  <c r="I17" i="2"/>
  <c r="G17" i="2"/>
  <c r="BD16" i="2"/>
  <c r="K15" i="2"/>
  <c r="I15" i="2"/>
  <c r="G15" i="2"/>
  <c r="K14" i="2"/>
  <c r="I14" i="2"/>
  <c r="G14" i="2"/>
  <c r="BD13" i="2"/>
  <c r="BD12" i="2"/>
  <c r="BD11" i="2"/>
  <c r="BD10" i="2"/>
  <c r="BD9" i="2"/>
  <c r="K8" i="2"/>
  <c r="I8" i="2"/>
  <c r="G8" i="2"/>
  <c r="G33" i="1"/>
  <c r="H19" i="1" s="1"/>
  <c r="H29" i="1"/>
  <c r="G29" i="1"/>
  <c r="D22" i="1"/>
  <c r="D20" i="1"/>
  <c r="I2" i="1"/>
  <c r="G68" i="4" l="1"/>
  <c r="Z68" i="4" s="1"/>
  <c r="G42" i="4"/>
  <c r="Z42" i="4" s="1"/>
  <c r="G20" i="4"/>
  <c r="Z20" i="4" s="1"/>
  <c r="G55" i="3"/>
  <c r="Z55" i="3" s="1"/>
  <c r="I20" i="4"/>
  <c r="Y20" i="4" s="1"/>
  <c r="I69" i="4" s="1"/>
  <c r="K20" i="4"/>
  <c r="X20" i="4" s="1"/>
  <c r="K69" i="4" s="1"/>
  <c r="I16" i="3"/>
  <c r="K44" i="3"/>
  <c r="X44" i="3" s="1"/>
  <c r="K55" i="3"/>
  <c r="X55" i="3" s="1"/>
  <c r="G44" i="3"/>
  <c r="Z44" i="3" s="1"/>
  <c r="G271" i="2"/>
  <c r="Z271" i="2" s="1"/>
  <c r="G254" i="2"/>
  <c r="Z254" i="2" s="1"/>
  <c r="I94" i="2"/>
  <c r="G94" i="2"/>
  <c r="Z94" i="2" s="1"/>
  <c r="K94" i="2"/>
  <c r="X94" i="2" s="1"/>
  <c r="I54" i="2"/>
  <c r="K54" i="2"/>
  <c r="X54" i="2" s="1"/>
  <c r="K212" i="2"/>
  <c r="X212" i="2" s="1"/>
  <c r="K271" i="2"/>
  <c r="X271" i="2" s="1"/>
  <c r="G54" i="2"/>
  <c r="Z54" i="2" s="1"/>
  <c r="K82" i="2"/>
  <c r="G183" i="2"/>
  <c r="Z183" i="2" s="1"/>
  <c r="G82" i="2"/>
  <c r="Z82" i="2" s="1"/>
  <c r="I82" i="2"/>
  <c r="K183" i="2"/>
  <c r="X183" i="2" s="1"/>
  <c r="G212" i="2"/>
  <c r="Z212" i="2" s="1"/>
  <c r="I254" i="2"/>
  <c r="Y254" i="2" s="1"/>
  <c r="K254" i="2"/>
  <c r="G16" i="3"/>
  <c r="Z16" i="3" s="1"/>
  <c r="I55" i="3"/>
  <c r="I212" i="2"/>
  <c r="I271" i="2"/>
  <c r="Y271" i="2" s="1"/>
  <c r="K16" i="3"/>
  <c r="X16" i="3" s="1"/>
  <c r="I44" i="3"/>
  <c r="H20" i="1"/>
  <c r="G69" i="4" l="1"/>
  <c r="H32" i="1" s="1"/>
  <c r="I32" i="1" s="1"/>
  <c r="F32" i="1" s="1"/>
  <c r="K56" i="3"/>
  <c r="G56" i="3"/>
  <c r="H31" i="1" s="1"/>
  <c r="I31" i="1" s="1"/>
  <c r="F31" i="1" s="1"/>
  <c r="I56" i="3"/>
  <c r="K272" i="2"/>
  <c r="G272" i="2"/>
  <c r="H30" i="1" s="1"/>
  <c r="I272" i="2"/>
  <c r="H33" i="1" l="1"/>
  <c r="H21" i="1" s="1"/>
  <c r="I30" i="1"/>
  <c r="I33" i="1" s="1"/>
  <c r="F30" i="1" l="1"/>
  <c r="F33" i="1" s="1"/>
  <c r="H22" i="1"/>
  <c r="H23" i="1" s="1"/>
</calcChain>
</file>

<file path=xl/sharedStrings.xml><?xml version="1.0" encoding="utf-8"?>
<sst xmlns="http://schemas.openxmlformats.org/spreadsheetml/2006/main" count="1090" uniqueCount="587">
  <si>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</si>
  <si>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</si>
  <si>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</si>
  <si>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</si>
  <si>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</si>
  <si>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</si>
  <si>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</si>
  <si>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</si>
  <si>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</si>
  <si>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</si>
  <si>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</si>
  <si>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</si>
  <si>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</si>
  <si>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</si>
  <si>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</si>
  <si>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</si>
  <si>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</si>
  <si>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Za zhotovitele</t>
  </si>
  <si>
    <t>Za objednatele</t>
  </si>
  <si>
    <t>STAVEBNÍ OBJEKT (SO)</t>
  </si>
  <si>
    <t>Rozpočet (část objektu)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</si>
  <si>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</si>
  <si>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</si>
  <si>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</si>
  <si>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</si>
  <si>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</si>
  <si>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</si>
  <si>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</si>
  <si>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</si>
  <si>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</si>
  <si>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</si>
  <si>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</si>
  <si>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x</t>
  </si>
  <si>
    <t>1</t>
  </si>
  <si>
    <t>Zemní práce</t>
  </si>
  <si>
    <t>m2</t>
  </si>
  <si>
    <t>y</t>
  </si>
  <si>
    <t>z</t>
  </si>
  <si>
    <t>Celkem za objekt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</si>
  <si>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</si>
  <si>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</si>
  <si>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</si>
  <si>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</si>
  <si>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</si>
  <si>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</si>
  <si>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</si>
  <si>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122202202R00</t>
  </si>
  <si>
    <t>Odkopávky pro silnice v hor. 3 do 1000 m3</t>
  </si>
  <si>
    <t>m3</t>
  </si>
  <si>
    <t>400*1,1*0,15</t>
  </si>
  <si>
    <t>111*1,2*0,41</t>
  </si>
  <si>
    <t>111*1,2*0,3</t>
  </si>
  <si>
    <t>277*0,2</t>
  </si>
  <si>
    <t>(24+9)*0,34</t>
  </si>
  <si>
    <t>122207119R00</t>
  </si>
  <si>
    <t>Příplatek za lepivost horniny 3</t>
  </si>
  <si>
    <t>130001101R00</t>
  </si>
  <si>
    <t>Příplatek za ztížené hloubení v blízkosti vedení</t>
  </si>
  <si>
    <t>227,192*0,05</t>
  </si>
  <si>
    <t>132201101R00</t>
  </si>
  <si>
    <t>Hloubení rýh šířky do 60 cm v hor.3 do 100 m3</t>
  </si>
  <si>
    <t>0,5*0,4*1,5</t>
  </si>
  <si>
    <t>0,5*0,4*5</t>
  </si>
  <si>
    <t>132201109R00</t>
  </si>
  <si>
    <t>Příplatek za lepivost - hloubení rýh 60 cm v hor.3</t>
  </si>
  <si>
    <t>133201102R00</t>
  </si>
  <si>
    <t>Hloubení šachet v hor.3 nad 100 m3</t>
  </si>
  <si>
    <t>0,8*0,5*16</t>
  </si>
  <si>
    <t>PIN:1,8*1,8*0,7</t>
  </si>
  <si>
    <t>koše:0,35*0,4*0,4*3</t>
  </si>
  <si>
    <t>sloupky:0,4*0,35*0,35*9</t>
  </si>
  <si>
    <t>lavičky:0,2*0,24*0,6*23</t>
  </si>
  <si>
    <t>infopanel:0,5*0,5*0,8*2</t>
  </si>
  <si>
    <t>značky:0,5*0,5*0,8*8</t>
  </si>
  <si>
    <t>1,4*1,4*1,8</t>
  </si>
  <si>
    <t>133201109R00</t>
  </si>
  <si>
    <t>Příplatek za lepivost - hloubení šachet v hor.3</t>
  </si>
  <si>
    <t>162701105R00</t>
  </si>
  <si>
    <t>Vodorovné přemístění výkopku z hor.1-4 do 10000 m</t>
  </si>
  <si>
    <t>227,192+0,7+15,4674</t>
  </si>
  <si>
    <t>zemina skládka:510</t>
  </si>
  <si>
    <t>167151000U00</t>
  </si>
  <si>
    <t>Naložení výkopku strojně hor tř.1-4 deponie</t>
  </si>
  <si>
    <t>300*1,7</t>
  </si>
  <si>
    <t>171201201R00</t>
  </si>
  <si>
    <t>Uložení sypaniny na skládku</t>
  </si>
  <si>
    <t>180402111R00</t>
  </si>
  <si>
    <t>Založení trávníku parkového výsevem v rovině</t>
  </si>
  <si>
    <t>816+300</t>
  </si>
  <si>
    <t>181101102R00</t>
  </si>
  <si>
    <t>Úprava pláně v zářezech v hor. 1-4, se zhutněním</t>
  </si>
  <si>
    <t>400*1,1</t>
  </si>
  <si>
    <t>111*1,2</t>
  </si>
  <si>
    <t>259*1,1</t>
  </si>
  <si>
    <t>18*1,1</t>
  </si>
  <si>
    <t>181301112R00</t>
  </si>
  <si>
    <t>Rozprostření ornice, rovina, tl.10-15 cm,nad 500m2</t>
  </si>
  <si>
    <t>185803111R00</t>
  </si>
  <si>
    <t>Ošetření trávníku v rovině</t>
  </si>
  <si>
    <t>199000002R00</t>
  </si>
  <si>
    <t>Poplatek za skládku horniny 1- 4</t>
  </si>
  <si>
    <t>00572400</t>
  </si>
  <si>
    <t>Směs travní parková sídlištní</t>
  </si>
  <si>
    <t>kg</t>
  </si>
  <si>
    <t>(816+300)*0,03</t>
  </si>
  <si>
    <t>10364200</t>
  </si>
  <si>
    <t>Ornice pro pozemkové úpravy</t>
  </si>
  <si>
    <t>(816+300)*0,1</t>
  </si>
  <si>
    <t>7,7*0,5</t>
  </si>
  <si>
    <t>3</t>
  </si>
  <si>
    <t>Svislé a kompletní konstrukce</t>
  </si>
  <si>
    <t>273354111R00</t>
  </si>
  <si>
    <t>Bednění základových desek zřízení</t>
  </si>
  <si>
    <t>0,8*16</t>
  </si>
  <si>
    <t>0,7*(1,8*4)</t>
  </si>
  <si>
    <t>273354211R00</t>
  </si>
  <si>
    <t>Bednění základových desek odstranění</t>
  </si>
  <si>
    <t>273361221R00</t>
  </si>
  <si>
    <t>Výztuž základových desek z betonářské ocelí 10216</t>
  </si>
  <si>
    <t>t</t>
  </si>
  <si>
    <t>274313511R00</t>
  </si>
  <si>
    <t>Beton základových pasů prostý B 12,5 (C 12/15)</t>
  </si>
  <si>
    <t>škrabák:2,2*0,65*0,25*2</t>
  </si>
  <si>
    <t>319231111R00</t>
  </si>
  <si>
    <t>Úprava zdiva pro vložení dodatečné izolace</t>
  </si>
  <si>
    <t>0,2*0,5*3</t>
  </si>
  <si>
    <t>345231121R00</t>
  </si>
  <si>
    <t>Zdivo plotové z tvárnic,betonová zálivka, tl.19 cm</t>
  </si>
  <si>
    <t>16*0,5</t>
  </si>
  <si>
    <t>627452145R00</t>
  </si>
  <si>
    <t>Spárování maltou MCs mezi prefabrikovanými dílci</t>
  </si>
  <si>
    <t>m</t>
  </si>
  <si>
    <t>16+(0,5*32)</t>
  </si>
  <si>
    <t>711131101RZ3</t>
  </si>
  <si>
    <t>Izolace proti vlhkosti vodorovná pásy na sucho 1 vrstva - včetně dodávky A 500/H</t>
  </si>
  <si>
    <t>1,5*16*1,05</t>
  </si>
  <si>
    <t>931981121R00</t>
  </si>
  <si>
    <t>Vložky do dilatačních spár, Heraklith tl. 25 mm</t>
  </si>
  <si>
    <t>NAB 789950</t>
  </si>
  <si>
    <t>Dřevěná konstrukce zvýšeného záho, obklad z desek délky 16m, výšky 0,5m, šířky 0,3m</t>
  </si>
  <si>
    <t>kompl</t>
  </si>
  <si>
    <t>31316681</t>
  </si>
  <si>
    <t>Síť svařovaná Kari KY 81 5 x 2,15 m rohož</t>
  </si>
  <si>
    <t>kus</t>
  </si>
  <si>
    <t>998152132R00</t>
  </si>
  <si>
    <t xml:space="preserve">Přesun hmot, oplocení monolit. příplatek do 1 km </t>
  </si>
  <si>
    <t>5</t>
  </si>
  <si>
    <t>Komunikace</t>
  </si>
  <si>
    <t>569903321R00</t>
  </si>
  <si>
    <t>Zřízení zemních krajnic bez zhutnění</t>
  </si>
  <si>
    <t>108*0,08</t>
  </si>
  <si>
    <t>573211111R00</t>
  </si>
  <si>
    <t>Postřik živičný spojovací z asfaltu 0,5-0,7 kg/m2</t>
  </si>
  <si>
    <t>62*0,5</t>
  </si>
  <si>
    <t>577142212R00</t>
  </si>
  <si>
    <t>Beton asfalt. ACO 8,ACO 11,ACO 16, š.nad 3 m, 5 cm</t>
  </si>
  <si>
    <t>584921121R00</t>
  </si>
  <si>
    <t>Zřízení plochy ze silničních panelů lože kam.5 cm objízdná trasa, zapůjčení panelů</t>
  </si>
  <si>
    <t>919722212R00</t>
  </si>
  <si>
    <t>Dilatační spáry řezané příčné 9 mm,zalítí za tepla</t>
  </si>
  <si>
    <t>62+6+6</t>
  </si>
  <si>
    <t>998225111R00</t>
  </si>
  <si>
    <t xml:space="preserve">Přesun hmot, pozemní komunikace, kryt živičný </t>
  </si>
  <si>
    <t>59</t>
  </si>
  <si>
    <t>Dlažby a předlažby komunikací</t>
  </si>
  <si>
    <t>564751111R00</t>
  </si>
  <si>
    <t>Podklad z kameniva drceného vel.32-63 mm,tl. 15 cm</t>
  </si>
  <si>
    <t>564752111R00</t>
  </si>
  <si>
    <t>Podklad z kam.drceného 0-63 s výplň.kamen. 15 cm</t>
  </si>
  <si>
    <t>9*1,1</t>
  </si>
  <si>
    <t>24*1,1</t>
  </si>
  <si>
    <t>564791111R00</t>
  </si>
  <si>
    <t>Podklad pro zpevnění z kameniva drceného 0 - 63 mm sanace</t>
  </si>
  <si>
    <t>111*0,3*1,2</t>
  </si>
  <si>
    <t>564851111R00</t>
  </si>
  <si>
    <t>Podklad ze štěrkodrti fr.16-32 tloušťky 15 cm</t>
  </si>
  <si>
    <t>567211210R00</t>
  </si>
  <si>
    <t>Podklad z prostého betonu tř. II  tloušťky 10 cm</t>
  </si>
  <si>
    <t>400</t>
  </si>
  <si>
    <t>259+18</t>
  </si>
  <si>
    <t>24+9</t>
  </si>
  <si>
    <t>567211225R00</t>
  </si>
  <si>
    <t>Podklad z prostého betonu tř. II  tloušťky 25 cm</t>
  </si>
  <si>
    <t>2*6*2</t>
  </si>
  <si>
    <t>591241111R00</t>
  </si>
  <si>
    <t>Kladení dlažby drobné kostky, lože z MC tl. 5 cm</t>
  </si>
  <si>
    <t>135</t>
  </si>
  <si>
    <t>596215021R00</t>
  </si>
  <si>
    <t>Kladení zámkové dlažby tl. 6 cm do drtě tl. 3 cm</t>
  </si>
  <si>
    <t>596215041R00</t>
  </si>
  <si>
    <t>Kladení zámkové dlažby tl. 8 cm do drtě tl. 5 cm</t>
  </si>
  <si>
    <t>596215049R00</t>
  </si>
  <si>
    <t>Příplatek za více tvarů dlažby  do drtě</t>
  </si>
  <si>
    <t>400+18</t>
  </si>
  <si>
    <t>596245029R00</t>
  </si>
  <si>
    <t>Příplatek za více tvarů dlažby tl. 6 cm, do MC</t>
  </si>
  <si>
    <t>596291111R00</t>
  </si>
  <si>
    <t>Řezání  dlažby tl. 50-60 mm</t>
  </si>
  <si>
    <t>69+27</t>
  </si>
  <si>
    <t>94</t>
  </si>
  <si>
    <t>596291113R00</t>
  </si>
  <si>
    <t>Řezání zámkové dlažby tl. 80 mm</t>
  </si>
  <si>
    <t>596811111R00</t>
  </si>
  <si>
    <t>Kladení dlaždic kom.pro pěší, lože z kameniva těž.</t>
  </si>
  <si>
    <t>627453210R00</t>
  </si>
  <si>
    <t>Spárování dlažeb z kamene plochy nad 4 m2</t>
  </si>
  <si>
    <t>914001121R00</t>
  </si>
  <si>
    <t>Osaz.svislé dopr.značky a sloupku,Al patka, základ vč.dodávky</t>
  </si>
  <si>
    <t>915711111R00</t>
  </si>
  <si>
    <t>Vodorovné značení střík.barvou dělících čar 12 cm</t>
  </si>
  <si>
    <t>6*5</t>
  </si>
  <si>
    <t>1*5,4</t>
  </si>
  <si>
    <t>915721111R00</t>
  </si>
  <si>
    <t>Vodorovné značení střík.barvou stopčar,zeber atd.</t>
  </si>
  <si>
    <t>915791111R00</t>
  </si>
  <si>
    <t>Předznačení pro začení dělící čáry, vodící proužky</t>
  </si>
  <si>
    <t>915791112R00</t>
  </si>
  <si>
    <t>Předznačení pro začení stopčáry, zebry, nápisů</t>
  </si>
  <si>
    <t>916231111R00</t>
  </si>
  <si>
    <t>Osazení obruby z kostek drobných, bez boční opěry</t>
  </si>
  <si>
    <t>47+26+33</t>
  </si>
  <si>
    <t>916261111R00</t>
  </si>
  <si>
    <t>Osazení obruby z kostek drobných, s boční opěrou</t>
  </si>
  <si>
    <t>917862111R00</t>
  </si>
  <si>
    <t>Osazení stojat. obrub.bet. s opěrou,lože z C 12/15</t>
  </si>
  <si>
    <t>278,5+77+46+16</t>
  </si>
  <si>
    <t>58380129</t>
  </si>
  <si>
    <t>Kostka dlažební drobná 10/12 štípaná Itř. 1t=4,0m2 šedá,vč. dopravy,</t>
  </si>
  <si>
    <t>T</t>
  </si>
  <si>
    <t>(135/4)*1,05</t>
  </si>
  <si>
    <t>NAB -2218</t>
  </si>
  <si>
    <t>Dlažba 20/20/8 - drenážní</t>
  </si>
  <si>
    <t>111*1,03</t>
  </si>
  <si>
    <t>NAB 500-0001</t>
  </si>
  <si>
    <t>Odrubník nájezdový ABO 100/15/15</t>
  </si>
  <si>
    <t>46*1,02</t>
  </si>
  <si>
    <t>NAB 500-0002</t>
  </si>
  <si>
    <t>Obrubník přechodový  100/15/25 LV, PV</t>
  </si>
  <si>
    <t>16*1,02</t>
  </si>
  <si>
    <t>NAB 67390001</t>
  </si>
  <si>
    <t>Textílie jutařská NETEX S300 g/m2, vč.pokládka</t>
  </si>
  <si>
    <t>111*1,2*1,05</t>
  </si>
  <si>
    <t>28323217.A</t>
  </si>
  <si>
    <t>Fólie nopová PLASTOFOL Standard, vč. pokládky</t>
  </si>
  <si>
    <t>21*0,5</t>
  </si>
  <si>
    <t>40444934.A</t>
  </si>
  <si>
    <t>Značka dopr výstražná A1- A30  fól1, EG7letá</t>
  </si>
  <si>
    <t>40445023.A</t>
  </si>
  <si>
    <t>Značka doprav zákazová B1-B34 fól 1, EG 7letá</t>
  </si>
  <si>
    <t>40445038.A</t>
  </si>
  <si>
    <t>Značka dopr inf IP 2 fól 1, EG7letá</t>
  </si>
  <si>
    <t>40445098.A</t>
  </si>
  <si>
    <t>Značka dopr inf IS 12 fól1, EG7letá</t>
  </si>
  <si>
    <t>40445141.A</t>
  </si>
  <si>
    <t>Značka dopr dodat E2b fól 1, EG 7letá</t>
  </si>
  <si>
    <t>40445159.A</t>
  </si>
  <si>
    <t>Značka dopr dodat E 8e  fól 1, EG 7 letá</t>
  </si>
  <si>
    <t>40445161.A</t>
  </si>
  <si>
    <t>Značka dopr dodat E 12 fól 1, EG 7 letá</t>
  </si>
  <si>
    <t>40445244</t>
  </si>
  <si>
    <t>Značka dopr.informat.  poz.tř.1</t>
  </si>
  <si>
    <t>404459507</t>
  </si>
  <si>
    <t>Sloupek Fe pr.60 pozinkovaný, l= 2500 mm</t>
  </si>
  <si>
    <t>583414034</t>
  </si>
  <si>
    <t>Kamenivo drcené frakce  4/8  B Olomoucký kraj včetně záypu mezer drenážní dlažby</t>
  </si>
  <si>
    <t>111*0,02</t>
  </si>
  <si>
    <t>59217421</t>
  </si>
  <si>
    <t>Obrubník chodníkový ABO 14-10 1000/100/250</t>
  </si>
  <si>
    <t>278,5*1,02</t>
  </si>
  <si>
    <t>59217450</t>
  </si>
  <si>
    <t>Obrubník silniční ABO 100/15/25 II</t>
  </si>
  <si>
    <t>77*1,02</t>
  </si>
  <si>
    <t>59245040</t>
  </si>
  <si>
    <t>Dlažba zámková SLP s vodicí linií přírodní 20/20/6</t>
  </si>
  <si>
    <t>13*0,4*1,02</t>
  </si>
  <si>
    <t>5924511900</t>
  </si>
  <si>
    <t>Dlažba  20x20x6 cm přírodní</t>
  </si>
  <si>
    <t>259*1,02</t>
  </si>
  <si>
    <t>(24+9)*1,02</t>
  </si>
  <si>
    <t>59245267</t>
  </si>
  <si>
    <t>Dlažba  červená pro nevidomé 20x10x6</t>
  </si>
  <si>
    <t>18*1,02</t>
  </si>
  <si>
    <t>5924563</t>
  </si>
  <si>
    <t>Dlaždice betonová 40x60x5 cm natural hladká</t>
  </si>
  <si>
    <t>400*1,02</t>
  </si>
  <si>
    <t>998223011R00</t>
  </si>
  <si>
    <t xml:space="preserve">Přesun hmot pro pozemní komunikace, kryt dlážděný </t>
  </si>
  <si>
    <t>8</t>
  </si>
  <si>
    <t>Trubní vedení</t>
  </si>
  <si>
    <t>174101101R00</t>
  </si>
  <si>
    <t>Zásyp jam, rýh, šachet se zhutněním</t>
  </si>
  <si>
    <t>175101101R00</t>
  </si>
  <si>
    <t>Obsyp potrubí bez prohození sypaniny</t>
  </si>
  <si>
    <t>6,5*0,5*0,15</t>
  </si>
  <si>
    <t>273313511R00</t>
  </si>
  <si>
    <t>Beton základových desek prostý B 12,5 (C 12/15)</t>
  </si>
  <si>
    <t>1,4*1,4*0,1</t>
  </si>
  <si>
    <t>1,5</t>
  </si>
  <si>
    <t>451575111R00</t>
  </si>
  <si>
    <t>Podkladní vrstva tl. do 25 cm ze štěrkopísku</t>
  </si>
  <si>
    <t>871353121R00</t>
  </si>
  <si>
    <t>Montáž trub z tvrdého PVC, gumový kroužek, DN 200</t>
  </si>
  <si>
    <t>5+1,5</t>
  </si>
  <si>
    <t>877353121R00</t>
  </si>
  <si>
    <t>Montáž tvarovek odboč. plast. gum. kroužek DN 200</t>
  </si>
  <si>
    <t>895941111R00</t>
  </si>
  <si>
    <t>Zřízení vpusti uliční z dílců typ UV - 50 normální</t>
  </si>
  <si>
    <t>899203111R00</t>
  </si>
  <si>
    <t>Osazení mříží litinových s rámem do 150 kg</t>
  </si>
  <si>
    <t>899331111R00</t>
  </si>
  <si>
    <t>Výšková úprava vstupu do 20 cm, zvýšení poklopu</t>
  </si>
  <si>
    <t>NAB  0500T05</t>
  </si>
  <si>
    <t>Dodání mříže litinové D400</t>
  </si>
  <si>
    <t>28651669.A</t>
  </si>
  <si>
    <t>Koleno kanalizační KGB 200/ 87° PVC</t>
  </si>
  <si>
    <t>583317073</t>
  </si>
  <si>
    <t>Kamenivo těžené frakce  0/32</t>
  </si>
  <si>
    <t>59213110</t>
  </si>
  <si>
    <t>Žlab plnostěnný železobet.  100x20x17 cm vč. montáže</t>
  </si>
  <si>
    <t>59213235</t>
  </si>
  <si>
    <t>Přikrývka 50x20x3 cm vč. montáže</t>
  </si>
  <si>
    <t>30*2</t>
  </si>
  <si>
    <t>KG-200/2</t>
  </si>
  <si>
    <t>Trubka hladká KG DN 200 - DL= 2 m - SN 8</t>
  </si>
  <si>
    <t>ks</t>
  </si>
  <si>
    <t>6,5/2*1,2</t>
  </si>
  <si>
    <t>KGAMS-200</t>
  </si>
  <si>
    <t>Pískované hrdlo šachtové DN 200</t>
  </si>
  <si>
    <t>TBVQ 50/20 CP</t>
  </si>
  <si>
    <t>Horní dílec dešťové vpusti TBV-Q 50/20 CP</t>
  </si>
  <si>
    <t>TBVQ 50/49 KV</t>
  </si>
  <si>
    <t>Spodnídílec dešť.vpusti TBV-Q 50/49 KV</t>
  </si>
  <si>
    <t>TBVQ 50/59 SO</t>
  </si>
  <si>
    <t>Průběž.dílec dešťové vpusti s odtok.TBV-Q 50/59 SO</t>
  </si>
  <si>
    <t>TBVQ 50/59 SV</t>
  </si>
  <si>
    <t>Průběžný dílec dešťové vpusti TBV-Q 50/59 SV</t>
  </si>
  <si>
    <t>998274101R00</t>
  </si>
  <si>
    <t xml:space="preserve">Přesun hmot pro trubní vedení betonové,otevř.výkop </t>
  </si>
  <si>
    <t>9</t>
  </si>
  <si>
    <t>Ostatní konstrukce, bourání</t>
  </si>
  <si>
    <t>113106121R00</t>
  </si>
  <si>
    <t>Rozebrání dlažeb z betonových dlaždic na sucho</t>
  </si>
  <si>
    <t>6*1,5</t>
  </si>
  <si>
    <t>113107211R00</t>
  </si>
  <si>
    <t>Odstranění podkladu nad 200 m2,kam.těžené tl.10 cm</t>
  </si>
  <si>
    <t>211+508+9</t>
  </si>
  <si>
    <t>113107232R00</t>
  </si>
  <si>
    <t>Odstranění podkladu nad 200 m2, beton, tl.do 25cm</t>
  </si>
  <si>
    <t>211+508</t>
  </si>
  <si>
    <t>113108408R00</t>
  </si>
  <si>
    <t>Odstranění asfaltové vrstvy pl.nad 50 m2, tl. 8 cm</t>
  </si>
  <si>
    <t>113151111R00</t>
  </si>
  <si>
    <t>Rozebrání ploch ze silničních panelů</t>
  </si>
  <si>
    <t>113151114R00</t>
  </si>
  <si>
    <t>Fréz.živič.krytu pl.do 500 m2,pruh do 75 cm,tl.5cm</t>
  </si>
  <si>
    <t>137</t>
  </si>
  <si>
    <t>113151150R00</t>
  </si>
  <si>
    <t>Fréz.živič.krytu pl.do 500 m2,pruh do 75cm,tl.15cm</t>
  </si>
  <si>
    <t>113202111R00</t>
  </si>
  <si>
    <t>Vytrhání obrub z krajníků nebo obrubníků stojatých</t>
  </si>
  <si>
    <t>339</t>
  </si>
  <si>
    <t>113203111R00</t>
  </si>
  <si>
    <t>Vytrhání obrub z dlažebních kostek dvojřádek</t>
  </si>
  <si>
    <t>106*2</t>
  </si>
  <si>
    <t>895941311DEM</t>
  </si>
  <si>
    <t>Demolice vpusti uliční z dílců, vč. zapravení povrhů</t>
  </si>
  <si>
    <t>919731121R00</t>
  </si>
  <si>
    <t>Zarovnání styčné plochy živičné tl. do 5 cm</t>
  </si>
  <si>
    <t>919735111R00</t>
  </si>
  <si>
    <t>Řezání stávajícího živičného krytu tl. do 5 cm</t>
  </si>
  <si>
    <t>106</t>
  </si>
  <si>
    <t>919735114R00</t>
  </si>
  <si>
    <t>Řezání stávajícího živičného krytu tl. 15 - 20 cm</t>
  </si>
  <si>
    <t>(6+6)*2</t>
  </si>
  <si>
    <t>961044111R00</t>
  </si>
  <si>
    <t>Bourání základů z betonu prostého</t>
  </si>
  <si>
    <t>966006215R00</t>
  </si>
  <si>
    <t>Odstranění  sloupků dopravních značek z Al patek</t>
  </si>
  <si>
    <t>966077111R00</t>
  </si>
  <si>
    <t>Odstranění doplňkových konstrukcí do 20 kg</t>
  </si>
  <si>
    <t>979071122R00</t>
  </si>
  <si>
    <t>Očištění vybour.kostek drobných s výplní MC/živicí</t>
  </si>
  <si>
    <t>212*0,25</t>
  </si>
  <si>
    <t>979082213R00</t>
  </si>
  <si>
    <t>Vodorovná doprava suti po suchu do 1 km</t>
  </si>
  <si>
    <t>979082219R00</t>
  </si>
  <si>
    <t>Příplatek za dopravu suti po suchu za další 1 km</t>
  </si>
  <si>
    <t>743,331*9</t>
  </si>
  <si>
    <t>NAB 8999</t>
  </si>
  <si>
    <t>Demontáž stáv. mobiliáře</t>
  </si>
  <si>
    <t>97902-4441.R00</t>
  </si>
  <si>
    <t>Očištění vybour. obrubníků všech loží a výplní</t>
  </si>
  <si>
    <t>97905-4441.R00</t>
  </si>
  <si>
    <t>Očištění vybour. dlaždic s výplní kamen. těženým</t>
  </si>
  <si>
    <t>97908-7212.R00</t>
  </si>
  <si>
    <t>Nakládání suti na dopravní prostředky</t>
  </si>
  <si>
    <t>NAB -0001.2T00</t>
  </si>
  <si>
    <t>Poplatek za ulož. suti,  výfrezky, živice</t>
  </si>
  <si>
    <t>18,48+7,92+126,544</t>
  </si>
  <si>
    <t>NAB -0001.T00</t>
  </si>
  <si>
    <t>Poplatek za ulož. suti, bet., obrub.</t>
  </si>
  <si>
    <t>743,331-152,944</t>
  </si>
  <si>
    <t>93</t>
  </si>
  <si>
    <t>Dokončovací práce inženýrských staveb</t>
  </si>
  <si>
    <t>184102114R00</t>
  </si>
  <si>
    <t>Výsadba dřevin s balem D do 50 cm, v rovině</t>
  </si>
  <si>
    <t>184102119R00</t>
  </si>
  <si>
    <t>Výsadba dřevin s balem D do 1,4 m, v rovině</t>
  </si>
  <si>
    <t>NAB 1022100</t>
  </si>
  <si>
    <t>Stromy vzrostlé, v kontejneru</t>
  </si>
  <si>
    <t>NAB 1022101</t>
  </si>
  <si>
    <t>Stromy  jut. balu</t>
  </si>
  <si>
    <t>NAB 8900</t>
  </si>
  <si>
    <t>Montáž mobiliáře vč. dopravy</t>
  </si>
  <si>
    <t>NAB 8908</t>
  </si>
  <si>
    <t>Parková lavička bez opěradla dl.3,2m, plast výplň oc. ohýbaná konstrukce, zinek + vyp.práškový lak</t>
  </si>
  <si>
    <t>NAB 8909</t>
  </si>
  <si>
    <t>Parková lavička bez opěradla dl.0,8m, plast výplň oc. ohýbaná konstrukce, zinek + vyp.práškový lak</t>
  </si>
  <si>
    <t>NAB 8910</t>
  </si>
  <si>
    <t>Parková lavička oblouková, bez opěradla, 60°</t>
  </si>
  <si>
    <t>NAB 8912</t>
  </si>
  <si>
    <t>Odpadkový koš, ocel. kuž. tvar objem 80 l + víko</t>
  </si>
  <si>
    <t>NAB 8913</t>
  </si>
  <si>
    <t>Stojany na kola, lihoběžníková ocl. konstrukce zinek + práškový vyp. lak</t>
  </si>
  <si>
    <t>NAB 8914</t>
  </si>
  <si>
    <t>Zahrazovací sloupek, oc.konstrukce, zinek a prášk. v,100mm</t>
  </si>
  <si>
    <t>NAB 8915</t>
  </si>
  <si>
    <t>Informační tabule rám i stojan hliníkeloxovaný + sklo</t>
  </si>
  <si>
    <t>NAB 8920</t>
  </si>
  <si>
    <t>Přístřešek s fotovoltaikou PIN, kruhový prům. 3,5m ocel. konstr., zin.+p rášk. vypal. lak, USB+LED</t>
  </si>
  <si>
    <t>NAB 8955</t>
  </si>
  <si>
    <t>Ocelový škrabák, plochá vana pozink 0,5x2m 85 litrů</t>
  </si>
  <si>
    <t>NAB 99237</t>
  </si>
  <si>
    <t>Zeleň - sadové úpravy (záhony, výsadba kontejner)</t>
  </si>
  <si>
    <t>01</t>
  </si>
  <si>
    <t>Dopravní řešení</t>
  </si>
  <si>
    <t>01 Dopravní řešení</t>
  </si>
  <si>
    <t>0,8*0,8*1*7</t>
  </si>
  <si>
    <t>141721102R00</t>
  </si>
  <si>
    <t>Řízené protlačení a vtažení PE d 160 mm, hor.1 - 4</t>
  </si>
  <si>
    <t>4,48+12</t>
  </si>
  <si>
    <t>R01</t>
  </si>
  <si>
    <t>Poplatek za uložení zeminy</t>
  </si>
  <si>
    <t>275313611R00</t>
  </si>
  <si>
    <t>Beton základových patek prostý C 16/20 (B 20)</t>
  </si>
  <si>
    <t>M21</t>
  </si>
  <si>
    <t>Elektromontáže</t>
  </si>
  <si>
    <t>210202111R00</t>
  </si>
  <si>
    <t>Montáž svítidla veřejného osvětlení na výložník</t>
  </si>
  <si>
    <t>210204203R00</t>
  </si>
  <si>
    <t>Elektrovýzbroj stožáru</t>
  </si>
  <si>
    <t>210204221R00</t>
  </si>
  <si>
    <t>Demontáž osvět.stož.</t>
  </si>
  <si>
    <t>210220021R00</t>
  </si>
  <si>
    <t>Vedení uzemňovací v zemi FeZn do 120 mm2 vč.svorek</t>
  </si>
  <si>
    <t>270311400U00</t>
  </si>
  <si>
    <t>Základová kce beton C16/20-bednění límec sloupu</t>
  </si>
  <si>
    <t>275311126</t>
  </si>
  <si>
    <t>Pouzdrový základ pro stožáry VO do 10 m klasický trubkový</t>
  </si>
  <si>
    <t>NAB-530</t>
  </si>
  <si>
    <t>Stožár hliníkový kužel. 6,5m, hlinik prum114/60mm elox</t>
  </si>
  <si>
    <t>NAB-531</t>
  </si>
  <si>
    <t>Stožárová rozvodnice TB-1, IP54, pojistka</t>
  </si>
  <si>
    <t>NAB-532</t>
  </si>
  <si>
    <t>Svítidlo LED 25W s funkcí ASTRO-DIM</t>
  </si>
  <si>
    <t>NAB-533</t>
  </si>
  <si>
    <t>Svítidlo LED 47W, 5180 lm, 4000k</t>
  </si>
  <si>
    <t>NAB-534</t>
  </si>
  <si>
    <t>Kabel-J 3x1,5</t>
  </si>
  <si>
    <t>162*1,2</t>
  </si>
  <si>
    <t>R02.3</t>
  </si>
  <si>
    <t>UD1/60-500, výložník na stožár</t>
  </si>
  <si>
    <t>R04</t>
  </si>
  <si>
    <t>Spojovací materiál zemnící soustavy vč. montáže</t>
  </si>
  <si>
    <t>kpl</t>
  </si>
  <si>
    <t>R05</t>
  </si>
  <si>
    <t>Dodávka + uložení zemního kabelu CYKY-J 4x10 vč. zapojení, kabel v chráničce D63</t>
  </si>
  <si>
    <t>162*1,1</t>
  </si>
  <si>
    <t>R06</t>
  </si>
  <si>
    <t>Dodávka + natažení kabelu CYKY-J 3*1,5 vč. zapojení</t>
  </si>
  <si>
    <t>70*1,1</t>
  </si>
  <si>
    <t>28614007.A</t>
  </si>
  <si>
    <t>Trubka ochranná  d 150 x 4,8 x 6000 mm PEHD vč. položení</t>
  </si>
  <si>
    <t>(7+20)/6*1,2</t>
  </si>
  <si>
    <t>900      RT3</t>
  </si>
  <si>
    <t>Hzs - nezmeřitelné práce   čl.17-1a Práce v tarifní třídě 6</t>
  </si>
  <si>
    <t>hod</t>
  </si>
  <si>
    <t>M46</t>
  </si>
  <si>
    <t>Zemní práce při montážích</t>
  </si>
  <si>
    <t>460010011R00</t>
  </si>
  <si>
    <t>Vytýčení trasy  vedení v přehled.terénu, v obci</t>
  </si>
  <si>
    <t>km</t>
  </si>
  <si>
    <t>460200253R00</t>
  </si>
  <si>
    <t>Výkop kabelové rýhy 40/80 cm  hor.3</t>
  </si>
  <si>
    <t>162-7</t>
  </si>
  <si>
    <t>460420022R00</t>
  </si>
  <si>
    <t>Zřízení kab.lože v rýze do 65 cm z písku 10 cm</t>
  </si>
  <si>
    <t>460490012R00</t>
  </si>
  <si>
    <t>Zakrytí kabelu výstražnou folií PVC, šířka 33 cm</t>
  </si>
  <si>
    <t>460560253R00</t>
  </si>
  <si>
    <t>Zához rýhy 40/80 cm, hornina třídy 3</t>
  </si>
  <si>
    <t>02</t>
  </si>
  <si>
    <t>Veřejné osvětlení</t>
  </si>
  <si>
    <t>02 Veřejné osvětlení</t>
  </si>
  <si>
    <t>07</t>
  </si>
  <si>
    <t>Provozní vlivy</t>
  </si>
  <si>
    <t>073</t>
  </si>
  <si>
    <t>Ztížený pohyb vozidel v centrech měst</t>
  </si>
  <si>
    <t>soubor</t>
  </si>
  <si>
    <t>Náklady vznikající z důvodu ztíženého pohybu vozidel při husté dopravě ve městech nebo omezeného vjezdu do center velkoměst, historických center apod.</t>
  </si>
  <si>
    <t>Projednání a zajištění případného zvláštního užívání komunikací a užívání veřejných ploch včetně úhrady vyměřených poplatků a nájemného.</t>
  </si>
  <si>
    <t>Náklady a poplatky spojené s užíváním veřejných ploch a prostranství, zábory vč.vyřízení potřebných dokladů na příslušných úřadech pokud jsou stavebními pracemi nebo souvisejícími činnostmi dotčeny, a to včetně užívání ploch v souvislosti s uložením stavebního materiálu nebo stavebního odpadu.</t>
  </si>
  <si>
    <t>F2010</t>
  </si>
  <si>
    <t>Průzkumné práce</t>
  </si>
  <si>
    <t>NAB-55205</t>
  </si>
  <si>
    <t>Vytyčení stavby a geodetické práce</t>
  </si>
  <si>
    <t>Soubor vytyčení a geodetické práce pro objekty SO01 a SO02</t>
  </si>
  <si>
    <t>Skutečné zaměření stavby a vklad do DTM, ID vkladu</t>
  </si>
  <si>
    <t>NAB-55206</t>
  </si>
  <si>
    <t>Zátěžové zkoušky na pláni</t>
  </si>
  <si>
    <t>NAB-55207</t>
  </si>
  <si>
    <t>Vytyčení inž. sítí</t>
  </si>
  <si>
    <t>Soubor vytyčení inž. sítí pro objekty SO01 a SO03</t>
  </si>
  <si>
    <t>F2030</t>
  </si>
  <si>
    <t>Inženýrská činnost</t>
  </si>
  <si>
    <t>004111020R</t>
  </si>
  <si>
    <t>Vypracování projektové dokumentace přechodné DZ a případné uzavírky</t>
  </si>
  <si>
    <t>Návrh, projednání a zajištění vydání stanovení přechodného DZ a vydání rozhodnutí o případné uzavírce.</t>
  </si>
  <si>
    <t>005241010R</t>
  </si>
  <si>
    <t>Dokumentace skutečného provedení</t>
  </si>
  <si>
    <t>0452</t>
  </si>
  <si>
    <t>Kompletační a koordinační činnost</t>
  </si>
  <si>
    <t>Jedná se o zajišťování:</t>
  </si>
  <si>
    <t>* činností souvisejících se zakázkou-tj.účastí všech zainteresovaných osob ve všech fázích přípravy,realizace i dokončení zakázky,komplexního vyzkoušení a měření, odstranění vad díla podléhajících záruční lhůtě.</t>
  </si>
  <si>
    <t>* poradenství (technická pomoc,aj.)</t>
  </si>
  <si>
    <t>* podkladů (výkresů,rozpočtů,posudků,zkoušek,protokolů apod.)včetně zakreslování změn do výkresů, ke kterým došlo v průběhu výstavby.</t>
  </si>
  <si>
    <t>* účasti zástupců zainteresovaných stran na jednáních,zkouškách,odevzdávání a přebírání konstrukcí,objektů a celků.</t>
  </si>
  <si>
    <t>* kontroly činností na staveništi,výše uvedených činností i souvisejících správních činností</t>
  </si>
  <si>
    <t>Dokumentace skutečného provedení stavby včetně   vyhotovení v listinné formě a  v elektronické formě na CD v počtech a formátu dle SOD. Náklady na geodetické vytýčení vč.nákladů na vypracování podkladů pro zápis do katastru v počtu a formě dle SOD.</t>
  </si>
  <si>
    <t>Předání záručních listů, popř. návodů k obsluze v českém jazyce nebo v úředně ověřeném překladu.</t>
  </si>
  <si>
    <t>Zajištění a předání atestů a dokladů o požadovaných vlastnostech výrobků k předání předmětu veřejné zakázky ( vč.případných prohlášení o shodě dle zákona č. 22/1997 Sb. O technických požadavcích na výrobky).</t>
  </si>
  <si>
    <t>Zajištění a provedení všech nutných zkoušek dle norem ČSN případně jiných norem, revizí vztahujících se k prováděnému předmětu veřejné zakázky, vč. pořízení protokolů,revizních zpráv.</t>
  </si>
  <si>
    <t>Oznámení zahájení stavebních prací správcům sítí před zahájením prací v souladu s projektovou dokumentací, platnými rozhodnutími a vyjádřeními.</t>
  </si>
  <si>
    <t>Předložení dokladů o nezávadném zneškodňování odpadu.</t>
  </si>
  <si>
    <t>Vypracování dílenské dokumentace dle nutnosti,potřeb nebo i na vyžádání investora.</t>
  </si>
  <si>
    <t>0453</t>
  </si>
  <si>
    <t>Koordinační činnost</t>
  </si>
  <si>
    <t>Koordinační činnost spočívá především v koordinaci prací a dodávek mezi dodavateli, stanovením pořadí případně souběžného provádění provádění prací. Týká se veškerých činností souvisejících se zakázkou.</t>
  </si>
  <si>
    <t>Dle požadavků investora.</t>
  </si>
  <si>
    <t>F2040</t>
  </si>
  <si>
    <t>0342</t>
  </si>
  <si>
    <t>Oplocení staveniště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</si>
  <si>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 Náklady na zřízení oplocení v=1,8 m a náklady na zřízení mezideponií. Náklady na vybavení staveniště bezpečnostními prvky v souladu s platnou legislativou BOZP.</t>
  </si>
  <si>
    <t>0344</t>
  </si>
  <si>
    <t>Dopravní značení na staveništi  i v jeho bezprostředním okolí</t>
  </si>
  <si>
    <t>Jedná se o dopravní značení na staveništi a v jeho bezprostřední m okolí, včetně značení staveniště pro probíhající provoz investora nebo třetích osob.</t>
  </si>
  <si>
    <t>Zajištění dopravního značení k dopravním omezením, jejich údržba, přemísťování po dobu realizace díla a následné odstranění po předání díla.</t>
  </si>
  <si>
    <t>0345</t>
  </si>
  <si>
    <t>Informační tabule stavby</t>
  </si>
  <si>
    <t>Zohledňuje náklady na vyrobení a osazení informačních tabulí (označení) stavby.</t>
  </si>
  <si>
    <t>Označení stavby,investora,….</t>
  </si>
  <si>
    <t>Řádné vyznačení obvodu staveniště informačními a výstražnými tabulkami dle platných předpisů BOZP.</t>
  </si>
  <si>
    <t>Informační tabule (velikost, vzhled a umístění) dle vzoru - viz obchodní podmínky</t>
  </si>
  <si>
    <t>0391</t>
  </si>
  <si>
    <t>Rozebrání, bourání a odvoz zařízení staveniště</t>
  </si>
  <si>
    <t>Postihuje náklady na rozebrání, bourání a odvoz veškerého zařízení staveniště (jsou zde zahrnuty veškeré náklady této povahy mimo úpravu terénu do původního stavu).</t>
  </si>
  <si>
    <t>0392</t>
  </si>
  <si>
    <t>Úprava terénu</t>
  </si>
  <si>
    <t>Jedná se o náklady za práce, jejichž smyslem je uvedení místa zařízení staveniště do původního stavu.</t>
  </si>
  <si>
    <t>Uvedení všech povrchů dotčených stavbou do původního stavu (komunikace,chodníky,zeleň,příkopy,propustky…)</t>
  </si>
  <si>
    <t>321</t>
  </si>
  <si>
    <t>Náklady na stavební buňky úprava stávajících objektů</t>
  </si>
  <si>
    <t>Náklady na zřízení, demontáž a opotřebení nebo pronájem stavebních buněk (na kanceláře, stavební sklady, mobilní WC, umývárny, sprchy, apod.) Náleží sem i případy, kdy jsou pro tyto účely přizpůsobeny stávající objekty.</t>
  </si>
  <si>
    <t>Vč. pronájmu objektů,místností pro zařízení staveniště v majetku investora.</t>
  </si>
  <si>
    <t>329</t>
  </si>
  <si>
    <t>Náklady na provoz a údržbu vybavení staveniště  </t>
  </si>
  <si>
    <t>Zahrnuje náklady na provoz a údržbu veškerého vybavení staveniště.</t>
  </si>
  <si>
    <t xml:space="preserve">Náklady na vybavení objektů zařízení staveniště, ostraha staveniště,  náklady na potřebný úklid v prostorách zařízení staveniště, náklady na nutnou údržbu a opravy na objektech zařízení staveniště . </t>
  </si>
  <si>
    <t>33</t>
  </si>
  <si>
    <t>Připojení na inženýrské sítě</t>
  </si>
  <si>
    <t>Náklady na připojení zařízení staveniště na inženýrské sítě (elektro,voda,kanalizace, apod.) včetně elektroměrů, vodoměrů aj. a zřízení požadovaných odběrných míst, včetně nákladů na případné související výkopy. Zahrnuje i náklady na odebírané energie.</t>
  </si>
  <si>
    <t xml:space="preserve"> Náklady na energie spotřebované dodavatelem v rámci provozu zařízení staveniště.</t>
  </si>
  <si>
    <t>03</t>
  </si>
  <si>
    <t>VRN</t>
  </si>
  <si>
    <t>03 VRN</t>
  </si>
  <si>
    <t>Předprostor plaveckého bazénu, Kroměříž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</si>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</sst>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</font>
    <font>
      <b/>
      <sz val="4"/>
      <color indexed="22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name val="Arial CE"/>
    </font>
    <font>
      <sz val="10"/>
      <color indexed="9"/>
      <name val="Arial CE"/>
    </font>
    <font>
      <sz val="8"/>
      <color indexed="17"/>
      <name val="Arial CE"/>
      <family val="2"/>
      <charset val="238"/>
    </font>
    <font>
      <sz val="10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sz val="8"/>
      <color indexed="9"/>
      <name val="Arial CE"/>
    </font>
    <font>
      <sz val="4"/>
      <color indexed="9"/>
      <name val="Arial CE"/>
      <family val="2"/>
      <charset val="238"/>
    </font>
    <font>
      <sz val="4"/>
      <color indexed="22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4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right"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8" fillId="3" borderId="0" xfId="0" applyNumberFormat="1" applyFont="1" applyFill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3" borderId="0" xfId="0" applyNumberFormat="1" applyFill="1" applyAlignment="1">
      <alignment vertical="center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vertical="center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5" xfId="0" applyNumberFormat="1" applyFont="1" applyBorder="1"/>
    <xf numFmtId="3" fontId="4" fillId="0" borderId="18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" xfId="0" applyNumberFormat="1" applyFont="1" applyFill="1" applyBorder="1" applyAlignment="1">
      <alignment horizontal="right" vertical="center"/>
    </xf>
    <xf numFmtId="3" fontId="4" fillId="4" borderId="15" xfId="0" applyNumberFormat="1" applyFont="1" applyFill="1" applyBorder="1" applyAlignment="1">
      <alignment horizontal="right" vertical="center"/>
    </xf>
    <xf numFmtId="3" fontId="4" fillId="4" borderId="16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/>
    <xf numFmtId="0" fontId="10" fillId="0" borderId="0" xfId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0" fillId="3" borderId="19" xfId="1" applyFill="1" applyBorder="1" applyAlignment="1">
      <alignment horizontal="left"/>
    </xf>
    <xf numFmtId="0" fontId="10" fillId="3" borderId="20" xfId="1" applyFill="1" applyBorder="1" applyAlignment="1">
      <alignment horizontal="center"/>
    </xf>
    <xf numFmtId="0" fontId="13" fillId="3" borderId="20" xfId="1" applyFont="1" applyFill="1" applyBorder="1"/>
    <xf numFmtId="49" fontId="10" fillId="3" borderId="21" xfId="1" applyNumberFormat="1" applyFill="1" applyBorder="1"/>
    <xf numFmtId="0" fontId="10" fillId="3" borderId="20" xfId="1" applyFill="1" applyBorder="1" applyAlignment="1">
      <alignment horizontal="right"/>
    </xf>
    <xf numFmtId="0" fontId="10" fillId="3" borderId="20" xfId="1" applyFill="1" applyBorder="1"/>
    <xf numFmtId="0" fontId="10" fillId="3" borderId="22" xfId="1" applyFill="1" applyBorder="1"/>
    <xf numFmtId="49" fontId="10" fillId="3" borderId="23" xfId="1" applyNumberFormat="1" applyFill="1" applyBorder="1" applyAlignment="1">
      <alignment horizontal="left"/>
    </xf>
    <xf numFmtId="0" fontId="10" fillId="3" borderId="24" xfId="1" applyFill="1" applyBorder="1" applyAlignment="1">
      <alignment horizontal="center"/>
    </xf>
    <xf numFmtId="0" fontId="13" fillId="3" borderId="24" xfId="1" applyFont="1" applyFill="1" applyBorder="1"/>
    <xf numFmtId="49" fontId="10" fillId="3" borderId="25" xfId="1" applyNumberFormat="1" applyFill="1" applyBorder="1"/>
    <xf numFmtId="0" fontId="10" fillId="3" borderId="24" xfId="1" applyFill="1" applyBorder="1" applyAlignment="1">
      <alignment horizontal="right"/>
    </xf>
    <xf numFmtId="0" fontId="10" fillId="3" borderId="24" xfId="1" applyFill="1" applyBorder="1"/>
    <xf numFmtId="0" fontId="10" fillId="3" borderId="26" xfId="1" applyFill="1" applyBorder="1"/>
    <xf numFmtId="0" fontId="3" fillId="0" borderId="0" xfId="1" applyFont="1"/>
    <xf numFmtId="0" fontId="10" fillId="0" borderId="0" xfId="1" applyAlignment="1">
      <alignment horizontal="right"/>
    </xf>
    <xf numFmtId="49" fontId="14" fillId="3" borderId="16" xfId="1" applyNumberFormat="1" applyFont="1" applyFill="1" applyBorder="1" applyAlignment="1">
      <alignment wrapText="1"/>
    </xf>
    <xf numFmtId="0" fontId="14" fillId="3" borderId="3" xfId="1" applyFont="1" applyFill="1" applyBorder="1" applyAlignment="1">
      <alignment horizontal="center" wrapText="1"/>
    </xf>
    <xf numFmtId="0" fontId="14" fillId="3" borderId="16" xfId="1" applyFont="1" applyFill="1" applyBorder="1" applyAlignment="1">
      <alignment horizontal="center" wrapText="1"/>
    </xf>
    <xf numFmtId="0" fontId="10" fillId="3" borderId="16" xfId="1" applyFill="1" applyBorder="1" applyAlignment="1">
      <alignment wrapText="1" shrinkToFit="1"/>
    </xf>
    <xf numFmtId="0" fontId="10" fillId="0" borderId="0" xfId="1" applyAlignment="1">
      <alignment wrapText="1"/>
    </xf>
    <xf numFmtId="0" fontId="15" fillId="2" borderId="4" xfId="1" applyFont="1" applyFill="1" applyBorder="1" applyAlignment="1">
      <alignment horizontal="center"/>
    </xf>
    <xf numFmtId="49" fontId="7" fillId="2" borderId="7" xfId="1" applyNumberFormat="1" applyFont="1" applyFill="1" applyBorder="1" applyAlignment="1">
      <alignment horizontal="left"/>
    </xf>
    <xf numFmtId="0" fontId="7" fillId="2" borderId="7" xfId="1" applyFont="1" applyFill="1" applyBorder="1"/>
    <xf numFmtId="0" fontId="10" fillId="2" borderId="7" xfId="1" applyFill="1" applyBorder="1" applyAlignment="1">
      <alignment horizontal="center"/>
    </xf>
    <xf numFmtId="0" fontId="10" fillId="2" borderId="7" xfId="1" applyFill="1" applyBorder="1" applyAlignment="1">
      <alignment horizontal="right"/>
    </xf>
    <xf numFmtId="0" fontId="10" fillId="2" borderId="5" xfId="1" applyFill="1" applyBorder="1"/>
    <xf numFmtId="0" fontId="10" fillId="2" borderId="6" xfId="1" applyFill="1" applyBorder="1"/>
    <xf numFmtId="0" fontId="10" fillId="2" borderId="8" xfId="1" applyFill="1" applyBorder="1"/>
    <xf numFmtId="0" fontId="16" fillId="0" borderId="0" xfId="1" applyFont="1"/>
    <xf numFmtId="0" fontId="17" fillId="0" borderId="17" xfId="1" applyFont="1" applyBorder="1" applyAlignment="1">
      <alignment horizontal="center" vertical="top"/>
    </xf>
    <xf numFmtId="49" fontId="18" fillId="0" borderId="17" xfId="1" applyNumberFormat="1" applyFont="1" applyBorder="1" applyAlignment="1">
      <alignment horizontal="left" vertical="top" shrinkToFit="1"/>
    </xf>
    <xf numFmtId="0" fontId="18" fillId="0" borderId="17" xfId="1" applyFont="1" applyBorder="1" applyAlignment="1">
      <alignment vertical="top" wrapText="1"/>
    </xf>
    <xf numFmtId="49" fontId="19" fillId="0" borderId="17" xfId="1" applyNumberFormat="1" applyFont="1" applyBorder="1" applyAlignment="1">
      <alignment horizontal="center" shrinkToFit="1"/>
    </xf>
    <xf numFmtId="4" fontId="18" fillId="0" borderId="17" xfId="1" applyNumberFormat="1" applyFont="1" applyBorder="1" applyAlignment="1">
      <alignment horizontal="right" shrinkToFit="1"/>
    </xf>
    <xf numFmtId="4" fontId="19" fillId="0" borderId="17" xfId="1" applyNumberFormat="1" applyFont="1" applyBorder="1" applyAlignment="1" applyProtection="1">
      <alignment horizontal="right"/>
      <protection locked="0"/>
    </xf>
    <xf numFmtId="4" fontId="19" fillId="0" borderId="17" xfId="1" applyNumberFormat="1" applyFont="1" applyBorder="1"/>
    <xf numFmtId="165" fontId="17" fillId="0" borderId="17" xfId="1" applyNumberFormat="1" applyFont="1" applyBorder="1"/>
    <xf numFmtId="4" fontId="17" fillId="0" borderId="8" xfId="1" applyNumberFormat="1" applyFont="1" applyBorder="1"/>
    <xf numFmtId="0" fontId="20" fillId="0" borderId="0" xfId="1" applyFont="1"/>
    <xf numFmtId="0" fontId="3" fillId="0" borderId="18" xfId="1" applyFont="1" applyBorder="1" applyAlignment="1">
      <alignment horizontal="center"/>
    </xf>
    <xf numFmtId="49" fontId="3" fillId="0" borderId="18" xfId="1" applyNumberFormat="1" applyFont="1" applyBorder="1" applyAlignment="1">
      <alignment horizontal="left"/>
    </xf>
    <xf numFmtId="4" fontId="10" fillId="0" borderId="5" xfId="1" applyNumberFormat="1" applyBorder="1"/>
    <xf numFmtId="0" fontId="23" fillId="0" borderId="0" xfId="1" applyFont="1" applyAlignment="1">
      <alignment wrapText="1"/>
    </xf>
    <xf numFmtId="4" fontId="24" fillId="5" borderId="29" xfId="1" applyNumberFormat="1" applyFont="1" applyFill="1" applyBorder="1" applyAlignment="1">
      <alignment horizontal="right" wrapText="1"/>
    </xf>
    <xf numFmtId="0" fontId="24" fillId="5" borderId="4" xfId="1" applyFont="1" applyFill="1" applyBorder="1" applyAlignment="1">
      <alignment horizontal="left" wrapText="1"/>
    </xf>
    <xf numFmtId="0" fontId="24" fillId="0" borderId="5" xfId="0" applyFont="1" applyBorder="1" applyAlignment="1">
      <alignment horizontal="right"/>
    </xf>
    <xf numFmtId="0" fontId="10" fillId="0" borderId="4" xfId="1" applyBorder="1"/>
    <xf numFmtId="0" fontId="26" fillId="0" borderId="0" xfId="1" applyFont="1" applyAlignment="1">
      <alignment wrapText="1"/>
    </xf>
    <xf numFmtId="0" fontId="20" fillId="0" borderId="0" xfId="1" applyFont="1" applyAlignment="1">
      <alignment wrapText="1"/>
    </xf>
    <xf numFmtId="0" fontId="27" fillId="3" borderId="1" xfId="1" applyFont="1" applyFill="1" applyBorder="1" applyAlignment="1">
      <alignment horizontal="center"/>
    </xf>
    <xf numFmtId="49" fontId="13" fillId="3" borderId="2" xfId="1" applyNumberFormat="1" applyFont="1" applyFill="1" applyBorder="1" applyAlignment="1">
      <alignment horizontal="left"/>
    </xf>
    <xf numFmtId="0" fontId="13" fillId="3" borderId="2" xfId="1" applyFont="1" applyFill="1" applyBorder="1" applyAlignment="1">
      <alignment horizontal="left"/>
    </xf>
    <xf numFmtId="0" fontId="10" fillId="3" borderId="2" xfId="1" applyFill="1" applyBorder="1" applyAlignment="1">
      <alignment horizontal="center"/>
    </xf>
    <xf numFmtId="4" fontId="10" fillId="3" borderId="2" xfId="1" applyNumberFormat="1" applyFill="1" applyBorder="1" applyAlignment="1">
      <alignment horizontal="right"/>
    </xf>
    <xf numFmtId="3" fontId="7" fillId="3" borderId="3" xfId="1" applyNumberFormat="1" applyFont="1" applyFill="1" applyBorder="1"/>
    <xf numFmtId="0" fontId="10" fillId="3" borderId="1" xfId="1" applyFill="1" applyBorder="1"/>
    <xf numFmtId="4" fontId="7" fillId="3" borderId="3" xfId="1" applyNumberFormat="1" applyFont="1" applyFill="1" applyBorder="1"/>
    <xf numFmtId="0" fontId="10" fillId="3" borderId="2" xfId="1" applyFill="1" applyBorder="1"/>
    <xf numFmtId="4" fontId="10" fillId="0" borderId="0" xfId="1" applyNumberFormat="1"/>
    <xf numFmtId="4" fontId="20" fillId="0" borderId="0" xfId="1" applyNumberFormat="1" applyFont="1"/>
    <xf numFmtId="3" fontId="20" fillId="0" borderId="0" xfId="1" applyNumberFormat="1" applyFont="1"/>
    <xf numFmtId="0" fontId="28" fillId="2" borderId="1" xfId="1" applyFont="1" applyFill="1" applyBorder="1" applyAlignment="1">
      <alignment horizontal="center"/>
    </xf>
    <xf numFmtId="49" fontId="13" fillId="2" borderId="2" xfId="1" applyNumberFormat="1" applyFont="1" applyFill="1" applyBorder="1" applyAlignment="1">
      <alignment horizontal="left"/>
    </xf>
    <xf numFmtId="0" fontId="13" fillId="2" borderId="2" xfId="1" applyFont="1" applyFill="1" applyBorder="1"/>
    <xf numFmtId="0" fontId="10" fillId="2" borderId="2" xfId="1" applyFill="1" applyBorder="1" applyAlignment="1">
      <alignment horizontal="center"/>
    </xf>
    <xf numFmtId="4" fontId="10" fillId="2" borderId="2" xfId="1" applyNumberFormat="1" applyFill="1" applyBorder="1" applyAlignment="1">
      <alignment horizontal="right"/>
    </xf>
    <xf numFmtId="3" fontId="7" fillId="2" borderId="3" xfId="1" applyNumberFormat="1" applyFont="1" applyFill="1" applyBorder="1"/>
    <xf numFmtId="0" fontId="10" fillId="2" borderId="2" xfId="1" applyFill="1" applyBorder="1"/>
    <xf numFmtId="4" fontId="7" fillId="2" borderId="3" xfId="1" applyNumberFormat="1" applyFont="1" applyFill="1" applyBorder="1"/>
    <xf numFmtId="3" fontId="10" fillId="0" borderId="0" xfId="1" applyNumberFormat="1"/>
    <xf numFmtId="0" fontId="7" fillId="0" borderId="0" xfId="1" applyFont="1"/>
    <xf numFmtId="0" fontId="29" fillId="0" borderId="0" xfId="1" applyFont="1"/>
    <xf numFmtId="0" fontId="30" fillId="0" borderId="0" xfId="1" applyFont="1"/>
    <xf numFmtId="3" fontId="30" fillId="0" borderId="0" xfId="1" applyNumberFormat="1" applyFont="1" applyAlignment="1">
      <alignment horizontal="right"/>
    </xf>
    <xf numFmtId="4" fontId="30" fillId="0" borderId="0" xfId="1" applyNumberFormat="1" applyFont="1"/>
    <xf numFmtId="0" fontId="7" fillId="0" borderId="4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0" fontId="1" fillId="0" borderId="0" xfId="1" applyFont="1"/>
    <xf numFmtId="0" fontId="10" fillId="0" borderId="0" xfId="1" applyAlignment="1">
      <alignment horizontal="center"/>
    </xf>
    <xf numFmtId="0" fontId="31" fillId="0" borderId="0" xfId="0" applyFont="1"/>
    <xf numFmtId="4" fontId="0" fillId="0" borderId="7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0" fillId="0" borderId="14" xfId="0" applyNumberFormat="1" applyBorder="1" applyAlignment="1">
      <alignment horizontal="right" vertical="center"/>
    </xf>
    <xf numFmtId="49" fontId="24" fillId="5" borderId="27" xfId="1" applyNumberFormat="1" applyFont="1" applyFill="1" applyBorder="1" applyAlignment="1">
      <alignment horizontal="left" wrapText="1"/>
    </xf>
    <xf numFmtId="49" fontId="25" fillId="0" borderId="28" xfId="0" applyNumberFormat="1" applyFont="1" applyBorder="1" applyAlignment="1">
      <alignment horizontal="left" wrapText="1"/>
    </xf>
    <xf numFmtId="0" fontId="6" fillId="0" borderId="0" xfId="1" applyFont="1" applyAlignment="1">
      <alignment horizontal="left"/>
    </xf>
    <xf numFmtId="0" fontId="21" fillId="5" borderId="4" xfId="1" applyFont="1" applyFill="1" applyBorder="1" applyAlignment="1">
      <alignment horizontal="left" wrapText="1" indent="1"/>
    </xf>
    <xf numFmtId="0" fontId="22" fillId="0" borderId="0" xfId="0" applyFont="1" applyAlignment="1">
      <alignment wrapText="1"/>
    </xf>
    <xf numFmtId="0" fontId="22" fillId="0" borderId="5" xfId="0" applyFont="1" applyBorder="1" applyAlignment="1">
      <alignment wrapText="1"/>
    </xf>
    <xf numFmtId="4" fontId="18" fillId="0" borderId="6" xfId="1" applyNumberFormat="1" applyFont="1" applyBorder="1" applyAlignment="1">
      <alignment horizontal="right" shrinkToFit="1"/>
    </xf>
    <xf numFmtId="4" fontId="19" fillId="0" borderId="8" xfId="1" applyNumberFormat="1" applyFont="1" applyBorder="1"/>
    <xf numFmtId="4" fontId="19" fillId="0" borderId="30" xfId="1" applyNumberFormat="1" applyFont="1" applyBorder="1" applyAlignment="1" applyProtection="1">
      <alignment horizontal="right"/>
      <protection locked="0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S\BUILDpower\MSOffice\RK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Stavba"/>
      <sheetName val="Objekt"/>
      <sheetName val="List1"/>
    </sheetNames>
    <sheetDataSet>
      <sheetData sheetId="0" refreshError="1"/>
      <sheetData sheetId="1">
        <row r="19">
          <cell r="D19">
            <v>9</v>
          </cell>
        </row>
        <row r="21">
          <cell r="D21">
            <v>19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/>
  <dimension ref="B1:N43"/>
  <sheetViews>
    <sheetView showGridLines="0" tabSelected="1" zoomScaleNormal="75" zoomScaleSheetLayoutView="75" workbookViewId="0">
      <selection activeCell="C2" sqref="C2"/>
    </sheetView>
  </sheetViews>
  <sheetFormatPr defaultRowHeight="12.75" x14ac:dyDescent="0.2"/>
  <cols>
    <col min="1" max="1" width="0.5703125" customWidth="1"/>
    <col min="2" max="2" width="7.140625" customWidth="1"/>
    <col min="4" max="4" width="19.7109375" customWidth="1"/>
    <col min="5" max="5" width="7" customWidth="1"/>
    <col min="6" max="6" width="16.7109375" customWidth="1"/>
    <col min="7" max="8" width="11" customWidth="1"/>
    <col min="9" max="9" width="12.85546875" customWidth="1"/>
    <col min="10" max="14" width="10.7109375" customWidth="1"/>
  </cols>
  <sheetData>
    <row r="1" spans="2:14" ht="12" customHeight="1" x14ac:dyDescent="0.2"/>
    <row r="2" spans="2:14" ht="17.25" customHeight="1" x14ac:dyDescent="0.25">
      <c r="B2" s="1"/>
      <c r="C2" s="2" t="s">
        <v>586</v>
      </c>
      <c r="E2" s="3"/>
      <c r="F2" s="2"/>
      <c r="G2" s="1"/>
      <c r="H2" s="4" t="s">
        <v>0</v>
      </c>
      <c r="I2" s="5">
        <f ca="1">TODAY()</f>
        <v>45796</v>
      </c>
      <c r="J2" s="1"/>
    </row>
    <row r="3" spans="2:14" ht="6" customHeight="1" x14ac:dyDescent="0.2">
      <c r="C3" s="6"/>
      <c r="D3" s="7" t="s">
        <v>1</v>
      </c>
    </row>
    <row r="4" spans="2:14" ht="4.5" customHeight="1" x14ac:dyDescent="0.2"/>
    <row r="5" spans="2:14" ht="13.5" customHeight="1" x14ac:dyDescent="0.25">
      <c r="C5" s="8" t="s">
        <v>2</v>
      </c>
      <c r="D5" s="160" t="s">
        <v>585</v>
      </c>
      <c r="E5" s="9"/>
      <c r="F5" s="10"/>
      <c r="G5" s="10"/>
      <c r="H5" s="10"/>
      <c r="N5" s="5"/>
    </row>
    <row r="7" spans="2:14" x14ac:dyDescent="0.2">
      <c r="C7" s="11" t="s">
        <v>3</v>
      </c>
      <c r="D7" s="12"/>
      <c r="H7" s="13" t="s">
        <v>4</v>
      </c>
      <c r="I7" s="12"/>
      <c r="J7" s="12"/>
    </row>
    <row r="8" spans="2:14" x14ac:dyDescent="0.2">
      <c r="D8" s="12"/>
      <c r="H8" s="13" t="s">
        <v>5</v>
      </c>
      <c r="I8" s="12"/>
      <c r="J8" s="12"/>
    </row>
    <row r="9" spans="2:14" x14ac:dyDescent="0.2">
      <c r="C9" s="13"/>
      <c r="D9" s="12"/>
      <c r="H9" s="13"/>
      <c r="I9" s="12"/>
    </row>
    <row r="10" spans="2:14" x14ac:dyDescent="0.2">
      <c r="H10" s="13"/>
      <c r="I10" s="12"/>
    </row>
    <row r="11" spans="2:14" x14ac:dyDescent="0.2">
      <c r="C11" s="11" t="s">
        <v>6</v>
      </c>
      <c r="D11" s="12"/>
      <c r="H11" s="13" t="s">
        <v>4</v>
      </c>
      <c r="I11" s="12"/>
      <c r="J11" s="12"/>
    </row>
    <row r="12" spans="2:14" x14ac:dyDescent="0.2">
      <c r="D12" s="12"/>
      <c r="H12" s="13" t="s">
        <v>5</v>
      </c>
      <c r="I12" s="12"/>
      <c r="J12" s="12"/>
    </row>
    <row r="13" spans="2:14" ht="12.75" customHeight="1" x14ac:dyDescent="0.2">
      <c r="C13" s="13"/>
      <c r="D13" s="12"/>
      <c r="I13" s="13"/>
    </row>
    <row r="14" spans="2:14" ht="0.75" hidden="1" customHeight="1" x14ac:dyDescent="0.2">
      <c r="I14" s="13"/>
    </row>
    <row r="15" spans="2:14" ht="4.5" customHeight="1" x14ac:dyDescent="0.2">
      <c r="I15" s="13"/>
    </row>
    <row r="16" spans="2:14" ht="4.5" customHeight="1" x14ac:dyDescent="0.2"/>
    <row r="17" spans="2:11" ht="3.75" customHeight="1" x14ac:dyDescent="0.2"/>
    <row r="18" spans="2:11" ht="13.5" customHeight="1" x14ac:dyDescent="0.2">
      <c r="B18" s="14"/>
      <c r="C18" s="15"/>
      <c r="D18" s="15"/>
      <c r="E18" s="16"/>
      <c r="F18" s="17"/>
      <c r="G18" s="18"/>
      <c r="H18" s="19"/>
      <c r="I18" s="20" t="s">
        <v>7</v>
      </c>
      <c r="J18" s="21"/>
    </row>
    <row r="19" spans="2:11" ht="15" customHeight="1" x14ac:dyDescent="0.2">
      <c r="B19" s="22" t="s">
        <v>8</v>
      </c>
      <c r="C19" s="23"/>
      <c r="D19" s="24">
        <v>15</v>
      </c>
      <c r="E19" s="25" t="s">
        <v>9</v>
      </c>
      <c r="F19" s="26"/>
      <c r="G19" s="27"/>
      <c r="H19" s="161">
        <f>CEILING(G33,1)</f>
        <v>0</v>
      </c>
      <c r="I19" s="162"/>
      <c r="J19" s="28"/>
    </row>
    <row r="20" spans="2:11" x14ac:dyDescent="0.2">
      <c r="B20" s="22" t="s">
        <v>10</v>
      </c>
      <c r="C20" s="23"/>
      <c r="D20" s="24">
        <f>SazbaDPH1</f>
        <v>15</v>
      </c>
      <c r="E20" s="25" t="s">
        <v>9</v>
      </c>
      <c r="F20" s="29"/>
      <c r="G20" s="30"/>
      <c r="H20" s="163">
        <f>ROUND(H19*D20/100,1)</f>
        <v>0</v>
      </c>
      <c r="I20" s="164"/>
      <c r="J20" s="31"/>
    </row>
    <row r="21" spans="2:11" x14ac:dyDescent="0.2">
      <c r="B21" s="22" t="s">
        <v>8</v>
      </c>
      <c r="C21" s="23"/>
      <c r="D21" s="24">
        <v>21</v>
      </c>
      <c r="E21" s="25" t="s">
        <v>9</v>
      </c>
      <c r="F21" s="29"/>
      <c r="G21" s="30"/>
      <c r="H21" s="163">
        <f>CEILING(H33,1)</f>
        <v>0</v>
      </c>
      <c r="I21" s="164"/>
      <c r="J21" s="31"/>
    </row>
    <row r="22" spans="2:11" ht="13.5" thickBot="1" x14ac:dyDescent="0.25">
      <c r="B22" s="22" t="s">
        <v>10</v>
      </c>
      <c r="C22" s="23"/>
      <c r="D22" s="24">
        <f>SazbaDPH2</f>
        <v>21</v>
      </c>
      <c r="E22" s="25" t="s">
        <v>9</v>
      </c>
      <c r="F22" s="32"/>
      <c r="G22" s="33"/>
      <c r="H22" s="165">
        <f>ROUND(H21*D21/100,1)</f>
        <v>0</v>
      </c>
      <c r="I22" s="166"/>
      <c r="J22" s="31"/>
    </row>
    <row r="23" spans="2:11" ht="16.5" thickBot="1" x14ac:dyDescent="0.25">
      <c r="B23" s="34" t="s">
        <v>11</v>
      </c>
      <c r="C23" s="35"/>
      <c r="D23" s="35"/>
      <c r="E23" s="36"/>
      <c r="F23" s="37"/>
      <c r="G23" s="38"/>
      <c r="H23" s="167">
        <f>SUM(SUM(H19:I22))</f>
        <v>0</v>
      </c>
      <c r="I23" s="168"/>
      <c r="J23" s="39"/>
    </row>
    <row r="26" spans="2:11" ht="1.5" customHeight="1" x14ac:dyDescent="0.2"/>
    <row r="27" spans="2:11" ht="15.75" customHeight="1" x14ac:dyDescent="0.25">
      <c r="B27" s="9" t="s">
        <v>12</v>
      </c>
      <c r="C27" s="40"/>
      <c r="D27" s="40"/>
      <c r="E27" s="40"/>
      <c r="F27" s="40"/>
      <c r="G27" s="40"/>
      <c r="H27" s="40"/>
      <c r="I27" s="40"/>
      <c r="J27" s="40"/>
      <c r="K27" s="41"/>
    </row>
    <row r="28" spans="2:11" ht="5.25" customHeight="1" x14ac:dyDescent="0.2">
      <c r="K28" s="41"/>
    </row>
    <row r="29" spans="2:11" ht="24" customHeight="1" x14ac:dyDescent="0.2">
      <c r="B29" s="42" t="s">
        <v>13</v>
      </c>
      <c r="C29" s="43"/>
      <c r="D29" s="43"/>
      <c r="E29" s="44"/>
      <c r="F29" s="45" t="s">
        <v>14</v>
      </c>
      <c r="G29" s="46" t="str">
        <f>CONCATENATE("Základ DPH ",SazbaDPH1," %")</f>
        <v>Základ DPH 15 %</v>
      </c>
      <c r="H29" s="47" t="str">
        <f>CONCATENATE("Základ DPH ",SazbaDPH2," %")</f>
        <v>Základ DPH 21 %</v>
      </c>
      <c r="I29" s="48" t="s">
        <v>15</v>
      </c>
    </row>
    <row r="30" spans="2:11" x14ac:dyDescent="0.2">
      <c r="B30" s="49" t="s">
        <v>434</v>
      </c>
      <c r="C30" s="50" t="s">
        <v>435</v>
      </c>
      <c r="D30" s="51"/>
      <c r="E30" s="52"/>
      <c r="F30" s="53">
        <f>G30+H30+I30</f>
        <v>0</v>
      </c>
      <c r="G30" s="54">
        <v>0</v>
      </c>
      <c r="H30" s="55">
        <f>'SO01 Dopravní řešení '!G272</f>
        <v>0</v>
      </c>
      <c r="I30" s="55">
        <f>(G30*SazbaDPH1)/100+(H30*SazbaDPH2)/100</f>
        <v>0</v>
      </c>
    </row>
    <row r="31" spans="2:11" x14ac:dyDescent="0.2">
      <c r="B31" s="56" t="s">
        <v>501</v>
      </c>
      <c r="C31" s="57" t="s">
        <v>502</v>
      </c>
      <c r="D31" s="58"/>
      <c r="E31" s="59"/>
      <c r="F31" s="60">
        <f t="shared" ref="F31:F32" si="0">G31+H31+I31</f>
        <v>0</v>
      </c>
      <c r="G31" s="61">
        <v>0</v>
      </c>
      <c r="H31" s="62">
        <f>'SO02 Veřejné osvětlení  '!G56</f>
        <v>0</v>
      </c>
      <c r="I31" s="63">
        <f t="shared" ref="I31:I32" si="1">G31*SazbaDPH1/100+H31*SazbaDPH2/100</f>
        <v>0</v>
      </c>
    </row>
    <row r="32" spans="2:11" x14ac:dyDescent="0.2">
      <c r="B32" s="56" t="s">
        <v>582</v>
      </c>
      <c r="C32" s="57" t="s">
        <v>583</v>
      </c>
      <c r="D32" s="58"/>
      <c r="E32" s="59"/>
      <c r="F32" s="60">
        <f t="shared" si="0"/>
        <v>0</v>
      </c>
      <c r="G32" s="61">
        <v>0</v>
      </c>
      <c r="H32" s="62">
        <f>'VRN  '!G69</f>
        <v>0</v>
      </c>
      <c r="I32" s="63">
        <f t="shared" si="1"/>
        <v>0</v>
      </c>
    </row>
    <row r="33" spans="2:10" ht="17.25" customHeight="1" x14ac:dyDescent="0.2">
      <c r="B33" s="64" t="s">
        <v>16</v>
      </c>
      <c r="C33" s="65"/>
      <c r="D33" s="66"/>
      <c r="E33" s="67"/>
      <c r="F33" s="68">
        <f>SUM(F30:F32)</f>
        <v>0</v>
      </c>
      <c r="G33" s="69">
        <f>SUM(G30:G32)</f>
        <v>0</v>
      </c>
      <c r="H33" s="70">
        <f>SUM(H30:H32)</f>
        <v>0</v>
      </c>
      <c r="I33" s="70">
        <f>SUM(I30:I32)</f>
        <v>0</v>
      </c>
    </row>
    <row r="34" spans="2:10" x14ac:dyDescent="0.2">
      <c r="B34" s="71"/>
      <c r="C34" s="71"/>
      <c r="D34" s="71"/>
      <c r="E34" s="71"/>
      <c r="F34" s="71"/>
      <c r="G34" s="71"/>
      <c r="H34" s="71"/>
      <c r="I34" s="71"/>
      <c r="J34" s="71"/>
    </row>
    <row r="35" spans="2:10" x14ac:dyDescent="0.2">
      <c r="B35" s="71"/>
      <c r="C35" s="71"/>
      <c r="D35" s="71"/>
      <c r="E35" s="71"/>
      <c r="F35" s="71"/>
      <c r="G35" s="71"/>
      <c r="H35" s="71"/>
      <c r="I35" s="71"/>
      <c r="J35" s="71"/>
    </row>
    <row r="36" spans="2:10" x14ac:dyDescent="0.2">
      <c r="B36" s="71"/>
      <c r="C36" s="71"/>
      <c r="D36" s="71"/>
      <c r="E36" s="71"/>
      <c r="F36" s="71"/>
      <c r="G36" s="71"/>
      <c r="H36" s="71"/>
      <c r="I36" s="71"/>
      <c r="J36" s="71"/>
    </row>
    <row r="37" spans="2:10" x14ac:dyDescent="0.2">
      <c r="B37" s="71"/>
      <c r="C37" s="71"/>
      <c r="D37" s="71"/>
      <c r="E37" s="71"/>
      <c r="F37" s="71"/>
      <c r="G37" s="71"/>
      <c r="H37" s="71"/>
      <c r="I37" s="71"/>
      <c r="J37" s="71"/>
    </row>
    <row r="38" spans="2:10" x14ac:dyDescent="0.2">
      <c r="B38" s="71"/>
      <c r="C38" s="71"/>
      <c r="D38" s="71"/>
      <c r="E38" s="71"/>
      <c r="F38" s="71"/>
      <c r="G38" s="71"/>
      <c r="H38" s="71"/>
      <c r="I38" s="71"/>
      <c r="J38" s="71"/>
    </row>
    <row r="43" spans="2:10" x14ac:dyDescent="0.2">
      <c r="C43" s="72"/>
      <c r="D43" s="73" t="s">
        <v>17</v>
      </c>
      <c r="E43" s="74"/>
      <c r="F43" s="74"/>
      <c r="G43" s="75"/>
      <c r="H43" s="72" t="s">
        <v>18</v>
      </c>
      <c r="I43" s="75"/>
    </row>
  </sheetData>
  <mergeCells count="5">
    <mergeCell ref="H19:I19"/>
    <mergeCell ref="H20:I20"/>
    <mergeCell ref="H21:I21"/>
    <mergeCell ref="H22:I22"/>
    <mergeCell ref="H23:I23"/>
  </mergeCells>
  <pageMargins left="0.59055118110236227" right="0.19685039370078741" top="0.39370078740157483" bottom="0.39370078740157483" header="0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Z1250"/>
  <sheetViews>
    <sheetView showGridLines="0" showZeros="0" workbookViewId="0">
      <selection activeCell="F8" sqref="F8:F270"/>
    </sheetView>
  </sheetViews>
  <sheetFormatPr defaultRowHeight="12.75" x14ac:dyDescent="0.2"/>
  <cols>
    <col min="1" max="1" width="4.42578125" style="76" customWidth="1"/>
    <col min="2" max="2" width="11.5703125" style="76" customWidth="1"/>
    <col min="3" max="3" width="40.42578125" style="76" customWidth="1"/>
    <col min="4" max="4" width="5.5703125" style="76" customWidth="1"/>
    <col min="5" max="5" width="8.5703125" style="95" customWidth="1"/>
    <col min="6" max="6" width="9.85546875" style="76" customWidth="1"/>
    <col min="7" max="7" width="13.85546875" style="76" customWidth="1"/>
    <col min="8" max="8" width="11" style="76" hidden="1" customWidth="1"/>
    <col min="9" max="9" width="9.7109375" style="76" hidden="1" customWidth="1"/>
    <col min="10" max="10" width="11.28515625" style="76" hidden="1" customWidth="1"/>
    <col min="11" max="11" width="10.42578125" style="76" hidden="1" customWidth="1"/>
    <col min="12" max="12" width="75.42578125" style="76" customWidth="1"/>
    <col min="13" max="13" width="45.28515625" style="76" customWidth="1"/>
    <col min="14" max="55" width="9.140625" style="76"/>
    <col min="56" max="56" width="62.28515625" style="76" customWidth="1"/>
    <col min="57" max="16384" width="9.140625" style="76"/>
  </cols>
  <sheetData>
    <row r="1" spans="1:104" ht="15" customHeight="1" x14ac:dyDescent="0.25">
      <c r="A1" s="171" t="s">
        <v>586</v>
      </c>
      <c r="B1" s="171"/>
      <c r="C1" s="171"/>
      <c r="D1" s="171"/>
      <c r="E1" s="171"/>
      <c r="F1" s="171"/>
      <c r="G1" s="171"/>
    </row>
    <row r="2" spans="1:104" ht="3" customHeight="1" thickBot="1" x14ac:dyDescent="0.25">
      <c r="B2" s="77"/>
      <c r="C2" s="78"/>
      <c r="D2" s="78"/>
      <c r="E2" s="79"/>
      <c r="F2" s="78"/>
      <c r="G2" s="78"/>
    </row>
    <row r="3" spans="1:104" ht="13.5" customHeight="1" thickTop="1" x14ac:dyDescent="0.2">
      <c r="A3" s="80" t="s">
        <v>19</v>
      </c>
      <c r="B3" s="81"/>
      <c r="C3" s="82"/>
      <c r="D3" s="83" t="s">
        <v>436</v>
      </c>
      <c r="E3" s="84"/>
      <c r="F3" s="85"/>
      <c r="G3" s="86"/>
    </row>
    <row r="4" spans="1:104" ht="13.5" customHeight="1" thickBot="1" x14ac:dyDescent="0.25">
      <c r="A4" s="87" t="s">
        <v>20</v>
      </c>
      <c r="B4" s="88"/>
      <c r="C4" s="89"/>
      <c r="D4" s="90" t="s">
        <v>1</v>
      </c>
      <c r="E4" s="91"/>
      <c r="F4" s="92"/>
      <c r="G4" s="93"/>
    </row>
    <row r="5" spans="1:104" ht="13.5" thickTop="1" x14ac:dyDescent="0.2">
      <c r="A5" s="94"/>
    </row>
    <row r="6" spans="1:104" s="100" customFormat="1" ht="26.25" customHeight="1" x14ac:dyDescent="0.2">
      <c r="A6" s="96" t="s">
        <v>21</v>
      </c>
      <c r="B6" s="97" t="s">
        <v>22</v>
      </c>
      <c r="C6" s="97" t="s">
        <v>23</v>
      </c>
      <c r="D6" s="97" t="s">
        <v>24</v>
      </c>
      <c r="E6" s="97" t="s">
        <v>25</v>
      </c>
      <c r="F6" s="97" t="s">
        <v>26</v>
      </c>
      <c r="G6" s="98" t="s">
        <v>27</v>
      </c>
      <c r="H6" s="99" t="s">
        <v>28</v>
      </c>
      <c r="I6" s="99" t="s">
        <v>29</v>
      </c>
      <c r="J6" s="99" t="s">
        <v>30</v>
      </c>
      <c r="K6" s="99" t="s">
        <v>31</v>
      </c>
    </row>
    <row r="7" spans="1:104" ht="14.25" customHeight="1" x14ac:dyDescent="0.2">
      <c r="A7" s="101" t="s">
        <v>32</v>
      </c>
      <c r="B7" s="102" t="s">
        <v>33</v>
      </c>
      <c r="C7" s="103" t="s">
        <v>34</v>
      </c>
      <c r="D7" s="104"/>
      <c r="E7" s="105"/>
      <c r="F7" s="105"/>
      <c r="G7" s="106"/>
      <c r="H7" s="107"/>
      <c r="I7" s="108"/>
      <c r="J7" s="107"/>
      <c r="K7" s="108"/>
      <c r="O7" s="109"/>
    </row>
    <row r="8" spans="1:104" x14ac:dyDescent="0.2">
      <c r="A8" s="110">
        <v>1</v>
      </c>
      <c r="B8" s="111" t="s">
        <v>46</v>
      </c>
      <c r="C8" s="112" t="s">
        <v>47</v>
      </c>
      <c r="D8" s="113" t="s">
        <v>48</v>
      </c>
      <c r="E8" s="114">
        <v>227.19200000000001</v>
      </c>
      <c r="F8" s="115"/>
      <c r="G8" s="116">
        <f>E8*F8</f>
        <v>0</v>
      </c>
      <c r="H8" s="117">
        <v>0</v>
      </c>
      <c r="I8" s="118">
        <f>E8*H8</f>
        <v>0</v>
      </c>
      <c r="J8" s="117">
        <v>0</v>
      </c>
      <c r="K8" s="118">
        <f>E8*J8</f>
        <v>0</v>
      </c>
      <c r="O8" s="109"/>
      <c r="Z8" s="119"/>
      <c r="AA8" s="119">
        <v>1</v>
      </c>
      <c r="AB8" s="119">
        <v>1</v>
      </c>
      <c r="AC8" s="119">
        <v>1</v>
      </c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CA8" s="119">
        <v>1</v>
      </c>
      <c r="CB8" s="119">
        <v>1</v>
      </c>
      <c r="CZ8" s="76">
        <v>1</v>
      </c>
    </row>
    <row r="9" spans="1:104" x14ac:dyDescent="0.2">
      <c r="A9" s="120"/>
      <c r="B9" s="121"/>
      <c r="C9" s="169" t="s">
        <v>49</v>
      </c>
      <c r="D9" s="170"/>
      <c r="E9" s="124">
        <v>66</v>
      </c>
      <c r="F9" s="125"/>
      <c r="G9" s="126"/>
      <c r="H9" s="127"/>
      <c r="I9" s="122"/>
      <c r="K9" s="122"/>
      <c r="M9" s="128" t="s">
        <v>49</v>
      </c>
      <c r="O9" s="10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29" t="str">
        <f>C8</f>
        <v>Odkopávky pro silnice v hor. 3 do 1000 m3</v>
      </c>
      <c r="BE9" s="119"/>
      <c r="BF9" s="119"/>
      <c r="BG9" s="119"/>
      <c r="BH9" s="119"/>
      <c r="BI9" s="119"/>
      <c r="BJ9" s="119"/>
      <c r="BK9" s="119"/>
    </row>
    <row r="10" spans="1:104" x14ac:dyDescent="0.2">
      <c r="A10" s="120"/>
      <c r="B10" s="121"/>
      <c r="C10" s="169" t="s">
        <v>50</v>
      </c>
      <c r="D10" s="170"/>
      <c r="E10" s="124">
        <v>54.612000000000002</v>
      </c>
      <c r="F10" s="125"/>
      <c r="G10" s="126"/>
      <c r="H10" s="127"/>
      <c r="I10" s="122"/>
      <c r="K10" s="122"/>
      <c r="M10" s="128" t="s">
        <v>50</v>
      </c>
      <c r="O10" s="10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29" t="str">
        <f>C9</f>
        <v>400*1,1*0,15</v>
      </c>
      <c r="BE10" s="119"/>
      <c r="BF10" s="119"/>
      <c r="BG10" s="119"/>
      <c r="BH10" s="119"/>
      <c r="BI10" s="119"/>
      <c r="BJ10" s="119"/>
      <c r="BK10" s="119"/>
    </row>
    <row r="11" spans="1:104" x14ac:dyDescent="0.2">
      <c r="A11" s="120"/>
      <c r="B11" s="121"/>
      <c r="C11" s="169" t="s">
        <v>51</v>
      </c>
      <c r="D11" s="170"/>
      <c r="E11" s="124">
        <v>39.96</v>
      </c>
      <c r="F11" s="125"/>
      <c r="G11" s="126"/>
      <c r="H11" s="127"/>
      <c r="I11" s="122"/>
      <c r="K11" s="122"/>
      <c r="M11" s="128" t="s">
        <v>51</v>
      </c>
      <c r="O11" s="10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29" t="str">
        <f>C10</f>
        <v>111*1,2*0,41</v>
      </c>
      <c r="BE11" s="119"/>
      <c r="BF11" s="119"/>
      <c r="BG11" s="119"/>
      <c r="BH11" s="119"/>
      <c r="BI11" s="119"/>
      <c r="BJ11" s="119"/>
      <c r="BK11" s="119"/>
    </row>
    <row r="12" spans="1:104" x14ac:dyDescent="0.2">
      <c r="A12" s="120"/>
      <c r="B12" s="121"/>
      <c r="C12" s="169" t="s">
        <v>52</v>
      </c>
      <c r="D12" s="170"/>
      <c r="E12" s="124">
        <v>55.4</v>
      </c>
      <c r="F12" s="125"/>
      <c r="G12" s="126"/>
      <c r="H12" s="127"/>
      <c r="I12" s="122"/>
      <c r="K12" s="122"/>
      <c r="M12" s="128" t="s">
        <v>52</v>
      </c>
      <c r="O12" s="10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29" t="str">
        <f>C11</f>
        <v>111*1,2*0,3</v>
      </c>
      <c r="BE12" s="119"/>
      <c r="BF12" s="119"/>
      <c r="BG12" s="119"/>
      <c r="BH12" s="119"/>
      <c r="BI12" s="119"/>
      <c r="BJ12" s="119"/>
      <c r="BK12" s="119"/>
    </row>
    <row r="13" spans="1:104" x14ac:dyDescent="0.2">
      <c r="A13" s="120"/>
      <c r="B13" s="121"/>
      <c r="C13" s="169" t="s">
        <v>53</v>
      </c>
      <c r="D13" s="170"/>
      <c r="E13" s="124">
        <v>11.22</v>
      </c>
      <c r="F13" s="125"/>
      <c r="G13" s="126"/>
      <c r="H13" s="127"/>
      <c r="I13" s="122"/>
      <c r="K13" s="122"/>
      <c r="M13" s="128" t="s">
        <v>53</v>
      </c>
      <c r="O13" s="10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29" t="str">
        <f>C12</f>
        <v>277*0,2</v>
      </c>
      <c r="BE13" s="119"/>
      <c r="BF13" s="119"/>
      <c r="BG13" s="119"/>
      <c r="BH13" s="119"/>
      <c r="BI13" s="119"/>
      <c r="BJ13" s="119"/>
      <c r="BK13" s="119"/>
    </row>
    <row r="14" spans="1:104" x14ac:dyDescent="0.2">
      <c r="A14" s="110">
        <v>2</v>
      </c>
      <c r="B14" s="111" t="s">
        <v>54</v>
      </c>
      <c r="C14" s="112" t="s">
        <v>55</v>
      </c>
      <c r="D14" s="113" t="s">
        <v>48</v>
      </c>
      <c r="E14" s="114">
        <v>227.19200000000001</v>
      </c>
      <c r="F14" s="115"/>
      <c r="G14" s="116">
        <f>E14*F14</f>
        <v>0</v>
      </c>
      <c r="H14" s="117">
        <v>0</v>
      </c>
      <c r="I14" s="118">
        <f>E14*H14</f>
        <v>0</v>
      </c>
      <c r="J14" s="117">
        <v>0</v>
      </c>
      <c r="K14" s="118">
        <f>E14*J14</f>
        <v>0</v>
      </c>
      <c r="O14" s="109"/>
      <c r="Z14" s="119"/>
      <c r="AA14" s="119">
        <v>1</v>
      </c>
      <c r="AB14" s="119">
        <v>1</v>
      </c>
      <c r="AC14" s="119">
        <v>1</v>
      </c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CA14" s="119">
        <v>1</v>
      </c>
      <c r="CB14" s="119">
        <v>1</v>
      </c>
      <c r="CZ14" s="76">
        <v>1</v>
      </c>
    </row>
    <row r="15" spans="1:104" x14ac:dyDescent="0.2">
      <c r="A15" s="110">
        <v>3</v>
      </c>
      <c r="B15" s="111" t="s">
        <v>56</v>
      </c>
      <c r="C15" s="112" t="s">
        <v>57</v>
      </c>
      <c r="D15" s="113" t="s">
        <v>48</v>
      </c>
      <c r="E15" s="114">
        <v>11.3596</v>
      </c>
      <c r="F15" s="115"/>
      <c r="G15" s="116">
        <f>E15*F15</f>
        <v>0</v>
      </c>
      <c r="H15" s="117">
        <v>0</v>
      </c>
      <c r="I15" s="118">
        <f>E15*H15</f>
        <v>0</v>
      </c>
      <c r="J15" s="117">
        <v>0</v>
      </c>
      <c r="K15" s="118">
        <f>E15*J15</f>
        <v>0</v>
      </c>
      <c r="O15" s="109"/>
      <c r="Z15" s="119"/>
      <c r="AA15" s="119">
        <v>1</v>
      </c>
      <c r="AB15" s="119">
        <v>1</v>
      </c>
      <c r="AC15" s="119">
        <v>1</v>
      </c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CA15" s="119">
        <v>1</v>
      </c>
      <c r="CB15" s="119">
        <v>1</v>
      </c>
      <c r="CZ15" s="76">
        <v>1</v>
      </c>
    </row>
    <row r="16" spans="1:104" x14ac:dyDescent="0.2">
      <c r="A16" s="120"/>
      <c r="B16" s="121"/>
      <c r="C16" s="169" t="s">
        <v>58</v>
      </c>
      <c r="D16" s="170"/>
      <c r="E16" s="124">
        <v>11.3596</v>
      </c>
      <c r="F16" s="125"/>
      <c r="G16" s="126"/>
      <c r="H16" s="127"/>
      <c r="I16" s="122"/>
      <c r="K16" s="122"/>
      <c r="M16" s="128" t="s">
        <v>58</v>
      </c>
      <c r="O16" s="10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29" t="str">
        <f>C15</f>
        <v>Příplatek za ztížené hloubení v blízkosti vedení</v>
      </c>
      <c r="BE16" s="119"/>
      <c r="BF16" s="119"/>
      <c r="BG16" s="119"/>
      <c r="BH16" s="119"/>
      <c r="BI16" s="119"/>
      <c r="BJ16" s="119"/>
      <c r="BK16" s="119"/>
    </row>
    <row r="17" spans="1:104" x14ac:dyDescent="0.2">
      <c r="A17" s="110">
        <v>4</v>
      </c>
      <c r="B17" s="111" t="s">
        <v>59</v>
      </c>
      <c r="C17" s="112" t="s">
        <v>60</v>
      </c>
      <c r="D17" s="113" t="s">
        <v>48</v>
      </c>
      <c r="E17" s="114">
        <v>1.3</v>
      </c>
      <c r="F17" s="115"/>
      <c r="G17" s="116">
        <f>E17*F17</f>
        <v>0</v>
      </c>
      <c r="H17" s="117">
        <v>0</v>
      </c>
      <c r="I17" s="118">
        <f>E17*H17</f>
        <v>0</v>
      </c>
      <c r="J17" s="117">
        <v>0</v>
      </c>
      <c r="K17" s="118">
        <f>E17*J17</f>
        <v>0</v>
      </c>
      <c r="O17" s="109"/>
      <c r="Z17" s="119"/>
      <c r="AA17" s="119">
        <v>1</v>
      </c>
      <c r="AB17" s="119">
        <v>1</v>
      </c>
      <c r="AC17" s="119">
        <v>1</v>
      </c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CA17" s="119">
        <v>1</v>
      </c>
      <c r="CB17" s="119">
        <v>1</v>
      </c>
      <c r="CZ17" s="76">
        <v>1</v>
      </c>
    </row>
    <row r="18" spans="1:104" x14ac:dyDescent="0.2">
      <c r="A18" s="120"/>
      <c r="B18" s="121"/>
      <c r="C18" s="169" t="s">
        <v>61</v>
      </c>
      <c r="D18" s="170"/>
      <c r="E18" s="124">
        <v>0.3</v>
      </c>
      <c r="F18" s="125"/>
      <c r="G18" s="126"/>
      <c r="H18" s="127"/>
      <c r="I18" s="122"/>
      <c r="K18" s="122"/>
      <c r="M18" s="128" t="s">
        <v>61</v>
      </c>
      <c r="O18" s="10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29" t="str">
        <f>C17</f>
        <v>Hloubení rýh šířky do 60 cm v hor.3 do 100 m3</v>
      </c>
      <c r="BE18" s="119"/>
      <c r="BF18" s="119"/>
      <c r="BG18" s="119"/>
      <c r="BH18" s="119"/>
      <c r="BI18" s="119"/>
      <c r="BJ18" s="119"/>
      <c r="BK18" s="119"/>
    </row>
    <row r="19" spans="1:104" x14ac:dyDescent="0.2">
      <c r="A19" s="120"/>
      <c r="B19" s="121"/>
      <c r="C19" s="169" t="s">
        <v>62</v>
      </c>
      <c r="D19" s="170"/>
      <c r="E19" s="124">
        <v>1</v>
      </c>
      <c r="F19" s="125"/>
      <c r="G19" s="126"/>
      <c r="H19" s="127"/>
      <c r="I19" s="122"/>
      <c r="K19" s="122"/>
      <c r="M19" s="128" t="s">
        <v>62</v>
      </c>
      <c r="O19" s="10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29" t="str">
        <f>C18</f>
        <v>0,5*0,4*1,5</v>
      </c>
      <c r="BE19" s="119"/>
      <c r="BF19" s="119"/>
      <c r="BG19" s="119"/>
      <c r="BH19" s="119"/>
      <c r="BI19" s="119"/>
      <c r="BJ19" s="119"/>
      <c r="BK19" s="119"/>
    </row>
    <row r="20" spans="1:104" x14ac:dyDescent="0.2">
      <c r="A20" s="110">
        <v>5</v>
      </c>
      <c r="B20" s="111" t="s">
        <v>63</v>
      </c>
      <c r="C20" s="112" t="s">
        <v>64</v>
      </c>
      <c r="D20" s="113" t="s">
        <v>48</v>
      </c>
      <c r="E20" s="114">
        <v>1.3</v>
      </c>
      <c r="F20" s="115"/>
      <c r="G20" s="116">
        <f>E20*F20</f>
        <v>0</v>
      </c>
      <c r="H20" s="117">
        <v>0</v>
      </c>
      <c r="I20" s="118">
        <f>E20*H20</f>
        <v>0</v>
      </c>
      <c r="J20" s="117">
        <v>0</v>
      </c>
      <c r="K20" s="118">
        <f>E20*J20</f>
        <v>0</v>
      </c>
      <c r="O20" s="109"/>
      <c r="Z20" s="119"/>
      <c r="AA20" s="119">
        <v>1</v>
      </c>
      <c r="AB20" s="119">
        <v>1</v>
      </c>
      <c r="AC20" s="119">
        <v>1</v>
      </c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CA20" s="119">
        <v>1</v>
      </c>
      <c r="CB20" s="119">
        <v>1</v>
      </c>
      <c r="CZ20" s="76">
        <v>1</v>
      </c>
    </row>
    <row r="21" spans="1:104" x14ac:dyDescent="0.2">
      <c r="A21" s="110">
        <v>6</v>
      </c>
      <c r="B21" s="111" t="s">
        <v>65</v>
      </c>
      <c r="C21" s="112" t="s">
        <v>66</v>
      </c>
      <c r="D21" s="113" t="s">
        <v>48</v>
      </c>
      <c r="E21" s="114">
        <v>15.4674</v>
      </c>
      <c r="F21" s="115"/>
      <c r="G21" s="116">
        <f>E21*F21</f>
        <v>0</v>
      </c>
      <c r="H21" s="117">
        <v>0</v>
      </c>
      <c r="I21" s="118">
        <f>E21*H21</f>
        <v>0</v>
      </c>
      <c r="J21" s="117">
        <v>0</v>
      </c>
      <c r="K21" s="118">
        <f>E21*J21</f>
        <v>0</v>
      </c>
      <c r="O21" s="109"/>
      <c r="Z21" s="119"/>
      <c r="AA21" s="119">
        <v>1</v>
      </c>
      <c r="AB21" s="119">
        <v>1</v>
      </c>
      <c r="AC21" s="119">
        <v>1</v>
      </c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CA21" s="119">
        <v>1</v>
      </c>
      <c r="CB21" s="119">
        <v>1</v>
      </c>
      <c r="CZ21" s="76">
        <v>1</v>
      </c>
    </row>
    <row r="22" spans="1:104" x14ac:dyDescent="0.2">
      <c r="A22" s="120"/>
      <c r="B22" s="121"/>
      <c r="C22" s="169" t="s">
        <v>67</v>
      </c>
      <c r="D22" s="170"/>
      <c r="E22" s="124">
        <v>6.4</v>
      </c>
      <c r="F22" s="125"/>
      <c r="G22" s="126"/>
      <c r="H22" s="127"/>
      <c r="I22" s="122"/>
      <c r="K22" s="122"/>
      <c r="M22" s="128" t="s">
        <v>67</v>
      </c>
      <c r="O22" s="10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29" t="e">
        <f>#REF!</f>
        <v>#REF!</v>
      </c>
      <c r="BE22" s="119"/>
      <c r="BF22" s="119"/>
      <c r="BG22" s="119"/>
      <c r="BH22" s="119"/>
      <c r="BI22" s="119"/>
      <c r="BJ22" s="119"/>
      <c r="BK22" s="119"/>
    </row>
    <row r="23" spans="1:104" x14ac:dyDescent="0.2">
      <c r="A23" s="120"/>
      <c r="B23" s="121"/>
      <c r="C23" s="169" t="s">
        <v>68</v>
      </c>
      <c r="D23" s="170"/>
      <c r="E23" s="124">
        <v>2.2679999999999998</v>
      </c>
      <c r="F23" s="125"/>
      <c r="G23" s="126"/>
      <c r="H23" s="127"/>
      <c r="I23" s="122"/>
      <c r="K23" s="122"/>
      <c r="M23" s="128" t="s">
        <v>68</v>
      </c>
      <c r="O23" s="10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29" t="str">
        <f t="shared" ref="BD23:BD29" si="0">C22</f>
        <v>0,8*0,5*16</v>
      </c>
      <c r="BE23" s="119"/>
      <c r="BF23" s="119"/>
      <c r="BG23" s="119"/>
      <c r="BH23" s="119"/>
      <c r="BI23" s="119"/>
      <c r="BJ23" s="119"/>
      <c r="BK23" s="119"/>
    </row>
    <row r="24" spans="1:104" x14ac:dyDescent="0.2">
      <c r="A24" s="120"/>
      <c r="B24" s="121"/>
      <c r="C24" s="169" t="s">
        <v>69</v>
      </c>
      <c r="D24" s="170"/>
      <c r="E24" s="124">
        <v>0.16800000000000001</v>
      </c>
      <c r="F24" s="125"/>
      <c r="G24" s="126"/>
      <c r="H24" s="127"/>
      <c r="I24" s="122"/>
      <c r="K24" s="122"/>
      <c r="M24" s="128" t="s">
        <v>69</v>
      </c>
      <c r="O24" s="10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29" t="str">
        <f t="shared" si="0"/>
        <v>PIN:1,8*1,8*0,7</v>
      </c>
      <c r="BE24" s="119"/>
      <c r="BF24" s="119"/>
      <c r="BG24" s="119"/>
      <c r="BH24" s="119"/>
      <c r="BI24" s="119"/>
      <c r="BJ24" s="119"/>
      <c r="BK24" s="119"/>
    </row>
    <row r="25" spans="1:104" x14ac:dyDescent="0.2">
      <c r="A25" s="120"/>
      <c r="B25" s="121"/>
      <c r="C25" s="169" t="s">
        <v>70</v>
      </c>
      <c r="D25" s="170"/>
      <c r="E25" s="124">
        <v>0.441</v>
      </c>
      <c r="F25" s="125"/>
      <c r="G25" s="126"/>
      <c r="H25" s="127"/>
      <c r="I25" s="122"/>
      <c r="K25" s="122"/>
      <c r="M25" s="128" t="s">
        <v>70</v>
      </c>
      <c r="O25" s="10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29" t="str">
        <f t="shared" si="0"/>
        <v>koše:0,35*0,4*0,4*3</v>
      </c>
      <c r="BE25" s="119"/>
      <c r="BF25" s="119"/>
      <c r="BG25" s="119"/>
      <c r="BH25" s="119"/>
      <c r="BI25" s="119"/>
      <c r="BJ25" s="119"/>
      <c r="BK25" s="119"/>
    </row>
    <row r="26" spans="1:104" x14ac:dyDescent="0.2">
      <c r="A26" s="120"/>
      <c r="B26" s="121"/>
      <c r="C26" s="169" t="s">
        <v>71</v>
      </c>
      <c r="D26" s="170"/>
      <c r="E26" s="124">
        <v>0.66239999999999999</v>
      </c>
      <c r="F26" s="125"/>
      <c r="G26" s="126"/>
      <c r="H26" s="127"/>
      <c r="I26" s="122"/>
      <c r="K26" s="122"/>
      <c r="M26" s="128" t="s">
        <v>71</v>
      </c>
      <c r="O26" s="10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29" t="str">
        <f t="shared" si="0"/>
        <v>sloupky:0,4*0,35*0,35*9</v>
      </c>
      <c r="BE26" s="119"/>
      <c r="BF26" s="119"/>
      <c r="BG26" s="119"/>
      <c r="BH26" s="119"/>
      <c r="BI26" s="119"/>
      <c r="BJ26" s="119"/>
      <c r="BK26" s="119"/>
    </row>
    <row r="27" spans="1:104" x14ac:dyDescent="0.2">
      <c r="A27" s="120"/>
      <c r="B27" s="121"/>
      <c r="C27" s="169" t="s">
        <v>72</v>
      </c>
      <c r="D27" s="170"/>
      <c r="E27" s="124">
        <v>0.4</v>
      </c>
      <c r="F27" s="125"/>
      <c r="G27" s="126"/>
      <c r="H27" s="127"/>
      <c r="I27" s="122"/>
      <c r="K27" s="122"/>
      <c r="M27" s="128" t="s">
        <v>72</v>
      </c>
      <c r="O27" s="10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29" t="str">
        <f t="shared" si="0"/>
        <v>lavičky:0,2*0,24*0,6*23</v>
      </c>
      <c r="BE27" s="119"/>
      <c r="BF27" s="119"/>
      <c r="BG27" s="119"/>
      <c r="BH27" s="119"/>
      <c r="BI27" s="119"/>
      <c r="BJ27" s="119"/>
      <c r="BK27" s="119"/>
    </row>
    <row r="28" spans="1:104" x14ac:dyDescent="0.2">
      <c r="A28" s="120"/>
      <c r="B28" s="121"/>
      <c r="C28" s="169" t="s">
        <v>73</v>
      </c>
      <c r="D28" s="170"/>
      <c r="E28" s="124">
        <v>1.6</v>
      </c>
      <c r="F28" s="125"/>
      <c r="G28" s="126"/>
      <c r="H28" s="127"/>
      <c r="I28" s="122"/>
      <c r="K28" s="122"/>
      <c r="M28" s="128" t="s">
        <v>73</v>
      </c>
      <c r="O28" s="10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29" t="str">
        <f t="shared" si="0"/>
        <v>infopanel:0,5*0,5*0,8*2</v>
      </c>
      <c r="BE28" s="119"/>
      <c r="BF28" s="119"/>
      <c r="BG28" s="119"/>
      <c r="BH28" s="119"/>
      <c r="BI28" s="119"/>
      <c r="BJ28" s="119"/>
      <c r="BK28" s="119"/>
    </row>
    <row r="29" spans="1:104" x14ac:dyDescent="0.2">
      <c r="A29" s="120"/>
      <c r="B29" s="121"/>
      <c r="C29" s="169" t="s">
        <v>74</v>
      </c>
      <c r="D29" s="170"/>
      <c r="E29" s="124">
        <v>3.528</v>
      </c>
      <c r="F29" s="125"/>
      <c r="G29" s="126"/>
      <c r="H29" s="127"/>
      <c r="I29" s="122"/>
      <c r="K29" s="122"/>
      <c r="M29" s="128" t="s">
        <v>74</v>
      </c>
      <c r="O29" s="10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29" t="str">
        <f t="shared" si="0"/>
        <v>značky:0,5*0,5*0,8*8</v>
      </c>
      <c r="BE29" s="119"/>
      <c r="BF29" s="119"/>
      <c r="BG29" s="119"/>
      <c r="BH29" s="119"/>
      <c r="BI29" s="119"/>
      <c r="BJ29" s="119"/>
      <c r="BK29" s="119"/>
    </row>
    <row r="30" spans="1:104" x14ac:dyDescent="0.2">
      <c r="A30" s="110">
        <v>7</v>
      </c>
      <c r="B30" s="111" t="s">
        <v>75</v>
      </c>
      <c r="C30" s="112" t="s">
        <v>76</v>
      </c>
      <c r="D30" s="113" t="s">
        <v>48</v>
      </c>
      <c r="E30" s="114">
        <v>15.4674</v>
      </c>
      <c r="F30" s="115"/>
      <c r="G30" s="116">
        <f>E30*F30</f>
        <v>0</v>
      </c>
      <c r="H30" s="117">
        <v>0</v>
      </c>
      <c r="I30" s="118">
        <f>E30*H30</f>
        <v>0</v>
      </c>
      <c r="J30" s="117">
        <v>0</v>
      </c>
      <c r="K30" s="118">
        <f>E30*J30</f>
        <v>0</v>
      </c>
      <c r="O30" s="109"/>
      <c r="Z30" s="119"/>
      <c r="AA30" s="119">
        <v>1</v>
      </c>
      <c r="AB30" s="119">
        <v>1</v>
      </c>
      <c r="AC30" s="119">
        <v>1</v>
      </c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CA30" s="119">
        <v>1</v>
      </c>
      <c r="CB30" s="119">
        <v>1</v>
      </c>
      <c r="CZ30" s="76">
        <v>1</v>
      </c>
    </row>
    <row r="31" spans="1:104" x14ac:dyDescent="0.2">
      <c r="A31" s="110">
        <v>8</v>
      </c>
      <c r="B31" s="111" t="s">
        <v>77</v>
      </c>
      <c r="C31" s="112" t="s">
        <v>78</v>
      </c>
      <c r="D31" s="113" t="s">
        <v>48</v>
      </c>
      <c r="E31" s="114">
        <v>753.35940000000005</v>
      </c>
      <c r="F31" s="115"/>
      <c r="G31" s="116">
        <f>E31*F31</f>
        <v>0</v>
      </c>
      <c r="H31" s="117">
        <v>0</v>
      </c>
      <c r="I31" s="118">
        <f>E31*H31</f>
        <v>0</v>
      </c>
      <c r="J31" s="117">
        <v>0</v>
      </c>
      <c r="K31" s="118">
        <f>E31*J31</f>
        <v>0</v>
      </c>
      <c r="O31" s="109"/>
      <c r="Z31" s="119"/>
      <c r="AA31" s="119">
        <v>1</v>
      </c>
      <c r="AB31" s="119">
        <v>1</v>
      </c>
      <c r="AC31" s="119">
        <v>1</v>
      </c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CA31" s="119">
        <v>1</v>
      </c>
      <c r="CB31" s="119">
        <v>1</v>
      </c>
      <c r="CZ31" s="76">
        <v>1</v>
      </c>
    </row>
    <row r="32" spans="1:104" x14ac:dyDescent="0.2">
      <c r="A32" s="120"/>
      <c r="B32" s="121"/>
      <c r="C32" s="169" t="s">
        <v>79</v>
      </c>
      <c r="D32" s="170"/>
      <c r="E32" s="124">
        <v>243.35939999999999</v>
      </c>
      <c r="F32" s="125"/>
      <c r="G32" s="126"/>
      <c r="H32" s="127"/>
      <c r="I32" s="122"/>
      <c r="K32" s="122"/>
      <c r="M32" s="128" t="s">
        <v>79</v>
      </c>
      <c r="O32" s="10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29" t="str">
        <f>C31</f>
        <v>Vodorovné přemístění výkopku z hor.1-4 do 10000 m</v>
      </c>
      <c r="BE32" s="119"/>
      <c r="BF32" s="119"/>
      <c r="BG32" s="119"/>
      <c r="BH32" s="119"/>
      <c r="BI32" s="119"/>
      <c r="BJ32" s="119"/>
      <c r="BK32" s="119"/>
    </row>
    <row r="33" spans="1:104" x14ac:dyDescent="0.2">
      <c r="A33" s="120"/>
      <c r="B33" s="121"/>
      <c r="C33" s="169" t="s">
        <v>80</v>
      </c>
      <c r="D33" s="170"/>
      <c r="E33" s="124">
        <v>510</v>
      </c>
      <c r="F33" s="125"/>
      <c r="G33" s="126"/>
      <c r="H33" s="127"/>
      <c r="I33" s="122"/>
      <c r="K33" s="122"/>
      <c r="M33" s="128" t="s">
        <v>80</v>
      </c>
      <c r="O33" s="10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29" t="str">
        <f>C32</f>
        <v>227,192+0,7+15,4674</v>
      </c>
      <c r="BE33" s="119"/>
      <c r="BF33" s="119"/>
      <c r="BG33" s="119"/>
      <c r="BH33" s="119"/>
      <c r="BI33" s="119"/>
      <c r="BJ33" s="119"/>
      <c r="BK33" s="119"/>
    </row>
    <row r="34" spans="1:104" x14ac:dyDescent="0.2">
      <c r="A34" s="110">
        <v>9</v>
      </c>
      <c r="B34" s="111" t="s">
        <v>81</v>
      </c>
      <c r="C34" s="112" t="s">
        <v>82</v>
      </c>
      <c r="D34" s="113" t="s">
        <v>48</v>
      </c>
      <c r="E34" s="114">
        <v>510</v>
      </c>
      <c r="F34" s="115"/>
      <c r="G34" s="116">
        <f>E34*F34</f>
        <v>0</v>
      </c>
      <c r="H34" s="117">
        <v>0</v>
      </c>
      <c r="I34" s="118">
        <f>E34*H34</f>
        <v>0</v>
      </c>
      <c r="J34" s="117">
        <v>0</v>
      </c>
      <c r="K34" s="118">
        <f>E34*J34</f>
        <v>0</v>
      </c>
      <c r="O34" s="109"/>
      <c r="Z34" s="119"/>
      <c r="AA34" s="119">
        <v>1</v>
      </c>
      <c r="AB34" s="119">
        <v>1</v>
      </c>
      <c r="AC34" s="119">
        <v>1</v>
      </c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CA34" s="119">
        <v>1</v>
      </c>
      <c r="CB34" s="119">
        <v>1</v>
      </c>
      <c r="CZ34" s="76">
        <v>1</v>
      </c>
    </row>
    <row r="35" spans="1:104" x14ac:dyDescent="0.2">
      <c r="A35" s="120"/>
      <c r="B35" s="121"/>
      <c r="C35" s="169" t="s">
        <v>83</v>
      </c>
      <c r="D35" s="170"/>
      <c r="E35" s="124">
        <v>510</v>
      </c>
      <c r="F35" s="125"/>
      <c r="G35" s="126"/>
      <c r="H35" s="127"/>
      <c r="I35" s="122"/>
      <c r="K35" s="122"/>
      <c r="M35" s="128" t="s">
        <v>83</v>
      </c>
      <c r="O35" s="10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29" t="str">
        <f>C34</f>
        <v>Naložení výkopku strojně hor tř.1-4 deponie</v>
      </c>
      <c r="BE35" s="119"/>
      <c r="BF35" s="119"/>
      <c r="BG35" s="119"/>
      <c r="BH35" s="119"/>
      <c r="BI35" s="119"/>
      <c r="BJ35" s="119"/>
      <c r="BK35" s="119"/>
    </row>
    <row r="36" spans="1:104" x14ac:dyDescent="0.2">
      <c r="A36" s="110">
        <v>10</v>
      </c>
      <c r="B36" s="111" t="s">
        <v>84</v>
      </c>
      <c r="C36" s="112" t="s">
        <v>85</v>
      </c>
      <c r="D36" s="113" t="s">
        <v>48</v>
      </c>
      <c r="E36" s="114">
        <v>753.35910000000001</v>
      </c>
      <c r="F36" s="115"/>
      <c r="G36" s="116">
        <f>E36*F36</f>
        <v>0</v>
      </c>
      <c r="H36" s="117">
        <v>0</v>
      </c>
      <c r="I36" s="118">
        <f>E36*H36</f>
        <v>0</v>
      </c>
      <c r="J36" s="117">
        <v>0</v>
      </c>
      <c r="K36" s="118">
        <f>E36*J36</f>
        <v>0</v>
      </c>
      <c r="O36" s="109"/>
      <c r="Z36" s="119"/>
      <c r="AA36" s="119">
        <v>1</v>
      </c>
      <c r="AB36" s="119">
        <v>1</v>
      </c>
      <c r="AC36" s="119">
        <v>1</v>
      </c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CA36" s="119">
        <v>1</v>
      </c>
      <c r="CB36" s="119">
        <v>1</v>
      </c>
      <c r="CZ36" s="76">
        <v>1</v>
      </c>
    </row>
    <row r="37" spans="1:104" x14ac:dyDescent="0.2">
      <c r="A37" s="110">
        <v>11</v>
      </c>
      <c r="B37" s="111" t="s">
        <v>86</v>
      </c>
      <c r="C37" s="112" t="s">
        <v>87</v>
      </c>
      <c r="D37" s="113" t="s">
        <v>35</v>
      </c>
      <c r="E37" s="114">
        <v>1116</v>
      </c>
      <c r="F37" s="115"/>
      <c r="G37" s="116">
        <f>E37*F37</f>
        <v>0</v>
      </c>
      <c r="H37" s="117">
        <v>0</v>
      </c>
      <c r="I37" s="118">
        <f>E37*H37</f>
        <v>0</v>
      </c>
      <c r="J37" s="117">
        <v>0</v>
      </c>
      <c r="K37" s="118">
        <f>E37*J37</f>
        <v>0</v>
      </c>
      <c r="O37" s="109"/>
      <c r="Z37" s="119"/>
      <c r="AA37" s="119">
        <v>1</v>
      </c>
      <c r="AB37" s="119">
        <v>1</v>
      </c>
      <c r="AC37" s="119">
        <v>1</v>
      </c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CA37" s="119">
        <v>1</v>
      </c>
      <c r="CB37" s="119">
        <v>1</v>
      </c>
      <c r="CZ37" s="76">
        <v>1</v>
      </c>
    </row>
    <row r="38" spans="1:104" x14ac:dyDescent="0.2">
      <c r="A38" s="120"/>
      <c r="B38" s="121"/>
      <c r="C38" s="169" t="s">
        <v>88</v>
      </c>
      <c r="D38" s="170"/>
      <c r="E38" s="124">
        <v>1116</v>
      </c>
      <c r="F38" s="125"/>
      <c r="G38" s="126"/>
      <c r="H38" s="127"/>
      <c r="I38" s="122"/>
      <c r="K38" s="122"/>
      <c r="M38" s="128" t="s">
        <v>88</v>
      </c>
      <c r="O38" s="10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29" t="str">
        <f>C37</f>
        <v>Založení trávníku parkového výsevem v rovině</v>
      </c>
      <c r="BE38" s="119"/>
      <c r="BF38" s="119"/>
      <c r="BG38" s="119"/>
      <c r="BH38" s="119"/>
      <c r="BI38" s="119"/>
      <c r="BJ38" s="119"/>
      <c r="BK38" s="119"/>
    </row>
    <row r="39" spans="1:104" x14ac:dyDescent="0.2">
      <c r="A39" s="110">
        <v>12</v>
      </c>
      <c r="B39" s="111" t="s">
        <v>89</v>
      </c>
      <c r="C39" s="112" t="s">
        <v>90</v>
      </c>
      <c r="D39" s="113" t="s">
        <v>35</v>
      </c>
      <c r="E39" s="114">
        <v>877.9</v>
      </c>
      <c r="F39" s="115"/>
      <c r="G39" s="116">
        <f>E39*F39</f>
        <v>0</v>
      </c>
      <c r="H39" s="117">
        <v>0</v>
      </c>
      <c r="I39" s="118">
        <f>E39*H39</f>
        <v>0</v>
      </c>
      <c r="J39" s="117">
        <v>0</v>
      </c>
      <c r="K39" s="118">
        <f>E39*J39</f>
        <v>0</v>
      </c>
      <c r="O39" s="109"/>
      <c r="Z39" s="119"/>
      <c r="AA39" s="119">
        <v>1</v>
      </c>
      <c r="AB39" s="119">
        <v>1</v>
      </c>
      <c r="AC39" s="119">
        <v>1</v>
      </c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CA39" s="119">
        <v>1</v>
      </c>
      <c r="CB39" s="119">
        <v>1</v>
      </c>
      <c r="CZ39" s="76">
        <v>1</v>
      </c>
    </row>
    <row r="40" spans="1:104" x14ac:dyDescent="0.2">
      <c r="A40" s="120"/>
      <c r="B40" s="121"/>
      <c r="C40" s="169" t="s">
        <v>91</v>
      </c>
      <c r="D40" s="170"/>
      <c r="E40" s="124">
        <v>440</v>
      </c>
      <c r="F40" s="125"/>
      <c r="G40" s="126"/>
      <c r="H40" s="127"/>
      <c r="I40" s="122"/>
      <c r="K40" s="122"/>
      <c r="M40" s="128" t="s">
        <v>91</v>
      </c>
      <c r="O40" s="10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29" t="str">
        <f>C39</f>
        <v>Úprava pláně v zářezech v hor. 1-4, se zhutněním</v>
      </c>
      <c r="BE40" s="119"/>
      <c r="BF40" s="119"/>
      <c r="BG40" s="119"/>
      <c r="BH40" s="119"/>
      <c r="BI40" s="119"/>
      <c r="BJ40" s="119"/>
      <c r="BK40" s="119"/>
    </row>
    <row r="41" spans="1:104" x14ac:dyDescent="0.2">
      <c r="A41" s="120"/>
      <c r="B41" s="121"/>
      <c r="C41" s="169" t="s">
        <v>92</v>
      </c>
      <c r="D41" s="170"/>
      <c r="E41" s="124">
        <v>133.19999999999999</v>
      </c>
      <c r="F41" s="125"/>
      <c r="G41" s="126"/>
      <c r="H41" s="127"/>
      <c r="I41" s="122"/>
      <c r="K41" s="122"/>
      <c r="M41" s="128" t="s">
        <v>92</v>
      </c>
      <c r="O41" s="10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29" t="str">
        <f>C40</f>
        <v>400*1,1</v>
      </c>
      <c r="BE41" s="119"/>
      <c r="BF41" s="119"/>
      <c r="BG41" s="119"/>
      <c r="BH41" s="119"/>
      <c r="BI41" s="119"/>
      <c r="BJ41" s="119"/>
      <c r="BK41" s="119"/>
    </row>
    <row r="42" spans="1:104" x14ac:dyDescent="0.2">
      <c r="A42" s="120"/>
      <c r="B42" s="121"/>
      <c r="C42" s="169" t="s">
        <v>93</v>
      </c>
      <c r="D42" s="170"/>
      <c r="E42" s="124">
        <v>284.89999999999998</v>
      </c>
      <c r="F42" s="125"/>
      <c r="G42" s="126"/>
      <c r="H42" s="127"/>
      <c r="I42" s="122"/>
      <c r="K42" s="122"/>
      <c r="M42" s="128" t="s">
        <v>93</v>
      </c>
      <c r="O42" s="10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29" t="str">
        <f>C41</f>
        <v>111*1,2</v>
      </c>
      <c r="BE42" s="119"/>
      <c r="BF42" s="119"/>
      <c r="BG42" s="119"/>
      <c r="BH42" s="119"/>
      <c r="BI42" s="119"/>
      <c r="BJ42" s="119"/>
      <c r="BK42" s="119"/>
    </row>
    <row r="43" spans="1:104" x14ac:dyDescent="0.2">
      <c r="A43" s="120"/>
      <c r="B43" s="121"/>
      <c r="C43" s="169" t="s">
        <v>94</v>
      </c>
      <c r="D43" s="170"/>
      <c r="E43" s="124">
        <v>19.8</v>
      </c>
      <c r="F43" s="125"/>
      <c r="G43" s="126"/>
      <c r="H43" s="127"/>
      <c r="I43" s="122"/>
      <c r="K43" s="122"/>
      <c r="M43" s="128" t="s">
        <v>94</v>
      </c>
      <c r="O43" s="10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29" t="str">
        <f>C42</f>
        <v>259*1,1</v>
      </c>
      <c r="BE43" s="119"/>
      <c r="BF43" s="119"/>
      <c r="BG43" s="119"/>
      <c r="BH43" s="119"/>
      <c r="BI43" s="119"/>
      <c r="BJ43" s="119"/>
      <c r="BK43" s="119"/>
    </row>
    <row r="44" spans="1:104" x14ac:dyDescent="0.2">
      <c r="A44" s="110">
        <v>13</v>
      </c>
      <c r="B44" s="111" t="s">
        <v>95</v>
      </c>
      <c r="C44" s="112" t="s">
        <v>96</v>
      </c>
      <c r="D44" s="113" t="s">
        <v>35</v>
      </c>
      <c r="E44" s="114">
        <v>1116</v>
      </c>
      <c r="F44" s="115"/>
      <c r="G44" s="116">
        <f>E44*F44</f>
        <v>0</v>
      </c>
      <c r="H44" s="117">
        <v>0</v>
      </c>
      <c r="I44" s="118">
        <f>E44*H44</f>
        <v>0</v>
      </c>
      <c r="J44" s="117">
        <v>0</v>
      </c>
      <c r="K44" s="118">
        <f>E44*J44</f>
        <v>0</v>
      </c>
      <c r="O44" s="109"/>
      <c r="Z44" s="119"/>
      <c r="AA44" s="119">
        <v>1</v>
      </c>
      <c r="AB44" s="119">
        <v>1</v>
      </c>
      <c r="AC44" s="119">
        <v>1</v>
      </c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CA44" s="119">
        <v>1</v>
      </c>
      <c r="CB44" s="119">
        <v>1</v>
      </c>
      <c r="CZ44" s="76">
        <v>1</v>
      </c>
    </row>
    <row r="45" spans="1:104" x14ac:dyDescent="0.2">
      <c r="A45" s="120"/>
      <c r="B45" s="121"/>
      <c r="C45" s="169" t="s">
        <v>88</v>
      </c>
      <c r="D45" s="170"/>
      <c r="E45" s="124">
        <v>1116</v>
      </c>
      <c r="F45" s="125"/>
      <c r="G45" s="126"/>
      <c r="H45" s="127"/>
      <c r="I45" s="122"/>
      <c r="K45" s="122"/>
      <c r="M45" s="128" t="s">
        <v>88</v>
      </c>
      <c r="O45" s="10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29" t="str">
        <f>C44</f>
        <v>Rozprostření ornice, rovina, tl.10-15 cm,nad 500m2</v>
      </c>
      <c r="BE45" s="119"/>
      <c r="BF45" s="119"/>
      <c r="BG45" s="119"/>
      <c r="BH45" s="119"/>
      <c r="BI45" s="119"/>
      <c r="BJ45" s="119"/>
      <c r="BK45" s="119"/>
    </row>
    <row r="46" spans="1:104" x14ac:dyDescent="0.2">
      <c r="A46" s="110">
        <v>14</v>
      </c>
      <c r="B46" s="111" t="s">
        <v>97</v>
      </c>
      <c r="C46" s="112" t="s">
        <v>98</v>
      </c>
      <c r="D46" s="113" t="s">
        <v>35</v>
      </c>
      <c r="E46" s="114">
        <v>1116</v>
      </c>
      <c r="F46" s="115"/>
      <c r="G46" s="116">
        <f>E46*F46</f>
        <v>0</v>
      </c>
      <c r="H46" s="117">
        <v>0</v>
      </c>
      <c r="I46" s="118">
        <f>E46*H46</f>
        <v>0</v>
      </c>
      <c r="J46" s="117">
        <v>0</v>
      </c>
      <c r="K46" s="118">
        <f>E46*J46</f>
        <v>0</v>
      </c>
      <c r="O46" s="109"/>
      <c r="Z46" s="119"/>
      <c r="AA46" s="119">
        <v>1</v>
      </c>
      <c r="AB46" s="119">
        <v>1</v>
      </c>
      <c r="AC46" s="119">
        <v>1</v>
      </c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CA46" s="119">
        <v>1</v>
      </c>
      <c r="CB46" s="119">
        <v>1</v>
      </c>
      <c r="CZ46" s="76">
        <v>1</v>
      </c>
    </row>
    <row r="47" spans="1:104" x14ac:dyDescent="0.2">
      <c r="A47" s="120"/>
      <c r="B47" s="121"/>
      <c r="C47" s="169" t="s">
        <v>88</v>
      </c>
      <c r="D47" s="170"/>
      <c r="E47" s="124">
        <v>1116</v>
      </c>
      <c r="F47" s="125"/>
      <c r="G47" s="126"/>
      <c r="H47" s="127"/>
      <c r="I47" s="122"/>
      <c r="K47" s="122"/>
      <c r="M47" s="128" t="s">
        <v>88</v>
      </c>
      <c r="O47" s="10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29" t="str">
        <f>C46</f>
        <v>Ošetření trávníku v rovině</v>
      </c>
      <c r="BE47" s="119"/>
      <c r="BF47" s="119"/>
      <c r="BG47" s="119"/>
      <c r="BH47" s="119"/>
      <c r="BI47" s="119"/>
      <c r="BJ47" s="119"/>
      <c r="BK47" s="119"/>
    </row>
    <row r="48" spans="1:104" x14ac:dyDescent="0.2">
      <c r="A48" s="110">
        <v>15</v>
      </c>
      <c r="B48" s="111" t="s">
        <v>99</v>
      </c>
      <c r="C48" s="112" t="s">
        <v>100</v>
      </c>
      <c r="D48" s="113" t="s">
        <v>48</v>
      </c>
      <c r="E48" s="114">
        <v>753.35910000000001</v>
      </c>
      <c r="F48" s="115"/>
      <c r="G48" s="116">
        <f>E48*F48</f>
        <v>0</v>
      </c>
      <c r="H48" s="117">
        <v>0</v>
      </c>
      <c r="I48" s="118">
        <f>E48*H48</f>
        <v>0</v>
      </c>
      <c r="J48" s="117">
        <v>0</v>
      </c>
      <c r="K48" s="118">
        <f>E48*J48</f>
        <v>0</v>
      </c>
      <c r="O48" s="109"/>
      <c r="Z48" s="119"/>
      <c r="AA48" s="119">
        <v>1</v>
      </c>
      <c r="AB48" s="119">
        <v>1</v>
      </c>
      <c r="AC48" s="119">
        <v>1</v>
      </c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CA48" s="119">
        <v>1</v>
      </c>
      <c r="CB48" s="119">
        <v>1</v>
      </c>
      <c r="CZ48" s="76">
        <v>1</v>
      </c>
    </row>
    <row r="49" spans="1:104" x14ac:dyDescent="0.2">
      <c r="A49" s="110">
        <v>16</v>
      </c>
      <c r="B49" s="111" t="s">
        <v>101</v>
      </c>
      <c r="C49" s="112" t="s">
        <v>102</v>
      </c>
      <c r="D49" s="113" t="s">
        <v>103</v>
      </c>
      <c r="E49" s="114">
        <v>33.479999999999997</v>
      </c>
      <c r="F49" s="115"/>
      <c r="G49" s="116">
        <f>E49*F49</f>
        <v>0</v>
      </c>
      <c r="H49" s="117">
        <v>0</v>
      </c>
      <c r="I49" s="118">
        <f>E49*H49</f>
        <v>0</v>
      </c>
      <c r="J49" s="117"/>
      <c r="K49" s="118">
        <f>E49*J49</f>
        <v>0</v>
      </c>
      <c r="O49" s="109"/>
      <c r="Z49" s="119"/>
      <c r="AA49" s="119">
        <v>3</v>
      </c>
      <c r="AB49" s="119">
        <v>1</v>
      </c>
      <c r="AC49" s="119">
        <v>572400</v>
      </c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CA49" s="119">
        <v>3</v>
      </c>
      <c r="CB49" s="119">
        <v>1</v>
      </c>
      <c r="CZ49" s="76">
        <v>1</v>
      </c>
    </row>
    <row r="50" spans="1:104" x14ac:dyDescent="0.2">
      <c r="A50" s="120"/>
      <c r="B50" s="121"/>
      <c r="C50" s="169" t="s">
        <v>104</v>
      </c>
      <c r="D50" s="170"/>
      <c r="E50" s="124">
        <v>33.479999999999997</v>
      </c>
      <c r="F50" s="125"/>
      <c r="G50" s="126"/>
      <c r="H50" s="127"/>
      <c r="I50" s="122"/>
      <c r="K50" s="122"/>
      <c r="M50" s="128" t="s">
        <v>104</v>
      </c>
      <c r="O50" s="10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29" t="str">
        <f>C49</f>
        <v>Směs travní parková sídlištní</v>
      </c>
      <c r="BE50" s="119"/>
      <c r="BF50" s="119"/>
      <c r="BG50" s="119"/>
      <c r="BH50" s="119"/>
      <c r="BI50" s="119"/>
      <c r="BJ50" s="119"/>
      <c r="BK50" s="119"/>
    </row>
    <row r="51" spans="1:104" x14ac:dyDescent="0.2">
      <c r="A51" s="110">
        <v>17</v>
      </c>
      <c r="B51" s="111" t="s">
        <v>105</v>
      </c>
      <c r="C51" s="112" t="s">
        <v>106</v>
      </c>
      <c r="D51" s="113" t="s">
        <v>48</v>
      </c>
      <c r="E51" s="114">
        <v>115.45</v>
      </c>
      <c r="F51" s="115"/>
      <c r="G51" s="116">
        <f>E51*F51</f>
        <v>0</v>
      </c>
      <c r="H51" s="117">
        <v>1.67</v>
      </c>
      <c r="I51" s="118">
        <f>E51*H51</f>
        <v>192.8015</v>
      </c>
      <c r="J51" s="117"/>
      <c r="K51" s="118">
        <f>E51*J51</f>
        <v>0</v>
      </c>
      <c r="O51" s="109"/>
      <c r="Z51" s="119"/>
      <c r="AA51" s="119">
        <v>3</v>
      </c>
      <c r="AB51" s="119">
        <v>1</v>
      </c>
      <c r="AC51" s="119">
        <v>10364200</v>
      </c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CA51" s="119">
        <v>3</v>
      </c>
      <c r="CB51" s="119">
        <v>1</v>
      </c>
      <c r="CZ51" s="76">
        <v>1</v>
      </c>
    </row>
    <row r="52" spans="1:104" x14ac:dyDescent="0.2">
      <c r="A52" s="120"/>
      <c r="B52" s="121"/>
      <c r="C52" s="169" t="s">
        <v>107</v>
      </c>
      <c r="D52" s="170"/>
      <c r="E52" s="124">
        <v>111.6</v>
      </c>
      <c r="F52" s="125"/>
      <c r="G52" s="126"/>
      <c r="H52" s="127"/>
      <c r="I52" s="122"/>
      <c r="K52" s="122"/>
      <c r="M52" s="128" t="s">
        <v>107</v>
      </c>
      <c r="O52" s="10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29" t="str">
        <f>C51</f>
        <v>Ornice pro pozemkové úpravy</v>
      </c>
      <c r="BE52" s="119"/>
      <c r="BF52" s="119"/>
      <c r="BG52" s="119"/>
      <c r="BH52" s="119"/>
      <c r="BI52" s="119"/>
      <c r="BJ52" s="119"/>
      <c r="BK52" s="119"/>
    </row>
    <row r="53" spans="1:104" x14ac:dyDescent="0.2">
      <c r="A53" s="120"/>
      <c r="B53" s="121"/>
      <c r="C53" s="169" t="s">
        <v>108</v>
      </c>
      <c r="D53" s="170"/>
      <c r="E53" s="124">
        <v>3.85</v>
      </c>
      <c r="F53" s="125"/>
      <c r="G53" s="126"/>
      <c r="H53" s="127"/>
      <c r="I53" s="122"/>
      <c r="K53" s="122"/>
      <c r="M53" s="128" t="s">
        <v>108</v>
      </c>
      <c r="O53" s="10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29" t="str">
        <f>C52</f>
        <v>(816+300)*0,1</v>
      </c>
      <c r="BE53" s="119"/>
      <c r="BF53" s="119"/>
      <c r="BG53" s="119"/>
      <c r="BH53" s="119"/>
      <c r="BI53" s="119"/>
      <c r="BJ53" s="119"/>
      <c r="BK53" s="119"/>
    </row>
    <row r="54" spans="1:104" x14ac:dyDescent="0.2">
      <c r="A54" s="130" t="s">
        <v>36</v>
      </c>
      <c r="B54" s="131" t="s">
        <v>33</v>
      </c>
      <c r="C54" s="132" t="s">
        <v>34</v>
      </c>
      <c r="D54" s="133"/>
      <c r="E54" s="134"/>
      <c r="F54" s="134"/>
      <c r="G54" s="135">
        <f>SUM(G7:G53)</f>
        <v>0</v>
      </c>
      <c r="H54" s="136"/>
      <c r="I54" s="137">
        <f>SUM(I7:I53)</f>
        <v>192.8015</v>
      </c>
      <c r="J54" s="138"/>
      <c r="K54" s="137">
        <f>SUM(K7:K53)</f>
        <v>0</v>
      </c>
      <c r="O54" s="109"/>
      <c r="X54" s="139">
        <f>K54</f>
        <v>0</v>
      </c>
      <c r="Y54" s="139"/>
      <c r="Z54" s="140">
        <f>G54</f>
        <v>0</v>
      </c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41"/>
      <c r="BB54" s="141"/>
      <c r="BC54" s="141"/>
      <c r="BD54" s="141"/>
      <c r="BE54" s="141"/>
      <c r="BF54" s="141"/>
      <c r="BG54" s="119"/>
      <c r="BH54" s="119"/>
      <c r="BI54" s="119"/>
      <c r="BJ54" s="119"/>
      <c r="BK54" s="119"/>
    </row>
    <row r="55" spans="1:104" ht="14.25" customHeight="1" x14ac:dyDescent="0.2">
      <c r="A55" s="101" t="s">
        <v>32</v>
      </c>
      <c r="B55" s="102" t="s">
        <v>109</v>
      </c>
      <c r="C55" s="103" t="s">
        <v>110</v>
      </c>
      <c r="D55" s="104"/>
      <c r="E55" s="105"/>
      <c r="F55" s="105"/>
      <c r="G55" s="106"/>
      <c r="H55" s="107"/>
      <c r="I55" s="108"/>
      <c r="J55" s="107"/>
      <c r="K55" s="108"/>
      <c r="O55" s="109"/>
    </row>
    <row r="56" spans="1:104" x14ac:dyDescent="0.2">
      <c r="A56" s="110">
        <v>18</v>
      </c>
      <c r="B56" s="111" t="s">
        <v>111</v>
      </c>
      <c r="C56" s="112" t="s">
        <v>112</v>
      </c>
      <c r="D56" s="113" t="s">
        <v>35</v>
      </c>
      <c r="E56" s="114">
        <v>17.84</v>
      </c>
      <c r="F56" s="115"/>
      <c r="G56" s="116">
        <f>E56*F56</f>
        <v>0</v>
      </c>
      <c r="H56" s="117">
        <v>2.0000000000000001E-4</v>
      </c>
      <c r="I56" s="118">
        <f>E56*H56</f>
        <v>3.568E-3</v>
      </c>
      <c r="J56" s="117">
        <v>0</v>
      </c>
      <c r="K56" s="118">
        <f>E56*J56</f>
        <v>0</v>
      </c>
      <c r="O56" s="109"/>
      <c r="Z56" s="119"/>
      <c r="AA56" s="119">
        <v>1</v>
      </c>
      <c r="AB56" s="119">
        <v>1</v>
      </c>
      <c r="AC56" s="119">
        <v>1</v>
      </c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CA56" s="119">
        <v>1</v>
      </c>
      <c r="CB56" s="119">
        <v>1</v>
      </c>
      <c r="CZ56" s="76">
        <v>1</v>
      </c>
    </row>
    <row r="57" spans="1:104" x14ac:dyDescent="0.2">
      <c r="A57" s="120"/>
      <c r="B57" s="121"/>
      <c r="C57" s="169" t="s">
        <v>113</v>
      </c>
      <c r="D57" s="170"/>
      <c r="E57" s="124">
        <v>12.8</v>
      </c>
      <c r="F57" s="125"/>
      <c r="G57" s="126"/>
      <c r="H57" s="127"/>
      <c r="I57" s="122"/>
      <c r="K57" s="122"/>
      <c r="M57" s="128" t="s">
        <v>113</v>
      </c>
      <c r="O57" s="10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29" t="str">
        <f>C56</f>
        <v>Bednění základových desek zřízení</v>
      </c>
      <c r="BE57" s="119"/>
      <c r="BF57" s="119"/>
      <c r="BG57" s="119"/>
      <c r="BH57" s="119"/>
      <c r="BI57" s="119"/>
      <c r="BJ57" s="119"/>
      <c r="BK57" s="119"/>
    </row>
    <row r="58" spans="1:104" x14ac:dyDescent="0.2">
      <c r="A58" s="120"/>
      <c r="B58" s="121"/>
      <c r="C58" s="169" t="s">
        <v>114</v>
      </c>
      <c r="D58" s="170"/>
      <c r="E58" s="124">
        <v>5.04</v>
      </c>
      <c r="F58" s="125"/>
      <c r="G58" s="126"/>
      <c r="H58" s="127"/>
      <c r="I58" s="122"/>
      <c r="K58" s="122"/>
      <c r="M58" s="128" t="s">
        <v>114</v>
      </c>
      <c r="O58" s="10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29" t="str">
        <f>C57</f>
        <v>0,8*16</v>
      </c>
      <c r="BE58" s="119"/>
      <c r="BF58" s="119"/>
      <c r="BG58" s="119"/>
      <c r="BH58" s="119"/>
      <c r="BI58" s="119"/>
      <c r="BJ58" s="119"/>
      <c r="BK58" s="119"/>
    </row>
    <row r="59" spans="1:104" x14ac:dyDescent="0.2">
      <c r="A59" s="110">
        <v>19</v>
      </c>
      <c r="B59" s="111" t="s">
        <v>115</v>
      </c>
      <c r="C59" s="112" t="s">
        <v>116</v>
      </c>
      <c r="D59" s="113" t="s">
        <v>35</v>
      </c>
      <c r="E59" s="114">
        <v>17.84</v>
      </c>
      <c r="F59" s="115"/>
      <c r="G59" s="116">
        <f>E59*F59</f>
        <v>0</v>
      </c>
      <c r="H59" s="117">
        <v>0</v>
      </c>
      <c r="I59" s="118">
        <f>E59*H59</f>
        <v>0</v>
      </c>
      <c r="J59" s="117">
        <v>0</v>
      </c>
      <c r="K59" s="118">
        <f>E59*J59</f>
        <v>0</v>
      </c>
      <c r="O59" s="109"/>
      <c r="Z59" s="119"/>
      <c r="AA59" s="119">
        <v>1</v>
      </c>
      <c r="AB59" s="119">
        <v>1</v>
      </c>
      <c r="AC59" s="119">
        <v>1</v>
      </c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CA59" s="119">
        <v>1</v>
      </c>
      <c r="CB59" s="119">
        <v>1</v>
      </c>
      <c r="CZ59" s="76">
        <v>1</v>
      </c>
    </row>
    <row r="60" spans="1:104" x14ac:dyDescent="0.2">
      <c r="A60" s="110">
        <v>20</v>
      </c>
      <c r="B60" s="111" t="s">
        <v>117</v>
      </c>
      <c r="C60" s="112" t="s">
        <v>118</v>
      </c>
      <c r="D60" s="113" t="s">
        <v>119</v>
      </c>
      <c r="E60" s="114">
        <v>0.2</v>
      </c>
      <c r="F60" s="115"/>
      <c r="G60" s="116">
        <f>E60*F60</f>
        <v>0</v>
      </c>
      <c r="H60" s="117">
        <v>1.0589999999999999</v>
      </c>
      <c r="I60" s="118">
        <f>E60*H60</f>
        <v>0.21179999999999999</v>
      </c>
      <c r="J60" s="117">
        <v>0</v>
      </c>
      <c r="K60" s="118">
        <f>E60*J60</f>
        <v>0</v>
      </c>
      <c r="O60" s="109"/>
      <c r="Z60" s="119"/>
      <c r="AA60" s="119">
        <v>1</v>
      </c>
      <c r="AB60" s="119">
        <v>1</v>
      </c>
      <c r="AC60" s="119">
        <v>1</v>
      </c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CA60" s="119">
        <v>1</v>
      </c>
      <c r="CB60" s="119">
        <v>1</v>
      </c>
      <c r="CZ60" s="76">
        <v>1</v>
      </c>
    </row>
    <row r="61" spans="1:104" x14ac:dyDescent="0.2">
      <c r="A61" s="110">
        <v>21</v>
      </c>
      <c r="B61" s="111" t="s">
        <v>120</v>
      </c>
      <c r="C61" s="112" t="s">
        <v>121</v>
      </c>
      <c r="D61" s="113" t="s">
        <v>48</v>
      </c>
      <c r="E61" s="114">
        <v>12.654400000000001</v>
      </c>
      <c r="F61" s="115"/>
      <c r="G61" s="116">
        <f>E61*F61</f>
        <v>0</v>
      </c>
      <c r="H61" s="117">
        <v>2.5323000000000002</v>
      </c>
      <c r="I61" s="118">
        <f>E61*H61</f>
        <v>32.044737120000008</v>
      </c>
      <c r="J61" s="117">
        <v>0</v>
      </c>
      <c r="K61" s="118">
        <f>E61*J61</f>
        <v>0</v>
      </c>
      <c r="O61" s="109"/>
      <c r="Z61" s="119"/>
      <c r="AA61" s="119">
        <v>1</v>
      </c>
      <c r="AB61" s="119">
        <v>1</v>
      </c>
      <c r="AC61" s="119">
        <v>1</v>
      </c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CA61" s="119">
        <v>1</v>
      </c>
      <c r="CB61" s="119">
        <v>1</v>
      </c>
      <c r="CZ61" s="76">
        <v>1</v>
      </c>
    </row>
    <row r="62" spans="1:104" x14ac:dyDescent="0.2">
      <c r="A62" s="120"/>
      <c r="B62" s="121"/>
      <c r="C62" s="169" t="s">
        <v>67</v>
      </c>
      <c r="D62" s="170"/>
      <c r="E62" s="124">
        <v>6.4</v>
      </c>
      <c r="F62" s="125"/>
      <c r="G62" s="126"/>
      <c r="H62" s="127"/>
      <c r="I62" s="122"/>
      <c r="K62" s="122"/>
      <c r="M62" s="128" t="s">
        <v>67</v>
      </c>
      <c r="O62" s="10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29" t="str">
        <f t="shared" ref="BD62:BD69" si="1">C61</f>
        <v>Beton základových pasů prostý B 12,5 (C 12/15)</v>
      </c>
      <c r="BE62" s="119"/>
      <c r="BF62" s="119"/>
      <c r="BG62" s="119"/>
      <c r="BH62" s="119"/>
      <c r="BI62" s="119"/>
      <c r="BJ62" s="119"/>
      <c r="BK62" s="119"/>
    </row>
    <row r="63" spans="1:104" x14ac:dyDescent="0.2">
      <c r="A63" s="120"/>
      <c r="B63" s="121"/>
      <c r="C63" s="169" t="s">
        <v>68</v>
      </c>
      <c r="D63" s="170"/>
      <c r="E63" s="124">
        <v>2.2679999999999998</v>
      </c>
      <c r="F63" s="125"/>
      <c r="G63" s="126"/>
      <c r="H63" s="127"/>
      <c r="I63" s="122"/>
      <c r="K63" s="122"/>
      <c r="M63" s="128" t="s">
        <v>68</v>
      </c>
      <c r="O63" s="10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29" t="str">
        <f t="shared" si="1"/>
        <v>0,8*0,5*16</v>
      </c>
      <c r="BE63" s="119"/>
      <c r="BF63" s="119"/>
      <c r="BG63" s="119"/>
      <c r="BH63" s="119"/>
      <c r="BI63" s="119"/>
      <c r="BJ63" s="119"/>
      <c r="BK63" s="119"/>
    </row>
    <row r="64" spans="1:104" x14ac:dyDescent="0.2">
      <c r="A64" s="120"/>
      <c r="B64" s="121"/>
      <c r="C64" s="169" t="s">
        <v>69</v>
      </c>
      <c r="D64" s="170"/>
      <c r="E64" s="124">
        <v>0.16800000000000001</v>
      </c>
      <c r="F64" s="125"/>
      <c r="G64" s="126"/>
      <c r="H64" s="127"/>
      <c r="I64" s="122"/>
      <c r="K64" s="122"/>
      <c r="M64" s="128" t="s">
        <v>69</v>
      </c>
      <c r="O64" s="10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29" t="str">
        <f t="shared" si="1"/>
        <v>PIN:1,8*1,8*0,7</v>
      </c>
      <c r="BE64" s="119"/>
      <c r="BF64" s="119"/>
      <c r="BG64" s="119"/>
      <c r="BH64" s="119"/>
      <c r="BI64" s="119"/>
      <c r="BJ64" s="119"/>
      <c r="BK64" s="119"/>
    </row>
    <row r="65" spans="1:104" x14ac:dyDescent="0.2">
      <c r="A65" s="120"/>
      <c r="B65" s="121"/>
      <c r="C65" s="169" t="s">
        <v>70</v>
      </c>
      <c r="D65" s="170"/>
      <c r="E65" s="124">
        <v>0.441</v>
      </c>
      <c r="F65" s="125"/>
      <c r="G65" s="126"/>
      <c r="H65" s="127"/>
      <c r="I65" s="122"/>
      <c r="K65" s="122"/>
      <c r="M65" s="128" t="s">
        <v>70</v>
      </c>
      <c r="O65" s="10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  <c r="BA65" s="119"/>
      <c r="BB65" s="119"/>
      <c r="BC65" s="119"/>
      <c r="BD65" s="129" t="str">
        <f t="shared" si="1"/>
        <v>koše:0,35*0,4*0,4*3</v>
      </c>
      <c r="BE65" s="119"/>
      <c r="BF65" s="119"/>
      <c r="BG65" s="119"/>
      <c r="BH65" s="119"/>
      <c r="BI65" s="119"/>
      <c r="BJ65" s="119"/>
      <c r="BK65" s="119"/>
    </row>
    <row r="66" spans="1:104" x14ac:dyDescent="0.2">
      <c r="A66" s="120"/>
      <c r="B66" s="121"/>
      <c r="C66" s="169" t="s">
        <v>71</v>
      </c>
      <c r="D66" s="170"/>
      <c r="E66" s="124">
        <v>0.66239999999999999</v>
      </c>
      <c r="F66" s="125"/>
      <c r="G66" s="126"/>
      <c r="H66" s="127"/>
      <c r="I66" s="122"/>
      <c r="K66" s="122"/>
      <c r="M66" s="128" t="s">
        <v>71</v>
      </c>
      <c r="O66" s="10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29" t="str">
        <f t="shared" si="1"/>
        <v>sloupky:0,4*0,35*0,35*9</v>
      </c>
      <c r="BE66" s="119"/>
      <c r="BF66" s="119"/>
      <c r="BG66" s="119"/>
      <c r="BH66" s="119"/>
      <c r="BI66" s="119"/>
      <c r="BJ66" s="119"/>
      <c r="BK66" s="119"/>
    </row>
    <row r="67" spans="1:104" x14ac:dyDescent="0.2">
      <c r="A67" s="120"/>
      <c r="B67" s="121"/>
      <c r="C67" s="169" t="s">
        <v>72</v>
      </c>
      <c r="D67" s="170"/>
      <c r="E67" s="124">
        <v>0.4</v>
      </c>
      <c r="F67" s="125"/>
      <c r="G67" s="126"/>
      <c r="H67" s="127"/>
      <c r="I67" s="122"/>
      <c r="K67" s="122"/>
      <c r="M67" s="128" t="s">
        <v>72</v>
      </c>
      <c r="O67" s="10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29" t="str">
        <f t="shared" si="1"/>
        <v>lavičky:0,2*0,24*0,6*23</v>
      </c>
      <c r="BE67" s="119"/>
      <c r="BF67" s="119"/>
      <c r="BG67" s="119"/>
      <c r="BH67" s="119"/>
      <c r="BI67" s="119"/>
      <c r="BJ67" s="119"/>
      <c r="BK67" s="119"/>
    </row>
    <row r="68" spans="1:104" x14ac:dyDescent="0.2">
      <c r="A68" s="120"/>
      <c r="B68" s="121"/>
      <c r="C68" s="169" t="s">
        <v>73</v>
      </c>
      <c r="D68" s="170"/>
      <c r="E68" s="124">
        <v>1.6</v>
      </c>
      <c r="F68" s="125"/>
      <c r="G68" s="126"/>
      <c r="H68" s="127"/>
      <c r="I68" s="122"/>
      <c r="K68" s="122"/>
      <c r="M68" s="128" t="s">
        <v>73</v>
      </c>
      <c r="O68" s="10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29" t="str">
        <f t="shared" si="1"/>
        <v>infopanel:0,5*0,5*0,8*2</v>
      </c>
      <c r="BE68" s="119"/>
      <c r="BF68" s="119"/>
      <c r="BG68" s="119"/>
      <c r="BH68" s="119"/>
      <c r="BI68" s="119"/>
      <c r="BJ68" s="119"/>
      <c r="BK68" s="119"/>
    </row>
    <row r="69" spans="1:104" x14ac:dyDescent="0.2">
      <c r="A69" s="120"/>
      <c r="B69" s="121"/>
      <c r="C69" s="169" t="s">
        <v>122</v>
      </c>
      <c r="D69" s="170"/>
      <c r="E69" s="124">
        <v>0.71499999999999997</v>
      </c>
      <c r="F69" s="125"/>
      <c r="G69" s="126"/>
      <c r="H69" s="127"/>
      <c r="I69" s="122"/>
      <c r="K69" s="122"/>
      <c r="M69" s="128" t="s">
        <v>122</v>
      </c>
      <c r="O69" s="10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29" t="str">
        <f t="shared" si="1"/>
        <v>značky:0,5*0,5*0,8*8</v>
      </c>
      <c r="BE69" s="119"/>
      <c r="BF69" s="119"/>
      <c r="BG69" s="119"/>
      <c r="BH69" s="119"/>
      <c r="BI69" s="119"/>
      <c r="BJ69" s="119"/>
      <c r="BK69" s="119"/>
    </row>
    <row r="70" spans="1:104" x14ac:dyDescent="0.2">
      <c r="A70" s="110">
        <v>22</v>
      </c>
      <c r="B70" s="111" t="s">
        <v>123</v>
      </c>
      <c r="C70" s="112" t="s">
        <v>124</v>
      </c>
      <c r="D70" s="113" t="s">
        <v>35</v>
      </c>
      <c r="E70" s="114">
        <v>0.3</v>
      </c>
      <c r="F70" s="115"/>
      <c r="G70" s="116">
        <f>E70*F70</f>
        <v>0</v>
      </c>
      <c r="H70" s="117">
        <v>0.626</v>
      </c>
      <c r="I70" s="118">
        <f>E70*H70</f>
        <v>0.18779999999999999</v>
      </c>
      <c r="J70" s="117">
        <v>-0.48</v>
      </c>
      <c r="K70" s="118">
        <f>E70*J70</f>
        <v>-0.14399999999999999</v>
      </c>
      <c r="O70" s="109"/>
      <c r="Z70" s="119"/>
      <c r="AA70" s="119">
        <v>1</v>
      </c>
      <c r="AB70" s="119">
        <v>1</v>
      </c>
      <c r="AC70" s="119">
        <v>1</v>
      </c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CA70" s="119">
        <v>1</v>
      </c>
      <c r="CB70" s="119">
        <v>1</v>
      </c>
      <c r="CZ70" s="76">
        <v>1</v>
      </c>
    </row>
    <row r="71" spans="1:104" x14ac:dyDescent="0.2">
      <c r="A71" s="120"/>
      <c r="B71" s="121"/>
      <c r="C71" s="169" t="s">
        <v>125</v>
      </c>
      <c r="D71" s="170"/>
      <c r="E71" s="124">
        <v>0.3</v>
      </c>
      <c r="F71" s="125"/>
      <c r="G71" s="126"/>
      <c r="H71" s="127"/>
      <c r="I71" s="122"/>
      <c r="K71" s="122"/>
      <c r="M71" s="128" t="s">
        <v>125</v>
      </c>
      <c r="O71" s="10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29" t="str">
        <f>C70</f>
        <v>Úprava zdiva pro vložení dodatečné izolace</v>
      </c>
      <c r="BE71" s="119"/>
      <c r="BF71" s="119"/>
      <c r="BG71" s="119"/>
      <c r="BH71" s="119"/>
      <c r="BI71" s="119"/>
      <c r="BJ71" s="119"/>
      <c r="BK71" s="119"/>
    </row>
    <row r="72" spans="1:104" x14ac:dyDescent="0.2">
      <c r="A72" s="110">
        <v>23</v>
      </c>
      <c r="B72" s="111" t="s">
        <v>126</v>
      </c>
      <c r="C72" s="112" t="s">
        <v>127</v>
      </c>
      <c r="D72" s="113" t="s">
        <v>35</v>
      </c>
      <c r="E72" s="114">
        <v>8</v>
      </c>
      <c r="F72" s="115"/>
      <c r="G72" s="116">
        <f>E72*F72</f>
        <v>0</v>
      </c>
      <c r="H72" s="117">
        <v>0.44336999999999999</v>
      </c>
      <c r="I72" s="118">
        <f>E72*H72</f>
        <v>3.5469599999999999</v>
      </c>
      <c r="J72" s="117">
        <v>0</v>
      </c>
      <c r="K72" s="118">
        <f>E72*J72</f>
        <v>0</v>
      </c>
      <c r="O72" s="109"/>
      <c r="Z72" s="119"/>
      <c r="AA72" s="119">
        <v>1</v>
      </c>
      <c r="AB72" s="119">
        <v>1</v>
      </c>
      <c r="AC72" s="119">
        <v>1</v>
      </c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K72" s="119"/>
      <c r="CA72" s="119">
        <v>1</v>
      </c>
      <c r="CB72" s="119">
        <v>1</v>
      </c>
      <c r="CZ72" s="76">
        <v>1</v>
      </c>
    </row>
    <row r="73" spans="1:104" x14ac:dyDescent="0.2">
      <c r="A73" s="120"/>
      <c r="B73" s="121"/>
      <c r="C73" s="169" t="s">
        <v>128</v>
      </c>
      <c r="D73" s="170"/>
      <c r="E73" s="124">
        <v>8</v>
      </c>
      <c r="F73" s="125"/>
      <c r="G73" s="126"/>
      <c r="H73" s="127"/>
      <c r="I73" s="122"/>
      <c r="K73" s="122"/>
      <c r="M73" s="128" t="s">
        <v>128</v>
      </c>
      <c r="O73" s="10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29" t="str">
        <f>C72</f>
        <v>Zdivo plotové z tvárnic,betonová zálivka, tl.19 cm</v>
      </c>
      <c r="BE73" s="119"/>
      <c r="BF73" s="119"/>
      <c r="BG73" s="119"/>
      <c r="BH73" s="119"/>
      <c r="BI73" s="119"/>
      <c r="BJ73" s="119"/>
      <c r="BK73" s="119"/>
    </row>
    <row r="74" spans="1:104" x14ac:dyDescent="0.2">
      <c r="A74" s="110">
        <v>24</v>
      </c>
      <c r="B74" s="111" t="s">
        <v>129</v>
      </c>
      <c r="C74" s="112" t="s">
        <v>130</v>
      </c>
      <c r="D74" s="113" t="s">
        <v>131</v>
      </c>
      <c r="E74" s="114">
        <v>32</v>
      </c>
      <c r="F74" s="115"/>
      <c r="G74" s="116">
        <f>E74*F74</f>
        <v>0</v>
      </c>
      <c r="H74" s="117">
        <v>1E-3</v>
      </c>
      <c r="I74" s="118">
        <f>E74*H74</f>
        <v>3.2000000000000001E-2</v>
      </c>
      <c r="J74" s="117">
        <v>0</v>
      </c>
      <c r="K74" s="118">
        <f>E74*J74</f>
        <v>0</v>
      </c>
      <c r="O74" s="109"/>
      <c r="Z74" s="119"/>
      <c r="AA74" s="119">
        <v>1</v>
      </c>
      <c r="AB74" s="119">
        <v>1</v>
      </c>
      <c r="AC74" s="119">
        <v>1</v>
      </c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CA74" s="119">
        <v>1</v>
      </c>
      <c r="CB74" s="119">
        <v>1</v>
      </c>
      <c r="CZ74" s="76">
        <v>1</v>
      </c>
    </row>
    <row r="75" spans="1:104" x14ac:dyDescent="0.2">
      <c r="A75" s="120"/>
      <c r="B75" s="121"/>
      <c r="C75" s="169" t="s">
        <v>132</v>
      </c>
      <c r="D75" s="170"/>
      <c r="E75" s="124">
        <v>32</v>
      </c>
      <c r="F75" s="125"/>
      <c r="G75" s="126"/>
      <c r="H75" s="127"/>
      <c r="I75" s="122"/>
      <c r="K75" s="122"/>
      <c r="M75" s="128" t="s">
        <v>132</v>
      </c>
      <c r="O75" s="10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29" t="str">
        <f>C74</f>
        <v>Spárování maltou MCs mezi prefabrikovanými dílci</v>
      </c>
      <c r="BE75" s="119"/>
      <c r="BF75" s="119"/>
      <c r="BG75" s="119"/>
      <c r="BH75" s="119"/>
      <c r="BI75" s="119"/>
      <c r="BJ75" s="119"/>
      <c r="BK75" s="119"/>
    </row>
    <row r="76" spans="1:104" ht="22.5" x14ac:dyDescent="0.2">
      <c r="A76" s="110">
        <v>25</v>
      </c>
      <c r="B76" s="111" t="s">
        <v>133</v>
      </c>
      <c r="C76" s="112" t="s">
        <v>134</v>
      </c>
      <c r="D76" s="113" t="s">
        <v>35</v>
      </c>
      <c r="E76" s="114">
        <v>25.2</v>
      </c>
      <c r="F76" s="115"/>
      <c r="G76" s="116">
        <f>E76*F76</f>
        <v>0</v>
      </c>
      <c r="H76" s="117">
        <v>1.15E-3</v>
      </c>
      <c r="I76" s="118">
        <f>E76*H76</f>
        <v>2.8979999999999999E-2</v>
      </c>
      <c r="J76" s="117">
        <v>0</v>
      </c>
      <c r="K76" s="118">
        <f>E76*J76</f>
        <v>0</v>
      </c>
      <c r="O76" s="109"/>
      <c r="Z76" s="119"/>
      <c r="AA76" s="119">
        <v>1</v>
      </c>
      <c r="AB76" s="119">
        <v>7</v>
      </c>
      <c r="AC76" s="119">
        <v>7</v>
      </c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CA76" s="119">
        <v>1</v>
      </c>
      <c r="CB76" s="119">
        <v>7</v>
      </c>
      <c r="CZ76" s="76">
        <v>1</v>
      </c>
    </row>
    <row r="77" spans="1:104" ht="25.5" x14ac:dyDescent="0.2">
      <c r="A77" s="120"/>
      <c r="B77" s="121"/>
      <c r="C77" s="169" t="s">
        <v>135</v>
      </c>
      <c r="D77" s="170"/>
      <c r="E77" s="124">
        <v>25.2</v>
      </c>
      <c r="F77" s="125"/>
      <c r="G77" s="126"/>
      <c r="H77" s="127"/>
      <c r="I77" s="122"/>
      <c r="K77" s="122"/>
      <c r="M77" s="128" t="s">
        <v>135</v>
      </c>
      <c r="O77" s="10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29" t="str">
        <f>C76</f>
        <v>Izolace proti vlhkosti vodorovná pásy na sucho 1 vrstva - včetně dodávky A 500/H</v>
      </c>
      <c r="BE77" s="119"/>
      <c r="BF77" s="119"/>
      <c r="BG77" s="119"/>
      <c r="BH77" s="119"/>
      <c r="BI77" s="119"/>
      <c r="BJ77" s="119"/>
      <c r="BK77" s="119"/>
    </row>
    <row r="78" spans="1:104" x14ac:dyDescent="0.2">
      <c r="A78" s="110">
        <v>26</v>
      </c>
      <c r="B78" s="111" t="s">
        <v>136</v>
      </c>
      <c r="C78" s="112" t="s">
        <v>137</v>
      </c>
      <c r="D78" s="113" t="s">
        <v>35</v>
      </c>
      <c r="E78" s="114">
        <v>0.3</v>
      </c>
      <c r="F78" s="115"/>
      <c r="G78" s="116">
        <f>E78*F78</f>
        <v>0</v>
      </c>
      <c r="H78" s="117">
        <v>1.265E-2</v>
      </c>
      <c r="I78" s="118">
        <f>E78*H78</f>
        <v>3.7949999999999998E-3</v>
      </c>
      <c r="J78" s="117">
        <v>0</v>
      </c>
      <c r="K78" s="118">
        <f>E78*J78</f>
        <v>0</v>
      </c>
      <c r="O78" s="109"/>
      <c r="Z78" s="119"/>
      <c r="AA78" s="119">
        <v>1</v>
      </c>
      <c r="AB78" s="119">
        <v>1</v>
      </c>
      <c r="AC78" s="119">
        <v>1</v>
      </c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CA78" s="119">
        <v>1</v>
      </c>
      <c r="CB78" s="119">
        <v>1</v>
      </c>
      <c r="CZ78" s="76">
        <v>1</v>
      </c>
    </row>
    <row r="79" spans="1:104" ht="22.5" x14ac:dyDescent="0.2">
      <c r="A79" s="110">
        <v>27</v>
      </c>
      <c r="B79" s="111" t="s">
        <v>138</v>
      </c>
      <c r="C79" s="112" t="s">
        <v>139</v>
      </c>
      <c r="D79" s="113" t="s">
        <v>140</v>
      </c>
      <c r="E79" s="114">
        <v>1</v>
      </c>
      <c r="F79" s="115"/>
      <c r="G79" s="116">
        <f>E79*F79</f>
        <v>0</v>
      </c>
      <c r="H79" s="117">
        <v>0</v>
      </c>
      <c r="I79" s="118">
        <f>E79*H79</f>
        <v>0</v>
      </c>
      <c r="J79" s="117"/>
      <c r="K79" s="118">
        <f>E79*J79</f>
        <v>0</v>
      </c>
      <c r="O79" s="109"/>
      <c r="Z79" s="119"/>
      <c r="AA79" s="119">
        <v>12</v>
      </c>
      <c r="AB79" s="119">
        <v>0</v>
      </c>
      <c r="AC79" s="119">
        <v>1</v>
      </c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119"/>
      <c r="CA79" s="119">
        <v>12</v>
      </c>
      <c r="CB79" s="119">
        <v>0</v>
      </c>
      <c r="CZ79" s="76">
        <v>1</v>
      </c>
    </row>
    <row r="80" spans="1:104" x14ac:dyDescent="0.2">
      <c r="A80" s="110">
        <v>28</v>
      </c>
      <c r="B80" s="111" t="s">
        <v>141</v>
      </c>
      <c r="C80" s="112" t="s">
        <v>142</v>
      </c>
      <c r="D80" s="113" t="s">
        <v>143</v>
      </c>
      <c r="E80" s="114">
        <v>1</v>
      </c>
      <c r="F80" s="115"/>
      <c r="G80" s="116">
        <f>E80*F80</f>
        <v>0</v>
      </c>
      <c r="H80" s="117">
        <v>8.6910000000000001E-2</v>
      </c>
      <c r="I80" s="118">
        <f>E80*H80</f>
        <v>8.6910000000000001E-2</v>
      </c>
      <c r="J80" s="117"/>
      <c r="K80" s="118">
        <f>E80*J80</f>
        <v>0</v>
      </c>
      <c r="O80" s="109"/>
      <c r="Z80" s="119"/>
      <c r="AA80" s="119">
        <v>3</v>
      </c>
      <c r="AB80" s="119">
        <v>1</v>
      </c>
      <c r="AC80" s="119">
        <v>31316681</v>
      </c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19"/>
      <c r="BI80" s="119"/>
      <c r="BJ80" s="119"/>
      <c r="BK80" s="119"/>
      <c r="CA80" s="119">
        <v>3</v>
      </c>
      <c r="CB80" s="119">
        <v>1</v>
      </c>
      <c r="CZ80" s="76">
        <v>1</v>
      </c>
    </row>
    <row r="81" spans="1:104" x14ac:dyDescent="0.2">
      <c r="A81" s="110">
        <v>29</v>
      </c>
      <c r="B81" s="111" t="s">
        <v>144</v>
      </c>
      <c r="C81" s="112" t="s">
        <v>145</v>
      </c>
      <c r="D81" s="113" t="s">
        <v>119</v>
      </c>
      <c r="E81" s="114">
        <v>228.94805012</v>
      </c>
      <c r="F81" s="115"/>
      <c r="G81" s="116">
        <f>E81*F81</f>
        <v>0</v>
      </c>
      <c r="H81" s="117">
        <v>0</v>
      </c>
      <c r="I81" s="118">
        <f>E81*H81</f>
        <v>0</v>
      </c>
      <c r="J81" s="117"/>
      <c r="K81" s="118">
        <f>E81*J81</f>
        <v>0</v>
      </c>
      <c r="O81" s="109"/>
      <c r="Z81" s="119"/>
      <c r="AA81" s="119">
        <v>7</v>
      </c>
      <c r="AB81" s="119">
        <v>1</v>
      </c>
      <c r="AC81" s="119">
        <v>2</v>
      </c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  <c r="BH81" s="119"/>
      <c r="BI81" s="119"/>
      <c r="BJ81" s="119"/>
      <c r="BK81" s="119"/>
      <c r="CA81" s="119">
        <v>7</v>
      </c>
      <c r="CB81" s="119">
        <v>1</v>
      </c>
      <c r="CZ81" s="76">
        <v>1</v>
      </c>
    </row>
    <row r="82" spans="1:104" x14ac:dyDescent="0.2">
      <c r="A82" s="130" t="s">
        <v>36</v>
      </c>
      <c r="B82" s="131" t="s">
        <v>109</v>
      </c>
      <c r="C82" s="132" t="s">
        <v>110</v>
      </c>
      <c r="D82" s="133"/>
      <c r="E82" s="134"/>
      <c r="F82" s="134"/>
      <c r="G82" s="135">
        <f>SUM(G55:G81)</f>
        <v>0</v>
      </c>
      <c r="H82" s="136"/>
      <c r="I82" s="137">
        <f>SUM(I55:I81)</f>
        <v>36.146550120000001</v>
      </c>
      <c r="J82" s="138"/>
      <c r="K82" s="137">
        <f>SUM(K55:K81)</f>
        <v>-0.14399999999999999</v>
      </c>
      <c r="O82" s="109"/>
      <c r="X82" s="139"/>
      <c r="Y82" s="139"/>
      <c r="Z82" s="140">
        <f>G82</f>
        <v>0</v>
      </c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41"/>
      <c r="BB82" s="141"/>
      <c r="BC82" s="141"/>
      <c r="BD82" s="141"/>
      <c r="BE82" s="141"/>
      <c r="BF82" s="141"/>
      <c r="BG82" s="119"/>
      <c r="BH82" s="119"/>
      <c r="BI82" s="119"/>
      <c r="BJ82" s="119"/>
      <c r="BK82" s="119"/>
    </row>
    <row r="83" spans="1:104" ht="14.25" customHeight="1" x14ac:dyDescent="0.2">
      <c r="A83" s="101" t="s">
        <v>32</v>
      </c>
      <c r="B83" s="102" t="s">
        <v>146</v>
      </c>
      <c r="C83" s="103" t="s">
        <v>147</v>
      </c>
      <c r="D83" s="104"/>
      <c r="E83" s="105"/>
      <c r="F83" s="105"/>
      <c r="G83" s="106"/>
      <c r="H83" s="107"/>
      <c r="I83" s="108"/>
      <c r="J83" s="107"/>
      <c r="K83" s="108"/>
      <c r="O83" s="109"/>
    </row>
    <row r="84" spans="1:104" x14ac:dyDescent="0.2">
      <c r="A84" s="110">
        <v>30</v>
      </c>
      <c r="B84" s="111" t="s">
        <v>148</v>
      </c>
      <c r="C84" s="112" t="s">
        <v>149</v>
      </c>
      <c r="D84" s="113" t="s">
        <v>48</v>
      </c>
      <c r="E84" s="114">
        <v>8.64</v>
      </c>
      <c r="F84" s="115"/>
      <c r="G84" s="116">
        <f>E84*F84</f>
        <v>0</v>
      </c>
      <c r="H84" s="117">
        <v>0</v>
      </c>
      <c r="I84" s="118">
        <f>E84*H84</f>
        <v>0</v>
      </c>
      <c r="J84" s="117">
        <v>0</v>
      </c>
      <c r="K84" s="118">
        <f>E84*J84</f>
        <v>0</v>
      </c>
      <c r="O84" s="109"/>
      <c r="Z84" s="119"/>
      <c r="AA84" s="119">
        <v>1</v>
      </c>
      <c r="AB84" s="119">
        <v>0</v>
      </c>
      <c r="AC84" s="119">
        <v>0</v>
      </c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  <c r="BH84" s="119"/>
      <c r="BI84" s="119"/>
      <c r="BJ84" s="119"/>
      <c r="BK84" s="119"/>
      <c r="CA84" s="119">
        <v>1</v>
      </c>
      <c r="CB84" s="119">
        <v>0</v>
      </c>
      <c r="CZ84" s="76">
        <v>1</v>
      </c>
    </row>
    <row r="85" spans="1:104" x14ac:dyDescent="0.2">
      <c r="A85" s="120"/>
      <c r="B85" s="121"/>
      <c r="C85" s="169" t="s">
        <v>150</v>
      </c>
      <c r="D85" s="170"/>
      <c r="E85" s="124">
        <v>8.64</v>
      </c>
      <c r="F85" s="125"/>
      <c r="G85" s="126"/>
      <c r="H85" s="127"/>
      <c r="I85" s="122"/>
      <c r="K85" s="122"/>
      <c r="M85" s="128" t="s">
        <v>150</v>
      </c>
      <c r="O85" s="10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29" t="str">
        <f>C84</f>
        <v>Zřízení zemních krajnic bez zhutnění</v>
      </c>
      <c r="BE85" s="119"/>
      <c r="BF85" s="119"/>
      <c r="BG85" s="119"/>
      <c r="BH85" s="119"/>
      <c r="BI85" s="119"/>
      <c r="BJ85" s="119"/>
      <c r="BK85" s="119"/>
    </row>
    <row r="86" spans="1:104" x14ac:dyDescent="0.2">
      <c r="A86" s="110">
        <v>31</v>
      </c>
      <c r="B86" s="111" t="s">
        <v>151</v>
      </c>
      <c r="C86" s="112" t="s">
        <v>152</v>
      </c>
      <c r="D86" s="113" t="s">
        <v>35</v>
      </c>
      <c r="E86" s="114">
        <v>31</v>
      </c>
      <c r="F86" s="115"/>
      <c r="G86" s="116">
        <f>E86*F86</f>
        <v>0</v>
      </c>
      <c r="H86" s="117">
        <v>6.0999999999999997E-4</v>
      </c>
      <c r="I86" s="118">
        <f>E86*H86</f>
        <v>1.891E-2</v>
      </c>
      <c r="J86" s="117">
        <v>0</v>
      </c>
      <c r="K86" s="118">
        <f>E86*J86</f>
        <v>0</v>
      </c>
      <c r="O86" s="109"/>
      <c r="Z86" s="119"/>
      <c r="AA86" s="119">
        <v>1</v>
      </c>
      <c r="AB86" s="119">
        <v>1</v>
      </c>
      <c r="AC86" s="119">
        <v>1</v>
      </c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119"/>
      <c r="CA86" s="119">
        <v>1</v>
      </c>
      <c r="CB86" s="119">
        <v>1</v>
      </c>
      <c r="CZ86" s="76">
        <v>1</v>
      </c>
    </row>
    <row r="87" spans="1:104" x14ac:dyDescent="0.2">
      <c r="A87" s="120"/>
      <c r="B87" s="121"/>
      <c r="C87" s="169" t="s">
        <v>153</v>
      </c>
      <c r="D87" s="170"/>
      <c r="E87" s="124">
        <v>31</v>
      </c>
      <c r="F87" s="125"/>
      <c r="G87" s="126"/>
      <c r="H87" s="127"/>
      <c r="I87" s="122"/>
      <c r="K87" s="122"/>
      <c r="M87" s="128" t="s">
        <v>153</v>
      </c>
      <c r="O87" s="10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29" t="str">
        <f>C86</f>
        <v>Postřik živičný spojovací z asfaltu 0,5-0,7 kg/m2</v>
      </c>
      <c r="BE87" s="119"/>
      <c r="BF87" s="119"/>
      <c r="BG87" s="119"/>
      <c r="BH87" s="119"/>
      <c r="BI87" s="119"/>
      <c r="BJ87" s="119"/>
      <c r="BK87" s="119"/>
    </row>
    <row r="88" spans="1:104" x14ac:dyDescent="0.2">
      <c r="A88" s="110">
        <v>32</v>
      </c>
      <c r="B88" s="111" t="s">
        <v>154</v>
      </c>
      <c r="C88" s="112" t="s">
        <v>155</v>
      </c>
      <c r="D88" s="113" t="s">
        <v>35</v>
      </c>
      <c r="E88" s="114">
        <v>31</v>
      </c>
      <c r="F88" s="115"/>
      <c r="G88" s="116">
        <f>E88*F88</f>
        <v>0</v>
      </c>
      <c r="H88" s="117">
        <v>0.12715000000000001</v>
      </c>
      <c r="I88" s="118">
        <f>E88*H88</f>
        <v>3.9416500000000005</v>
      </c>
      <c r="J88" s="117">
        <v>0</v>
      </c>
      <c r="K88" s="118">
        <f>E88*J88</f>
        <v>0</v>
      </c>
      <c r="O88" s="109"/>
      <c r="Z88" s="119"/>
      <c r="AA88" s="119">
        <v>1</v>
      </c>
      <c r="AB88" s="119">
        <v>1</v>
      </c>
      <c r="AC88" s="119">
        <v>1</v>
      </c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CA88" s="119">
        <v>1</v>
      </c>
      <c r="CB88" s="119">
        <v>1</v>
      </c>
      <c r="CZ88" s="76">
        <v>1</v>
      </c>
    </row>
    <row r="89" spans="1:104" x14ac:dyDescent="0.2">
      <c r="A89" s="120"/>
      <c r="B89" s="121"/>
      <c r="C89" s="169" t="s">
        <v>153</v>
      </c>
      <c r="D89" s="170"/>
      <c r="E89" s="124">
        <v>31</v>
      </c>
      <c r="F89" s="125"/>
      <c r="G89" s="126"/>
      <c r="H89" s="127"/>
      <c r="I89" s="122"/>
      <c r="K89" s="122"/>
      <c r="M89" s="128" t="s">
        <v>153</v>
      </c>
      <c r="O89" s="10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29" t="str">
        <f>C88</f>
        <v>Beton asfalt. ACO 8,ACO 11,ACO 16, š.nad 3 m, 5 cm</v>
      </c>
      <c r="BE89" s="119"/>
      <c r="BF89" s="119"/>
      <c r="BG89" s="119"/>
      <c r="BH89" s="119"/>
      <c r="BI89" s="119"/>
      <c r="BJ89" s="119"/>
      <c r="BK89" s="119"/>
    </row>
    <row r="90" spans="1:104" ht="22.5" x14ac:dyDescent="0.2">
      <c r="A90" s="110">
        <v>33</v>
      </c>
      <c r="B90" s="111" t="s">
        <v>156</v>
      </c>
      <c r="C90" s="112" t="s">
        <v>157</v>
      </c>
      <c r="D90" s="113" t="s">
        <v>35</v>
      </c>
      <c r="E90" s="114">
        <v>85</v>
      </c>
      <c r="F90" s="115"/>
      <c r="G90" s="116">
        <f>E90*F90</f>
        <v>0</v>
      </c>
      <c r="H90" s="117">
        <v>8.4000000000000005E-2</v>
      </c>
      <c r="I90" s="118">
        <f>E90*H90</f>
        <v>7.1400000000000006</v>
      </c>
      <c r="J90" s="117">
        <v>0</v>
      </c>
      <c r="K90" s="118">
        <f>E90*J90</f>
        <v>0</v>
      </c>
      <c r="O90" s="109"/>
      <c r="Z90" s="119"/>
      <c r="AA90" s="119">
        <v>1</v>
      </c>
      <c r="AB90" s="119">
        <v>1</v>
      </c>
      <c r="AC90" s="119">
        <v>1</v>
      </c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19"/>
      <c r="BK90" s="119"/>
      <c r="CA90" s="119">
        <v>1</v>
      </c>
      <c r="CB90" s="119">
        <v>1</v>
      </c>
      <c r="CZ90" s="76">
        <v>1</v>
      </c>
    </row>
    <row r="91" spans="1:104" x14ac:dyDescent="0.2">
      <c r="A91" s="110">
        <v>34</v>
      </c>
      <c r="B91" s="111" t="s">
        <v>158</v>
      </c>
      <c r="C91" s="112" t="s">
        <v>159</v>
      </c>
      <c r="D91" s="113" t="s">
        <v>131</v>
      </c>
      <c r="E91" s="114">
        <v>74</v>
      </c>
      <c r="F91" s="115"/>
      <c r="G91" s="116">
        <f>E91*F91</f>
        <v>0</v>
      </c>
      <c r="H91" s="117">
        <v>0</v>
      </c>
      <c r="I91" s="118">
        <f>E91*H91</f>
        <v>0</v>
      </c>
      <c r="J91" s="117">
        <v>0</v>
      </c>
      <c r="K91" s="118">
        <f>E91*J91</f>
        <v>0</v>
      </c>
      <c r="O91" s="109"/>
      <c r="Z91" s="119"/>
      <c r="AA91" s="119">
        <v>1</v>
      </c>
      <c r="AB91" s="119">
        <v>1</v>
      </c>
      <c r="AC91" s="119">
        <v>1</v>
      </c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  <c r="BH91" s="119"/>
      <c r="BI91" s="119"/>
      <c r="BJ91" s="119"/>
      <c r="BK91" s="119"/>
      <c r="CA91" s="119">
        <v>1</v>
      </c>
      <c r="CB91" s="119">
        <v>1</v>
      </c>
      <c r="CZ91" s="76">
        <v>1</v>
      </c>
    </row>
    <row r="92" spans="1:104" x14ac:dyDescent="0.2">
      <c r="A92" s="120"/>
      <c r="B92" s="121"/>
      <c r="C92" s="169" t="s">
        <v>160</v>
      </c>
      <c r="D92" s="170"/>
      <c r="E92" s="124">
        <v>74</v>
      </c>
      <c r="F92" s="125"/>
      <c r="G92" s="126"/>
      <c r="H92" s="127"/>
      <c r="I92" s="122"/>
      <c r="K92" s="122"/>
      <c r="M92" s="128" t="s">
        <v>160</v>
      </c>
      <c r="O92" s="10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29" t="str">
        <f>C91</f>
        <v>Dilatační spáry řezané příčné 9 mm,zalítí za tepla</v>
      </c>
      <c r="BE92" s="119"/>
      <c r="BF92" s="119"/>
      <c r="BG92" s="119"/>
      <c r="BH92" s="119"/>
      <c r="BI92" s="119"/>
      <c r="BJ92" s="119"/>
      <c r="BK92" s="119"/>
    </row>
    <row r="93" spans="1:104" x14ac:dyDescent="0.2">
      <c r="A93" s="110">
        <v>35</v>
      </c>
      <c r="B93" s="111" t="s">
        <v>161</v>
      </c>
      <c r="C93" s="112" t="s">
        <v>162</v>
      </c>
      <c r="D93" s="113" t="s">
        <v>119</v>
      </c>
      <c r="E93" s="114">
        <v>11.10056</v>
      </c>
      <c r="F93" s="115"/>
      <c r="G93" s="116">
        <f>E93*F93</f>
        <v>0</v>
      </c>
      <c r="H93" s="117">
        <v>0</v>
      </c>
      <c r="I93" s="118">
        <f>E93*H93</f>
        <v>0</v>
      </c>
      <c r="J93" s="117"/>
      <c r="K93" s="118">
        <f>E93*J93</f>
        <v>0</v>
      </c>
      <c r="O93" s="109"/>
      <c r="Z93" s="119"/>
      <c r="AA93" s="119">
        <v>7</v>
      </c>
      <c r="AB93" s="119">
        <v>1</v>
      </c>
      <c r="AC93" s="119">
        <v>2</v>
      </c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CA93" s="119">
        <v>7</v>
      </c>
      <c r="CB93" s="119">
        <v>1</v>
      </c>
      <c r="CZ93" s="76">
        <v>1</v>
      </c>
    </row>
    <row r="94" spans="1:104" x14ac:dyDescent="0.2">
      <c r="A94" s="130" t="s">
        <v>36</v>
      </c>
      <c r="B94" s="131" t="s">
        <v>146</v>
      </c>
      <c r="C94" s="132" t="s">
        <v>147</v>
      </c>
      <c r="D94" s="133"/>
      <c r="E94" s="134"/>
      <c r="F94" s="134"/>
      <c r="G94" s="135">
        <f>SUM(G83:G93)</f>
        <v>0</v>
      </c>
      <c r="H94" s="136"/>
      <c r="I94" s="137">
        <f>SUM(I83:I93)</f>
        <v>11.100560000000002</v>
      </c>
      <c r="J94" s="138"/>
      <c r="K94" s="137">
        <f>SUM(K83:K93)</f>
        <v>0</v>
      </c>
      <c r="O94" s="109"/>
      <c r="X94" s="139">
        <f>K94</f>
        <v>0</v>
      </c>
      <c r="Y94" s="139"/>
      <c r="Z94" s="140">
        <f>G94</f>
        <v>0</v>
      </c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41"/>
      <c r="BB94" s="141"/>
      <c r="BC94" s="141"/>
      <c r="BD94" s="141"/>
      <c r="BE94" s="141"/>
      <c r="BF94" s="141"/>
      <c r="BG94" s="119"/>
      <c r="BH94" s="119"/>
      <c r="BI94" s="119"/>
      <c r="BJ94" s="119"/>
      <c r="BK94" s="119"/>
    </row>
    <row r="95" spans="1:104" ht="14.25" customHeight="1" x14ac:dyDescent="0.2">
      <c r="A95" s="101" t="s">
        <v>32</v>
      </c>
      <c r="B95" s="102" t="s">
        <v>163</v>
      </c>
      <c r="C95" s="103" t="s">
        <v>164</v>
      </c>
      <c r="D95" s="104"/>
      <c r="E95" s="105"/>
      <c r="F95" s="105"/>
      <c r="G95" s="106"/>
      <c r="H95" s="107"/>
      <c r="I95" s="108"/>
      <c r="J95" s="107"/>
      <c r="K95" s="108"/>
      <c r="O95" s="109"/>
    </row>
    <row r="96" spans="1:104" x14ac:dyDescent="0.2">
      <c r="A96" s="110">
        <v>36</v>
      </c>
      <c r="B96" s="111" t="s">
        <v>165</v>
      </c>
      <c r="C96" s="112" t="s">
        <v>166</v>
      </c>
      <c r="D96" s="113" t="s">
        <v>35</v>
      </c>
      <c r="E96" s="114">
        <v>437.9</v>
      </c>
      <c r="F96" s="115"/>
      <c r="G96" s="116">
        <f>E96*F96</f>
        <v>0</v>
      </c>
      <c r="H96" s="117">
        <v>0.29160000000000003</v>
      </c>
      <c r="I96" s="118">
        <f>E96*H96</f>
        <v>127.69164000000001</v>
      </c>
      <c r="J96" s="117">
        <v>0</v>
      </c>
      <c r="K96" s="118">
        <f>E96*J96</f>
        <v>0</v>
      </c>
      <c r="O96" s="109"/>
      <c r="Z96" s="119"/>
      <c r="AA96" s="119">
        <v>1</v>
      </c>
      <c r="AB96" s="119">
        <v>1</v>
      </c>
      <c r="AC96" s="119">
        <v>1</v>
      </c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  <c r="BH96" s="119"/>
      <c r="BI96" s="119"/>
      <c r="BJ96" s="119"/>
      <c r="BK96" s="119"/>
      <c r="CA96" s="119">
        <v>1</v>
      </c>
      <c r="CB96" s="119">
        <v>1</v>
      </c>
      <c r="CZ96" s="76">
        <v>1</v>
      </c>
    </row>
    <row r="97" spans="1:104" x14ac:dyDescent="0.2">
      <c r="A97" s="120"/>
      <c r="B97" s="121"/>
      <c r="C97" s="169" t="s">
        <v>92</v>
      </c>
      <c r="D97" s="170"/>
      <c r="E97" s="124">
        <v>133.19999999999999</v>
      </c>
      <c r="F97" s="125"/>
      <c r="G97" s="126"/>
      <c r="H97" s="127"/>
      <c r="I97" s="122"/>
      <c r="K97" s="122"/>
      <c r="M97" s="128" t="s">
        <v>92</v>
      </c>
      <c r="O97" s="10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29" t="e">
        <f>#REF!</f>
        <v>#REF!</v>
      </c>
      <c r="BE97" s="119"/>
      <c r="BF97" s="119"/>
      <c r="BG97" s="119"/>
      <c r="BH97" s="119"/>
      <c r="BI97" s="119"/>
      <c r="BJ97" s="119"/>
      <c r="BK97" s="119"/>
    </row>
    <row r="98" spans="1:104" x14ac:dyDescent="0.2">
      <c r="A98" s="120"/>
      <c r="B98" s="121"/>
      <c r="C98" s="169" t="s">
        <v>93</v>
      </c>
      <c r="D98" s="170"/>
      <c r="E98" s="124">
        <v>284.89999999999998</v>
      </c>
      <c r="F98" s="125"/>
      <c r="G98" s="126"/>
      <c r="H98" s="127"/>
      <c r="I98" s="122"/>
      <c r="K98" s="122"/>
      <c r="M98" s="128" t="s">
        <v>93</v>
      </c>
      <c r="O98" s="10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19"/>
      <c r="AU98" s="119"/>
      <c r="AV98" s="119"/>
      <c r="AW98" s="119"/>
      <c r="AX98" s="119"/>
      <c r="AY98" s="119"/>
      <c r="AZ98" s="119"/>
      <c r="BA98" s="119"/>
      <c r="BB98" s="119"/>
      <c r="BC98" s="119"/>
      <c r="BD98" s="129" t="str">
        <f>C97</f>
        <v>111*1,2</v>
      </c>
      <c r="BE98" s="119"/>
      <c r="BF98" s="119"/>
      <c r="BG98" s="119"/>
      <c r="BH98" s="119"/>
      <c r="BI98" s="119"/>
      <c r="BJ98" s="119"/>
      <c r="BK98" s="119"/>
    </row>
    <row r="99" spans="1:104" x14ac:dyDescent="0.2">
      <c r="A99" s="120"/>
      <c r="B99" s="121"/>
      <c r="C99" s="169" t="s">
        <v>94</v>
      </c>
      <c r="D99" s="170"/>
      <c r="E99" s="124">
        <v>19.8</v>
      </c>
      <c r="F99" s="125"/>
      <c r="G99" s="126"/>
      <c r="H99" s="127"/>
      <c r="I99" s="122"/>
      <c r="K99" s="122"/>
      <c r="M99" s="128" t="s">
        <v>94</v>
      </c>
      <c r="O99" s="10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29" t="str">
        <f>C98</f>
        <v>259*1,1</v>
      </c>
      <c r="BE99" s="119"/>
      <c r="BF99" s="119"/>
      <c r="BG99" s="119"/>
      <c r="BH99" s="119"/>
      <c r="BI99" s="119"/>
      <c r="BJ99" s="119"/>
      <c r="BK99" s="119"/>
    </row>
    <row r="100" spans="1:104" x14ac:dyDescent="0.2">
      <c r="A100" s="110">
        <v>37</v>
      </c>
      <c r="B100" s="111" t="s">
        <v>167</v>
      </c>
      <c r="C100" s="112" t="s">
        <v>168</v>
      </c>
      <c r="D100" s="113" t="s">
        <v>35</v>
      </c>
      <c r="E100" s="114">
        <v>781</v>
      </c>
      <c r="F100" s="115"/>
      <c r="G100" s="116">
        <f>E100*F100</f>
        <v>0</v>
      </c>
      <c r="H100" s="117">
        <v>0.36834</v>
      </c>
      <c r="I100" s="118">
        <f>E100*H100</f>
        <v>287.67354</v>
      </c>
      <c r="J100" s="117">
        <v>0</v>
      </c>
      <c r="K100" s="118">
        <f>E100*J100</f>
        <v>0</v>
      </c>
      <c r="O100" s="109"/>
      <c r="Z100" s="119"/>
      <c r="AA100" s="119">
        <v>1</v>
      </c>
      <c r="AB100" s="119">
        <v>1</v>
      </c>
      <c r="AC100" s="119">
        <v>1</v>
      </c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19"/>
      <c r="BI100" s="119"/>
      <c r="BJ100" s="119"/>
      <c r="BK100" s="119"/>
      <c r="CA100" s="119">
        <v>1</v>
      </c>
      <c r="CB100" s="119">
        <v>1</v>
      </c>
      <c r="CZ100" s="76">
        <v>1</v>
      </c>
    </row>
    <row r="101" spans="1:104" x14ac:dyDescent="0.2">
      <c r="A101" s="120"/>
      <c r="B101" s="121"/>
      <c r="C101" s="169" t="s">
        <v>91</v>
      </c>
      <c r="D101" s="170"/>
      <c r="E101" s="124">
        <v>440</v>
      </c>
      <c r="F101" s="125"/>
      <c r="G101" s="126"/>
      <c r="H101" s="127"/>
      <c r="I101" s="122"/>
      <c r="K101" s="122"/>
      <c r="M101" s="128" t="s">
        <v>91</v>
      </c>
      <c r="O101" s="10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29" t="str">
        <f>C100</f>
        <v>Podklad z kam.drceného 0-63 s výplň.kamen. 15 cm</v>
      </c>
      <c r="BE101" s="119"/>
      <c r="BF101" s="119"/>
      <c r="BG101" s="119"/>
      <c r="BH101" s="119"/>
      <c r="BI101" s="119"/>
      <c r="BJ101" s="119"/>
      <c r="BK101" s="119"/>
    </row>
    <row r="102" spans="1:104" x14ac:dyDescent="0.2">
      <c r="A102" s="120"/>
      <c r="B102" s="121"/>
      <c r="C102" s="169" t="s">
        <v>93</v>
      </c>
      <c r="D102" s="170"/>
      <c r="E102" s="124">
        <v>284.89999999999998</v>
      </c>
      <c r="F102" s="125"/>
      <c r="G102" s="126"/>
      <c r="H102" s="127"/>
      <c r="I102" s="122"/>
      <c r="K102" s="122"/>
      <c r="M102" s="128" t="s">
        <v>93</v>
      </c>
      <c r="O102" s="10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29" t="str">
        <f>C101</f>
        <v>400*1,1</v>
      </c>
      <c r="BE102" s="119"/>
      <c r="BF102" s="119"/>
      <c r="BG102" s="119"/>
      <c r="BH102" s="119"/>
      <c r="BI102" s="119"/>
      <c r="BJ102" s="119"/>
      <c r="BK102" s="119"/>
    </row>
    <row r="103" spans="1:104" x14ac:dyDescent="0.2">
      <c r="A103" s="120"/>
      <c r="B103" s="121"/>
      <c r="C103" s="169" t="s">
        <v>94</v>
      </c>
      <c r="D103" s="170"/>
      <c r="E103" s="124">
        <v>19.8</v>
      </c>
      <c r="F103" s="125"/>
      <c r="G103" s="126"/>
      <c r="H103" s="127"/>
      <c r="I103" s="122"/>
      <c r="K103" s="122"/>
      <c r="M103" s="128" t="s">
        <v>94</v>
      </c>
      <c r="O103" s="10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29" t="str">
        <f>C102</f>
        <v>259*1,1</v>
      </c>
      <c r="BE103" s="119"/>
      <c r="BF103" s="119"/>
      <c r="BG103" s="119"/>
      <c r="BH103" s="119"/>
      <c r="BI103" s="119"/>
      <c r="BJ103" s="119"/>
      <c r="BK103" s="119"/>
    </row>
    <row r="104" spans="1:104" x14ac:dyDescent="0.2">
      <c r="A104" s="120"/>
      <c r="B104" s="121"/>
      <c r="C104" s="169" t="s">
        <v>169</v>
      </c>
      <c r="D104" s="170"/>
      <c r="E104" s="124">
        <v>9.9</v>
      </c>
      <c r="F104" s="125"/>
      <c r="G104" s="126"/>
      <c r="H104" s="127"/>
      <c r="I104" s="122"/>
      <c r="K104" s="122"/>
      <c r="M104" s="128" t="s">
        <v>169</v>
      </c>
      <c r="O104" s="10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29" t="str">
        <f>C103</f>
        <v>18*1,1</v>
      </c>
      <c r="BE104" s="119"/>
      <c r="BF104" s="119"/>
      <c r="BG104" s="119"/>
      <c r="BH104" s="119"/>
      <c r="BI104" s="119"/>
      <c r="BJ104" s="119"/>
      <c r="BK104" s="119"/>
    </row>
    <row r="105" spans="1:104" x14ac:dyDescent="0.2">
      <c r="A105" s="120"/>
      <c r="B105" s="121"/>
      <c r="C105" s="169" t="s">
        <v>170</v>
      </c>
      <c r="D105" s="170"/>
      <c r="E105" s="124">
        <v>26.4</v>
      </c>
      <c r="F105" s="125"/>
      <c r="G105" s="126"/>
      <c r="H105" s="127"/>
      <c r="I105" s="122"/>
      <c r="K105" s="122"/>
      <c r="M105" s="128" t="s">
        <v>170</v>
      </c>
      <c r="O105" s="10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29" t="str">
        <f>C104</f>
        <v>9*1,1</v>
      </c>
      <c r="BE105" s="119"/>
      <c r="BF105" s="119"/>
      <c r="BG105" s="119"/>
      <c r="BH105" s="119"/>
      <c r="BI105" s="119"/>
      <c r="BJ105" s="119"/>
      <c r="BK105" s="119"/>
    </row>
    <row r="106" spans="1:104" ht="22.5" x14ac:dyDescent="0.2">
      <c r="A106" s="110">
        <v>38</v>
      </c>
      <c r="B106" s="111" t="s">
        <v>171</v>
      </c>
      <c r="C106" s="112" t="s">
        <v>172</v>
      </c>
      <c r="D106" s="113" t="s">
        <v>48</v>
      </c>
      <c r="E106" s="114">
        <v>39.96</v>
      </c>
      <c r="F106" s="115"/>
      <c r="G106" s="116">
        <f>E106*F106</f>
        <v>0</v>
      </c>
      <c r="H106" s="117">
        <v>1.931</v>
      </c>
      <c r="I106" s="118">
        <f>E106*H106</f>
        <v>77.162760000000006</v>
      </c>
      <c r="J106" s="117">
        <v>0</v>
      </c>
      <c r="K106" s="118">
        <f>E106*J106</f>
        <v>0</v>
      </c>
      <c r="O106" s="109"/>
      <c r="Z106" s="119"/>
      <c r="AA106" s="119">
        <v>1</v>
      </c>
      <c r="AB106" s="119">
        <v>1</v>
      </c>
      <c r="AC106" s="119">
        <v>1</v>
      </c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  <c r="BH106" s="119"/>
      <c r="BI106" s="119"/>
      <c r="BJ106" s="119"/>
      <c r="BK106" s="119"/>
      <c r="CA106" s="119">
        <v>1</v>
      </c>
      <c r="CB106" s="119">
        <v>1</v>
      </c>
      <c r="CZ106" s="76">
        <v>1</v>
      </c>
    </row>
    <row r="107" spans="1:104" x14ac:dyDescent="0.2">
      <c r="A107" s="120"/>
      <c r="B107" s="121"/>
      <c r="C107" s="169" t="s">
        <v>173</v>
      </c>
      <c r="D107" s="170"/>
      <c r="E107" s="124">
        <v>39.96</v>
      </c>
      <c r="F107" s="125"/>
      <c r="G107" s="126"/>
      <c r="H107" s="127"/>
      <c r="I107" s="122"/>
      <c r="K107" s="122"/>
      <c r="M107" s="128" t="s">
        <v>173</v>
      </c>
      <c r="O107" s="10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19"/>
      <c r="BA107" s="119"/>
      <c r="BB107" s="119"/>
      <c r="BC107" s="119"/>
      <c r="BD107" s="129" t="str">
        <f>C106</f>
        <v>Podklad pro zpevnění z kameniva drceného 0 - 63 mm sanace</v>
      </c>
      <c r="BE107" s="119"/>
      <c r="BF107" s="119"/>
      <c r="BG107" s="119"/>
      <c r="BH107" s="119"/>
      <c r="BI107" s="119"/>
      <c r="BJ107" s="119"/>
      <c r="BK107" s="119"/>
    </row>
    <row r="108" spans="1:104" x14ac:dyDescent="0.2">
      <c r="A108" s="110">
        <v>39</v>
      </c>
      <c r="B108" s="111" t="s">
        <v>174</v>
      </c>
      <c r="C108" s="112" t="s">
        <v>175</v>
      </c>
      <c r="D108" s="113" t="s">
        <v>35</v>
      </c>
      <c r="E108" s="114">
        <v>111</v>
      </c>
      <c r="F108" s="115"/>
      <c r="G108" s="116">
        <f>E108*F108</f>
        <v>0</v>
      </c>
      <c r="H108" s="117">
        <v>0.378</v>
      </c>
      <c r="I108" s="118">
        <f>E108*H108</f>
        <v>41.957999999999998</v>
      </c>
      <c r="J108" s="117">
        <v>0</v>
      </c>
      <c r="K108" s="118">
        <f>E108*J108</f>
        <v>0</v>
      </c>
      <c r="O108" s="109"/>
      <c r="Z108" s="119"/>
      <c r="AA108" s="119">
        <v>1</v>
      </c>
      <c r="AB108" s="119">
        <v>0</v>
      </c>
      <c r="AC108" s="119">
        <v>0</v>
      </c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19"/>
      <c r="BF108" s="119"/>
      <c r="BG108" s="119"/>
      <c r="BH108" s="119"/>
      <c r="BI108" s="119"/>
      <c r="BJ108" s="119"/>
      <c r="BK108" s="119"/>
      <c r="CA108" s="119">
        <v>1</v>
      </c>
      <c r="CB108" s="119">
        <v>0</v>
      </c>
      <c r="CZ108" s="76">
        <v>1</v>
      </c>
    </row>
    <row r="109" spans="1:104" x14ac:dyDescent="0.2">
      <c r="A109" s="110">
        <v>40</v>
      </c>
      <c r="B109" s="111" t="s">
        <v>176</v>
      </c>
      <c r="C109" s="112" t="s">
        <v>177</v>
      </c>
      <c r="D109" s="113" t="s">
        <v>35</v>
      </c>
      <c r="E109" s="114">
        <v>710</v>
      </c>
      <c r="F109" s="115"/>
      <c r="G109" s="116">
        <f>E109*F109</f>
        <v>0</v>
      </c>
      <c r="H109" s="117">
        <v>0.25335999999999997</v>
      </c>
      <c r="I109" s="118">
        <f>E109*H109</f>
        <v>179.88559999999998</v>
      </c>
      <c r="J109" s="117">
        <v>0</v>
      </c>
      <c r="K109" s="118">
        <f>E109*J109</f>
        <v>0</v>
      </c>
      <c r="O109" s="109"/>
      <c r="Z109" s="119"/>
      <c r="AA109" s="119">
        <v>1</v>
      </c>
      <c r="AB109" s="119">
        <v>1</v>
      </c>
      <c r="AC109" s="119">
        <v>1</v>
      </c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9"/>
      <c r="BI109" s="119"/>
      <c r="BJ109" s="119"/>
      <c r="BK109" s="119"/>
      <c r="CA109" s="119">
        <v>1</v>
      </c>
      <c r="CB109" s="119">
        <v>1</v>
      </c>
      <c r="CZ109" s="76">
        <v>1</v>
      </c>
    </row>
    <row r="110" spans="1:104" x14ac:dyDescent="0.2">
      <c r="A110" s="120"/>
      <c r="B110" s="121"/>
      <c r="C110" s="169" t="s">
        <v>178</v>
      </c>
      <c r="D110" s="170"/>
      <c r="E110" s="124">
        <v>400</v>
      </c>
      <c r="F110" s="125"/>
      <c r="G110" s="126"/>
      <c r="H110" s="127"/>
      <c r="I110" s="122"/>
      <c r="K110" s="122"/>
      <c r="M110" s="128">
        <v>400</v>
      </c>
      <c r="O110" s="10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29" t="e">
        <f>#REF!</f>
        <v>#REF!</v>
      </c>
      <c r="BE110" s="119"/>
      <c r="BF110" s="119"/>
      <c r="BG110" s="119"/>
      <c r="BH110" s="119"/>
      <c r="BI110" s="119"/>
      <c r="BJ110" s="119"/>
      <c r="BK110" s="119"/>
    </row>
    <row r="111" spans="1:104" x14ac:dyDescent="0.2">
      <c r="A111" s="120"/>
      <c r="B111" s="121"/>
      <c r="C111" s="169" t="s">
        <v>179</v>
      </c>
      <c r="D111" s="170"/>
      <c r="E111" s="124">
        <v>277</v>
      </c>
      <c r="F111" s="125"/>
      <c r="G111" s="126"/>
      <c r="H111" s="127"/>
      <c r="I111" s="122"/>
      <c r="K111" s="122"/>
      <c r="M111" s="128" t="s">
        <v>179</v>
      </c>
      <c r="O111" s="10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29" t="str">
        <f>C110</f>
        <v>400</v>
      </c>
      <c r="BE111" s="119"/>
      <c r="BF111" s="119"/>
      <c r="BG111" s="119"/>
      <c r="BH111" s="119"/>
      <c r="BI111" s="119"/>
      <c r="BJ111" s="119"/>
      <c r="BK111" s="119"/>
    </row>
    <row r="112" spans="1:104" x14ac:dyDescent="0.2">
      <c r="A112" s="120"/>
      <c r="B112" s="121"/>
      <c r="C112" s="169" t="s">
        <v>180</v>
      </c>
      <c r="D112" s="170"/>
      <c r="E112" s="124">
        <v>33</v>
      </c>
      <c r="F112" s="125"/>
      <c r="G112" s="126"/>
      <c r="H112" s="127"/>
      <c r="I112" s="122"/>
      <c r="K112" s="122"/>
      <c r="M112" s="128" t="s">
        <v>180</v>
      </c>
      <c r="O112" s="10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19"/>
      <c r="BD112" s="129" t="str">
        <f>C111</f>
        <v>259+18</v>
      </c>
      <c r="BE112" s="119"/>
      <c r="BF112" s="119"/>
      <c r="BG112" s="119"/>
      <c r="BH112" s="119"/>
      <c r="BI112" s="119"/>
      <c r="BJ112" s="119"/>
      <c r="BK112" s="119"/>
    </row>
    <row r="113" spans="1:104" x14ac:dyDescent="0.2">
      <c r="A113" s="110">
        <v>41</v>
      </c>
      <c r="B113" s="111" t="s">
        <v>181</v>
      </c>
      <c r="C113" s="112" t="s">
        <v>182</v>
      </c>
      <c r="D113" s="113" t="s">
        <v>35</v>
      </c>
      <c r="E113" s="114">
        <v>24</v>
      </c>
      <c r="F113" s="115"/>
      <c r="G113" s="116">
        <f>E113*F113</f>
        <v>0</v>
      </c>
      <c r="H113" s="117">
        <v>0.63290999999999997</v>
      </c>
      <c r="I113" s="118">
        <f>E113*H113</f>
        <v>15.18984</v>
      </c>
      <c r="J113" s="117">
        <v>0</v>
      </c>
      <c r="K113" s="118">
        <f>E113*J113</f>
        <v>0</v>
      </c>
      <c r="O113" s="109"/>
      <c r="Z113" s="119"/>
      <c r="AA113" s="119">
        <v>1</v>
      </c>
      <c r="AB113" s="119">
        <v>1</v>
      </c>
      <c r="AC113" s="119">
        <v>1</v>
      </c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  <c r="BE113" s="119"/>
      <c r="BF113" s="119"/>
      <c r="BG113" s="119"/>
      <c r="BH113" s="119"/>
      <c r="BI113" s="119"/>
      <c r="BJ113" s="119"/>
      <c r="BK113" s="119"/>
      <c r="CA113" s="119">
        <v>1</v>
      </c>
      <c r="CB113" s="119">
        <v>1</v>
      </c>
      <c r="CZ113" s="76">
        <v>1</v>
      </c>
    </row>
    <row r="114" spans="1:104" x14ac:dyDescent="0.2">
      <c r="A114" s="120"/>
      <c r="B114" s="121"/>
      <c r="C114" s="169" t="s">
        <v>183</v>
      </c>
      <c r="D114" s="170"/>
      <c r="E114" s="124">
        <v>24</v>
      </c>
      <c r="F114" s="125"/>
      <c r="G114" s="126"/>
      <c r="H114" s="127"/>
      <c r="I114" s="122"/>
      <c r="K114" s="122"/>
      <c r="M114" s="128" t="s">
        <v>183</v>
      </c>
      <c r="O114" s="10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29" t="str">
        <f>C113</f>
        <v>Podklad z prostého betonu tř. II  tloušťky 25 cm</v>
      </c>
      <c r="BE114" s="119"/>
      <c r="BF114" s="119"/>
      <c r="BG114" s="119"/>
      <c r="BH114" s="119"/>
      <c r="BI114" s="119"/>
      <c r="BJ114" s="119"/>
      <c r="BK114" s="119"/>
    </row>
    <row r="115" spans="1:104" x14ac:dyDescent="0.2">
      <c r="A115" s="110">
        <v>42</v>
      </c>
      <c r="B115" s="111" t="s">
        <v>184</v>
      </c>
      <c r="C115" s="112" t="s">
        <v>185</v>
      </c>
      <c r="D115" s="113" t="s">
        <v>35</v>
      </c>
      <c r="E115" s="114">
        <v>135</v>
      </c>
      <c r="F115" s="115"/>
      <c r="G115" s="116">
        <f>E115*F115</f>
        <v>0</v>
      </c>
      <c r="H115" s="117">
        <v>0.31387999999999999</v>
      </c>
      <c r="I115" s="118">
        <f>E115*H115</f>
        <v>42.373799999999996</v>
      </c>
      <c r="J115" s="117">
        <v>0</v>
      </c>
      <c r="K115" s="118">
        <f>E115*J115</f>
        <v>0</v>
      </c>
      <c r="O115" s="109"/>
      <c r="Z115" s="119"/>
      <c r="AA115" s="119">
        <v>1</v>
      </c>
      <c r="AB115" s="119">
        <v>1</v>
      </c>
      <c r="AC115" s="119">
        <v>1</v>
      </c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  <c r="BI115" s="119"/>
      <c r="BJ115" s="119"/>
      <c r="BK115" s="119"/>
      <c r="CA115" s="119">
        <v>1</v>
      </c>
      <c r="CB115" s="119">
        <v>1</v>
      </c>
      <c r="CZ115" s="76">
        <v>1</v>
      </c>
    </row>
    <row r="116" spans="1:104" x14ac:dyDescent="0.2">
      <c r="A116" s="120"/>
      <c r="B116" s="121"/>
      <c r="C116" s="169" t="s">
        <v>186</v>
      </c>
      <c r="D116" s="170"/>
      <c r="E116" s="124">
        <v>135</v>
      </c>
      <c r="F116" s="125"/>
      <c r="G116" s="126"/>
      <c r="H116" s="127"/>
      <c r="I116" s="122"/>
      <c r="K116" s="122"/>
      <c r="M116" s="128">
        <v>135</v>
      </c>
      <c r="O116" s="10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19"/>
      <c r="BD116" s="129" t="str">
        <f>C115</f>
        <v>Kladení dlažby drobné kostky, lože z MC tl. 5 cm</v>
      </c>
      <c r="BE116" s="119"/>
      <c r="BF116" s="119"/>
      <c r="BG116" s="119"/>
      <c r="BH116" s="119"/>
      <c r="BI116" s="119"/>
      <c r="BJ116" s="119"/>
      <c r="BK116" s="119"/>
    </row>
    <row r="117" spans="1:104" x14ac:dyDescent="0.2">
      <c r="A117" s="110">
        <v>43</v>
      </c>
      <c r="B117" s="111" t="s">
        <v>187</v>
      </c>
      <c r="C117" s="112" t="s">
        <v>188</v>
      </c>
      <c r="D117" s="113" t="s">
        <v>35</v>
      </c>
      <c r="E117" s="114">
        <v>310</v>
      </c>
      <c r="F117" s="115"/>
      <c r="G117" s="116">
        <f>E117*F117</f>
        <v>0</v>
      </c>
      <c r="H117" s="117">
        <v>7.3899999999999993E-2</v>
      </c>
      <c r="I117" s="118">
        <f>E117*H117</f>
        <v>22.908999999999999</v>
      </c>
      <c r="J117" s="117">
        <v>0</v>
      </c>
      <c r="K117" s="118">
        <f>E117*J117</f>
        <v>0</v>
      </c>
      <c r="O117" s="109"/>
      <c r="Z117" s="119"/>
      <c r="AA117" s="119">
        <v>1</v>
      </c>
      <c r="AB117" s="119">
        <v>1</v>
      </c>
      <c r="AC117" s="119">
        <v>1</v>
      </c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19"/>
      <c r="BE117" s="119"/>
      <c r="BF117" s="119"/>
      <c r="BG117" s="119"/>
      <c r="BH117" s="119"/>
      <c r="BI117" s="119"/>
      <c r="BJ117" s="119"/>
      <c r="BK117" s="119"/>
      <c r="CA117" s="119">
        <v>1</v>
      </c>
      <c r="CB117" s="119">
        <v>1</v>
      </c>
      <c r="CZ117" s="76">
        <v>1</v>
      </c>
    </row>
    <row r="118" spans="1:104" x14ac:dyDescent="0.2">
      <c r="A118" s="120"/>
      <c r="B118" s="121"/>
      <c r="C118" s="169" t="s">
        <v>179</v>
      </c>
      <c r="D118" s="170"/>
      <c r="E118" s="124">
        <v>277</v>
      </c>
      <c r="F118" s="125"/>
      <c r="G118" s="126"/>
      <c r="H118" s="127"/>
      <c r="I118" s="122"/>
      <c r="K118" s="122"/>
      <c r="M118" s="128" t="s">
        <v>179</v>
      </c>
      <c r="O118" s="10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29" t="e">
        <f>#REF!</f>
        <v>#REF!</v>
      </c>
      <c r="BE118" s="119"/>
      <c r="BF118" s="119"/>
      <c r="BG118" s="119"/>
      <c r="BH118" s="119"/>
      <c r="BI118" s="119"/>
      <c r="BJ118" s="119"/>
      <c r="BK118" s="119"/>
    </row>
    <row r="119" spans="1:104" x14ac:dyDescent="0.2">
      <c r="A119" s="120"/>
      <c r="B119" s="121"/>
      <c r="C119" s="169" t="s">
        <v>180</v>
      </c>
      <c r="D119" s="170"/>
      <c r="E119" s="124">
        <v>33</v>
      </c>
      <c r="F119" s="125"/>
      <c r="G119" s="126"/>
      <c r="H119" s="127"/>
      <c r="I119" s="122"/>
      <c r="K119" s="122"/>
      <c r="M119" s="128" t="s">
        <v>180</v>
      </c>
      <c r="O119" s="10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29" t="str">
        <f>C118</f>
        <v>259+18</v>
      </c>
      <c r="BE119" s="119"/>
      <c r="BF119" s="119"/>
      <c r="BG119" s="119"/>
      <c r="BH119" s="119"/>
      <c r="BI119" s="119"/>
      <c r="BJ119" s="119"/>
      <c r="BK119" s="119"/>
    </row>
    <row r="120" spans="1:104" x14ac:dyDescent="0.2">
      <c r="A120" s="110">
        <v>44</v>
      </c>
      <c r="B120" s="111" t="s">
        <v>189</v>
      </c>
      <c r="C120" s="112" t="s">
        <v>190</v>
      </c>
      <c r="D120" s="113" t="s">
        <v>35</v>
      </c>
      <c r="E120" s="114">
        <v>111</v>
      </c>
      <c r="F120" s="115"/>
      <c r="G120" s="116">
        <f>E120*F120</f>
        <v>0</v>
      </c>
      <c r="H120" s="117">
        <v>9.2799999999999994E-2</v>
      </c>
      <c r="I120" s="118">
        <f>E120*H120</f>
        <v>10.300799999999999</v>
      </c>
      <c r="J120" s="117">
        <v>0</v>
      </c>
      <c r="K120" s="118">
        <f>E120*J120</f>
        <v>0</v>
      </c>
      <c r="O120" s="109"/>
      <c r="Z120" s="119"/>
      <c r="AA120" s="119">
        <v>1</v>
      </c>
      <c r="AB120" s="119">
        <v>1</v>
      </c>
      <c r="AC120" s="119">
        <v>1</v>
      </c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CA120" s="119">
        <v>1</v>
      </c>
      <c r="CB120" s="119">
        <v>1</v>
      </c>
      <c r="CZ120" s="76">
        <v>1</v>
      </c>
    </row>
    <row r="121" spans="1:104" x14ac:dyDescent="0.2">
      <c r="A121" s="110">
        <v>45</v>
      </c>
      <c r="B121" s="111" t="s">
        <v>191</v>
      </c>
      <c r="C121" s="112" t="s">
        <v>192</v>
      </c>
      <c r="D121" s="113" t="s">
        <v>35</v>
      </c>
      <c r="E121" s="114">
        <v>418</v>
      </c>
      <c r="F121" s="115"/>
      <c r="G121" s="116">
        <f>E121*F121</f>
        <v>0</v>
      </c>
      <c r="H121" s="117">
        <v>0</v>
      </c>
      <c r="I121" s="118">
        <f>E121*H121</f>
        <v>0</v>
      </c>
      <c r="J121" s="117">
        <v>0</v>
      </c>
      <c r="K121" s="118">
        <f>E121*J121</f>
        <v>0</v>
      </c>
      <c r="O121" s="109"/>
      <c r="Z121" s="119"/>
      <c r="AA121" s="119">
        <v>1</v>
      </c>
      <c r="AB121" s="119">
        <v>1</v>
      </c>
      <c r="AC121" s="119">
        <v>1</v>
      </c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I121" s="119"/>
      <c r="BJ121" s="119"/>
      <c r="BK121" s="119"/>
      <c r="CA121" s="119">
        <v>1</v>
      </c>
      <c r="CB121" s="119">
        <v>1</v>
      </c>
      <c r="CZ121" s="76">
        <v>1</v>
      </c>
    </row>
    <row r="122" spans="1:104" x14ac:dyDescent="0.2">
      <c r="A122" s="120"/>
      <c r="B122" s="121"/>
      <c r="C122" s="169" t="s">
        <v>193</v>
      </c>
      <c r="D122" s="170"/>
      <c r="E122" s="124">
        <v>418</v>
      </c>
      <c r="F122" s="125"/>
      <c r="G122" s="126"/>
      <c r="H122" s="127"/>
      <c r="I122" s="122"/>
      <c r="K122" s="122"/>
      <c r="M122" s="128" t="s">
        <v>193</v>
      </c>
      <c r="O122" s="10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29" t="e">
        <f>#REF!</f>
        <v>#REF!</v>
      </c>
      <c r="BE122" s="119"/>
      <c r="BF122" s="119"/>
      <c r="BG122" s="119"/>
      <c r="BH122" s="119"/>
      <c r="BI122" s="119"/>
      <c r="BJ122" s="119"/>
      <c r="BK122" s="119"/>
    </row>
    <row r="123" spans="1:104" x14ac:dyDescent="0.2">
      <c r="A123" s="110">
        <v>46</v>
      </c>
      <c r="B123" s="111" t="s">
        <v>194</v>
      </c>
      <c r="C123" s="112" t="s">
        <v>195</v>
      </c>
      <c r="D123" s="113" t="s">
        <v>35</v>
      </c>
      <c r="E123" s="114">
        <v>135</v>
      </c>
      <c r="F123" s="115"/>
      <c r="G123" s="116">
        <f>E123*F123</f>
        <v>0</v>
      </c>
      <c r="H123" s="117">
        <v>0</v>
      </c>
      <c r="I123" s="118">
        <f>E123*H123</f>
        <v>0</v>
      </c>
      <c r="J123" s="117">
        <v>0</v>
      </c>
      <c r="K123" s="118">
        <f>E123*J123</f>
        <v>0</v>
      </c>
      <c r="O123" s="109"/>
      <c r="Z123" s="119"/>
      <c r="AA123" s="119">
        <v>1</v>
      </c>
      <c r="AB123" s="119">
        <v>1</v>
      </c>
      <c r="AC123" s="119">
        <v>1</v>
      </c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CA123" s="119">
        <v>1</v>
      </c>
      <c r="CB123" s="119">
        <v>1</v>
      </c>
      <c r="CZ123" s="76">
        <v>1</v>
      </c>
    </row>
    <row r="124" spans="1:104" x14ac:dyDescent="0.2">
      <c r="A124" s="110">
        <v>47</v>
      </c>
      <c r="B124" s="111" t="s">
        <v>196</v>
      </c>
      <c r="C124" s="112" t="s">
        <v>197</v>
      </c>
      <c r="D124" s="113" t="s">
        <v>131</v>
      </c>
      <c r="E124" s="114">
        <v>190</v>
      </c>
      <c r="F124" s="115"/>
      <c r="G124" s="116">
        <f>E124*F124</f>
        <v>0</v>
      </c>
      <c r="H124" s="117">
        <v>3.3E-4</v>
      </c>
      <c r="I124" s="118">
        <f>E124*H124</f>
        <v>6.2700000000000006E-2</v>
      </c>
      <c r="J124" s="117">
        <v>0</v>
      </c>
      <c r="K124" s="118">
        <f>E124*J124</f>
        <v>0</v>
      </c>
      <c r="O124" s="109"/>
      <c r="Z124" s="119"/>
      <c r="AA124" s="119">
        <v>1</v>
      </c>
      <c r="AB124" s="119">
        <v>1</v>
      </c>
      <c r="AC124" s="119">
        <v>1</v>
      </c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CA124" s="119">
        <v>1</v>
      </c>
      <c r="CB124" s="119">
        <v>1</v>
      </c>
      <c r="CZ124" s="76">
        <v>1</v>
      </c>
    </row>
    <row r="125" spans="1:104" x14ac:dyDescent="0.2">
      <c r="A125" s="120"/>
      <c r="B125" s="121"/>
      <c r="C125" s="169" t="s">
        <v>198</v>
      </c>
      <c r="D125" s="170"/>
      <c r="E125" s="124">
        <v>96</v>
      </c>
      <c r="F125" s="125"/>
      <c r="G125" s="126"/>
      <c r="H125" s="127"/>
      <c r="I125" s="122"/>
      <c r="K125" s="122"/>
      <c r="M125" s="128" t="s">
        <v>198</v>
      </c>
      <c r="O125" s="10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29" t="str">
        <f>C124</f>
        <v>Řezání  dlažby tl. 50-60 mm</v>
      </c>
      <c r="BE125" s="119"/>
      <c r="BF125" s="119"/>
      <c r="BG125" s="119"/>
      <c r="BH125" s="119"/>
      <c r="BI125" s="119"/>
      <c r="BJ125" s="119"/>
      <c r="BK125" s="119"/>
    </row>
    <row r="126" spans="1:104" x14ac:dyDescent="0.2">
      <c r="A126" s="120"/>
      <c r="B126" s="121"/>
      <c r="C126" s="169" t="s">
        <v>199</v>
      </c>
      <c r="D126" s="170"/>
      <c r="E126" s="124">
        <v>94</v>
      </c>
      <c r="F126" s="125"/>
      <c r="G126" s="126"/>
      <c r="H126" s="127"/>
      <c r="I126" s="122"/>
      <c r="K126" s="122"/>
      <c r="M126" s="128">
        <v>94</v>
      </c>
      <c r="O126" s="10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29" t="str">
        <f>C125</f>
        <v>69+27</v>
      </c>
      <c r="BE126" s="119"/>
      <c r="BF126" s="119"/>
      <c r="BG126" s="119"/>
      <c r="BH126" s="119"/>
      <c r="BI126" s="119"/>
      <c r="BJ126" s="119"/>
      <c r="BK126" s="119"/>
    </row>
    <row r="127" spans="1:104" x14ac:dyDescent="0.2">
      <c r="A127" s="110">
        <v>48</v>
      </c>
      <c r="B127" s="111" t="s">
        <v>200</v>
      </c>
      <c r="C127" s="112" t="s">
        <v>201</v>
      </c>
      <c r="D127" s="113" t="s">
        <v>131</v>
      </c>
      <c r="E127" s="114">
        <v>38</v>
      </c>
      <c r="F127" s="115"/>
      <c r="G127" s="116">
        <f>E127*F127</f>
        <v>0</v>
      </c>
      <c r="H127" s="117">
        <v>3.6000000000000002E-4</v>
      </c>
      <c r="I127" s="118">
        <f>E127*H127</f>
        <v>1.3680000000000001E-2</v>
      </c>
      <c r="J127" s="117">
        <v>0</v>
      </c>
      <c r="K127" s="118">
        <f>E127*J127</f>
        <v>0</v>
      </c>
      <c r="O127" s="109"/>
      <c r="Z127" s="119"/>
      <c r="AA127" s="119">
        <v>1</v>
      </c>
      <c r="AB127" s="119">
        <v>1</v>
      </c>
      <c r="AC127" s="119">
        <v>1</v>
      </c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  <c r="AY127" s="119"/>
      <c r="AZ127" s="119"/>
      <c r="BA127" s="119"/>
      <c r="BB127" s="119"/>
      <c r="BC127" s="119"/>
      <c r="BD127" s="119"/>
      <c r="BE127" s="119"/>
      <c r="BF127" s="119"/>
      <c r="BG127" s="119"/>
      <c r="BH127" s="119"/>
      <c r="BI127" s="119"/>
      <c r="BJ127" s="119"/>
      <c r="BK127" s="119"/>
      <c r="CA127" s="119">
        <v>1</v>
      </c>
      <c r="CB127" s="119">
        <v>1</v>
      </c>
      <c r="CZ127" s="76">
        <v>1</v>
      </c>
    </row>
    <row r="128" spans="1:104" x14ac:dyDescent="0.2">
      <c r="A128" s="110">
        <v>49</v>
      </c>
      <c r="B128" s="111" t="s">
        <v>202</v>
      </c>
      <c r="C128" s="112" t="s">
        <v>203</v>
      </c>
      <c r="D128" s="113" t="s">
        <v>35</v>
      </c>
      <c r="E128" s="114">
        <v>400</v>
      </c>
      <c r="F128" s="115"/>
      <c r="G128" s="116">
        <f>E128*F128</f>
        <v>0</v>
      </c>
      <c r="H128" s="117">
        <v>7.1999999999999995E-2</v>
      </c>
      <c r="I128" s="118">
        <f>E128*H128</f>
        <v>28.799999999999997</v>
      </c>
      <c r="J128" s="117">
        <v>0</v>
      </c>
      <c r="K128" s="118">
        <f>E128*J128</f>
        <v>0</v>
      </c>
      <c r="O128" s="109"/>
      <c r="Z128" s="119"/>
      <c r="AA128" s="119">
        <v>1</v>
      </c>
      <c r="AB128" s="119">
        <v>1</v>
      </c>
      <c r="AC128" s="119">
        <v>1</v>
      </c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19"/>
      <c r="AZ128" s="119"/>
      <c r="BA128" s="119"/>
      <c r="BB128" s="119"/>
      <c r="BC128" s="119"/>
      <c r="BD128" s="119"/>
      <c r="BE128" s="119"/>
      <c r="BF128" s="119"/>
      <c r="BG128" s="119"/>
      <c r="BH128" s="119"/>
      <c r="BI128" s="119"/>
      <c r="BJ128" s="119"/>
      <c r="BK128" s="119"/>
      <c r="CA128" s="119">
        <v>1</v>
      </c>
      <c r="CB128" s="119">
        <v>1</v>
      </c>
      <c r="CZ128" s="76">
        <v>1</v>
      </c>
    </row>
    <row r="129" spans="1:104" x14ac:dyDescent="0.2">
      <c r="A129" s="120"/>
      <c r="B129" s="121"/>
      <c r="C129" s="169" t="s">
        <v>178</v>
      </c>
      <c r="D129" s="170"/>
      <c r="E129" s="124">
        <v>400</v>
      </c>
      <c r="F129" s="125"/>
      <c r="G129" s="126"/>
      <c r="H129" s="127"/>
      <c r="I129" s="122"/>
      <c r="K129" s="122"/>
      <c r="M129" s="128">
        <v>400</v>
      </c>
      <c r="O129" s="10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  <c r="AY129" s="119"/>
      <c r="AZ129" s="119"/>
      <c r="BA129" s="119"/>
      <c r="BB129" s="119"/>
      <c r="BC129" s="119"/>
      <c r="BD129" s="129" t="str">
        <f>C128</f>
        <v>Kladení dlaždic kom.pro pěší, lože z kameniva těž.</v>
      </c>
      <c r="BE129" s="119"/>
      <c r="BF129" s="119"/>
      <c r="BG129" s="119"/>
      <c r="BH129" s="119"/>
      <c r="BI129" s="119"/>
      <c r="BJ129" s="119"/>
      <c r="BK129" s="119"/>
    </row>
    <row r="130" spans="1:104" x14ac:dyDescent="0.2">
      <c r="A130" s="110">
        <v>50</v>
      </c>
      <c r="B130" s="111" t="s">
        <v>204</v>
      </c>
      <c r="C130" s="112" t="s">
        <v>205</v>
      </c>
      <c r="D130" s="113" t="s">
        <v>35</v>
      </c>
      <c r="E130" s="114">
        <v>135</v>
      </c>
      <c r="F130" s="115"/>
      <c r="G130" s="116">
        <f>E130*F130</f>
        <v>0</v>
      </c>
      <c r="H130" s="117">
        <v>4.3999999999999997E-2</v>
      </c>
      <c r="I130" s="118">
        <f>E130*H130</f>
        <v>5.9399999999999995</v>
      </c>
      <c r="J130" s="117">
        <v>0</v>
      </c>
      <c r="K130" s="118">
        <f>E130*J130</f>
        <v>0</v>
      </c>
      <c r="O130" s="109"/>
      <c r="Z130" s="119"/>
      <c r="AA130" s="119">
        <v>1</v>
      </c>
      <c r="AB130" s="119">
        <v>0</v>
      </c>
      <c r="AC130" s="119">
        <v>0</v>
      </c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  <c r="BH130" s="119"/>
      <c r="BI130" s="119"/>
      <c r="BJ130" s="119"/>
      <c r="BK130" s="119"/>
      <c r="CA130" s="119">
        <v>1</v>
      </c>
      <c r="CB130" s="119">
        <v>0</v>
      </c>
      <c r="CZ130" s="76">
        <v>1</v>
      </c>
    </row>
    <row r="131" spans="1:104" ht="22.5" x14ac:dyDescent="0.2">
      <c r="A131" s="110">
        <v>51</v>
      </c>
      <c r="B131" s="111" t="s">
        <v>206</v>
      </c>
      <c r="C131" s="112" t="s">
        <v>207</v>
      </c>
      <c r="D131" s="113" t="s">
        <v>143</v>
      </c>
      <c r="E131" s="114">
        <v>8</v>
      </c>
      <c r="F131" s="115"/>
      <c r="G131" s="116">
        <f>E131*F131</f>
        <v>0</v>
      </c>
      <c r="H131" s="117">
        <v>0.1133</v>
      </c>
      <c r="I131" s="118">
        <f>E131*H131</f>
        <v>0.90639999999999998</v>
      </c>
      <c r="J131" s="117">
        <v>0</v>
      </c>
      <c r="K131" s="118">
        <f>E131*J131</f>
        <v>0</v>
      </c>
      <c r="O131" s="109"/>
      <c r="Z131" s="119"/>
      <c r="AA131" s="119">
        <v>1</v>
      </c>
      <c r="AB131" s="119">
        <v>1</v>
      </c>
      <c r="AC131" s="119">
        <v>1</v>
      </c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19"/>
      <c r="BD131" s="119"/>
      <c r="BE131" s="119"/>
      <c r="BF131" s="119"/>
      <c r="BG131" s="119"/>
      <c r="BH131" s="119"/>
      <c r="BI131" s="119"/>
      <c r="BJ131" s="119"/>
      <c r="BK131" s="119"/>
      <c r="CA131" s="119">
        <v>1</v>
      </c>
      <c r="CB131" s="119">
        <v>1</v>
      </c>
      <c r="CZ131" s="76">
        <v>1</v>
      </c>
    </row>
    <row r="132" spans="1:104" x14ac:dyDescent="0.2">
      <c r="A132" s="110">
        <v>52</v>
      </c>
      <c r="B132" s="111" t="s">
        <v>208</v>
      </c>
      <c r="C132" s="112" t="s">
        <v>209</v>
      </c>
      <c r="D132" s="113" t="s">
        <v>131</v>
      </c>
      <c r="E132" s="114">
        <v>35.4</v>
      </c>
      <c r="F132" s="115"/>
      <c r="G132" s="116">
        <f>E132*F132</f>
        <v>0</v>
      </c>
      <c r="H132" s="117">
        <v>0</v>
      </c>
      <c r="I132" s="118">
        <f>E132*H132</f>
        <v>0</v>
      </c>
      <c r="J132" s="117">
        <v>0</v>
      </c>
      <c r="K132" s="118">
        <f>E132*J132</f>
        <v>0</v>
      </c>
      <c r="O132" s="109"/>
      <c r="Z132" s="119"/>
      <c r="AA132" s="119">
        <v>1</v>
      </c>
      <c r="AB132" s="119">
        <v>1</v>
      </c>
      <c r="AC132" s="119">
        <v>1</v>
      </c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9"/>
      <c r="BI132" s="119"/>
      <c r="BJ132" s="119"/>
      <c r="BK132" s="119"/>
      <c r="CA132" s="119">
        <v>1</v>
      </c>
      <c r="CB132" s="119">
        <v>1</v>
      </c>
      <c r="CZ132" s="76">
        <v>1</v>
      </c>
    </row>
    <row r="133" spans="1:104" x14ac:dyDescent="0.2">
      <c r="A133" s="120"/>
      <c r="B133" s="121"/>
      <c r="C133" s="169" t="s">
        <v>210</v>
      </c>
      <c r="D133" s="170"/>
      <c r="E133" s="124">
        <v>30</v>
      </c>
      <c r="F133" s="125"/>
      <c r="G133" s="126"/>
      <c r="H133" s="127"/>
      <c r="I133" s="122"/>
      <c r="K133" s="122"/>
      <c r="M133" s="128" t="s">
        <v>210</v>
      </c>
      <c r="O133" s="10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  <c r="AX133" s="119"/>
      <c r="AY133" s="119"/>
      <c r="AZ133" s="119"/>
      <c r="BA133" s="119"/>
      <c r="BB133" s="119"/>
      <c r="BC133" s="119"/>
      <c r="BD133" s="129" t="str">
        <f>C132</f>
        <v>Vodorovné značení střík.barvou dělících čar 12 cm</v>
      </c>
      <c r="BE133" s="119"/>
      <c r="BF133" s="119"/>
      <c r="BG133" s="119"/>
      <c r="BH133" s="119"/>
      <c r="BI133" s="119"/>
      <c r="BJ133" s="119"/>
      <c r="BK133" s="119"/>
    </row>
    <row r="134" spans="1:104" x14ac:dyDescent="0.2">
      <c r="A134" s="120"/>
      <c r="B134" s="121"/>
      <c r="C134" s="169" t="s">
        <v>211</v>
      </c>
      <c r="D134" s="170"/>
      <c r="E134" s="124">
        <v>5.4</v>
      </c>
      <c r="F134" s="125"/>
      <c r="G134" s="126"/>
      <c r="H134" s="127"/>
      <c r="I134" s="122"/>
      <c r="K134" s="122"/>
      <c r="M134" s="128" t="s">
        <v>211</v>
      </c>
      <c r="O134" s="10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  <c r="AX134" s="119"/>
      <c r="AY134" s="119"/>
      <c r="AZ134" s="119"/>
      <c r="BA134" s="119"/>
      <c r="BB134" s="119"/>
      <c r="BC134" s="119"/>
      <c r="BD134" s="129" t="str">
        <f>C133</f>
        <v>6*5</v>
      </c>
      <c r="BE134" s="119"/>
      <c r="BF134" s="119"/>
      <c r="BG134" s="119"/>
      <c r="BH134" s="119"/>
      <c r="BI134" s="119"/>
      <c r="BJ134" s="119"/>
      <c r="BK134" s="119"/>
    </row>
    <row r="135" spans="1:104" x14ac:dyDescent="0.2">
      <c r="A135" s="110">
        <v>53</v>
      </c>
      <c r="B135" s="111" t="s">
        <v>212</v>
      </c>
      <c r="C135" s="112" t="s">
        <v>213</v>
      </c>
      <c r="D135" s="113" t="s">
        <v>35</v>
      </c>
      <c r="E135" s="114">
        <v>1.5</v>
      </c>
      <c r="F135" s="115"/>
      <c r="G135" s="116">
        <f>E135*F135</f>
        <v>0</v>
      </c>
      <c r="H135" s="117">
        <v>1E-3</v>
      </c>
      <c r="I135" s="118">
        <f>E135*H135</f>
        <v>1.5E-3</v>
      </c>
      <c r="J135" s="117">
        <v>0</v>
      </c>
      <c r="K135" s="118">
        <f>E135*J135</f>
        <v>0</v>
      </c>
      <c r="O135" s="109"/>
      <c r="Z135" s="119"/>
      <c r="AA135" s="119">
        <v>1</v>
      </c>
      <c r="AB135" s="119">
        <v>1</v>
      </c>
      <c r="AC135" s="119">
        <v>1</v>
      </c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CA135" s="119">
        <v>1</v>
      </c>
      <c r="CB135" s="119">
        <v>1</v>
      </c>
      <c r="CZ135" s="76">
        <v>1</v>
      </c>
    </row>
    <row r="136" spans="1:104" x14ac:dyDescent="0.2">
      <c r="A136" s="110">
        <v>54</v>
      </c>
      <c r="B136" s="111" t="s">
        <v>214</v>
      </c>
      <c r="C136" s="112" t="s">
        <v>215</v>
      </c>
      <c r="D136" s="113" t="s">
        <v>131</v>
      </c>
      <c r="E136" s="114">
        <v>35.4</v>
      </c>
      <c r="F136" s="115"/>
      <c r="G136" s="116">
        <f>E136*F136</f>
        <v>0</v>
      </c>
      <c r="H136" s="117">
        <v>0</v>
      </c>
      <c r="I136" s="118">
        <f>E136*H136</f>
        <v>0</v>
      </c>
      <c r="J136" s="117">
        <v>0</v>
      </c>
      <c r="K136" s="118">
        <f>E136*J136</f>
        <v>0</v>
      </c>
      <c r="O136" s="109"/>
      <c r="Z136" s="119"/>
      <c r="AA136" s="119">
        <v>1</v>
      </c>
      <c r="AB136" s="119">
        <v>1</v>
      </c>
      <c r="AC136" s="119">
        <v>1</v>
      </c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CA136" s="119">
        <v>1</v>
      </c>
      <c r="CB136" s="119">
        <v>1</v>
      </c>
      <c r="CZ136" s="76">
        <v>1</v>
      </c>
    </row>
    <row r="137" spans="1:104" x14ac:dyDescent="0.2">
      <c r="A137" s="120"/>
      <c r="B137" s="121"/>
      <c r="C137" s="169" t="s">
        <v>210</v>
      </c>
      <c r="D137" s="170"/>
      <c r="E137" s="124">
        <v>30</v>
      </c>
      <c r="F137" s="125"/>
      <c r="G137" s="126"/>
      <c r="H137" s="127"/>
      <c r="I137" s="122"/>
      <c r="K137" s="122"/>
      <c r="M137" s="128" t="s">
        <v>210</v>
      </c>
      <c r="O137" s="10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29" t="str">
        <f>C136</f>
        <v>Předznačení pro začení dělící čáry, vodící proužky</v>
      </c>
      <c r="BE137" s="119"/>
      <c r="BF137" s="119"/>
      <c r="BG137" s="119"/>
      <c r="BH137" s="119"/>
      <c r="BI137" s="119"/>
      <c r="BJ137" s="119"/>
      <c r="BK137" s="119"/>
    </row>
    <row r="138" spans="1:104" x14ac:dyDescent="0.2">
      <c r="A138" s="120"/>
      <c r="B138" s="121"/>
      <c r="C138" s="169" t="s">
        <v>211</v>
      </c>
      <c r="D138" s="170"/>
      <c r="E138" s="124">
        <v>5.4</v>
      </c>
      <c r="F138" s="125"/>
      <c r="G138" s="126"/>
      <c r="H138" s="127"/>
      <c r="I138" s="122"/>
      <c r="K138" s="122"/>
      <c r="M138" s="128" t="s">
        <v>211</v>
      </c>
      <c r="O138" s="10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29" t="str">
        <f>C137</f>
        <v>6*5</v>
      </c>
      <c r="BE138" s="119"/>
      <c r="BF138" s="119"/>
      <c r="BG138" s="119"/>
      <c r="BH138" s="119"/>
      <c r="BI138" s="119"/>
      <c r="BJ138" s="119"/>
      <c r="BK138" s="119"/>
    </row>
    <row r="139" spans="1:104" x14ac:dyDescent="0.2">
      <c r="A139" s="110">
        <v>55</v>
      </c>
      <c r="B139" s="111" t="s">
        <v>216</v>
      </c>
      <c r="C139" s="112" t="s">
        <v>217</v>
      </c>
      <c r="D139" s="113" t="s">
        <v>35</v>
      </c>
      <c r="E139" s="114">
        <v>1.5</v>
      </c>
      <c r="F139" s="115"/>
      <c r="G139" s="116">
        <f>E139*F139</f>
        <v>0</v>
      </c>
      <c r="H139" s="117">
        <v>0</v>
      </c>
      <c r="I139" s="118">
        <f>E139*H139</f>
        <v>0</v>
      </c>
      <c r="J139" s="117">
        <v>0</v>
      </c>
      <c r="K139" s="118">
        <f>E139*J139</f>
        <v>0</v>
      </c>
      <c r="O139" s="109"/>
      <c r="Z139" s="119"/>
      <c r="AA139" s="119">
        <v>1</v>
      </c>
      <c r="AB139" s="119">
        <v>1</v>
      </c>
      <c r="AC139" s="119">
        <v>1</v>
      </c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19"/>
      <c r="AW139" s="119"/>
      <c r="AX139" s="119"/>
      <c r="AY139" s="119"/>
      <c r="AZ139" s="119"/>
      <c r="BA139" s="119"/>
      <c r="BB139" s="119"/>
      <c r="BC139" s="119"/>
      <c r="BD139" s="119"/>
      <c r="BE139" s="119"/>
      <c r="BF139" s="119"/>
      <c r="BG139" s="119"/>
      <c r="BH139" s="119"/>
      <c r="BI139" s="119"/>
      <c r="BJ139" s="119"/>
      <c r="BK139" s="119"/>
      <c r="CA139" s="119">
        <v>1</v>
      </c>
      <c r="CB139" s="119">
        <v>1</v>
      </c>
      <c r="CZ139" s="76">
        <v>1</v>
      </c>
    </row>
    <row r="140" spans="1:104" x14ac:dyDescent="0.2">
      <c r="A140" s="110">
        <v>56</v>
      </c>
      <c r="B140" s="111" t="s">
        <v>218</v>
      </c>
      <c r="C140" s="112" t="s">
        <v>219</v>
      </c>
      <c r="D140" s="113" t="s">
        <v>131</v>
      </c>
      <c r="E140" s="114">
        <v>106</v>
      </c>
      <c r="F140" s="115"/>
      <c r="G140" s="116">
        <f>E140*F140</f>
        <v>0</v>
      </c>
      <c r="H140" s="117">
        <v>7.9710000000000003E-2</v>
      </c>
      <c r="I140" s="118">
        <f>E140*H140</f>
        <v>8.4492600000000007</v>
      </c>
      <c r="J140" s="117">
        <v>0</v>
      </c>
      <c r="K140" s="118">
        <f>E140*J140</f>
        <v>0</v>
      </c>
      <c r="O140" s="109"/>
      <c r="Z140" s="119"/>
      <c r="AA140" s="119">
        <v>1</v>
      </c>
      <c r="AB140" s="119">
        <v>1</v>
      </c>
      <c r="AC140" s="119">
        <v>1</v>
      </c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I140" s="119"/>
      <c r="BJ140" s="119"/>
      <c r="BK140" s="119"/>
      <c r="CA140" s="119">
        <v>1</v>
      </c>
      <c r="CB140" s="119">
        <v>1</v>
      </c>
      <c r="CZ140" s="76">
        <v>1</v>
      </c>
    </row>
    <row r="141" spans="1:104" x14ac:dyDescent="0.2">
      <c r="A141" s="120"/>
      <c r="B141" s="121"/>
      <c r="C141" s="169" t="s">
        <v>220</v>
      </c>
      <c r="D141" s="170"/>
      <c r="E141" s="124">
        <v>106</v>
      </c>
      <c r="F141" s="125"/>
      <c r="G141" s="126"/>
      <c r="H141" s="127"/>
      <c r="I141" s="122"/>
      <c r="K141" s="122"/>
      <c r="M141" s="128" t="s">
        <v>220</v>
      </c>
      <c r="O141" s="10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29" t="str">
        <f>C140</f>
        <v>Osazení obruby z kostek drobných, bez boční opěry</v>
      </c>
      <c r="BE141" s="119"/>
      <c r="BF141" s="119"/>
      <c r="BG141" s="119"/>
      <c r="BH141" s="119"/>
      <c r="BI141" s="119"/>
      <c r="BJ141" s="119"/>
      <c r="BK141" s="119"/>
    </row>
    <row r="142" spans="1:104" x14ac:dyDescent="0.2">
      <c r="A142" s="110">
        <v>57</v>
      </c>
      <c r="B142" s="111" t="s">
        <v>221</v>
      </c>
      <c r="C142" s="112" t="s">
        <v>222</v>
      </c>
      <c r="D142" s="113" t="s">
        <v>131</v>
      </c>
      <c r="E142" s="114">
        <v>106</v>
      </c>
      <c r="F142" s="115"/>
      <c r="G142" s="116">
        <f>E142*F142</f>
        <v>0</v>
      </c>
      <c r="H142" s="117">
        <v>9.9709999999999993E-2</v>
      </c>
      <c r="I142" s="118">
        <f>E142*H142</f>
        <v>10.56926</v>
      </c>
      <c r="J142" s="117">
        <v>0</v>
      </c>
      <c r="K142" s="118">
        <f>E142*J142</f>
        <v>0</v>
      </c>
      <c r="O142" s="109"/>
      <c r="Z142" s="119"/>
      <c r="AA142" s="119">
        <v>1</v>
      </c>
      <c r="AB142" s="119">
        <v>1</v>
      </c>
      <c r="AC142" s="119">
        <v>1</v>
      </c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I142" s="119"/>
      <c r="BJ142" s="119"/>
      <c r="BK142" s="119"/>
      <c r="CA142" s="119">
        <v>1</v>
      </c>
      <c r="CB142" s="119">
        <v>1</v>
      </c>
      <c r="CZ142" s="76">
        <v>1</v>
      </c>
    </row>
    <row r="143" spans="1:104" x14ac:dyDescent="0.2">
      <c r="A143" s="120"/>
      <c r="B143" s="121"/>
      <c r="C143" s="169" t="s">
        <v>220</v>
      </c>
      <c r="D143" s="170"/>
      <c r="E143" s="124">
        <v>106</v>
      </c>
      <c r="F143" s="125"/>
      <c r="G143" s="126"/>
      <c r="H143" s="127"/>
      <c r="I143" s="122"/>
      <c r="K143" s="122"/>
      <c r="M143" s="128" t="s">
        <v>220</v>
      </c>
      <c r="O143" s="10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  <c r="AX143" s="119"/>
      <c r="AY143" s="119"/>
      <c r="AZ143" s="119"/>
      <c r="BA143" s="119"/>
      <c r="BB143" s="119"/>
      <c r="BC143" s="119"/>
      <c r="BD143" s="129" t="str">
        <f>C142</f>
        <v>Osazení obruby z kostek drobných, s boční opěrou</v>
      </c>
      <c r="BE143" s="119"/>
      <c r="BF143" s="119"/>
      <c r="BG143" s="119"/>
      <c r="BH143" s="119"/>
      <c r="BI143" s="119"/>
      <c r="BJ143" s="119"/>
      <c r="BK143" s="119"/>
    </row>
    <row r="144" spans="1:104" x14ac:dyDescent="0.2">
      <c r="A144" s="110">
        <v>58</v>
      </c>
      <c r="B144" s="111" t="s">
        <v>223</v>
      </c>
      <c r="C144" s="112" t="s">
        <v>224</v>
      </c>
      <c r="D144" s="113" t="s">
        <v>131</v>
      </c>
      <c r="E144" s="114">
        <v>417.5</v>
      </c>
      <c r="F144" s="115"/>
      <c r="G144" s="116">
        <f>E144*F144</f>
        <v>0</v>
      </c>
      <c r="H144" s="117">
        <v>0.188</v>
      </c>
      <c r="I144" s="118">
        <f>E144*H144</f>
        <v>78.489999999999995</v>
      </c>
      <c r="J144" s="117">
        <v>0</v>
      </c>
      <c r="K144" s="118">
        <f>E144*J144</f>
        <v>0</v>
      </c>
      <c r="O144" s="109"/>
      <c r="Z144" s="119"/>
      <c r="AA144" s="119">
        <v>1</v>
      </c>
      <c r="AB144" s="119">
        <v>1</v>
      </c>
      <c r="AC144" s="119">
        <v>1</v>
      </c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19"/>
      <c r="BF144" s="119"/>
      <c r="BG144" s="119"/>
      <c r="BH144" s="119"/>
      <c r="BI144" s="119"/>
      <c r="BJ144" s="119"/>
      <c r="BK144" s="119"/>
      <c r="CA144" s="119">
        <v>1</v>
      </c>
      <c r="CB144" s="119">
        <v>1</v>
      </c>
      <c r="CZ144" s="76">
        <v>1</v>
      </c>
    </row>
    <row r="145" spans="1:104" x14ac:dyDescent="0.2">
      <c r="A145" s="120"/>
      <c r="B145" s="121"/>
      <c r="C145" s="169" t="s">
        <v>225</v>
      </c>
      <c r="D145" s="170"/>
      <c r="E145" s="124">
        <v>417.5</v>
      </c>
      <c r="F145" s="125"/>
      <c r="G145" s="126"/>
      <c r="H145" s="127"/>
      <c r="I145" s="122"/>
      <c r="K145" s="122"/>
      <c r="M145" s="128" t="s">
        <v>225</v>
      </c>
      <c r="O145" s="10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29" t="str">
        <f>C144</f>
        <v>Osazení stojat. obrub.bet. s opěrou,lože z C 12/15</v>
      </c>
      <c r="BE145" s="119"/>
      <c r="BF145" s="119"/>
      <c r="BG145" s="119"/>
      <c r="BH145" s="119"/>
      <c r="BI145" s="119"/>
      <c r="BJ145" s="119"/>
      <c r="BK145" s="119"/>
    </row>
    <row r="146" spans="1:104" ht="22.5" x14ac:dyDescent="0.2">
      <c r="A146" s="110">
        <v>59</v>
      </c>
      <c r="B146" s="111" t="s">
        <v>226</v>
      </c>
      <c r="C146" s="112" t="s">
        <v>227</v>
      </c>
      <c r="D146" s="113" t="s">
        <v>228</v>
      </c>
      <c r="E146" s="114">
        <v>35.4375</v>
      </c>
      <c r="F146" s="115"/>
      <c r="G146" s="116">
        <f>E146*F146</f>
        <v>0</v>
      </c>
      <c r="H146" s="117">
        <v>1</v>
      </c>
      <c r="I146" s="118">
        <f>E146*H146</f>
        <v>35.4375</v>
      </c>
      <c r="J146" s="117"/>
      <c r="K146" s="118">
        <f>E146*J146</f>
        <v>0</v>
      </c>
      <c r="O146" s="109"/>
      <c r="Z146" s="119"/>
      <c r="AA146" s="119">
        <v>12</v>
      </c>
      <c r="AB146" s="119">
        <v>0</v>
      </c>
      <c r="AC146" s="119">
        <v>2</v>
      </c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9"/>
      <c r="BI146" s="119"/>
      <c r="BJ146" s="119"/>
      <c r="BK146" s="119"/>
      <c r="CA146" s="119">
        <v>12</v>
      </c>
      <c r="CB146" s="119">
        <v>0</v>
      </c>
      <c r="CZ146" s="76">
        <v>1</v>
      </c>
    </row>
    <row r="147" spans="1:104" x14ac:dyDescent="0.2">
      <c r="A147" s="120"/>
      <c r="B147" s="121"/>
      <c r="C147" s="169" t="s">
        <v>229</v>
      </c>
      <c r="D147" s="170"/>
      <c r="E147" s="124">
        <v>35.4375</v>
      </c>
      <c r="F147" s="125"/>
      <c r="G147" s="126"/>
      <c r="H147" s="127"/>
      <c r="I147" s="122"/>
      <c r="K147" s="122"/>
      <c r="M147" s="128" t="s">
        <v>229</v>
      </c>
      <c r="O147" s="10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29" t="str">
        <f>C146</f>
        <v>Kostka dlažební drobná 10/12 štípaná Itř. 1t=4,0m2 šedá,vč. dopravy,</v>
      </c>
      <c r="BE147" s="119"/>
      <c r="BF147" s="119"/>
      <c r="BG147" s="119"/>
      <c r="BH147" s="119"/>
      <c r="BI147" s="119"/>
      <c r="BJ147" s="119"/>
      <c r="BK147" s="119"/>
    </row>
    <row r="148" spans="1:104" x14ac:dyDescent="0.2">
      <c r="A148" s="110">
        <v>60</v>
      </c>
      <c r="B148" s="111" t="s">
        <v>230</v>
      </c>
      <c r="C148" s="112" t="s">
        <v>231</v>
      </c>
      <c r="D148" s="113" t="s">
        <v>35</v>
      </c>
      <c r="E148" s="114">
        <v>114.33</v>
      </c>
      <c r="F148" s="115"/>
      <c r="G148" s="116">
        <f>E148*F148</f>
        <v>0</v>
      </c>
      <c r="H148" s="117">
        <v>0.17599999999999999</v>
      </c>
      <c r="I148" s="118">
        <f>E148*H148</f>
        <v>20.122079999999997</v>
      </c>
      <c r="J148" s="117"/>
      <c r="K148" s="118">
        <f>E148*J148</f>
        <v>0</v>
      </c>
      <c r="O148" s="109"/>
      <c r="Z148" s="119"/>
      <c r="AA148" s="119">
        <v>12</v>
      </c>
      <c r="AB148" s="119">
        <v>0</v>
      </c>
      <c r="AC148" s="119">
        <v>3</v>
      </c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  <c r="AX148" s="119"/>
      <c r="AY148" s="119"/>
      <c r="AZ148" s="119"/>
      <c r="BA148" s="119"/>
      <c r="BB148" s="119"/>
      <c r="BC148" s="119"/>
      <c r="BD148" s="119"/>
      <c r="BE148" s="119"/>
      <c r="BF148" s="119"/>
      <c r="BG148" s="119"/>
      <c r="BH148" s="119"/>
      <c r="BI148" s="119"/>
      <c r="BJ148" s="119"/>
      <c r="BK148" s="119"/>
      <c r="CA148" s="119">
        <v>12</v>
      </c>
      <c r="CB148" s="119">
        <v>0</v>
      </c>
      <c r="CZ148" s="76">
        <v>1</v>
      </c>
    </row>
    <row r="149" spans="1:104" x14ac:dyDescent="0.2">
      <c r="A149" s="120"/>
      <c r="B149" s="121"/>
      <c r="C149" s="169" t="s">
        <v>232</v>
      </c>
      <c r="D149" s="170"/>
      <c r="E149" s="124">
        <v>114.33</v>
      </c>
      <c r="F149" s="125"/>
      <c r="G149" s="126"/>
      <c r="H149" s="127"/>
      <c r="I149" s="122"/>
      <c r="K149" s="122"/>
      <c r="M149" s="128" t="s">
        <v>232</v>
      </c>
      <c r="O149" s="10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  <c r="AX149" s="119"/>
      <c r="AY149" s="119"/>
      <c r="AZ149" s="119"/>
      <c r="BA149" s="119"/>
      <c r="BB149" s="119"/>
      <c r="BC149" s="119"/>
      <c r="BD149" s="129" t="str">
        <f>C148</f>
        <v>Dlažba 20/20/8 - drenážní</v>
      </c>
      <c r="BE149" s="119"/>
      <c r="BF149" s="119"/>
      <c r="BG149" s="119"/>
      <c r="BH149" s="119"/>
      <c r="BI149" s="119"/>
      <c r="BJ149" s="119"/>
      <c r="BK149" s="119"/>
    </row>
    <row r="150" spans="1:104" x14ac:dyDescent="0.2">
      <c r="A150" s="110">
        <v>61</v>
      </c>
      <c r="B150" s="111" t="s">
        <v>233</v>
      </c>
      <c r="C150" s="112" t="s">
        <v>234</v>
      </c>
      <c r="D150" s="113" t="s">
        <v>143</v>
      </c>
      <c r="E150" s="114">
        <v>46.92</v>
      </c>
      <c r="F150" s="115"/>
      <c r="G150" s="116">
        <f>E150*F150</f>
        <v>0</v>
      </c>
      <c r="H150" s="117">
        <v>2.3E-2</v>
      </c>
      <c r="I150" s="118">
        <f>E150*H150</f>
        <v>1.0791600000000001</v>
      </c>
      <c r="J150" s="117"/>
      <c r="K150" s="118">
        <f>E150*J150</f>
        <v>0</v>
      </c>
      <c r="O150" s="109"/>
      <c r="Z150" s="119"/>
      <c r="AA150" s="119">
        <v>12</v>
      </c>
      <c r="AB150" s="119">
        <v>0</v>
      </c>
      <c r="AC150" s="119">
        <v>4</v>
      </c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9"/>
      <c r="BI150" s="119"/>
      <c r="BJ150" s="119"/>
      <c r="BK150" s="119"/>
      <c r="CA150" s="119">
        <v>12</v>
      </c>
      <c r="CB150" s="119">
        <v>0</v>
      </c>
      <c r="CZ150" s="76">
        <v>1</v>
      </c>
    </row>
    <row r="151" spans="1:104" x14ac:dyDescent="0.2">
      <c r="A151" s="120"/>
      <c r="B151" s="121"/>
      <c r="C151" s="169" t="s">
        <v>235</v>
      </c>
      <c r="D151" s="170"/>
      <c r="E151" s="124">
        <v>46.92</v>
      </c>
      <c r="F151" s="125"/>
      <c r="G151" s="126"/>
      <c r="H151" s="127"/>
      <c r="I151" s="122"/>
      <c r="K151" s="122"/>
      <c r="M151" s="128" t="s">
        <v>235</v>
      </c>
      <c r="O151" s="10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19"/>
      <c r="AW151" s="119"/>
      <c r="AX151" s="119"/>
      <c r="AY151" s="119"/>
      <c r="AZ151" s="119"/>
      <c r="BA151" s="119"/>
      <c r="BB151" s="119"/>
      <c r="BC151" s="119"/>
      <c r="BD151" s="129" t="str">
        <f>C150</f>
        <v>Odrubník nájezdový ABO 100/15/15</v>
      </c>
      <c r="BE151" s="119"/>
      <c r="BF151" s="119"/>
      <c r="BG151" s="119"/>
      <c r="BH151" s="119"/>
      <c r="BI151" s="119"/>
      <c r="BJ151" s="119"/>
      <c r="BK151" s="119"/>
    </row>
    <row r="152" spans="1:104" x14ac:dyDescent="0.2">
      <c r="A152" s="110">
        <v>62</v>
      </c>
      <c r="B152" s="111" t="s">
        <v>236</v>
      </c>
      <c r="C152" s="112" t="s">
        <v>237</v>
      </c>
      <c r="D152" s="113" t="s">
        <v>143</v>
      </c>
      <c r="E152" s="114">
        <v>16.32</v>
      </c>
      <c r="F152" s="115"/>
      <c r="G152" s="116">
        <f>E152*F152</f>
        <v>0</v>
      </c>
      <c r="H152" s="117">
        <v>3.1E-2</v>
      </c>
      <c r="I152" s="118">
        <f>E152*H152</f>
        <v>0.50592000000000004</v>
      </c>
      <c r="J152" s="117"/>
      <c r="K152" s="118">
        <f>E152*J152</f>
        <v>0</v>
      </c>
      <c r="O152" s="109"/>
      <c r="Z152" s="119"/>
      <c r="AA152" s="119">
        <v>12</v>
      </c>
      <c r="AB152" s="119">
        <v>0</v>
      </c>
      <c r="AC152" s="119">
        <v>5</v>
      </c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19"/>
      <c r="BC152" s="119"/>
      <c r="BD152" s="119"/>
      <c r="BE152" s="119"/>
      <c r="BF152" s="119"/>
      <c r="BG152" s="119"/>
      <c r="BH152" s="119"/>
      <c r="BI152" s="119"/>
      <c r="BJ152" s="119"/>
      <c r="BK152" s="119"/>
      <c r="CA152" s="119">
        <v>12</v>
      </c>
      <c r="CB152" s="119">
        <v>0</v>
      </c>
      <c r="CZ152" s="76">
        <v>1</v>
      </c>
    </row>
    <row r="153" spans="1:104" x14ac:dyDescent="0.2">
      <c r="A153" s="120"/>
      <c r="B153" s="121"/>
      <c r="C153" s="169" t="s">
        <v>238</v>
      </c>
      <c r="D153" s="170"/>
      <c r="E153" s="124">
        <v>16.32</v>
      </c>
      <c r="F153" s="125"/>
      <c r="G153" s="126"/>
      <c r="H153" s="127"/>
      <c r="I153" s="122"/>
      <c r="K153" s="122"/>
      <c r="M153" s="128" t="s">
        <v>238</v>
      </c>
      <c r="O153" s="10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29" t="str">
        <f>C152</f>
        <v>Obrubník přechodový  100/15/25 LV, PV</v>
      </c>
      <c r="BE153" s="119"/>
      <c r="BF153" s="119"/>
      <c r="BG153" s="119"/>
      <c r="BH153" s="119"/>
      <c r="BI153" s="119"/>
      <c r="BJ153" s="119"/>
      <c r="BK153" s="119"/>
    </row>
    <row r="154" spans="1:104" x14ac:dyDescent="0.2">
      <c r="A154" s="110">
        <v>63</v>
      </c>
      <c r="B154" s="111" t="s">
        <v>239</v>
      </c>
      <c r="C154" s="112" t="s">
        <v>240</v>
      </c>
      <c r="D154" s="113" t="s">
        <v>35</v>
      </c>
      <c r="E154" s="114">
        <v>139.86000000000001</v>
      </c>
      <c r="F154" s="115"/>
      <c r="G154" s="116">
        <f>E154*F154</f>
        <v>0</v>
      </c>
      <c r="H154" s="117">
        <v>0</v>
      </c>
      <c r="I154" s="118">
        <f>E154*H154</f>
        <v>0</v>
      </c>
      <c r="J154" s="117"/>
      <c r="K154" s="118">
        <f>E154*J154</f>
        <v>0</v>
      </c>
      <c r="O154" s="109"/>
      <c r="Z154" s="119"/>
      <c r="AA154" s="119">
        <v>12</v>
      </c>
      <c r="AB154" s="119">
        <v>0</v>
      </c>
      <c r="AC154" s="119">
        <v>6</v>
      </c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  <c r="AX154" s="119"/>
      <c r="AY154" s="119"/>
      <c r="AZ154" s="119"/>
      <c r="BA154" s="119"/>
      <c r="BB154" s="119"/>
      <c r="BC154" s="119"/>
      <c r="BD154" s="119"/>
      <c r="BE154" s="119"/>
      <c r="BF154" s="119"/>
      <c r="BG154" s="119"/>
      <c r="BH154" s="119"/>
      <c r="BI154" s="119"/>
      <c r="BJ154" s="119"/>
      <c r="BK154" s="119"/>
      <c r="CA154" s="119">
        <v>12</v>
      </c>
      <c r="CB154" s="119">
        <v>0</v>
      </c>
      <c r="CZ154" s="76">
        <v>1</v>
      </c>
    </row>
    <row r="155" spans="1:104" x14ac:dyDescent="0.2">
      <c r="A155" s="120"/>
      <c r="B155" s="121"/>
      <c r="C155" s="169" t="s">
        <v>241</v>
      </c>
      <c r="D155" s="170"/>
      <c r="E155" s="124">
        <v>139.86000000000001</v>
      </c>
      <c r="F155" s="125"/>
      <c r="G155" s="126"/>
      <c r="H155" s="127"/>
      <c r="I155" s="122"/>
      <c r="K155" s="122"/>
      <c r="M155" s="128" t="s">
        <v>241</v>
      </c>
      <c r="O155" s="10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29" t="str">
        <f>C154</f>
        <v>Textílie jutařská NETEX S300 g/m2, vč.pokládka</v>
      </c>
      <c r="BE155" s="119"/>
      <c r="BF155" s="119"/>
      <c r="BG155" s="119"/>
      <c r="BH155" s="119"/>
      <c r="BI155" s="119"/>
      <c r="BJ155" s="119"/>
      <c r="BK155" s="119"/>
    </row>
    <row r="156" spans="1:104" x14ac:dyDescent="0.2">
      <c r="A156" s="110">
        <v>64</v>
      </c>
      <c r="B156" s="111" t="s">
        <v>242</v>
      </c>
      <c r="C156" s="112" t="s">
        <v>243</v>
      </c>
      <c r="D156" s="113" t="s">
        <v>35</v>
      </c>
      <c r="E156" s="114">
        <v>10.5</v>
      </c>
      <c r="F156" s="115"/>
      <c r="G156" s="116">
        <f>E156*F156</f>
        <v>0</v>
      </c>
      <c r="H156" s="117">
        <v>5.5000000000000003E-4</v>
      </c>
      <c r="I156" s="118">
        <f>E156*H156</f>
        <v>5.7750000000000006E-3</v>
      </c>
      <c r="J156" s="117"/>
      <c r="K156" s="118">
        <f>E156*J156</f>
        <v>0</v>
      </c>
      <c r="O156" s="109"/>
      <c r="Z156" s="119"/>
      <c r="AA156" s="119">
        <v>3</v>
      </c>
      <c r="AB156" s="119">
        <v>1</v>
      </c>
      <c r="AC156" s="119" t="s">
        <v>242</v>
      </c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CA156" s="119">
        <v>3</v>
      </c>
      <c r="CB156" s="119">
        <v>1</v>
      </c>
      <c r="CZ156" s="76">
        <v>1</v>
      </c>
    </row>
    <row r="157" spans="1:104" x14ac:dyDescent="0.2">
      <c r="A157" s="120"/>
      <c r="B157" s="121"/>
      <c r="C157" s="169" t="s">
        <v>244</v>
      </c>
      <c r="D157" s="170"/>
      <c r="E157" s="124">
        <v>10.5</v>
      </c>
      <c r="F157" s="125"/>
      <c r="G157" s="126"/>
      <c r="H157" s="127"/>
      <c r="I157" s="122"/>
      <c r="K157" s="122"/>
      <c r="M157" s="128" t="s">
        <v>244</v>
      </c>
      <c r="O157" s="10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/>
      <c r="AZ157" s="119"/>
      <c r="BA157" s="119"/>
      <c r="BB157" s="119"/>
      <c r="BC157" s="119"/>
      <c r="BD157" s="129" t="str">
        <f>C156</f>
        <v>Fólie nopová PLASTOFOL Standard, vč. pokládky</v>
      </c>
      <c r="BE157" s="119"/>
      <c r="BF157" s="119"/>
      <c r="BG157" s="119"/>
      <c r="BH157" s="119"/>
      <c r="BI157" s="119"/>
      <c r="BJ157" s="119"/>
      <c r="BK157" s="119"/>
    </row>
    <row r="158" spans="1:104" x14ac:dyDescent="0.2">
      <c r="A158" s="110">
        <v>65</v>
      </c>
      <c r="B158" s="111" t="s">
        <v>245</v>
      </c>
      <c r="C158" s="112" t="s">
        <v>246</v>
      </c>
      <c r="D158" s="113" t="s">
        <v>143</v>
      </c>
      <c r="E158" s="114">
        <v>2</v>
      </c>
      <c r="F158" s="115"/>
      <c r="G158" s="116">
        <f t="shared" ref="G158:G167" si="2">E158*F158</f>
        <v>0</v>
      </c>
      <c r="H158" s="117">
        <v>5.1000000000000004E-3</v>
      </c>
      <c r="I158" s="118">
        <f t="shared" ref="I158:I167" si="3">E158*H158</f>
        <v>1.0200000000000001E-2</v>
      </c>
      <c r="J158" s="117"/>
      <c r="K158" s="118">
        <f t="shared" ref="K158:K167" si="4">E158*J158</f>
        <v>0</v>
      </c>
      <c r="O158" s="109"/>
      <c r="Z158" s="119"/>
      <c r="AA158" s="119">
        <v>3</v>
      </c>
      <c r="AB158" s="119">
        <v>1</v>
      </c>
      <c r="AC158" s="119" t="s">
        <v>245</v>
      </c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  <c r="AX158" s="119"/>
      <c r="AY158" s="119"/>
      <c r="AZ158" s="119"/>
      <c r="BA158" s="119"/>
      <c r="BB158" s="119"/>
      <c r="BC158" s="119"/>
      <c r="BD158" s="119"/>
      <c r="BE158" s="119"/>
      <c r="BF158" s="119"/>
      <c r="BG158" s="119"/>
      <c r="BH158" s="119"/>
      <c r="BI158" s="119"/>
      <c r="BJ158" s="119"/>
      <c r="BK158" s="119"/>
      <c r="CA158" s="119">
        <v>3</v>
      </c>
      <c r="CB158" s="119">
        <v>1</v>
      </c>
      <c r="CZ158" s="76">
        <v>1</v>
      </c>
    </row>
    <row r="159" spans="1:104" x14ac:dyDescent="0.2">
      <c r="A159" s="110">
        <v>66</v>
      </c>
      <c r="B159" s="111" t="s">
        <v>247</v>
      </c>
      <c r="C159" s="112" t="s">
        <v>248</v>
      </c>
      <c r="D159" s="113" t="s">
        <v>143</v>
      </c>
      <c r="E159" s="114">
        <v>2</v>
      </c>
      <c r="F159" s="115"/>
      <c r="G159" s="116">
        <f t="shared" si="2"/>
        <v>0</v>
      </c>
      <c r="H159" s="117">
        <v>5.1000000000000004E-3</v>
      </c>
      <c r="I159" s="118">
        <f t="shared" si="3"/>
        <v>1.0200000000000001E-2</v>
      </c>
      <c r="J159" s="117"/>
      <c r="K159" s="118">
        <f t="shared" si="4"/>
        <v>0</v>
      </c>
      <c r="O159" s="109"/>
      <c r="Z159" s="119"/>
      <c r="AA159" s="119">
        <v>3</v>
      </c>
      <c r="AB159" s="119">
        <v>1</v>
      </c>
      <c r="AC159" s="119" t="s">
        <v>247</v>
      </c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/>
      <c r="AZ159" s="119"/>
      <c r="BA159" s="119"/>
      <c r="BB159" s="119"/>
      <c r="BC159" s="119"/>
      <c r="BD159" s="119"/>
      <c r="BE159" s="119"/>
      <c r="BF159" s="119"/>
      <c r="BG159" s="119"/>
      <c r="BH159" s="119"/>
      <c r="BI159" s="119"/>
      <c r="BJ159" s="119"/>
      <c r="BK159" s="119"/>
      <c r="CA159" s="119">
        <v>3</v>
      </c>
      <c r="CB159" s="119">
        <v>1</v>
      </c>
      <c r="CZ159" s="76">
        <v>1</v>
      </c>
    </row>
    <row r="160" spans="1:104" x14ac:dyDescent="0.2">
      <c r="A160" s="110">
        <v>67</v>
      </c>
      <c r="B160" s="111" t="s">
        <v>249</v>
      </c>
      <c r="C160" s="112" t="s">
        <v>250</v>
      </c>
      <c r="D160" s="113" t="s">
        <v>143</v>
      </c>
      <c r="E160" s="114">
        <v>2</v>
      </c>
      <c r="F160" s="115"/>
      <c r="G160" s="116">
        <f t="shared" si="2"/>
        <v>0</v>
      </c>
      <c r="H160" s="117">
        <v>5.1000000000000004E-3</v>
      </c>
      <c r="I160" s="118">
        <f t="shared" si="3"/>
        <v>1.0200000000000001E-2</v>
      </c>
      <c r="J160" s="117"/>
      <c r="K160" s="118">
        <f t="shared" si="4"/>
        <v>0</v>
      </c>
      <c r="O160" s="109"/>
      <c r="Z160" s="119"/>
      <c r="AA160" s="119">
        <v>3</v>
      </c>
      <c r="AB160" s="119">
        <v>1</v>
      </c>
      <c r="AC160" s="119" t="s">
        <v>249</v>
      </c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119"/>
      <c r="BF160" s="119"/>
      <c r="BG160" s="119"/>
      <c r="BH160" s="119"/>
      <c r="BI160" s="119"/>
      <c r="BJ160" s="119"/>
      <c r="BK160" s="119"/>
      <c r="CA160" s="119">
        <v>3</v>
      </c>
      <c r="CB160" s="119">
        <v>1</v>
      </c>
      <c r="CZ160" s="76">
        <v>1</v>
      </c>
    </row>
    <row r="161" spans="1:104" x14ac:dyDescent="0.2">
      <c r="A161" s="110">
        <v>68</v>
      </c>
      <c r="B161" s="111" t="s">
        <v>251</v>
      </c>
      <c r="C161" s="112" t="s">
        <v>252</v>
      </c>
      <c r="D161" s="113" t="s">
        <v>143</v>
      </c>
      <c r="E161" s="114">
        <v>2</v>
      </c>
      <c r="F161" s="115"/>
      <c r="G161" s="116">
        <f t="shared" si="2"/>
        <v>0</v>
      </c>
      <c r="H161" s="117">
        <v>5.1000000000000004E-3</v>
      </c>
      <c r="I161" s="118">
        <f t="shared" si="3"/>
        <v>1.0200000000000001E-2</v>
      </c>
      <c r="J161" s="117"/>
      <c r="K161" s="118">
        <f t="shared" si="4"/>
        <v>0</v>
      </c>
      <c r="O161" s="109"/>
      <c r="Z161" s="119"/>
      <c r="AA161" s="119">
        <v>3</v>
      </c>
      <c r="AB161" s="119">
        <v>1</v>
      </c>
      <c r="AC161" s="119" t="s">
        <v>251</v>
      </c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19"/>
      <c r="BF161" s="119"/>
      <c r="BG161" s="119"/>
      <c r="BH161" s="119"/>
      <c r="BI161" s="119"/>
      <c r="BJ161" s="119"/>
      <c r="BK161" s="119"/>
      <c r="CA161" s="119">
        <v>3</v>
      </c>
      <c r="CB161" s="119">
        <v>1</v>
      </c>
      <c r="CZ161" s="76">
        <v>1</v>
      </c>
    </row>
    <row r="162" spans="1:104" x14ac:dyDescent="0.2">
      <c r="A162" s="110">
        <v>69</v>
      </c>
      <c r="B162" s="111" t="s">
        <v>253</v>
      </c>
      <c r="C162" s="112" t="s">
        <v>254</v>
      </c>
      <c r="D162" s="113" t="s">
        <v>143</v>
      </c>
      <c r="E162" s="114">
        <v>1</v>
      </c>
      <c r="F162" s="115"/>
      <c r="G162" s="116">
        <f t="shared" si="2"/>
        <v>0</v>
      </c>
      <c r="H162" s="117">
        <v>5.1000000000000004E-3</v>
      </c>
      <c r="I162" s="118">
        <f t="shared" si="3"/>
        <v>5.1000000000000004E-3</v>
      </c>
      <c r="J162" s="117"/>
      <c r="K162" s="118">
        <f t="shared" si="4"/>
        <v>0</v>
      </c>
      <c r="O162" s="109"/>
      <c r="Z162" s="119"/>
      <c r="AA162" s="119">
        <v>3</v>
      </c>
      <c r="AB162" s="119">
        <v>1</v>
      </c>
      <c r="AC162" s="119" t="s">
        <v>253</v>
      </c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19"/>
      <c r="BF162" s="119"/>
      <c r="BG162" s="119"/>
      <c r="BH162" s="119"/>
      <c r="BI162" s="119"/>
      <c r="BJ162" s="119"/>
      <c r="BK162" s="119"/>
      <c r="CA162" s="119">
        <v>3</v>
      </c>
      <c r="CB162" s="119">
        <v>1</v>
      </c>
      <c r="CZ162" s="76">
        <v>1</v>
      </c>
    </row>
    <row r="163" spans="1:104" x14ac:dyDescent="0.2">
      <c r="A163" s="110">
        <v>70</v>
      </c>
      <c r="B163" s="111" t="s">
        <v>255</v>
      </c>
      <c r="C163" s="112" t="s">
        <v>256</v>
      </c>
      <c r="D163" s="113" t="s">
        <v>143</v>
      </c>
      <c r="E163" s="114">
        <v>1</v>
      </c>
      <c r="F163" s="115"/>
      <c r="G163" s="116">
        <f t="shared" si="2"/>
        <v>0</v>
      </c>
      <c r="H163" s="117">
        <v>5.1000000000000004E-3</v>
      </c>
      <c r="I163" s="118">
        <f t="shared" si="3"/>
        <v>5.1000000000000004E-3</v>
      </c>
      <c r="J163" s="117"/>
      <c r="K163" s="118">
        <f t="shared" si="4"/>
        <v>0</v>
      </c>
      <c r="O163" s="109"/>
      <c r="Z163" s="119"/>
      <c r="AA163" s="119">
        <v>3</v>
      </c>
      <c r="AB163" s="119">
        <v>1</v>
      </c>
      <c r="AC163" s="119" t="s">
        <v>255</v>
      </c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CA163" s="119">
        <v>3</v>
      </c>
      <c r="CB163" s="119">
        <v>1</v>
      </c>
      <c r="CZ163" s="76">
        <v>1</v>
      </c>
    </row>
    <row r="164" spans="1:104" x14ac:dyDescent="0.2">
      <c r="A164" s="110">
        <v>71</v>
      </c>
      <c r="B164" s="111" t="s">
        <v>257</v>
      </c>
      <c r="C164" s="112" t="s">
        <v>258</v>
      </c>
      <c r="D164" s="113" t="s">
        <v>143</v>
      </c>
      <c r="E164" s="114">
        <v>1</v>
      </c>
      <c r="F164" s="115"/>
      <c r="G164" s="116">
        <f t="shared" si="2"/>
        <v>0</v>
      </c>
      <c r="H164" s="117">
        <v>5.1000000000000004E-3</v>
      </c>
      <c r="I164" s="118">
        <f t="shared" si="3"/>
        <v>5.1000000000000004E-3</v>
      </c>
      <c r="J164" s="117"/>
      <c r="K164" s="118">
        <f t="shared" si="4"/>
        <v>0</v>
      </c>
      <c r="O164" s="109"/>
      <c r="Z164" s="119"/>
      <c r="AA164" s="119">
        <v>3</v>
      </c>
      <c r="AB164" s="119">
        <v>1</v>
      </c>
      <c r="AC164" s="119" t="s">
        <v>257</v>
      </c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19"/>
      <c r="BJ164" s="119"/>
      <c r="BK164" s="119"/>
      <c r="CA164" s="119">
        <v>3</v>
      </c>
      <c r="CB164" s="119">
        <v>1</v>
      </c>
      <c r="CZ164" s="76">
        <v>1</v>
      </c>
    </row>
    <row r="165" spans="1:104" x14ac:dyDescent="0.2">
      <c r="A165" s="110">
        <v>72</v>
      </c>
      <c r="B165" s="111" t="s">
        <v>259</v>
      </c>
      <c r="C165" s="112" t="s">
        <v>260</v>
      </c>
      <c r="D165" s="113" t="s">
        <v>143</v>
      </c>
      <c r="E165" s="114">
        <v>4</v>
      </c>
      <c r="F165" s="115"/>
      <c r="G165" s="116">
        <f t="shared" si="2"/>
        <v>0</v>
      </c>
      <c r="H165" s="117">
        <v>5.1000000000000004E-3</v>
      </c>
      <c r="I165" s="118">
        <f t="shared" si="3"/>
        <v>2.0400000000000001E-2</v>
      </c>
      <c r="J165" s="117"/>
      <c r="K165" s="118">
        <f t="shared" si="4"/>
        <v>0</v>
      </c>
      <c r="O165" s="109"/>
      <c r="Z165" s="119"/>
      <c r="AA165" s="119">
        <v>3</v>
      </c>
      <c r="AB165" s="119">
        <v>1</v>
      </c>
      <c r="AC165" s="119">
        <v>40445244</v>
      </c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  <c r="BE165" s="119"/>
      <c r="BF165" s="119"/>
      <c r="BG165" s="119"/>
      <c r="BH165" s="119"/>
      <c r="BI165" s="119"/>
      <c r="BJ165" s="119"/>
      <c r="BK165" s="119"/>
      <c r="CA165" s="119">
        <v>3</v>
      </c>
      <c r="CB165" s="119">
        <v>1</v>
      </c>
      <c r="CZ165" s="76">
        <v>1</v>
      </c>
    </row>
    <row r="166" spans="1:104" x14ac:dyDescent="0.2">
      <c r="A166" s="110">
        <v>73</v>
      </c>
      <c r="B166" s="111" t="s">
        <v>261</v>
      </c>
      <c r="C166" s="112" t="s">
        <v>262</v>
      </c>
      <c r="D166" s="113" t="s">
        <v>143</v>
      </c>
      <c r="E166" s="114">
        <v>8</v>
      </c>
      <c r="F166" s="115"/>
      <c r="G166" s="116">
        <f t="shared" si="2"/>
        <v>0</v>
      </c>
      <c r="H166" s="117">
        <v>0</v>
      </c>
      <c r="I166" s="118">
        <f t="shared" si="3"/>
        <v>0</v>
      </c>
      <c r="J166" s="117"/>
      <c r="K166" s="118">
        <f t="shared" si="4"/>
        <v>0</v>
      </c>
      <c r="O166" s="109"/>
      <c r="Z166" s="119"/>
      <c r="AA166" s="119">
        <v>3</v>
      </c>
      <c r="AB166" s="119">
        <v>1</v>
      </c>
      <c r="AC166" s="119">
        <v>404459507</v>
      </c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CA166" s="119">
        <v>3</v>
      </c>
      <c r="CB166" s="119">
        <v>1</v>
      </c>
      <c r="CZ166" s="76">
        <v>1</v>
      </c>
    </row>
    <row r="167" spans="1:104" ht="22.5" x14ac:dyDescent="0.2">
      <c r="A167" s="110">
        <v>74</v>
      </c>
      <c r="B167" s="111" t="s">
        <v>263</v>
      </c>
      <c r="C167" s="112" t="s">
        <v>264</v>
      </c>
      <c r="D167" s="113" t="s">
        <v>119</v>
      </c>
      <c r="E167" s="114">
        <v>2.2200000000000002</v>
      </c>
      <c r="F167" s="115"/>
      <c r="G167" s="116">
        <f t="shared" si="2"/>
        <v>0</v>
      </c>
      <c r="H167" s="117">
        <v>1</v>
      </c>
      <c r="I167" s="118">
        <f t="shared" si="3"/>
        <v>2.2200000000000002</v>
      </c>
      <c r="J167" s="117"/>
      <c r="K167" s="118">
        <f t="shared" si="4"/>
        <v>0</v>
      </c>
      <c r="O167" s="109"/>
      <c r="Z167" s="119"/>
      <c r="AA167" s="119">
        <v>3</v>
      </c>
      <c r="AB167" s="119">
        <v>1</v>
      </c>
      <c r="AC167" s="119">
        <v>583414034</v>
      </c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  <c r="AX167" s="119"/>
      <c r="AY167" s="119"/>
      <c r="AZ167" s="119"/>
      <c r="BA167" s="119"/>
      <c r="BB167" s="119"/>
      <c r="BC167" s="119"/>
      <c r="BD167" s="119"/>
      <c r="BE167" s="119"/>
      <c r="BF167" s="119"/>
      <c r="BG167" s="119"/>
      <c r="BH167" s="119"/>
      <c r="BI167" s="119"/>
      <c r="BJ167" s="119"/>
      <c r="BK167" s="119"/>
      <c r="CA167" s="119">
        <v>3</v>
      </c>
      <c r="CB167" s="119">
        <v>1</v>
      </c>
      <c r="CZ167" s="76">
        <v>1</v>
      </c>
    </row>
    <row r="168" spans="1:104" ht="25.5" x14ac:dyDescent="0.2">
      <c r="A168" s="120"/>
      <c r="B168" s="121"/>
      <c r="C168" s="169" t="s">
        <v>265</v>
      </c>
      <c r="D168" s="170"/>
      <c r="E168" s="124">
        <v>2.2200000000000002</v>
      </c>
      <c r="F168" s="125"/>
      <c r="G168" s="126"/>
      <c r="H168" s="127"/>
      <c r="I168" s="122"/>
      <c r="K168" s="122"/>
      <c r="M168" s="128" t="s">
        <v>265</v>
      </c>
      <c r="O168" s="10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29" t="str">
        <f>C167</f>
        <v>Kamenivo drcené frakce  4/8  B Olomoucký kraj včetně záypu mezer drenážní dlažby</v>
      </c>
      <c r="BE168" s="119"/>
      <c r="BF168" s="119"/>
      <c r="BG168" s="119"/>
      <c r="BH168" s="119"/>
      <c r="BI168" s="119"/>
      <c r="BJ168" s="119"/>
      <c r="BK168" s="119"/>
    </row>
    <row r="169" spans="1:104" x14ac:dyDescent="0.2">
      <c r="A169" s="110">
        <v>75</v>
      </c>
      <c r="B169" s="111" t="s">
        <v>266</v>
      </c>
      <c r="C169" s="112" t="s">
        <v>267</v>
      </c>
      <c r="D169" s="113" t="s">
        <v>143</v>
      </c>
      <c r="E169" s="114">
        <v>284.07</v>
      </c>
      <c r="F169" s="115"/>
      <c r="G169" s="116">
        <f>E169*F169</f>
        <v>0</v>
      </c>
      <c r="H169" s="117">
        <v>0.06</v>
      </c>
      <c r="I169" s="118">
        <f>E169*H169</f>
        <v>17.0442</v>
      </c>
      <c r="J169" s="117"/>
      <c r="K169" s="118">
        <f>E169*J169</f>
        <v>0</v>
      </c>
      <c r="O169" s="109"/>
      <c r="Z169" s="119"/>
      <c r="AA169" s="119">
        <v>3</v>
      </c>
      <c r="AB169" s="119">
        <v>1</v>
      </c>
      <c r="AC169" s="119">
        <v>59217421</v>
      </c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/>
      <c r="BJ169" s="119"/>
      <c r="BK169" s="119"/>
      <c r="CA169" s="119">
        <v>3</v>
      </c>
      <c r="CB169" s="119">
        <v>1</v>
      </c>
      <c r="CZ169" s="76">
        <v>1</v>
      </c>
    </row>
    <row r="170" spans="1:104" x14ac:dyDescent="0.2">
      <c r="A170" s="120"/>
      <c r="B170" s="121"/>
      <c r="C170" s="169" t="s">
        <v>268</v>
      </c>
      <c r="D170" s="170"/>
      <c r="E170" s="124">
        <v>284.07</v>
      </c>
      <c r="F170" s="125"/>
      <c r="G170" s="126"/>
      <c r="H170" s="127"/>
      <c r="I170" s="122"/>
      <c r="K170" s="122"/>
      <c r="M170" s="128" t="s">
        <v>268</v>
      </c>
      <c r="O170" s="10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29" t="str">
        <f>C169</f>
        <v>Obrubník chodníkový ABO 14-10 1000/100/250</v>
      </c>
      <c r="BE170" s="119"/>
      <c r="BF170" s="119"/>
      <c r="BG170" s="119"/>
      <c r="BH170" s="119"/>
      <c r="BI170" s="119"/>
      <c r="BJ170" s="119"/>
      <c r="BK170" s="119"/>
    </row>
    <row r="171" spans="1:104" x14ac:dyDescent="0.2">
      <c r="A171" s="110">
        <v>76</v>
      </c>
      <c r="B171" s="111" t="s">
        <v>269</v>
      </c>
      <c r="C171" s="112" t="s">
        <v>270</v>
      </c>
      <c r="D171" s="113" t="s">
        <v>143</v>
      </c>
      <c r="E171" s="114">
        <v>78.540000000000006</v>
      </c>
      <c r="F171" s="115"/>
      <c r="G171" s="116">
        <f>E171*F171</f>
        <v>0</v>
      </c>
      <c r="H171" s="117">
        <v>8.1000000000000003E-2</v>
      </c>
      <c r="I171" s="118">
        <f>E171*H171</f>
        <v>6.3617400000000011</v>
      </c>
      <c r="J171" s="117"/>
      <c r="K171" s="118">
        <f>E171*J171</f>
        <v>0</v>
      </c>
      <c r="O171" s="109"/>
      <c r="Z171" s="119"/>
      <c r="AA171" s="119">
        <v>3</v>
      </c>
      <c r="AB171" s="119">
        <v>1</v>
      </c>
      <c r="AC171" s="119">
        <v>59217450</v>
      </c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19"/>
      <c r="AS171" s="119"/>
      <c r="AT171" s="119"/>
      <c r="AU171" s="119"/>
      <c r="AV171" s="119"/>
      <c r="AW171" s="119"/>
      <c r="AX171" s="119"/>
      <c r="AY171" s="119"/>
      <c r="AZ171" s="119"/>
      <c r="BA171" s="119"/>
      <c r="BB171" s="119"/>
      <c r="BC171" s="119"/>
      <c r="BD171" s="119"/>
      <c r="BE171" s="119"/>
      <c r="BF171" s="119"/>
      <c r="BG171" s="119"/>
      <c r="BH171" s="119"/>
      <c r="BI171" s="119"/>
      <c r="BJ171" s="119"/>
      <c r="BK171" s="119"/>
      <c r="CA171" s="119">
        <v>3</v>
      </c>
      <c r="CB171" s="119">
        <v>1</v>
      </c>
      <c r="CZ171" s="76">
        <v>1</v>
      </c>
    </row>
    <row r="172" spans="1:104" x14ac:dyDescent="0.2">
      <c r="A172" s="120"/>
      <c r="B172" s="121"/>
      <c r="C172" s="169" t="s">
        <v>271</v>
      </c>
      <c r="D172" s="170"/>
      <c r="E172" s="124">
        <v>78.540000000000006</v>
      </c>
      <c r="F172" s="125"/>
      <c r="G172" s="126"/>
      <c r="H172" s="127"/>
      <c r="I172" s="122"/>
      <c r="K172" s="122"/>
      <c r="M172" s="128" t="s">
        <v>271</v>
      </c>
      <c r="O172" s="10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29" t="e">
        <f>#REF!</f>
        <v>#REF!</v>
      </c>
      <c r="BE172" s="119"/>
      <c r="BF172" s="119"/>
      <c r="BG172" s="119"/>
      <c r="BH172" s="119"/>
      <c r="BI172" s="119"/>
      <c r="BJ172" s="119"/>
      <c r="BK172" s="119"/>
    </row>
    <row r="173" spans="1:104" x14ac:dyDescent="0.2">
      <c r="A173" s="110">
        <v>77</v>
      </c>
      <c r="B173" s="111" t="s">
        <v>272</v>
      </c>
      <c r="C173" s="112" t="s">
        <v>273</v>
      </c>
      <c r="D173" s="113" t="s">
        <v>35</v>
      </c>
      <c r="E173" s="114">
        <v>5.3040000000000003</v>
      </c>
      <c r="F173" s="115"/>
      <c r="G173" s="116">
        <f>E173*F173</f>
        <v>0</v>
      </c>
      <c r="H173" s="117">
        <v>0.13714999999999999</v>
      </c>
      <c r="I173" s="118">
        <f>E173*H173</f>
        <v>0.72744359999999997</v>
      </c>
      <c r="J173" s="117"/>
      <c r="K173" s="118">
        <f>E173*J173</f>
        <v>0</v>
      </c>
      <c r="O173" s="109"/>
      <c r="Z173" s="119"/>
      <c r="AA173" s="119">
        <v>3</v>
      </c>
      <c r="AB173" s="119">
        <v>1</v>
      </c>
      <c r="AC173" s="119">
        <v>59245040</v>
      </c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19"/>
      <c r="AS173" s="119"/>
      <c r="AT173" s="119"/>
      <c r="AU173" s="119"/>
      <c r="AV173" s="119"/>
      <c r="AW173" s="119"/>
      <c r="AX173" s="119"/>
      <c r="AY173" s="119"/>
      <c r="AZ173" s="119"/>
      <c r="BA173" s="119"/>
      <c r="BB173" s="119"/>
      <c r="BC173" s="119"/>
      <c r="BD173" s="119"/>
      <c r="BE173" s="119"/>
      <c r="BF173" s="119"/>
      <c r="BG173" s="119"/>
      <c r="BH173" s="119"/>
      <c r="BI173" s="119"/>
      <c r="BJ173" s="119"/>
      <c r="BK173" s="119"/>
      <c r="CA173" s="119">
        <v>3</v>
      </c>
      <c r="CB173" s="119">
        <v>1</v>
      </c>
      <c r="CZ173" s="76">
        <v>1</v>
      </c>
    </row>
    <row r="174" spans="1:104" x14ac:dyDescent="0.2">
      <c r="A174" s="120"/>
      <c r="B174" s="121"/>
      <c r="C174" s="169" t="s">
        <v>274</v>
      </c>
      <c r="D174" s="170"/>
      <c r="E174" s="124">
        <v>5.3040000000000003</v>
      </c>
      <c r="F174" s="125"/>
      <c r="G174" s="126"/>
      <c r="H174" s="127"/>
      <c r="I174" s="122"/>
      <c r="K174" s="122"/>
      <c r="M174" s="128" t="s">
        <v>274</v>
      </c>
      <c r="O174" s="10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19"/>
      <c r="AV174" s="119"/>
      <c r="AW174" s="119"/>
      <c r="AX174" s="119"/>
      <c r="AY174" s="119"/>
      <c r="AZ174" s="119"/>
      <c r="BA174" s="119"/>
      <c r="BB174" s="119"/>
      <c r="BC174" s="119"/>
      <c r="BD174" s="129" t="str">
        <f>C173</f>
        <v>Dlažba zámková SLP s vodicí linií přírodní 20/20/6</v>
      </c>
      <c r="BE174" s="119"/>
      <c r="BF174" s="119"/>
      <c r="BG174" s="119"/>
      <c r="BH174" s="119"/>
      <c r="BI174" s="119"/>
      <c r="BJ174" s="119"/>
      <c r="BK174" s="119"/>
    </row>
    <row r="175" spans="1:104" x14ac:dyDescent="0.2">
      <c r="A175" s="110">
        <v>78</v>
      </c>
      <c r="B175" s="111" t="s">
        <v>275</v>
      </c>
      <c r="C175" s="112" t="s">
        <v>276</v>
      </c>
      <c r="D175" s="113" t="s">
        <v>35</v>
      </c>
      <c r="E175" s="114">
        <v>297.83999999999997</v>
      </c>
      <c r="F175" s="115"/>
      <c r="G175" s="116">
        <f>E175*F175</f>
        <v>0</v>
      </c>
      <c r="H175" s="117">
        <v>0.13100000000000001</v>
      </c>
      <c r="I175" s="118">
        <f>E175*H175</f>
        <v>39.017040000000001</v>
      </c>
      <c r="J175" s="117"/>
      <c r="K175" s="118">
        <f>E175*J175</f>
        <v>0</v>
      </c>
      <c r="O175" s="109"/>
      <c r="Z175" s="119"/>
      <c r="AA175" s="119">
        <v>3</v>
      </c>
      <c r="AB175" s="119">
        <v>1</v>
      </c>
      <c r="AC175" s="119">
        <v>5924511900</v>
      </c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119"/>
      <c r="AV175" s="119"/>
      <c r="AW175" s="119"/>
      <c r="AX175" s="119"/>
      <c r="AY175" s="119"/>
      <c r="AZ175" s="119"/>
      <c r="BA175" s="119"/>
      <c r="BB175" s="119"/>
      <c r="BC175" s="119"/>
      <c r="BD175" s="119"/>
      <c r="BE175" s="119"/>
      <c r="BF175" s="119"/>
      <c r="BG175" s="119"/>
      <c r="BH175" s="119"/>
      <c r="BI175" s="119"/>
      <c r="BJ175" s="119"/>
      <c r="BK175" s="119"/>
      <c r="CA175" s="119">
        <v>3</v>
      </c>
      <c r="CB175" s="119">
        <v>1</v>
      </c>
      <c r="CZ175" s="76">
        <v>1</v>
      </c>
    </row>
    <row r="176" spans="1:104" x14ac:dyDescent="0.2">
      <c r="A176" s="120"/>
      <c r="B176" s="121"/>
      <c r="C176" s="169" t="s">
        <v>277</v>
      </c>
      <c r="D176" s="170"/>
      <c r="E176" s="124">
        <v>264.18</v>
      </c>
      <c r="F176" s="125"/>
      <c r="G176" s="126"/>
      <c r="H176" s="127"/>
      <c r="I176" s="122"/>
      <c r="K176" s="122"/>
      <c r="M176" s="128" t="s">
        <v>277</v>
      </c>
      <c r="O176" s="10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19"/>
      <c r="AS176" s="119"/>
      <c r="AT176" s="119"/>
      <c r="AU176" s="119"/>
      <c r="AV176" s="119"/>
      <c r="AW176" s="119"/>
      <c r="AX176" s="119"/>
      <c r="AY176" s="119"/>
      <c r="AZ176" s="119"/>
      <c r="BA176" s="119"/>
      <c r="BB176" s="119"/>
      <c r="BC176" s="119"/>
      <c r="BD176" s="129" t="str">
        <f>C175</f>
        <v>Dlažba  20x20x6 cm přírodní</v>
      </c>
      <c r="BE176" s="119"/>
      <c r="BF176" s="119"/>
      <c r="BG176" s="119"/>
      <c r="BH176" s="119"/>
      <c r="BI176" s="119"/>
      <c r="BJ176" s="119"/>
      <c r="BK176" s="119"/>
    </row>
    <row r="177" spans="1:104" x14ac:dyDescent="0.2">
      <c r="A177" s="120"/>
      <c r="B177" s="121"/>
      <c r="C177" s="169" t="s">
        <v>278</v>
      </c>
      <c r="D177" s="170"/>
      <c r="E177" s="124">
        <v>33.659999999999997</v>
      </c>
      <c r="F177" s="125"/>
      <c r="G177" s="126"/>
      <c r="H177" s="127"/>
      <c r="I177" s="122"/>
      <c r="K177" s="122"/>
      <c r="M177" s="128" t="s">
        <v>278</v>
      </c>
      <c r="O177" s="10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19"/>
      <c r="AS177" s="119"/>
      <c r="AT177" s="119"/>
      <c r="AU177" s="119"/>
      <c r="AV177" s="119"/>
      <c r="AW177" s="119"/>
      <c r="AX177" s="119"/>
      <c r="AY177" s="119"/>
      <c r="AZ177" s="119"/>
      <c r="BA177" s="119"/>
      <c r="BB177" s="119"/>
      <c r="BC177" s="119"/>
      <c r="BD177" s="129" t="str">
        <f>C176</f>
        <v>259*1,02</v>
      </c>
      <c r="BE177" s="119"/>
      <c r="BF177" s="119"/>
      <c r="BG177" s="119"/>
      <c r="BH177" s="119"/>
      <c r="BI177" s="119"/>
      <c r="BJ177" s="119"/>
      <c r="BK177" s="119"/>
    </row>
    <row r="178" spans="1:104" x14ac:dyDescent="0.2">
      <c r="A178" s="110">
        <v>79</v>
      </c>
      <c r="B178" s="111" t="s">
        <v>279</v>
      </c>
      <c r="C178" s="112" t="s">
        <v>280</v>
      </c>
      <c r="D178" s="113" t="s">
        <v>35</v>
      </c>
      <c r="E178" s="114">
        <v>18.36</v>
      </c>
      <c r="F178" s="115"/>
      <c r="G178" s="116">
        <f>E178*F178</f>
        <v>0</v>
      </c>
      <c r="H178" s="117">
        <v>0.13100000000000001</v>
      </c>
      <c r="I178" s="118">
        <f>E178*H178</f>
        <v>2.40516</v>
      </c>
      <c r="J178" s="117"/>
      <c r="K178" s="118">
        <f>E178*J178</f>
        <v>0</v>
      </c>
      <c r="O178" s="109"/>
      <c r="Z178" s="119"/>
      <c r="AA178" s="119">
        <v>3</v>
      </c>
      <c r="AB178" s="119">
        <v>1</v>
      </c>
      <c r="AC178" s="119">
        <v>59245267</v>
      </c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119"/>
      <c r="AV178" s="119"/>
      <c r="AW178" s="119"/>
      <c r="AX178" s="119"/>
      <c r="AY178" s="119"/>
      <c r="AZ178" s="119"/>
      <c r="BA178" s="119"/>
      <c r="BB178" s="119"/>
      <c r="BC178" s="119"/>
      <c r="BD178" s="119"/>
      <c r="BE178" s="119"/>
      <c r="BF178" s="119"/>
      <c r="BG178" s="119"/>
      <c r="BH178" s="119"/>
      <c r="BI178" s="119"/>
      <c r="BJ178" s="119"/>
      <c r="BK178" s="119"/>
      <c r="CA178" s="119">
        <v>3</v>
      </c>
      <c r="CB178" s="119">
        <v>1</v>
      </c>
      <c r="CZ178" s="76">
        <v>1</v>
      </c>
    </row>
    <row r="179" spans="1:104" x14ac:dyDescent="0.2">
      <c r="A179" s="120"/>
      <c r="B179" s="121"/>
      <c r="C179" s="169" t="s">
        <v>281</v>
      </c>
      <c r="D179" s="170"/>
      <c r="E179" s="124">
        <v>18.36</v>
      </c>
      <c r="F179" s="125"/>
      <c r="G179" s="126"/>
      <c r="H179" s="127"/>
      <c r="I179" s="122"/>
      <c r="K179" s="122"/>
      <c r="M179" s="128" t="s">
        <v>281</v>
      </c>
      <c r="O179" s="10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  <c r="AY179" s="119"/>
      <c r="AZ179" s="119"/>
      <c r="BA179" s="119"/>
      <c r="BB179" s="119"/>
      <c r="BC179" s="119"/>
      <c r="BD179" s="129" t="str">
        <f>C178</f>
        <v>Dlažba  červená pro nevidomé 20x10x6</v>
      </c>
      <c r="BE179" s="119"/>
      <c r="BF179" s="119"/>
      <c r="BG179" s="119"/>
      <c r="BH179" s="119"/>
      <c r="BI179" s="119"/>
      <c r="BJ179" s="119"/>
      <c r="BK179" s="119"/>
    </row>
    <row r="180" spans="1:104" x14ac:dyDescent="0.2">
      <c r="A180" s="110">
        <v>80</v>
      </c>
      <c r="B180" s="111" t="s">
        <v>282</v>
      </c>
      <c r="C180" s="112" t="s">
        <v>283</v>
      </c>
      <c r="D180" s="113" t="s">
        <v>35</v>
      </c>
      <c r="E180" s="114">
        <v>408</v>
      </c>
      <c r="F180" s="115"/>
      <c r="G180" s="116">
        <f>E180*F180</f>
        <v>0</v>
      </c>
      <c r="H180" s="117">
        <v>0.108</v>
      </c>
      <c r="I180" s="118">
        <f>E180*H180</f>
        <v>44.064</v>
      </c>
      <c r="J180" s="117"/>
      <c r="K180" s="118">
        <f>E180*J180</f>
        <v>0</v>
      </c>
      <c r="O180" s="109"/>
      <c r="Z180" s="119"/>
      <c r="AA180" s="119">
        <v>3</v>
      </c>
      <c r="AB180" s="119">
        <v>1</v>
      </c>
      <c r="AC180" s="119">
        <v>5924563</v>
      </c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  <c r="AT180" s="119"/>
      <c r="AU180" s="119"/>
      <c r="AV180" s="119"/>
      <c r="AW180" s="119"/>
      <c r="AX180" s="119"/>
      <c r="AY180" s="119"/>
      <c r="AZ180" s="119"/>
      <c r="BA180" s="119"/>
      <c r="BB180" s="119"/>
      <c r="BC180" s="119"/>
      <c r="BD180" s="119"/>
      <c r="BE180" s="119"/>
      <c r="BF180" s="119"/>
      <c r="BG180" s="119"/>
      <c r="BH180" s="119"/>
      <c r="BI180" s="119"/>
      <c r="BJ180" s="119"/>
      <c r="BK180" s="119"/>
      <c r="CA180" s="119">
        <v>3</v>
      </c>
      <c r="CB180" s="119">
        <v>1</v>
      </c>
      <c r="CZ180" s="76">
        <v>1</v>
      </c>
    </row>
    <row r="181" spans="1:104" x14ac:dyDescent="0.2">
      <c r="A181" s="120"/>
      <c r="B181" s="121"/>
      <c r="C181" s="169" t="s">
        <v>284</v>
      </c>
      <c r="D181" s="170"/>
      <c r="E181" s="124">
        <v>408</v>
      </c>
      <c r="F181" s="125"/>
      <c r="G181" s="126"/>
      <c r="H181" s="127"/>
      <c r="I181" s="122"/>
      <c r="K181" s="122"/>
      <c r="M181" s="128" t="s">
        <v>284</v>
      </c>
      <c r="O181" s="10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29" t="str">
        <f>C180</f>
        <v>Dlaždice betonová 40x60x5 cm natural hladká</v>
      </c>
      <c r="BE181" s="119"/>
      <c r="BF181" s="119"/>
      <c r="BG181" s="119"/>
      <c r="BH181" s="119"/>
      <c r="BI181" s="119"/>
      <c r="BJ181" s="119"/>
      <c r="BK181" s="119"/>
    </row>
    <row r="182" spans="1:104" x14ac:dyDescent="0.2">
      <c r="A182" s="110">
        <v>81</v>
      </c>
      <c r="B182" s="111" t="s">
        <v>285</v>
      </c>
      <c r="C182" s="112" t="s">
        <v>286</v>
      </c>
      <c r="D182" s="113" t="s">
        <v>119</v>
      </c>
      <c r="E182" s="114">
        <v>1107.4442985999999</v>
      </c>
      <c r="F182" s="115"/>
      <c r="G182" s="116">
        <f>E182*F182</f>
        <v>0</v>
      </c>
      <c r="H182" s="117">
        <v>0</v>
      </c>
      <c r="I182" s="118">
        <f>E182*H182</f>
        <v>0</v>
      </c>
      <c r="J182" s="117"/>
      <c r="K182" s="118">
        <f>E182*J182</f>
        <v>0</v>
      </c>
      <c r="O182" s="109"/>
      <c r="Z182" s="119"/>
      <c r="AA182" s="119">
        <v>7</v>
      </c>
      <c r="AB182" s="119">
        <v>1</v>
      </c>
      <c r="AC182" s="119">
        <v>2</v>
      </c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119"/>
      <c r="AV182" s="119"/>
      <c r="AW182" s="119"/>
      <c r="AX182" s="119"/>
      <c r="AY182" s="119"/>
      <c r="AZ182" s="119"/>
      <c r="BA182" s="119"/>
      <c r="BB182" s="119"/>
      <c r="BC182" s="119"/>
      <c r="BD182" s="119"/>
      <c r="BE182" s="119"/>
      <c r="BF182" s="119"/>
      <c r="BG182" s="119"/>
      <c r="BH182" s="119"/>
      <c r="BI182" s="119"/>
      <c r="BJ182" s="119"/>
      <c r="BK182" s="119"/>
      <c r="CA182" s="119">
        <v>7</v>
      </c>
      <c r="CB182" s="119">
        <v>1</v>
      </c>
      <c r="CZ182" s="76">
        <v>1</v>
      </c>
    </row>
    <row r="183" spans="1:104" x14ac:dyDescent="0.2">
      <c r="A183" s="130" t="s">
        <v>36</v>
      </c>
      <c r="B183" s="131" t="s">
        <v>163</v>
      </c>
      <c r="C183" s="132" t="s">
        <v>164</v>
      </c>
      <c r="D183" s="133"/>
      <c r="E183" s="134"/>
      <c r="F183" s="134"/>
      <c r="G183" s="135">
        <f>SUM(G95:G182)</f>
        <v>0</v>
      </c>
      <c r="H183" s="136"/>
      <c r="I183" s="137">
        <f>SUM(I95:I182)</f>
        <v>1107.4442986000001</v>
      </c>
      <c r="J183" s="138"/>
      <c r="K183" s="137">
        <f>SUM(K95:K182)</f>
        <v>0</v>
      </c>
      <c r="O183" s="109"/>
      <c r="X183" s="139">
        <f>K183</f>
        <v>0</v>
      </c>
      <c r="Y183" s="139"/>
      <c r="Z183" s="140">
        <f>G183</f>
        <v>0</v>
      </c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41"/>
      <c r="BB183" s="141"/>
      <c r="BC183" s="141"/>
      <c r="BD183" s="141"/>
      <c r="BE183" s="141"/>
      <c r="BF183" s="141"/>
      <c r="BG183" s="119"/>
      <c r="BH183" s="119"/>
      <c r="BI183" s="119"/>
      <c r="BJ183" s="119"/>
      <c r="BK183" s="119"/>
    </row>
    <row r="184" spans="1:104" ht="14.25" customHeight="1" x14ac:dyDescent="0.2">
      <c r="A184" s="101" t="s">
        <v>32</v>
      </c>
      <c r="B184" s="102" t="s">
        <v>287</v>
      </c>
      <c r="C184" s="103" t="s">
        <v>288</v>
      </c>
      <c r="D184" s="104"/>
      <c r="E184" s="105"/>
      <c r="F184" s="105"/>
      <c r="G184" s="106"/>
      <c r="H184" s="107"/>
      <c r="I184" s="108"/>
      <c r="J184" s="107"/>
      <c r="K184" s="108"/>
      <c r="O184" s="109"/>
    </row>
    <row r="185" spans="1:104" x14ac:dyDescent="0.2">
      <c r="A185" s="110">
        <v>82</v>
      </c>
      <c r="B185" s="111" t="s">
        <v>289</v>
      </c>
      <c r="C185" s="112" t="s">
        <v>290</v>
      </c>
      <c r="D185" s="113" t="s">
        <v>48</v>
      </c>
      <c r="E185" s="114">
        <v>3.5</v>
      </c>
      <c r="F185" s="115"/>
      <c r="G185" s="116">
        <f>E185*F185</f>
        <v>0</v>
      </c>
      <c r="H185" s="117">
        <v>0</v>
      </c>
      <c r="I185" s="118">
        <f>E185*H185</f>
        <v>0</v>
      </c>
      <c r="J185" s="117">
        <v>0</v>
      </c>
      <c r="K185" s="118">
        <f>E185*J185</f>
        <v>0</v>
      </c>
      <c r="O185" s="109"/>
      <c r="Z185" s="119"/>
      <c r="AA185" s="119">
        <v>1</v>
      </c>
      <c r="AB185" s="119">
        <v>1</v>
      </c>
      <c r="AC185" s="119">
        <v>1</v>
      </c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19"/>
      <c r="AR185" s="119"/>
      <c r="AS185" s="119"/>
      <c r="AT185" s="119"/>
      <c r="AU185" s="119"/>
      <c r="AV185" s="119"/>
      <c r="AW185" s="119"/>
      <c r="AX185" s="119"/>
      <c r="AY185" s="119"/>
      <c r="AZ185" s="119"/>
      <c r="BA185" s="119"/>
      <c r="BB185" s="119"/>
      <c r="BC185" s="119"/>
      <c r="BD185" s="119"/>
      <c r="BE185" s="119"/>
      <c r="BF185" s="119"/>
      <c r="BG185" s="119"/>
      <c r="BH185" s="119"/>
      <c r="BI185" s="119"/>
      <c r="BJ185" s="119"/>
      <c r="BK185" s="119"/>
      <c r="CA185" s="119">
        <v>1</v>
      </c>
      <c r="CB185" s="119">
        <v>1</v>
      </c>
      <c r="CZ185" s="76">
        <v>1</v>
      </c>
    </row>
    <row r="186" spans="1:104" x14ac:dyDescent="0.2">
      <c r="A186" s="110">
        <v>83</v>
      </c>
      <c r="B186" s="111" t="s">
        <v>291</v>
      </c>
      <c r="C186" s="112" t="s">
        <v>292</v>
      </c>
      <c r="D186" s="113" t="s">
        <v>48</v>
      </c>
      <c r="E186" s="114">
        <v>0.48749999999999999</v>
      </c>
      <c r="F186" s="115"/>
      <c r="G186" s="116">
        <f>E186*F186</f>
        <v>0</v>
      </c>
      <c r="H186" s="117">
        <v>0</v>
      </c>
      <c r="I186" s="118">
        <f>E186*H186</f>
        <v>0</v>
      </c>
      <c r="J186" s="117">
        <v>0</v>
      </c>
      <c r="K186" s="118">
        <f>E186*J186</f>
        <v>0</v>
      </c>
      <c r="O186" s="109"/>
      <c r="Z186" s="119"/>
      <c r="AA186" s="119">
        <v>1</v>
      </c>
      <c r="AB186" s="119">
        <v>1</v>
      </c>
      <c r="AC186" s="119">
        <v>1</v>
      </c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Q186" s="119"/>
      <c r="AR186" s="119"/>
      <c r="AS186" s="119"/>
      <c r="AT186" s="119"/>
      <c r="AU186" s="119"/>
      <c r="AV186" s="119"/>
      <c r="AW186" s="119"/>
      <c r="AX186" s="119"/>
      <c r="AY186" s="119"/>
      <c r="AZ186" s="119"/>
      <c r="BA186" s="119"/>
      <c r="BB186" s="119"/>
      <c r="BC186" s="119"/>
      <c r="BD186" s="119"/>
      <c r="BE186" s="119"/>
      <c r="BF186" s="119"/>
      <c r="BG186" s="119"/>
      <c r="BH186" s="119"/>
      <c r="BI186" s="119"/>
      <c r="BJ186" s="119"/>
      <c r="BK186" s="119"/>
      <c r="CA186" s="119">
        <v>1</v>
      </c>
      <c r="CB186" s="119">
        <v>1</v>
      </c>
      <c r="CZ186" s="76">
        <v>1</v>
      </c>
    </row>
    <row r="187" spans="1:104" x14ac:dyDescent="0.2">
      <c r="A187" s="120"/>
      <c r="B187" s="121"/>
      <c r="C187" s="169" t="s">
        <v>293</v>
      </c>
      <c r="D187" s="170"/>
      <c r="E187" s="124">
        <v>0.48749999999999999</v>
      </c>
      <c r="F187" s="125"/>
      <c r="G187" s="126"/>
      <c r="H187" s="127"/>
      <c r="I187" s="122"/>
      <c r="K187" s="122"/>
      <c r="M187" s="128" t="s">
        <v>293</v>
      </c>
      <c r="O187" s="10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29" t="str">
        <f>C186</f>
        <v>Obsyp potrubí bez prohození sypaniny</v>
      </c>
      <c r="BE187" s="119"/>
      <c r="BF187" s="119"/>
      <c r="BG187" s="119"/>
      <c r="BH187" s="119"/>
      <c r="BI187" s="119"/>
      <c r="BJ187" s="119"/>
      <c r="BK187" s="119"/>
    </row>
    <row r="188" spans="1:104" x14ac:dyDescent="0.2">
      <c r="A188" s="110">
        <v>84</v>
      </c>
      <c r="B188" s="111" t="s">
        <v>294</v>
      </c>
      <c r="C188" s="112" t="s">
        <v>295</v>
      </c>
      <c r="D188" s="113" t="s">
        <v>48</v>
      </c>
      <c r="E188" s="114">
        <v>1.696</v>
      </c>
      <c r="F188" s="115"/>
      <c r="G188" s="116">
        <f>E188*F188</f>
        <v>0</v>
      </c>
      <c r="H188" s="117">
        <v>2.3769999999999998</v>
      </c>
      <c r="I188" s="118">
        <f>E188*H188</f>
        <v>4.0313919999999994</v>
      </c>
      <c r="J188" s="117">
        <v>0</v>
      </c>
      <c r="K188" s="118">
        <f>E188*J188</f>
        <v>0</v>
      </c>
      <c r="O188" s="109"/>
      <c r="Z188" s="119"/>
      <c r="AA188" s="119">
        <v>1</v>
      </c>
      <c r="AB188" s="119">
        <v>1</v>
      </c>
      <c r="AC188" s="119">
        <v>1</v>
      </c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CA188" s="119">
        <v>1</v>
      </c>
      <c r="CB188" s="119">
        <v>1</v>
      </c>
      <c r="CZ188" s="76">
        <v>1</v>
      </c>
    </row>
    <row r="189" spans="1:104" x14ac:dyDescent="0.2">
      <c r="A189" s="120"/>
      <c r="B189" s="121"/>
      <c r="C189" s="169" t="s">
        <v>296</v>
      </c>
      <c r="D189" s="170"/>
      <c r="E189" s="124">
        <v>0.19600000000000001</v>
      </c>
      <c r="F189" s="125"/>
      <c r="G189" s="126"/>
      <c r="H189" s="127"/>
      <c r="I189" s="122"/>
      <c r="K189" s="122"/>
      <c r="M189" s="128" t="s">
        <v>296</v>
      </c>
      <c r="O189" s="10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29" t="e">
        <f>#REF!</f>
        <v>#REF!</v>
      </c>
      <c r="BE189" s="119"/>
      <c r="BF189" s="119"/>
      <c r="BG189" s="119"/>
      <c r="BH189" s="119"/>
      <c r="BI189" s="119"/>
      <c r="BJ189" s="119"/>
      <c r="BK189" s="119"/>
    </row>
    <row r="190" spans="1:104" x14ac:dyDescent="0.2">
      <c r="A190" s="120"/>
      <c r="B190" s="121"/>
      <c r="C190" s="169" t="s">
        <v>297</v>
      </c>
      <c r="D190" s="170"/>
      <c r="E190" s="124">
        <v>1.5</v>
      </c>
      <c r="F190" s="125"/>
      <c r="G190" s="126"/>
      <c r="H190" s="127"/>
      <c r="I190" s="122"/>
      <c r="K190" s="122"/>
      <c r="M190" s="128" t="s">
        <v>297</v>
      </c>
      <c r="O190" s="10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29" t="str">
        <f>C189</f>
        <v>1,4*1,4*0,1</v>
      </c>
      <c r="BE190" s="119"/>
      <c r="BF190" s="119"/>
      <c r="BG190" s="119"/>
      <c r="BH190" s="119"/>
      <c r="BI190" s="119"/>
      <c r="BJ190" s="119"/>
      <c r="BK190" s="119"/>
    </row>
    <row r="191" spans="1:104" x14ac:dyDescent="0.2">
      <c r="A191" s="110">
        <v>85</v>
      </c>
      <c r="B191" s="111" t="s">
        <v>298</v>
      </c>
      <c r="C191" s="112" t="s">
        <v>299</v>
      </c>
      <c r="D191" s="113" t="s">
        <v>48</v>
      </c>
      <c r="E191" s="114">
        <v>1.5</v>
      </c>
      <c r="F191" s="115"/>
      <c r="G191" s="116">
        <f>E191*F191</f>
        <v>0</v>
      </c>
      <c r="H191" s="117">
        <v>2.0880000000000001</v>
      </c>
      <c r="I191" s="118">
        <f>E191*H191</f>
        <v>3.1320000000000001</v>
      </c>
      <c r="J191" s="117">
        <v>0</v>
      </c>
      <c r="K191" s="118">
        <f>E191*J191</f>
        <v>0</v>
      </c>
      <c r="O191" s="109"/>
      <c r="Z191" s="119"/>
      <c r="AA191" s="119">
        <v>1</v>
      </c>
      <c r="AB191" s="119">
        <v>1</v>
      </c>
      <c r="AC191" s="119">
        <v>1</v>
      </c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Q191" s="119"/>
      <c r="AR191" s="119"/>
      <c r="AS191" s="119"/>
      <c r="AT191" s="119"/>
      <c r="AU191" s="119"/>
      <c r="AV191" s="119"/>
      <c r="AW191" s="119"/>
      <c r="AX191" s="119"/>
      <c r="AY191" s="119"/>
      <c r="AZ191" s="119"/>
      <c r="BA191" s="119"/>
      <c r="BB191" s="119"/>
      <c r="BC191" s="119"/>
      <c r="BD191" s="119"/>
      <c r="BE191" s="119"/>
      <c r="BF191" s="119"/>
      <c r="BG191" s="119"/>
      <c r="BH191" s="119"/>
      <c r="BI191" s="119"/>
      <c r="BJ191" s="119"/>
      <c r="BK191" s="119"/>
      <c r="CA191" s="119">
        <v>1</v>
      </c>
      <c r="CB191" s="119">
        <v>1</v>
      </c>
      <c r="CZ191" s="76">
        <v>1</v>
      </c>
    </row>
    <row r="192" spans="1:104" x14ac:dyDescent="0.2">
      <c r="A192" s="110">
        <v>86</v>
      </c>
      <c r="B192" s="111" t="s">
        <v>300</v>
      </c>
      <c r="C192" s="112" t="s">
        <v>301</v>
      </c>
      <c r="D192" s="113" t="s">
        <v>131</v>
      </c>
      <c r="E192" s="114">
        <v>6.5</v>
      </c>
      <c r="F192" s="115"/>
      <c r="G192" s="116">
        <f>E192*F192</f>
        <v>0</v>
      </c>
      <c r="H192" s="117">
        <v>0</v>
      </c>
      <c r="I192" s="118">
        <f>E192*H192</f>
        <v>0</v>
      </c>
      <c r="J192" s="117">
        <v>0</v>
      </c>
      <c r="K192" s="118">
        <f>E192*J192</f>
        <v>0</v>
      </c>
      <c r="O192" s="109"/>
      <c r="Z192" s="119"/>
      <c r="AA192" s="119">
        <v>1</v>
      </c>
      <c r="AB192" s="119">
        <v>1</v>
      </c>
      <c r="AC192" s="119">
        <v>1</v>
      </c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Q192" s="119"/>
      <c r="AR192" s="119"/>
      <c r="AS192" s="119"/>
      <c r="AT192" s="119"/>
      <c r="AU192" s="119"/>
      <c r="AV192" s="119"/>
      <c r="AW192" s="119"/>
      <c r="AX192" s="119"/>
      <c r="AY192" s="119"/>
      <c r="AZ192" s="119"/>
      <c r="BA192" s="119"/>
      <c r="BB192" s="119"/>
      <c r="BC192" s="119"/>
      <c r="BD192" s="119"/>
      <c r="BE192" s="119"/>
      <c r="BF192" s="119"/>
      <c r="BG192" s="119"/>
      <c r="BH192" s="119"/>
      <c r="BI192" s="119"/>
      <c r="BJ192" s="119"/>
      <c r="BK192" s="119"/>
      <c r="CA192" s="119">
        <v>1</v>
      </c>
      <c r="CB192" s="119">
        <v>1</v>
      </c>
      <c r="CZ192" s="76">
        <v>1</v>
      </c>
    </row>
    <row r="193" spans="1:104" x14ac:dyDescent="0.2">
      <c r="A193" s="120"/>
      <c r="B193" s="121"/>
      <c r="C193" s="169" t="s">
        <v>302</v>
      </c>
      <c r="D193" s="170"/>
      <c r="E193" s="124">
        <v>6.5</v>
      </c>
      <c r="F193" s="125"/>
      <c r="G193" s="126"/>
      <c r="H193" s="127"/>
      <c r="I193" s="122"/>
      <c r="K193" s="122"/>
      <c r="M193" s="128" t="s">
        <v>302</v>
      </c>
      <c r="O193" s="10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Q193" s="119"/>
      <c r="AR193" s="119"/>
      <c r="AS193" s="119"/>
      <c r="AT193" s="119"/>
      <c r="AU193" s="119"/>
      <c r="AV193" s="119"/>
      <c r="AW193" s="119"/>
      <c r="AX193" s="119"/>
      <c r="AY193" s="119"/>
      <c r="AZ193" s="119"/>
      <c r="BA193" s="119"/>
      <c r="BB193" s="119"/>
      <c r="BC193" s="119"/>
      <c r="BD193" s="129" t="e">
        <f>#REF!</f>
        <v>#REF!</v>
      </c>
      <c r="BE193" s="119"/>
      <c r="BF193" s="119"/>
      <c r="BG193" s="119"/>
      <c r="BH193" s="119"/>
      <c r="BI193" s="119"/>
      <c r="BJ193" s="119"/>
      <c r="BK193" s="119"/>
    </row>
    <row r="194" spans="1:104" x14ac:dyDescent="0.2">
      <c r="A194" s="110">
        <v>87</v>
      </c>
      <c r="B194" s="111" t="s">
        <v>303</v>
      </c>
      <c r="C194" s="112" t="s">
        <v>304</v>
      </c>
      <c r="D194" s="113" t="s">
        <v>143</v>
      </c>
      <c r="E194" s="114">
        <v>6</v>
      </c>
      <c r="F194" s="115"/>
      <c r="G194" s="116">
        <f t="shared" ref="G194:G201" si="5">E194*F194</f>
        <v>0</v>
      </c>
      <c r="H194" s="117">
        <v>3.0000000000000001E-5</v>
      </c>
      <c r="I194" s="118">
        <f t="shared" ref="I194:I201" si="6">E194*H194</f>
        <v>1.8000000000000001E-4</v>
      </c>
      <c r="J194" s="117">
        <v>0</v>
      </c>
      <c r="K194" s="118">
        <f t="shared" ref="K194:K201" si="7">E194*J194</f>
        <v>0</v>
      </c>
      <c r="O194" s="109"/>
      <c r="Z194" s="119"/>
      <c r="AA194" s="119">
        <v>1</v>
      </c>
      <c r="AB194" s="119">
        <v>1</v>
      </c>
      <c r="AC194" s="119">
        <v>1</v>
      </c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119"/>
      <c r="AV194" s="119"/>
      <c r="AW194" s="119"/>
      <c r="AX194" s="119"/>
      <c r="AY194" s="119"/>
      <c r="AZ194" s="119"/>
      <c r="BA194" s="119"/>
      <c r="BB194" s="119"/>
      <c r="BC194" s="119"/>
      <c r="BD194" s="119"/>
      <c r="BE194" s="119"/>
      <c r="BF194" s="119"/>
      <c r="BG194" s="119"/>
      <c r="BH194" s="119"/>
      <c r="BI194" s="119"/>
      <c r="BJ194" s="119"/>
      <c r="BK194" s="119"/>
      <c r="CA194" s="119">
        <v>1</v>
      </c>
      <c r="CB194" s="119">
        <v>1</v>
      </c>
      <c r="CZ194" s="76">
        <v>1</v>
      </c>
    </row>
    <row r="195" spans="1:104" x14ac:dyDescent="0.2">
      <c r="A195" s="110">
        <v>88</v>
      </c>
      <c r="B195" s="111" t="s">
        <v>305</v>
      </c>
      <c r="C195" s="112" t="s">
        <v>306</v>
      </c>
      <c r="D195" s="113" t="s">
        <v>143</v>
      </c>
      <c r="E195" s="114">
        <v>1</v>
      </c>
      <c r="F195" s="115"/>
      <c r="G195" s="116">
        <f t="shared" si="5"/>
        <v>0</v>
      </c>
      <c r="H195" s="117">
        <v>0.34100000000000003</v>
      </c>
      <c r="I195" s="118">
        <f t="shared" si="6"/>
        <v>0.34100000000000003</v>
      </c>
      <c r="J195" s="117">
        <v>0</v>
      </c>
      <c r="K195" s="118">
        <f t="shared" si="7"/>
        <v>0</v>
      </c>
      <c r="O195" s="109"/>
      <c r="Z195" s="119"/>
      <c r="AA195" s="119">
        <v>1</v>
      </c>
      <c r="AB195" s="119">
        <v>1</v>
      </c>
      <c r="AC195" s="119">
        <v>1</v>
      </c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19"/>
      <c r="AW195" s="119"/>
      <c r="AX195" s="119"/>
      <c r="AY195" s="119"/>
      <c r="AZ195" s="119"/>
      <c r="BA195" s="119"/>
      <c r="BB195" s="119"/>
      <c r="BC195" s="119"/>
      <c r="BD195" s="119"/>
      <c r="BE195" s="119"/>
      <c r="BF195" s="119"/>
      <c r="BG195" s="119"/>
      <c r="BH195" s="119"/>
      <c r="BI195" s="119"/>
      <c r="BJ195" s="119"/>
      <c r="BK195" s="119"/>
      <c r="CA195" s="119">
        <v>1</v>
      </c>
      <c r="CB195" s="119">
        <v>1</v>
      </c>
      <c r="CZ195" s="76">
        <v>1</v>
      </c>
    </row>
    <row r="196" spans="1:104" x14ac:dyDescent="0.2">
      <c r="A196" s="110">
        <v>89</v>
      </c>
      <c r="B196" s="111" t="s">
        <v>307</v>
      </c>
      <c r="C196" s="112" t="s">
        <v>308</v>
      </c>
      <c r="D196" s="113" t="s">
        <v>143</v>
      </c>
      <c r="E196" s="114">
        <v>1</v>
      </c>
      <c r="F196" s="115"/>
      <c r="G196" s="116">
        <f t="shared" si="5"/>
        <v>0</v>
      </c>
      <c r="H196" s="117">
        <v>8.9999999999999993E-3</v>
      </c>
      <c r="I196" s="118">
        <f t="shared" si="6"/>
        <v>8.9999999999999993E-3</v>
      </c>
      <c r="J196" s="117">
        <v>0</v>
      </c>
      <c r="K196" s="118">
        <f t="shared" si="7"/>
        <v>0</v>
      </c>
      <c r="O196" s="109"/>
      <c r="Z196" s="119"/>
      <c r="AA196" s="119">
        <v>1</v>
      </c>
      <c r="AB196" s="119">
        <v>1</v>
      </c>
      <c r="AC196" s="119">
        <v>1</v>
      </c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  <c r="AO196" s="119"/>
      <c r="AP196" s="119"/>
      <c r="AQ196" s="119"/>
      <c r="AR196" s="119"/>
      <c r="AS196" s="119"/>
      <c r="AT196" s="119"/>
      <c r="AU196" s="119"/>
      <c r="AV196" s="119"/>
      <c r="AW196" s="119"/>
      <c r="AX196" s="119"/>
      <c r="AY196" s="119"/>
      <c r="AZ196" s="119"/>
      <c r="BA196" s="119"/>
      <c r="BB196" s="119"/>
      <c r="BC196" s="119"/>
      <c r="BD196" s="119"/>
      <c r="BE196" s="119"/>
      <c r="BF196" s="119"/>
      <c r="BG196" s="119"/>
      <c r="BH196" s="119"/>
      <c r="BI196" s="119"/>
      <c r="BJ196" s="119"/>
      <c r="BK196" s="119"/>
      <c r="CA196" s="119">
        <v>1</v>
      </c>
      <c r="CB196" s="119">
        <v>1</v>
      </c>
      <c r="CZ196" s="76">
        <v>1</v>
      </c>
    </row>
    <row r="197" spans="1:104" x14ac:dyDescent="0.2">
      <c r="A197" s="110">
        <v>90</v>
      </c>
      <c r="B197" s="111" t="s">
        <v>309</v>
      </c>
      <c r="C197" s="112" t="s">
        <v>310</v>
      </c>
      <c r="D197" s="113" t="s">
        <v>143</v>
      </c>
      <c r="E197" s="114">
        <v>2</v>
      </c>
      <c r="F197" s="115"/>
      <c r="G197" s="116">
        <f t="shared" si="5"/>
        <v>0</v>
      </c>
      <c r="H197" s="117">
        <v>0.43099999999999999</v>
      </c>
      <c r="I197" s="118">
        <f t="shared" si="6"/>
        <v>0.86199999999999999</v>
      </c>
      <c r="J197" s="117">
        <v>0</v>
      </c>
      <c r="K197" s="118">
        <f t="shared" si="7"/>
        <v>0</v>
      </c>
      <c r="O197" s="109"/>
      <c r="Z197" s="119"/>
      <c r="AA197" s="119">
        <v>1</v>
      </c>
      <c r="AB197" s="119">
        <v>1</v>
      </c>
      <c r="AC197" s="119">
        <v>1</v>
      </c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Q197" s="119"/>
      <c r="AR197" s="119"/>
      <c r="AS197" s="119"/>
      <c r="AT197" s="119"/>
      <c r="AU197" s="119"/>
      <c r="AV197" s="119"/>
      <c r="AW197" s="119"/>
      <c r="AX197" s="119"/>
      <c r="AY197" s="119"/>
      <c r="AZ197" s="119"/>
      <c r="BA197" s="119"/>
      <c r="BB197" s="119"/>
      <c r="BC197" s="119"/>
      <c r="BD197" s="119"/>
      <c r="BE197" s="119"/>
      <c r="BF197" s="119"/>
      <c r="BG197" s="119"/>
      <c r="BH197" s="119"/>
      <c r="BI197" s="119"/>
      <c r="BJ197" s="119"/>
      <c r="BK197" s="119"/>
      <c r="CA197" s="119">
        <v>1</v>
      </c>
      <c r="CB197" s="119">
        <v>1</v>
      </c>
      <c r="CZ197" s="76">
        <v>1</v>
      </c>
    </row>
    <row r="198" spans="1:104" x14ac:dyDescent="0.2">
      <c r="A198" s="110">
        <v>91</v>
      </c>
      <c r="B198" s="111" t="s">
        <v>311</v>
      </c>
      <c r="C198" s="112" t="s">
        <v>312</v>
      </c>
      <c r="D198" s="113" t="s">
        <v>143</v>
      </c>
      <c r="E198" s="114">
        <v>1</v>
      </c>
      <c r="F198" s="115"/>
      <c r="G198" s="116">
        <f t="shared" si="5"/>
        <v>0</v>
      </c>
      <c r="H198" s="117">
        <v>0</v>
      </c>
      <c r="I198" s="118">
        <f t="shared" si="6"/>
        <v>0</v>
      </c>
      <c r="J198" s="117">
        <v>0</v>
      </c>
      <c r="K198" s="118">
        <f t="shared" si="7"/>
        <v>0</v>
      </c>
      <c r="O198" s="109"/>
      <c r="Z198" s="119"/>
      <c r="AA198" s="119">
        <v>1</v>
      </c>
      <c r="AB198" s="119">
        <v>0</v>
      </c>
      <c r="AC198" s="119">
        <v>0</v>
      </c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Q198" s="119"/>
      <c r="AR198" s="119"/>
      <c r="AS198" s="119"/>
      <c r="AT198" s="119"/>
      <c r="AU198" s="119"/>
      <c r="AV198" s="119"/>
      <c r="AW198" s="119"/>
      <c r="AX198" s="119"/>
      <c r="AY198" s="119"/>
      <c r="AZ198" s="119"/>
      <c r="BA198" s="119"/>
      <c r="BB198" s="119"/>
      <c r="BC198" s="119"/>
      <c r="BD198" s="119"/>
      <c r="BE198" s="119"/>
      <c r="BF198" s="119"/>
      <c r="BG198" s="119"/>
      <c r="BH198" s="119"/>
      <c r="BI198" s="119"/>
      <c r="BJ198" s="119"/>
      <c r="BK198" s="119"/>
      <c r="CA198" s="119">
        <v>1</v>
      </c>
      <c r="CB198" s="119">
        <v>0</v>
      </c>
      <c r="CZ198" s="76">
        <v>1</v>
      </c>
    </row>
    <row r="199" spans="1:104" x14ac:dyDescent="0.2">
      <c r="A199" s="110">
        <v>92</v>
      </c>
      <c r="B199" s="111" t="s">
        <v>313</v>
      </c>
      <c r="C199" s="112" t="s">
        <v>314</v>
      </c>
      <c r="D199" s="113" t="s">
        <v>143</v>
      </c>
      <c r="E199" s="114">
        <v>6</v>
      </c>
      <c r="F199" s="115"/>
      <c r="G199" s="116">
        <f t="shared" si="5"/>
        <v>0</v>
      </c>
      <c r="H199" s="117">
        <v>1.66E-3</v>
      </c>
      <c r="I199" s="118">
        <f t="shared" si="6"/>
        <v>9.9600000000000001E-3</v>
      </c>
      <c r="J199" s="117"/>
      <c r="K199" s="118">
        <f t="shared" si="7"/>
        <v>0</v>
      </c>
      <c r="O199" s="109"/>
      <c r="Z199" s="119"/>
      <c r="AA199" s="119">
        <v>3</v>
      </c>
      <c r="AB199" s="119">
        <v>0</v>
      </c>
      <c r="AC199" s="119" t="s">
        <v>313</v>
      </c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Q199" s="119"/>
      <c r="AR199" s="119"/>
      <c r="AS199" s="119"/>
      <c r="AT199" s="119"/>
      <c r="AU199" s="119"/>
      <c r="AV199" s="119"/>
      <c r="AW199" s="119"/>
      <c r="AX199" s="119"/>
      <c r="AY199" s="119"/>
      <c r="AZ199" s="119"/>
      <c r="BA199" s="119"/>
      <c r="BB199" s="119"/>
      <c r="BC199" s="119"/>
      <c r="BD199" s="119"/>
      <c r="BE199" s="119"/>
      <c r="BF199" s="119"/>
      <c r="BG199" s="119"/>
      <c r="BH199" s="119"/>
      <c r="BI199" s="119"/>
      <c r="BJ199" s="119"/>
      <c r="BK199" s="119"/>
      <c r="CA199" s="119">
        <v>3</v>
      </c>
      <c r="CB199" s="119">
        <v>0</v>
      </c>
      <c r="CZ199" s="76">
        <v>1</v>
      </c>
    </row>
    <row r="200" spans="1:104" x14ac:dyDescent="0.2">
      <c r="A200" s="110">
        <v>93</v>
      </c>
      <c r="B200" s="111" t="s">
        <v>315</v>
      </c>
      <c r="C200" s="112" t="s">
        <v>316</v>
      </c>
      <c r="D200" s="113" t="s">
        <v>119</v>
      </c>
      <c r="E200" s="114">
        <v>3.8</v>
      </c>
      <c r="F200" s="115"/>
      <c r="G200" s="116">
        <f t="shared" si="5"/>
        <v>0</v>
      </c>
      <c r="H200" s="117">
        <v>1</v>
      </c>
      <c r="I200" s="118">
        <f t="shared" si="6"/>
        <v>3.8</v>
      </c>
      <c r="J200" s="117"/>
      <c r="K200" s="118">
        <f t="shared" si="7"/>
        <v>0</v>
      </c>
      <c r="O200" s="109"/>
      <c r="Z200" s="119"/>
      <c r="AA200" s="119">
        <v>3</v>
      </c>
      <c r="AB200" s="119">
        <v>1</v>
      </c>
      <c r="AC200" s="119">
        <v>583317073</v>
      </c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Q200" s="119"/>
      <c r="AR200" s="119"/>
      <c r="AS200" s="119"/>
      <c r="AT200" s="119"/>
      <c r="AU200" s="119"/>
      <c r="AV200" s="119"/>
      <c r="AW200" s="119"/>
      <c r="AX200" s="119"/>
      <c r="AY200" s="119"/>
      <c r="AZ200" s="119"/>
      <c r="BA200" s="119"/>
      <c r="BB200" s="119"/>
      <c r="BC200" s="119"/>
      <c r="BD200" s="119"/>
      <c r="BE200" s="119"/>
      <c r="BF200" s="119"/>
      <c r="BG200" s="119"/>
      <c r="BH200" s="119"/>
      <c r="BI200" s="119"/>
      <c r="BJ200" s="119"/>
      <c r="BK200" s="119"/>
      <c r="CA200" s="119">
        <v>3</v>
      </c>
      <c r="CB200" s="119">
        <v>1</v>
      </c>
      <c r="CZ200" s="76">
        <v>1</v>
      </c>
    </row>
    <row r="201" spans="1:104" x14ac:dyDescent="0.2">
      <c r="A201" s="110">
        <v>94</v>
      </c>
      <c r="B201" s="111" t="s">
        <v>317</v>
      </c>
      <c r="C201" s="112" t="s">
        <v>318</v>
      </c>
      <c r="D201" s="113" t="s">
        <v>143</v>
      </c>
      <c r="E201" s="114">
        <v>30</v>
      </c>
      <c r="F201" s="115"/>
      <c r="G201" s="116">
        <f t="shared" si="5"/>
        <v>0</v>
      </c>
      <c r="H201" s="117">
        <v>4.4999999999999998E-2</v>
      </c>
      <c r="I201" s="118">
        <f t="shared" si="6"/>
        <v>1.3499999999999999</v>
      </c>
      <c r="J201" s="117"/>
      <c r="K201" s="118">
        <f t="shared" si="7"/>
        <v>0</v>
      </c>
      <c r="O201" s="109"/>
      <c r="Z201" s="119"/>
      <c r="AA201" s="119">
        <v>3</v>
      </c>
      <c r="AB201" s="119">
        <v>1</v>
      </c>
      <c r="AC201" s="119">
        <v>59213110</v>
      </c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Q201" s="119"/>
      <c r="AR201" s="119"/>
      <c r="AS201" s="119"/>
      <c r="AT201" s="119"/>
      <c r="AU201" s="119"/>
      <c r="AV201" s="119"/>
      <c r="AW201" s="119"/>
      <c r="AX201" s="119"/>
      <c r="AY201" s="119"/>
      <c r="AZ201" s="119"/>
      <c r="BA201" s="119"/>
      <c r="BB201" s="119"/>
      <c r="BC201" s="119"/>
      <c r="BD201" s="119"/>
      <c r="BE201" s="119"/>
      <c r="BF201" s="119"/>
      <c r="BG201" s="119"/>
      <c r="BH201" s="119"/>
      <c r="BI201" s="119"/>
      <c r="BJ201" s="119"/>
      <c r="BK201" s="119"/>
      <c r="CA201" s="119">
        <v>3</v>
      </c>
      <c r="CB201" s="119">
        <v>1</v>
      </c>
      <c r="CZ201" s="76">
        <v>1</v>
      </c>
    </row>
    <row r="202" spans="1:104" x14ac:dyDescent="0.2">
      <c r="A202" s="110">
        <v>95</v>
      </c>
      <c r="B202" s="111" t="s">
        <v>319</v>
      </c>
      <c r="C202" s="112" t="s">
        <v>320</v>
      </c>
      <c r="D202" s="113" t="s">
        <v>143</v>
      </c>
      <c r="E202" s="114">
        <v>60</v>
      </c>
      <c r="F202" s="115"/>
      <c r="G202" s="116">
        <f>E202*F202</f>
        <v>0</v>
      </c>
      <c r="H202" s="117">
        <v>7.0000000000000001E-3</v>
      </c>
      <c r="I202" s="118">
        <f>E202*H202</f>
        <v>0.42</v>
      </c>
      <c r="J202" s="117"/>
      <c r="K202" s="118">
        <f>E202*J202</f>
        <v>0</v>
      </c>
      <c r="O202" s="109"/>
      <c r="Z202" s="119"/>
      <c r="AA202" s="119">
        <v>3</v>
      </c>
      <c r="AB202" s="119">
        <v>1</v>
      </c>
      <c r="AC202" s="119">
        <v>59213235</v>
      </c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Q202" s="119"/>
      <c r="AR202" s="119"/>
      <c r="AS202" s="119"/>
      <c r="AT202" s="119"/>
      <c r="AU202" s="119"/>
      <c r="AV202" s="119"/>
      <c r="AW202" s="119"/>
      <c r="AX202" s="119"/>
      <c r="AY202" s="119"/>
      <c r="AZ202" s="119"/>
      <c r="BA202" s="119"/>
      <c r="BB202" s="119"/>
      <c r="BC202" s="119"/>
      <c r="BD202" s="119"/>
      <c r="BE202" s="119"/>
      <c r="BF202" s="119"/>
      <c r="BG202" s="119"/>
      <c r="BH202" s="119"/>
      <c r="BI202" s="119"/>
      <c r="BJ202" s="119"/>
      <c r="BK202" s="119"/>
      <c r="CA202" s="119">
        <v>3</v>
      </c>
      <c r="CB202" s="119">
        <v>1</v>
      </c>
      <c r="CZ202" s="76">
        <v>1</v>
      </c>
    </row>
    <row r="203" spans="1:104" x14ac:dyDescent="0.2">
      <c r="A203" s="120"/>
      <c r="B203" s="121"/>
      <c r="C203" s="169" t="s">
        <v>321</v>
      </c>
      <c r="D203" s="170"/>
      <c r="E203" s="124">
        <v>60</v>
      </c>
      <c r="F203" s="125"/>
      <c r="G203" s="126"/>
      <c r="H203" s="127"/>
      <c r="I203" s="122"/>
      <c r="K203" s="122"/>
      <c r="M203" s="128" t="s">
        <v>321</v>
      </c>
      <c r="O203" s="10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Q203" s="119"/>
      <c r="AR203" s="119"/>
      <c r="AS203" s="119"/>
      <c r="AT203" s="119"/>
      <c r="AU203" s="119"/>
      <c r="AV203" s="119"/>
      <c r="AW203" s="119"/>
      <c r="AX203" s="119"/>
      <c r="AY203" s="119"/>
      <c r="AZ203" s="119"/>
      <c r="BA203" s="119"/>
      <c r="BB203" s="119"/>
      <c r="BC203" s="119"/>
      <c r="BD203" s="129" t="e">
        <f>#REF!</f>
        <v>#REF!</v>
      </c>
      <c r="BE203" s="119"/>
      <c r="BF203" s="119"/>
      <c r="BG203" s="119"/>
      <c r="BH203" s="119"/>
      <c r="BI203" s="119"/>
      <c r="BJ203" s="119"/>
      <c r="BK203" s="119"/>
    </row>
    <row r="204" spans="1:104" x14ac:dyDescent="0.2">
      <c r="A204" s="110">
        <v>96</v>
      </c>
      <c r="B204" s="111" t="s">
        <v>322</v>
      </c>
      <c r="C204" s="112" t="s">
        <v>323</v>
      </c>
      <c r="D204" s="113" t="s">
        <v>324</v>
      </c>
      <c r="E204" s="114">
        <v>3.9</v>
      </c>
      <c r="F204" s="115"/>
      <c r="G204" s="116">
        <f>E204*F204</f>
        <v>0</v>
      </c>
      <c r="H204" s="117">
        <v>8.2000000000000007E-3</v>
      </c>
      <c r="I204" s="118">
        <f>E204*H204</f>
        <v>3.1980000000000001E-2</v>
      </c>
      <c r="J204" s="117"/>
      <c r="K204" s="118">
        <f>E204*J204</f>
        <v>0</v>
      </c>
      <c r="O204" s="109"/>
      <c r="Z204" s="119"/>
      <c r="AA204" s="119">
        <v>3</v>
      </c>
      <c r="AB204" s="119">
        <v>1</v>
      </c>
      <c r="AC204" s="119" t="s">
        <v>322</v>
      </c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Q204" s="119"/>
      <c r="AR204" s="119"/>
      <c r="AS204" s="119"/>
      <c r="AT204" s="119"/>
      <c r="AU204" s="119"/>
      <c r="AV204" s="119"/>
      <c r="AW204" s="119"/>
      <c r="AX204" s="119"/>
      <c r="AY204" s="119"/>
      <c r="AZ204" s="119"/>
      <c r="BA204" s="119"/>
      <c r="BB204" s="119"/>
      <c r="BC204" s="119"/>
      <c r="BD204" s="119"/>
      <c r="BE204" s="119"/>
      <c r="BF204" s="119"/>
      <c r="BG204" s="119"/>
      <c r="BH204" s="119"/>
      <c r="BI204" s="119"/>
      <c r="BJ204" s="119"/>
      <c r="BK204" s="119"/>
      <c r="CA204" s="119">
        <v>3</v>
      </c>
      <c r="CB204" s="119">
        <v>1</v>
      </c>
      <c r="CZ204" s="76">
        <v>1</v>
      </c>
    </row>
    <row r="205" spans="1:104" x14ac:dyDescent="0.2">
      <c r="A205" s="120"/>
      <c r="B205" s="121"/>
      <c r="C205" s="169" t="s">
        <v>325</v>
      </c>
      <c r="D205" s="170"/>
      <c r="E205" s="124">
        <v>3.9</v>
      </c>
      <c r="F205" s="125"/>
      <c r="G205" s="126"/>
      <c r="H205" s="127"/>
      <c r="I205" s="122"/>
      <c r="K205" s="122"/>
      <c r="M205" s="128" t="s">
        <v>325</v>
      </c>
      <c r="O205" s="10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Q205" s="119"/>
      <c r="AR205" s="119"/>
      <c r="AS205" s="119"/>
      <c r="AT205" s="119"/>
      <c r="AU205" s="119"/>
      <c r="AV205" s="119"/>
      <c r="AW205" s="119"/>
      <c r="AX205" s="119"/>
      <c r="AY205" s="119"/>
      <c r="AZ205" s="119"/>
      <c r="BA205" s="119"/>
      <c r="BB205" s="119"/>
      <c r="BC205" s="119"/>
      <c r="BD205" s="129" t="str">
        <f>C204</f>
        <v>Trubka hladká KG DN 200 - DL= 2 m - SN 8</v>
      </c>
      <c r="BE205" s="119"/>
      <c r="BF205" s="119"/>
      <c r="BG205" s="119"/>
      <c r="BH205" s="119"/>
      <c r="BI205" s="119"/>
      <c r="BJ205" s="119"/>
      <c r="BK205" s="119"/>
    </row>
    <row r="206" spans="1:104" x14ac:dyDescent="0.2">
      <c r="A206" s="110">
        <v>97</v>
      </c>
      <c r="B206" s="111" t="s">
        <v>326</v>
      </c>
      <c r="C206" s="112" t="s">
        <v>327</v>
      </c>
      <c r="D206" s="113" t="s">
        <v>324</v>
      </c>
      <c r="E206" s="114">
        <v>2</v>
      </c>
      <c r="F206" s="115"/>
      <c r="G206" s="116">
        <f t="shared" ref="G206:G211" si="8">E206*F206</f>
        <v>0</v>
      </c>
      <c r="H206" s="117">
        <v>4.6999999999999999E-4</v>
      </c>
      <c r="I206" s="118">
        <f t="shared" ref="I206:I211" si="9">E206*H206</f>
        <v>9.3999999999999997E-4</v>
      </c>
      <c r="J206" s="117"/>
      <c r="K206" s="118">
        <f t="shared" ref="K206:K211" si="10">E206*J206</f>
        <v>0</v>
      </c>
      <c r="O206" s="109"/>
      <c r="Z206" s="119"/>
      <c r="AA206" s="119">
        <v>3</v>
      </c>
      <c r="AB206" s="119">
        <v>1</v>
      </c>
      <c r="AC206" s="119" t="s">
        <v>326</v>
      </c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Q206" s="119"/>
      <c r="AR206" s="119"/>
      <c r="AS206" s="119"/>
      <c r="AT206" s="119"/>
      <c r="AU206" s="119"/>
      <c r="AV206" s="119"/>
      <c r="AW206" s="119"/>
      <c r="AX206" s="119"/>
      <c r="AY206" s="119"/>
      <c r="AZ206" s="119"/>
      <c r="BA206" s="119"/>
      <c r="BB206" s="119"/>
      <c r="BC206" s="119"/>
      <c r="BD206" s="119"/>
      <c r="BE206" s="119"/>
      <c r="BF206" s="119"/>
      <c r="BG206" s="119"/>
      <c r="BH206" s="119"/>
      <c r="BI206" s="119"/>
      <c r="BJ206" s="119"/>
      <c r="BK206" s="119"/>
      <c r="CA206" s="119">
        <v>3</v>
      </c>
      <c r="CB206" s="119">
        <v>1</v>
      </c>
      <c r="CZ206" s="76">
        <v>1</v>
      </c>
    </row>
    <row r="207" spans="1:104" x14ac:dyDescent="0.2">
      <c r="A207" s="110">
        <v>98</v>
      </c>
      <c r="B207" s="111" t="s">
        <v>328</v>
      </c>
      <c r="C207" s="112" t="s">
        <v>329</v>
      </c>
      <c r="D207" s="113" t="s">
        <v>324</v>
      </c>
      <c r="E207" s="114">
        <v>1</v>
      </c>
      <c r="F207" s="115"/>
      <c r="G207" s="116">
        <f t="shared" si="8"/>
        <v>0</v>
      </c>
      <c r="H207" s="117">
        <v>7.2999999999999995E-2</v>
      </c>
      <c r="I207" s="118">
        <f t="shared" si="9"/>
        <v>7.2999999999999995E-2</v>
      </c>
      <c r="J207" s="117"/>
      <c r="K207" s="118">
        <f t="shared" si="10"/>
        <v>0</v>
      </c>
      <c r="O207" s="109"/>
      <c r="Z207" s="119"/>
      <c r="AA207" s="119">
        <v>3</v>
      </c>
      <c r="AB207" s="119">
        <v>1</v>
      </c>
      <c r="AC207" s="119" t="s">
        <v>328</v>
      </c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Q207" s="119"/>
      <c r="AR207" s="119"/>
      <c r="AS207" s="119"/>
      <c r="AT207" s="119"/>
      <c r="AU207" s="119"/>
      <c r="AV207" s="119"/>
      <c r="AW207" s="119"/>
      <c r="AX207" s="119"/>
      <c r="AY207" s="119"/>
      <c r="AZ207" s="119"/>
      <c r="BA207" s="119"/>
      <c r="BB207" s="119"/>
      <c r="BC207" s="119"/>
      <c r="BD207" s="119"/>
      <c r="BE207" s="119"/>
      <c r="BF207" s="119"/>
      <c r="BG207" s="119"/>
      <c r="BH207" s="119"/>
      <c r="BI207" s="119"/>
      <c r="BJ207" s="119"/>
      <c r="BK207" s="119"/>
      <c r="CA207" s="119">
        <v>3</v>
      </c>
      <c r="CB207" s="119">
        <v>1</v>
      </c>
      <c r="CZ207" s="76">
        <v>1</v>
      </c>
    </row>
    <row r="208" spans="1:104" x14ac:dyDescent="0.2">
      <c r="A208" s="110">
        <v>99</v>
      </c>
      <c r="B208" s="111" t="s">
        <v>330</v>
      </c>
      <c r="C208" s="112" t="s">
        <v>331</v>
      </c>
      <c r="D208" s="113" t="s">
        <v>324</v>
      </c>
      <c r="E208" s="114">
        <v>1</v>
      </c>
      <c r="F208" s="115"/>
      <c r="G208" s="116">
        <f t="shared" si="8"/>
        <v>0</v>
      </c>
      <c r="H208" s="117">
        <v>0.16500000000000001</v>
      </c>
      <c r="I208" s="118">
        <f t="shared" si="9"/>
        <v>0.16500000000000001</v>
      </c>
      <c r="J208" s="117"/>
      <c r="K208" s="118">
        <f t="shared" si="10"/>
        <v>0</v>
      </c>
      <c r="O208" s="109"/>
      <c r="Z208" s="119"/>
      <c r="AA208" s="119">
        <v>3</v>
      </c>
      <c r="AB208" s="119">
        <v>1</v>
      </c>
      <c r="AC208" s="119" t="s">
        <v>330</v>
      </c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Q208" s="119"/>
      <c r="AR208" s="119"/>
      <c r="AS208" s="119"/>
      <c r="AT208" s="119"/>
      <c r="AU208" s="119"/>
      <c r="AV208" s="119"/>
      <c r="AW208" s="119"/>
      <c r="AX208" s="119"/>
      <c r="AY208" s="119"/>
      <c r="AZ208" s="119"/>
      <c r="BA208" s="119"/>
      <c r="BB208" s="119"/>
      <c r="BC208" s="119"/>
      <c r="BD208" s="119"/>
      <c r="BE208" s="119"/>
      <c r="BF208" s="119"/>
      <c r="BG208" s="119"/>
      <c r="BH208" s="119"/>
      <c r="BI208" s="119"/>
      <c r="BJ208" s="119"/>
      <c r="BK208" s="119"/>
      <c r="CA208" s="119">
        <v>3</v>
      </c>
      <c r="CB208" s="119">
        <v>1</v>
      </c>
      <c r="CZ208" s="76">
        <v>1</v>
      </c>
    </row>
    <row r="209" spans="1:104" x14ac:dyDescent="0.2">
      <c r="A209" s="110">
        <v>100</v>
      </c>
      <c r="B209" s="111" t="s">
        <v>332</v>
      </c>
      <c r="C209" s="112" t="s">
        <v>333</v>
      </c>
      <c r="D209" s="113" t="s">
        <v>324</v>
      </c>
      <c r="E209" s="114">
        <v>1</v>
      </c>
      <c r="F209" s="115"/>
      <c r="G209" s="116">
        <f t="shared" si="8"/>
        <v>0</v>
      </c>
      <c r="H209" s="117">
        <v>0.153</v>
      </c>
      <c r="I209" s="118">
        <f t="shared" si="9"/>
        <v>0.153</v>
      </c>
      <c r="J209" s="117"/>
      <c r="K209" s="118">
        <f t="shared" si="10"/>
        <v>0</v>
      </c>
      <c r="O209" s="109"/>
      <c r="Z209" s="119"/>
      <c r="AA209" s="119">
        <v>3</v>
      </c>
      <c r="AB209" s="119">
        <v>1</v>
      </c>
      <c r="AC209" s="119" t="s">
        <v>332</v>
      </c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Q209" s="119"/>
      <c r="AR209" s="119"/>
      <c r="AS209" s="119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CA209" s="119">
        <v>3</v>
      </c>
      <c r="CB209" s="119">
        <v>1</v>
      </c>
      <c r="CZ209" s="76">
        <v>1</v>
      </c>
    </row>
    <row r="210" spans="1:104" x14ac:dyDescent="0.2">
      <c r="A210" s="110">
        <v>101</v>
      </c>
      <c r="B210" s="111" t="s">
        <v>334</v>
      </c>
      <c r="C210" s="112" t="s">
        <v>335</v>
      </c>
      <c r="D210" s="113" t="s">
        <v>324</v>
      </c>
      <c r="E210" s="114">
        <v>1</v>
      </c>
      <c r="F210" s="115"/>
      <c r="G210" s="116">
        <f t="shared" si="8"/>
        <v>0</v>
      </c>
      <c r="H210" s="117">
        <v>0.16</v>
      </c>
      <c r="I210" s="118">
        <f t="shared" si="9"/>
        <v>0.16</v>
      </c>
      <c r="J210" s="117"/>
      <c r="K210" s="118">
        <f t="shared" si="10"/>
        <v>0</v>
      </c>
      <c r="O210" s="109"/>
      <c r="Z210" s="119"/>
      <c r="AA210" s="119">
        <v>3</v>
      </c>
      <c r="AB210" s="119">
        <v>1</v>
      </c>
      <c r="AC210" s="119" t="s">
        <v>334</v>
      </c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Q210" s="119"/>
      <c r="AR210" s="119"/>
      <c r="AS210" s="119"/>
      <c r="AT210" s="119"/>
      <c r="AU210" s="119"/>
      <c r="AV210" s="119"/>
      <c r="AW210" s="119"/>
      <c r="AX210" s="119"/>
      <c r="AY210" s="119"/>
      <c r="AZ210" s="119"/>
      <c r="BA210" s="119"/>
      <c r="BB210" s="119"/>
      <c r="BC210" s="119"/>
      <c r="BD210" s="119"/>
      <c r="BE210" s="119"/>
      <c r="BF210" s="119"/>
      <c r="BG210" s="119"/>
      <c r="BH210" s="119"/>
      <c r="BI210" s="119"/>
      <c r="BJ210" s="119"/>
      <c r="BK210" s="119"/>
      <c r="CA210" s="119">
        <v>3</v>
      </c>
      <c r="CB210" s="119">
        <v>1</v>
      </c>
      <c r="CZ210" s="76">
        <v>1</v>
      </c>
    </row>
    <row r="211" spans="1:104" x14ac:dyDescent="0.2">
      <c r="A211" s="110">
        <v>102</v>
      </c>
      <c r="B211" s="111" t="s">
        <v>336</v>
      </c>
      <c r="C211" s="112" t="s">
        <v>337</v>
      </c>
      <c r="D211" s="113" t="s">
        <v>119</v>
      </c>
      <c r="E211" s="114">
        <v>14.539452000000001</v>
      </c>
      <c r="F211" s="115"/>
      <c r="G211" s="116">
        <f t="shared" si="8"/>
        <v>0</v>
      </c>
      <c r="H211" s="117">
        <v>0</v>
      </c>
      <c r="I211" s="118">
        <f t="shared" si="9"/>
        <v>0</v>
      </c>
      <c r="J211" s="117"/>
      <c r="K211" s="118">
        <f t="shared" si="10"/>
        <v>0</v>
      </c>
      <c r="O211" s="109"/>
      <c r="Z211" s="119"/>
      <c r="AA211" s="119">
        <v>7</v>
      </c>
      <c r="AB211" s="119">
        <v>1</v>
      </c>
      <c r="AC211" s="119">
        <v>2</v>
      </c>
      <c r="AD211" s="119"/>
      <c r="AE211" s="119"/>
      <c r="AF211" s="119"/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Q211" s="119"/>
      <c r="AR211" s="119"/>
      <c r="AS211" s="119"/>
      <c r="AT211" s="119"/>
      <c r="AU211" s="119"/>
      <c r="AV211" s="119"/>
      <c r="AW211" s="119"/>
      <c r="AX211" s="119"/>
      <c r="AY211" s="119"/>
      <c r="AZ211" s="119"/>
      <c r="BA211" s="119"/>
      <c r="BB211" s="119"/>
      <c r="BC211" s="119"/>
      <c r="BD211" s="119"/>
      <c r="BE211" s="119"/>
      <c r="BF211" s="119"/>
      <c r="BG211" s="119"/>
      <c r="BH211" s="119"/>
      <c r="BI211" s="119"/>
      <c r="BJ211" s="119"/>
      <c r="BK211" s="119"/>
      <c r="CA211" s="119">
        <v>7</v>
      </c>
      <c r="CB211" s="119">
        <v>1</v>
      </c>
      <c r="CZ211" s="76">
        <v>1</v>
      </c>
    </row>
    <row r="212" spans="1:104" x14ac:dyDescent="0.2">
      <c r="A212" s="130" t="s">
        <v>36</v>
      </c>
      <c r="B212" s="131" t="s">
        <v>287</v>
      </c>
      <c r="C212" s="132" t="s">
        <v>288</v>
      </c>
      <c r="D212" s="133"/>
      <c r="E212" s="134"/>
      <c r="F212" s="134"/>
      <c r="G212" s="135">
        <f>SUM(G184:G211)</f>
        <v>0</v>
      </c>
      <c r="H212" s="136"/>
      <c r="I212" s="137">
        <f>SUM(I184:I211)</f>
        <v>14.539451999999999</v>
      </c>
      <c r="J212" s="138"/>
      <c r="K212" s="137">
        <f>SUM(K184:K211)</f>
        <v>0</v>
      </c>
      <c r="O212" s="109"/>
      <c r="X212" s="139">
        <f>K212</f>
        <v>0</v>
      </c>
      <c r="Y212" s="139"/>
      <c r="Z212" s="140">
        <f>G212</f>
        <v>0</v>
      </c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Q212" s="119"/>
      <c r="AR212" s="119"/>
      <c r="AS212" s="119"/>
      <c r="AT212" s="119"/>
      <c r="AU212" s="119"/>
      <c r="AV212" s="119"/>
      <c r="AW212" s="119"/>
      <c r="AX212" s="119"/>
      <c r="AY212" s="119"/>
      <c r="AZ212" s="119"/>
      <c r="BA212" s="141"/>
      <c r="BB212" s="141"/>
      <c r="BC212" s="141"/>
      <c r="BD212" s="141"/>
      <c r="BE212" s="141"/>
      <c r="BF212" s="141"/>
      <c r="BG212" s="119"/>
      <c r="BH212" s="119"/>
      <c r="BI212" s="119"/>
      <c r="BJ212" s="119"/>
      <c r="BK212" s="119"/>
    </row>
    <row r="213" spans="1:104" ht="14.25" customHeight="1" x14ac:dyDescent="0.2">
      <c r="A213" s="101" t="s">
        <v>32</v>
      </c>
      <c r="B213" s="102" t="s">
        <v>338</v>
      </c>
      <c r="C213" s="103" t="s">
        <v>339</v>
      </c>
      <c r="D213" s="104"/>
      <c r="E213" s="105"/>
      <c r="F213" s="105"/>
      <c r="G213" s="106"/>
      <c r="H213" s="107"/>
      <c r="I213" s="108"/>
      <c r="J213" s="107"/>
      <c r="K213" s="108"/>
      <c r="O213" s="109"/>
    </row>
    <row r="214" spans="1:104" x14ac:dyDescent="0.2">
      <c r="A214" s="110">
        <v>103</v>
      </c>
      <c r="B214" s="111" t="s">
        <v>340</v>
      </c>
      <c r="C214" s="112" t="s">
        <v>341</v>
      </c>
      <c r="D214" s="113" t="s">
        <v>35</v>
      </c>
      <c r="E214" s="114">
        <v>9</v>
      </c>
      <c r="F214" s="115"/>
      <c r="G214" s="116">
        <f>E214*F214</f>
        <v>0</v>
      </c>
      <c r="H214" s="117">
        <v>0</v>
      </c>
      <c r="I214" s="118">
        <f>E214*H214</f>
        <v>0</v>
      </c>
      <c r="J214" s="117">
        <v>-0.13800000000000001</v>
      </c>
      <c r="K214" s="118">
        <f>E214*J214</f>
        <v>-1.242</v>
      </c>
      <c r="O214" s="109"/>
      <c r="Z214" s="119"/>
      <c r="AA214" s="119">
        <v>1</v>
      </c>
      <c r="AB214" s="119">
        <v>0</v>
      </c>
      <c r="AC214" s="119">
        <v>0</v>
      </c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Q214" s="119"/>
      <c r="AR214" s="119"/>
      <c r="AS214" s="119"/>
      <c r="AT214" s="119"/>
      <c r="AU214" s="119"/>
      <c r="AV214" s="119"/>
      <c r="AW214" s="119"/>
      <c r="AX214" s="119"/>
      <c r="AY214" s="119"/>
      <c r="AZ214" s="119"/>
      <c r="BA214" s="119"/>
      <c r="BB214" s="119"/>
      <c r="BC214" s="119"/>
      <c r="BD214" s="119"/>
      <c r="BE214" s="119"/>
      <c r="BF214" s="119"/>
      <c r="BG214" s="119"/>
      <c r="BH214" s="119"/>
      <c r="BI214" s="119"/>
      <c r="BJ214" s="119"/>
      <c r="BK214" s="119"/>
      <c r="CA214" s="119">
        <v>1</v>
      </c>
      <c r="CB214" s="119">
        <v>0</v>
      </c>
      <c r="CZ214" s="76">
        <v>1</v>
      </c>
    </row>
    <row r="215" spans="1:104" x14ac:dyDescent="0.2">
      <c r="A215" s="120"/>
      <c r="B215" s="121"/>
      <c r="C215" s="169" t="s">
        <v>342</v>
      </c>
      <c r="D215" s="170"/>
      <c r="E215" s="124">
        <v>9</v>
      </c>
      <c r="F215" s="125"/>
      <c r="G215" s="126"/>
      <c r="H215" s="127"/>
      <c r="I215" s="122"/>
      <c r="K215" s="122"/>
      <c r="M215" s="128" t="s">
        <v>342</v>
      </c>
      <c r="O215" s="10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Q215" s="119"/>
      <c r="AR215" s="119"/>
      <c r="AS215" s="119"/>
      <c r="AT215" s="119"/>
      <c r="AU215" s="119"/>
      <c r="AV215" s="119"/>
      <c r="AW215" s="119"/>
      <c r="AX215" s="119"/>
      <c r="AY215" s="119"/>
      <c r="AZ215" s="119"/>
      <c r="BA215" s="119"/>
      <c r="BB215" s="119"/>
      <c r="BC215" s="119"/>
      <c r="BD215" s="129" t="str">
        <f>C214</f>
        <v>Rozebrání dlažeb z betonových dlaždic na sucho</v>
      </c>
      <c r="BE215" s="119"/>
      <c r="BF215" s="119"/>
      <c r="BG215" s="119"/>
      <c r="BH215" s="119"/>
      <c r="BI215" s="119"/>
      <c r="BJ215" s="119"/>
      <c r="BK215" s="119"/>
    </row>
    <row r="216" spans="1:104" x14ac:dyDescent="0.2">
      <c r="A216" s="110">
        <v>104</v>
      </c>
      <c r="B216" s="111" t="s">
        <v>343</v>
      </c>
      <c r="C216" s="112" t="s">
        <v>344</v>
      </c>
      <c r="D216" s="113" t="s">
        <v>35</v>
      </c>
      <c r="E216" s="114">
        <v>728</v>
      </c>
      <c r="F216" s="115"/>
      <c r="G216" s="116">
        <f>E216*F216</f>
        <v>0</v>
      </c>
      <c r="H216" s="117">
        <v>0</v>
      </c>
      <c r="I216" s="118">
        <f>E216*H216</f>
        <v>0</v>
      </c>
      <c r="J216" s="117">
        <v>-0.16</v>
      </c>
      <c r="K216" s="118">
        <f>E216*J216</f>
        <v>-116.48</v>
      </c>
      <c r="O216" s="109"/>
      <c r="Z216" s="119"/>
      <c r="AA216" s="119">
        <v>1</v>
      </c>
      <c r="AB216" s="119">
        <v>1</v>
      </c>
      <c r="AC216" s="119">
        <v>1</v>
      </c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Q216" s="119"/>
      <c r="AR216" s="119"/>
      <c r="AS216" s="119"/>
      <c r="AT216" s="119"/>
      <c r="AU216" s="119"/>
      <c r="AV216" s="119"/>
      <c r="AW216" s="119"/>
      <c r="AX216" s="119"/>
      <c r="AY216" s="119"/>
      <c r="AZ216" s="119"/>
      <c r="BA216" s="119"/>
      <c r="BB216" s="119"/>
      <c r="BC216" s="119"/>
      <c r="BD216" s="119"/>
      <c r="BE216" s="119"/>
      <c r="BF216" s="119"/>
      <c r="BG216" s="119"/>
      <c r="BH216" s="119"/>
      <c r="BI216" s="119"/>
      <c r="BJ216" s="119"/>
      <c r="BK216" s="119"/>
      <c r="CA216" s="119">
        <v>1</v>
      </c>
      <c r="CB216" s="119">
        <v>1</v>
      </c>
      <c r="CZ216" s="76">
        <v>1</v>
      </c>
    </row>
    <row r="217" spans="1:104" x14ac:dyDescent="0.2">
      <c r="A217" s="120"/>
      <c r="B217" s="121"/>
      <c r="C217" s="169" t="s">
        <v>345</v>
      </c>
      <c r="D217" s="170"/>
      <c r="E217" s="124">
        <v>728</v>
      </c>
      <c r="F217" s="125"/>
      <c r="G217" s="126"/>
      <c r="H217" s="127"/>
      <c r="I217" s="122"/>
      <c r="K217" s="122"/>
      <c r="M217" s="128" t="s">
        <v>345</v>
      </c>
      <c r="O217" s="10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Q217" s="119"/>
      <c r="AR217" s="119"/>
      <c r="AS217" s="119"/>
      <c r="AT217" s="119"/>
      <c r="AU217" s="119"/>
      <c r="AV217" s="119"/>
      <c r="AW217" s="119"/>
      <c r="AX217" s="119"/>
      <c r="AY217" s="119"/>
      <c r="AZ217" s="119"/>
      <c r="BA217" s="119"/>
      <c r="BB217" s="119"/>
      <c r="BC217" s="119"/>
      <c r="BD217" s="129" t="str">
        <f>C216</f>
        <v>Odstranění podkladu nad 200 m2,kam.těžené tl.10 cm</v>
      </c>
      <c r="BE217" s="119"/>
      <c r="BF217" s="119"/>
      <c r="BG217" s="119"/>
      <c r="BH217" s="119"/>
      <c r="BI217" s="119"/>
      <c r="BJ217" s="119"/>
      <c r="BK217" s="119"/>
    </row>
    <row r="218" spans="1:104" x14ac:dyDescent="0.2">
      <c r="A218" s="110">
        <v>105</v>
      </c>
      <c r="B218" s="111" t="s">
        <v>346</v>
      </c>
      <c r="C218" s="112" t="s">
        <v>347</v>
      </c>
      <c r="D218" s="113" t="s">
        <v>35</v>
      </c>
      <c r="E218" s="114">
        <v>719</v>
      </c>
      <c r="F218" s="115"/>
      <c r="G218" s="116">
        <f>E218*F218</f>
        <v>0</v>
      </c>
      <c r="H218" s="117">
        <v>0</v>
      </c>
      <c r="I218" s="118">
        <f>E218*H218</f>
        <v>0</v>
      </c>
      <c r="J218" s="117">
        <v>-0.5</v>
      </c>
      <c r="K218" s="118">
        <f>E218*J218</f>
        <v>-359.5</v>
      </c>
      <c r="O218" s="109"/>
      <c r="Z218" s="119"/>
      <c r="AA218" s="119">
        <v>1</v>
      </c>
      <c r="AB218" s="119">
        <v>1</v>
      </c>
      <c r="AC218" s="119">
        <v>1</v>
      </c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19"/>
      <c r="AU218" s="119"/>
      <c r="AV218" s="119"/>
      <c r="AW218" s="119"/>
      <c r="AX218" s="119"/>
      <c r="AY218" s="119"/>
      <c r="AZ218" s="119"/>
      <c r="BA218" s="119"/>
      <c r="BB218" s="119"/>
      <c r="BC218" s="119"/>
      <c r="BD218" s="119"/>
      <c r="BE218" s="119"/>
      <c r="BF218" s="119"/>
      <c r="BG218" s="119"/>
      <c r="BH218" s="119"/>
      <c r="BI218" s="119"/>
      <c r="BJ218" s="119"/>
      <c r="BK218" s="119"/>
      <c r="CA218" s="119">
        <v>1</v>
      </c>
      <c r="CB218" s="119">
        <v>1</v>
      </c>
      <c r="CZ218" s="76">
        <v>1</v>
      </c>
    </row>
    <row r="219" spans="1:104" x14ac:dyDescent="0.2">
      <c r="A219" s="120"/>
      <c r="B219" s="121"/>
      <c r="C219" s="169" t="s">
        <v>348</v>
      </c>
      <c r="D219" s="170"/>
      <c r="E219" s="124">
        <v>719</v>
      </c>
      <c r="F219" s="125"/>
      <c r="G219" s="126"/>
      <c r="H219" s="127"/>
      <c r="I219" s="122"/>
      <c r="K219" s="122"/>
      <c r="M219" s="128" t="s">
        <v>348</v>
      </c>
      <c r="O219" s="10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Q219" s="119"/>
      <c r="AR219" s="119"/>
      <c r="AS219" s="119"/>
      <c r="AT219" s="119"/>
      <c r="AU219" s="119"/>
      <c r="AV219" s="119"/>
      <c r="AW219" s="119"/>
      <c r="AX219" s="119"/>
      <c r="AY219" s="119"/>
      <c r="AZ219" s="119"/>
      <c r="BA219" s="119"/>
      <c r="BB219" s="119"/>
      <c r="BC219" s="119"/>
      <c r="BD219" s="129" t="str">
        <f>C218</f>
        <v>Odstranění podkladu nad 200 m2, beton, tl.do 25cm</v>
      </c>
      <c r="BE219" s="119"/>
      <c r="BF219" s="119"/>
      <c r="BG219" s="119"/>
      <c r="BH219" s="119"/>
      <c r="BI219" s="119"/>
      <c r="BJ219" s="119"/>
      <c r="BK219" s="119"/>
    </row>
    <row r="220" spans="1:104" x14ac:dyDescent="0.2">
      <c r="A220" s="110">
        <v>106</v>
      </c>
      <c r="B220" s="111" t="s">
        <v>349</v>
      </c>
      <c r="C220" s="112" t="s">
        <v>350</v>
      </c>
      <c r="D220" s="113" t="s">
        <v>35</v>
      </c>
      <c r="E220" s="114">
        <v>719</v>
      </c>
      <c r="F220" s="115"/>
      <c r="G220" s="116">
        <f>E220*F220</f>
        <v>0</v>
      </c>
      <c r="H220" s="117">
        <v>0</v>
      </c>
      <c r="I220" s="118">
        <f>E220*H220</f>
        <v>0</v>
      </c>
      <c r="J220" s="117">
        <v>-0.17599999999999999</v>
      </c>
      <c r="K220" s="118">
        <f>E220*J220</f>
        <v>-126.544</v>
      </c>
      <c r="O220" s="109"/>
      <c r="Z220" s="119"/>
      <c r="AA220" s="119">
        <v>1</v>
      </c>
      <c r="AB220" s="119">
        <v>1</v>
      </c>
      <c r="AC220" s="119">
        <v>1</v>
      </c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Q220" s="119"/>
      <c r="AR220" s="119"/>
      <c r="AS220" s="119"/>
      <c r="AT220" s="119"/>
      <c r="AU220" s="119"/>
      <c r="AV220" s="119"/>
      <c r="AW220" s="119"/>
      <c r="AX220" s="119"/>
      <c r="AY220" s="119"/>
      <c r="AZ220" s="119"/>
      <c r="BA220" s="119"/>
      <c r="BB220" s="119"/>
      <c r="BC220" s="119"/>
      <c r="BD220" s="119"/>
      <c r="BE220" s="119"/>
      <c r="BF220" s="119"/>
      <c r="BG220" s="119"/>
      <c r="BH220" s="119"/>
      <c r="BI220" s="119"/>
      <c r="BJ220" s="119"/>
      <c r="BK220" s="119"/>
      <c r="CA220" s="119">
        <v>1</v>
      </c>
      <c r="CB220" s="119">
        <v>1</v>
      </c>
      <c r="CZ220" s="76">
        <v>1</v>
      </c>
    </row>
    <row r="221" spans="1:104" x14ac:dyDescent="0.2">
      <c r="A221" s="120"/>
      <c r="B221" s="121"/>
      <c r="C221" s="169" t="s">
        <v>348</v>
      </c>
      <c r="D221" s="170"/>
      <c r="E221" s="124">
        <v>719</v>
      </c>
      <c r="F221" s="125"/>
      <c r="G221" s="126"/>
      <c r="H221" s="127"/>
      <c r="I221" s="122"/>
      <c r="K221" s="122"/>
      <c r="M221" s="128" t="s">
        <v>348</v>
      </c>
      <c r="O221" s="10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Q221" s="119"/>
      <c r="AR221" s="119"/>
      <c r="AS221" s="119"/>
      <c r="AT221" s="119"/>
      <c r="AU221" s="119"/>
      <c r="AV221" s="119"/>
      <c r="AW221" s="119"/>
      <c r="AX221" s="119"/>
      <c r="AY221" s="119"/>
      <c r="AZ221" s="119"/>
      <c r="BA221" s="119"/>
      <c r="BB221" s="119"/>
      <c r="BC221" s="119"/>
      <c r="BD221" s="129" t="str">
        <f>C220</f>
        <v>Odstranění asfaltové vrstvy pl.nad 50 m2, tl. 8 cm</v>
      </c>
      <c r="BE221" s="119"/>
      <c r="BF221" s="119"/>
      <c r="BG221" s="119"/>
      <c r="BH221" s="119"/>
      <c r="BI221" s="119"/>
      <c r="BJ221" s="119"/>
      <c r="BK221" s="119"/>
    </row>
    <row r="222" spans="1:104" x14ac:dyDescent="0.2">
      <c r="A222" s="110">
        <v>107</v>
      </c>
      <c r="B222" s="111" t="s">
        <v>351</v>
      </c>
      <c r="C222" s="112" t="s">
        <v>352</v>
      </c>
      <c r="D222" s="113" t="s">
        <v>35</v>
      </c>
      <c r="E222" s="114">
        <v>85</v>
      </c>
      <c r="F222" s="115"/>
      <c r="G222" s="116">
        <f>E222*F222</f>
        <v>0</v>
      </c>
      <c r="H222" s="117">
        <v>0</v>
      </c>
      <c r="I222" s="118">
        <f>E222*H222</f>
        <v>0</v>
      </c>
      <c r="J222" s="117">
        <v>-0.35499999999999998</v>
      </c>
      <c r="K222" s="118">
        <f>E222*J222</f>
        <v>-30.174999999999997</v>
      </c>
      <c r="O222" s="109"/>
      <c r="Z222" s="119"/>
      <c r="AA222" s="119">
        <v>1</v>
      </c>
      <c r="AB222" s="119">
        <v>1</v>
      </c>
      <c r="AC222" s="119">
        <v>1</v>
      </c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Q222" s="119"/>
      <c r="AR222" s="119"/>
      <c r="AS222" s="119"/>
      <c r="AT222" s="119"/>
      <c r="AU222" s="119"/>
      <c r="AV222" s="119"/>
      <c r="AW222" s="119"/>
      <c r="AX222" s="119"/>
      <c r="AY222" s="119"/>
      <c r="AZ222" s="119"/>
      <c r="BA222" s="119"/>
      <c r="BB222" s="119"/>
      <c r="BC222" s="119"/>
      <c r="BD222" s="119"/>
      <c r="BE222" s="119"/>
      <c r="BF222" s="119"/>
      <c r="BG222" s="119"/>
      <c r="BH222" s="119"/>
      <c r="BI222" s="119"/>
      <c r="BJ222" s="119"/>
      <c r="BK222" s="119"/>
      <c r="CA222" s="119">
        <v>1</v>
      </c>
      <c r="CB222" s="119">
        <v>1</v>
      </c>
      <c r="CZ222" s="76">
        <v>1</v>
      </c>
    </row>
    <row r="223" spans="1:104" x14ac:dyDescent="0.2">
      <c r="A223" s="110">
        <v>108</v>
      </c>
      <c r="B223" s="111" t="s">
        <v>353</v>
      </c>
      <c r="C223" s="112" t="s">
        <v>354</v>
      </c>
      <c r="D223" s="113" t="s">
        <v>35</v>
      </c>
      <c r="E223" s="114">
        <v>168</v>
      </c>
      <c r="F223" s="115"/>
      <c r="G223" s="116">
        <f>E223*F223</f>
        <v>0</v>
      </c>
      <c r="H223" s="117">
        <v>0</v>
      </c>
      <c r="I223" s="118">
        <f>E223*H223</f>
        <v>0</v>
      </c>
      <c r="J223" s="117">
        <v>-0.11</v>
      </c>
      <c r="K223" s="118">
        <f>E223*J223</f>
        <v>-18.48</v>
      </c>
      <c r="O223" s="109"/>
      <c r="Z223" s="119"/>
      <c r="AA223" s="119">
        <v>1</v>
      </c>
      <c r="AB223" s="119">
        <v>0</v>
      </c>
      <c r="AC223" s="119">
        <v>0</v>
      </c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Q223" s="119"/>
      <c r="AR223" s="119"/>
      <c r="AS223" s="119"/>
      <c r="AT223" s="119"/>
      <c r="AU223" s="119"/>
      <c r="AV223" s="119"/>
      <c r="AW223" s="119"/>
      <c r="AX223" s="119"/>
      <c r="AY223" s="119"/>
      <c r="AZ223" s="119"/>
      <c r="BA223" s="119"/>
      <c r="BB223" s="119"/>
      <c r="BC223" s="119"/>
      <c r="BD223" s="119"/>
      <c r="BE223" s="119"/>
      <c r="BF223" s="119"/>
      <c r="BG223" s="119"/>
      <c r="BH223" s="119"/>
      <c r="BI223" s="119"/>
      <c r="BJ223" s="119"/>
      <c r="BK223" s="119"/>
      <c r="CA223" s="119">
        <v>1</v>
      </c>
      <c r="CB223" s="119">
        <v>0</v>
      </c>
      <c r="CZ223" s="76">
        <v>1</v>
      </c>
    </row>
    <row r="224" spans="1:104" x14ac:dyDescent="0.2">
      <c r="A224" s="120"/>
      <c r="B224" s="121"/>
      <c r="C224" s="169" t="s">
        <v>355</v>
      </c>
      <c r="D224" s="170"/>
      <c r="E224" s="124">
        <v>137</v>
      </c>
      <c r="F224" s="125"/>
      <c r="G224" s="126"/>
      <c r="H224" s="127"/>
      <c r="I224" s="122"/>
      <c r="K224" s="122"/>
      <c r="M224" s="128">
        <v>137</v>
      </c>
      <c r="O224" s="109"/>
      <c r="Z224" s="119"/>
      <c r="AA224" s="119"/>
      <c r="AB224" s="119"/>
      <c r="AC224" s="119"/>
      <c r="AD224" s="119"/>
      <c r="AE224" s="119"/>
      <c r="AF224" s="119"/>
      <c r="AG224" s="119"/>
      <c r="AH224" s="119"/>
      <c r="AI224" s="119"/>
      <c r="AJ224" s="119"/>
      <c r="AK224" s="119"/>
      <c r="AL224" s="119"/>
      <c r="AM224" s="119"/>
      <c r="AN224" s="119"/>
      <c r="AO224" s="119"/>
      <c r="AP224" s="119"/>
      <c r="AQ224" s="119"/>
      <c r="AR224" s="119"/>
      <c r="AS224" s="119"/>
      <c r="AT224" s="119"/>
      <c r="AU224" s="119"/>
      <c r="AV224" s="119"/>
      <c r="AW224" s="119"/>
      <c r="AX224" s="119"/>
      <c r="AY224" s="119"/>
      <c r="AZ224" s="119"/>
      <c r="BA224" s="119"/>
      <c r="BB224" s="119"/>
      <c r="BC224" s="119"/>
      <c r="BD224" s="129" t="str">
        <f>C223</f>
        <v>Fréz.živič.krytu pl.do 500 m2,pruh do 75 cm,tl.5cm</v>
      </c>
      <c r="BE224" s="119"/>
      <c r="BF224" s="119"/>
      <c r="BG224" s="119"/>
      <c r="BH224" s="119"/>
      <c r="BI224" s="119"/>
      <c r="BJ224" s="119"/>
      <c r="BK224" s="119"/>
    </row>
    <row r="225" spans="1:104" x14ac:dyDescent="0.2">
      <c r="A225" s="120"/>
      <c r="B225" s="121"/>
      <c r="C225" s="169" t="s">
        <v>153</v>
      </c>
      <c r="D225" s="170"/>
      <c r="E225" s="124">
        <v>31</v>
      </c>
      <c r="F225" s="125"/>
      <c r="G225" s="126"/>
      <c r="H225" s="127"/>
      <c r="I225" s="122"/>
      <c r="K225" s="122"/>
      <c r="M225" s="128" t="s">
        <v>153</v>
      </c>
      <c r="O225" s="10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Q225" s="119"/>
      <c r="AR225" s="119"/>
      <c r="AS225" s="119"/>
      <c r="AT225" s="119"/>
      <c r="AU225" s="119"/>
      <c r="AV225" s="119"/>
      <c r="AW225" s="119"/>
      <c r="AX225" s="119"/>
      <c r="AY225" s="119"/>
      <c r="AZ225" s="119"/>
      <c r="BA225" s="119"/>
      <c r="BB225" s="119"/>
      <c r="BC225" s="119"/>
      <c r="BD225" s="129" t="str">
        <f>C224</f>
        <v>137</v>
      </c>
      <c r="BE225" s="119"/>
      <c r="BF225" s="119"/>
      <c r="BG225" s="119"/>
      <c r="BH225" s="119"/>
      <c r="BI225" s="119"/>
      <c r="BJ225" s="119"/>
      <c r="BK225" s="119"/>
    </row>
    <row r="226" spans="1:104" x14ac:dyDescent="0.2">
      <c r="A226" s="110">
        <v>109</v>
      </c>
      <c r="B226" s="111" t="s">
        <v>356</v>
      </c>
      <c r="C226" s="112" t="s">
        <v>357</v>
      </c>
      <c r="D226" s="113" t="s">
        <v>35</v>
      </c>
      <c r="E226" s="114">
        <v>24</v>
      </c>
      <c r="F226" s="115"/>
      <c r="G226" s="116">
        <f>E226*F226</f>
        <v>0</v>
      </c>
      <c r="H226" s="117">
        <v>0</v>
      </c>
      <c r="I226" s="118">
        <f>E226*H226</f>
        <v>0</v>
      </c>
      <c r="J226" s="117">
        <v>-0.33</v>
      </c>
      <c r="K226" s="118">
        <f>E226*J226</f>
        <v>-7.92</v>
      </c>
      <c r="O226" s="109"/>
      <c r="Z226" s="119"/>
      <c r="AA226" s="119">
        <v>1</v>
      </c>
      <c r="AB226" s="119">
        <v>1</v>
      </c>
      <c r="AC226" s="119">
        <v>1</v>
      </c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Q226" s="119"/>
      <c r="AR226" s="119"/>
      <c r="AS226" s="119"/>
      <c r="AT226" s="119"/>
      <c r="AU226" s="119"/>
      <c r="AV226" s="119"/>
      <c r="AW226" s="119"/>
      <c r="AX226" s="119"/>
      <c r="AY226" s="119"/>
      <c r="AZ226" s="119"/>
      <c r="BA226" s="119"/>
      <c r="BB226" s="119"/>
      <c r="BC226" s="119"/>
      <c r="BD226" s="119"/>
      <c r="BE226" s="119"/>
      <c r="BF226" s="119"/>
      <c r="BG226" s="119"/>
      <c r="BH226" s="119"/>
      <c r="BI226" s="119"/>
      <c r="BJ226" s="119"/>
      <c r="BK226" s="119"/>
      <c r="CA226" s="119">
        <v>1</v>
      </c>
      <c r="CB226" s="119">
        <v>1</v>
      </c>
      <c r="CZ226" s="76">
        <v>1</v>
      </c>
    </row>
    <row r="227" spans="1:104" x14ac:dyDescent="0.2">
      <c r="A227" s="120"/>
      <c r="B227" s="121"/>
      <c r="C227" s="169" t="s">
        <v>183</v>
      </c>
      <c r="D227" s="170"/>
      <c r="E227" s="124">
        <v>24</v>
      </c>
      <c r="F227" s="125"/>
      <c r="G227" s="126"/>
      <c r="H227" s="127"/>
      <c r="I227" s="122"/>
      <c r="K227" s="122"/>
      <c r="M227" s="128" t="s">
        <v>183</v>
      </c>
      <c r="O227" s="10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Q227" s="119"/>
      <c r="AR227" s="119"/>
      <c r="AS227" s="119"/>
      <c r="AT227" s="119"/>
      <c r="AU227" s="119"/>
      <c r="AV227" s="119"/>
      <c r="AW227" s="119"/>
      <c r="AX227" s="119"/>
      <c r="AY227" s="119"/>
      <c r="AZ227" s="119"/>
      <c r="BA227" s="119"/>
      <c r="BB227" s="119"/>
      <c r="BC227" s="119"/>
      <c r="BD227" s="129" t="str">
        <f>C226</f>
        <v>Fréz.živič.krytu pl.do 500 m2,pruh do 75cm,tl.15cm</v>
      </c>
      <c r="BE227" s="119"/>
      <c r="BF227" s="119"/>
      <c r="BG227" s="119"/>
      <c r="BH227" s="119"/>
      <c r="BI227" s="119"/>
      <c r="BJ227" s="119"/>
      <c r="BK227" s="119"/>
    </row>
    <row r="228" spans="1:104" x14ac:dyDescent="0.2">
      <c r="A228" s="110">
        <v>110</v>
      </c>
      <c r="B228" s="111" t="s">
        <v>358</v>
      </c>
      <c r="C228" s="112" t="s">
        <v>359</v>
      </c>
      <c r="D228" s="113" t="s">
        <v>131</v>
      </c>
      <c r="E228" s="114">
        <v>339</v>
      </c>
      <c r="F228" s="115"/>
      <c r="G228" s="116">
        <f>E228*F228</f>
        <v>0</v>
      </c>
      <c r="H228" s="117">
        <v>0</v>
      </c>
      <c r="I228" s="118">
        <f>E228*H228</f>
        <v>0</v>
      </c>
      <c r="J228" s="117">
        <v>-0.14499999999999999</v>
      </c>
      <c r="K228" s="118">
        <f>E228*J228</f>
        <v>-49.154999999999994</v>
      </c>
      <c r="O228" s="109"/>
      <c r="Z228" s="119"/>
      <c r="AA228" s="119">
        <v>1</v>
      </c>
      <c r="AB228" s="119">
        <v>1</v>
      </c>
      <c r="AC228" s="119">
        <v>1</v>
      </c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  <c r="AN228" s="119"/>
      <c r="AO228" s="119"/>
      <c r="AP228" s="119"/>
      <c r="AQ228" s="119"/>
      <c r="AR228" s="119"/>
      <c r="AS228" s="119"/>
      <c r="AT228" s="119"/>
      <c r="AU228" s="119"/>
      <c r="AV228" s="119"/>
      <c r="AW228" s="119"/>
      <c r="AX228" s="119"/>
      <c r="AY228" s="119"/>
      <c r="AZ228" s="119"/>
      <c r="BA228" s="119"/>
      <c r="BB228" s="119"/>
      <c r="BC228" s="119"/>
      <c r="BD228" s="119"/>
      <c r="BE228" s="119"/>
      <c r="BF228" s="119"/>
      <c r="BG228" s="119"/>
      <c r="BH228" s="119"/>
      <c r="BI228" s="119"/>
      <c r="BJ228" s="119"/>
      <c r="BK228" s="119"/>
      <c r="CA228" s="119">
        <v>1</v>
      </c>
      <c r="CB228" s="119">
        <v>1</v>
      </c>
      <c r="CZ228" s="76">
        <v>1</v>
      </c>
    </row>
    <row r="229" spans="1:104" x14ac:dyDescent="0.2">
      <c r="A229" s="120"/>
      <c r="B229" s="121"/>
      <c r="C229" s="169" t="s">
        <v>360</v>
      </c>
      <c r="D229" s="170"/>
      <c r="E229" s="124">
        <v>339</v>
      </c>
      <c r="F229" s="125"/>
      <c r="G229" s="126"/>
      <c r="H229" s="127"/>
      <c r="I229" s="122"/>
      <c r="K229" s="122"/>
      <c r="M229" s="128">
        <v>339</v>
      </c>
      <c r="O229" s="10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Q229" s="119"/>
      <c r="AR229" s="119"/>
      <c r="AS229" s="119"/>
      <c r="AT229" s="119"/>
      <c r="AU229" s="119"/>
      <c r="AV229" s="119"/>
      <c r="AW229" s="119"/>
      <c r="AX229" s="119"/>
      <c r="AY229" s="119"/>
      <c r="AZ229" s="119"/>
      <c r="BA229" s="119"/>
      <c r="BB229" s="119"/>
      <c r="BC229" s="119"/>
      <c r="BD229" s="129" t="str">
        <f>C228</f>
        <v>Vytrhání obrub z krajníků nebo obrubníků stojatých</v>
      </c>
      <c r="BE229" s="119"/>
      <c r="BF229" s="119"/>
      <c r="BG229" s="119"/>
      <c r="BH229" s="119"/>
      <c r="BI229" s="119"/>
      <c r="BJ229" s="119"/>
      <c r="BK229" s="119"/>
    </row>
    <row r="230" spans="1:104" x14ac:dyDescent="0.2">
      <c r="A230" s="110">
        <v>111</v>
      </c>
      <c r="B230" s="111" t="s">
        <v>361</v>
      </c>
      <c r="C230" s="112" t="s">
        <v>362</v>
      </c>
      <c r="D230" s="113" t="s">
        <v>131</v>
      </c>
      <c r="E230" s="114">
        <v>212</v>
      </c>
      <c r="F230" s="115"/>
      <c r="G230" s="116">
        <f>E230*F230</f>
        <v>0</v>
      </c>
      <c r="H230" s="117">
        <v>0</v>
      </c>
      <c r="I230" s="118">
        <f>E230*H230</f>
        <v>0</v>
      </c>
      <c r="J230" s="117">
        <v>-0.115</v>
      </c>
      <c r="K230" s="118">
        <f>E230*J230</f>
        <v>-24.380000000000003</v>
      </c>
      <c r="O230" s="109"/>
      <c r="Z230" s="119"/>
      <c r="AA230" s="119">
        <v>1</v>
      </c>
      <c r="AB230" s="119">
        <v>1</v>
      </c>
      <c r="AC230" s="119">
        <v>1</v>
      </c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Q230" s="119"/>
      <c r="AR230" s="119"/>
      <c r="AS230" s="119"/>
      <c r="AT230" s="119"/>
      <c r="AU230" s="119"/>
      <c r="AV230" s="119"/>
      <c r="AW230" s="119"/>
      <c r="AX230" s="119"/>
      <c r="AY230" s="119"/>
      <c r="AZ230" s="119"/>
      <c r="BA230" s="119"/>
      <c r="BB230" s="119"/>
      <c r="BC230" s="119"/>
      <c r="BD230" s="119"/>
      <c r="BE230" s="119"/>
      <c r="BF230" s="119"/>
      <c r="BG230" s="119"/>
      <c r="BH230" s="119"/>
      <c r="BI230" s="119"/>
      <c r="BJ230" s="119"/>
      <c r="BK230" s="119"/>
      <c r="CA230" s="119">
        <v>1</v>
      </c>
      <c r="CB230" s="119">
        <v>1</v>
      </c>
      <c r="CZ230" s="76">
        <v>1</v>
      </c>
    </row>
    <row r="231" spans="1:104" x14ac:dyDescent="0.2">
      <c r="A231" s="120"/>
      <c r="B231" s="121"/>
      <c r="C231" s="169" t="s">
        <v>363</v>
      </c>
      <c r="D231" s="170"/>
      <c r="E231" s="124">
        <v>212</v>
      </c>
      <c r="F231" s="125"/>
      <c r="G231" s="126"/>
      <c r="H231" s="127"/>
      <c r="I231" s="122"/>
      <c r="K231" s="122"/>
      <c r="M231" s="128" t="s">
        <v>363</v>
      </c>
      <c r="O231" s="10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Q231" s="119"/>
      <c r="AR231" s="119"/>
      <c r="AS231" s="119"/>
      <c r="AT231" s="119"/>
      <c r="AU231" s="119"/>
      <c r="AV231" s="119"/>
      <c r="AW231" s="119"/>
      <c r="AX231" s="119"/>
      <c r="AY231" s="119"/>
      <c r="AZ231" s="119"/>
      <c r="BA231" s="119"/>
      <c r="BB231" s="119"/>
      <c r="BC231" s="119"/>
      <c r="BD231" s="129" t="str">
        <f>C230</f>
        <v>Vytrhání obrub z dlažebních kostek dvojřádek</v>
      </c>
      <c r="BE231" s="119"/>
      <c r="BF231" s="119"/>
      <c r="BG231" s="119"/>
      <c r="BH231" s="119"/>
      <c r="BI231" s="119"/>
      <c r="BJ231" s="119"/>
      <c r="BK231" s="119"/>
    </row>
    <row r="232" spans="1:104" x14ac:dyDescent="0.2">
      <c r="A232" s="110">
        <v>112</v>
      </c>
      <c r="B232" s="111" t="s">
        <v>364</v>
      </c>
      <c r="C232" s="112" t="s">
        <v>365</v>
      </c>
      <c r="D232" s="113" t="s">
        <v>143</v>
      </c>
      <c r="E232" s="114">
        <v>1</v>
      </c>
      <c r="F232" s="115"/>
      <c r="G232" s="116">
        <f>E232*F232</f>
        <v>0</v>
      </c>
      <c r="H232" s="117">
        <v>0</v>
      </c>
      <c r="I232" s="118">
        <f>E232*H232</f>
        <v>0</v>
      </c>
      <c r="J232" s="117">
        <v>-0.14499999999999999</v>
      </c>
      <c r="K232" s="118">
        <f>E232*J232</f>
        <v>-0.14499999999999999</v>
      </c>
      <c r="O232" s="109"/>
      <c r="Z232" s="119"/>
      <c r="AA232" s="119">
        <v>1</v>
      </c>
      <c r="AB232" s="119">
        <v>1</v>
      </c>
      <c r="AC232" s="119">
        <v>1</v>
      </c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Q232" s="119"/>
      <c r="AR232" s="119"/>
      <c r="AS232" s="119"/>
      <c r="AT232" s="119"/>
      <c r="AU232" s="119"/>
      <c r="AV232" s="119"/>
      <c r="AW232" s="119"/>
      <c r="AX232" s="119"/>
      <c r="AY232" s="119"/>
      <c r="AZ232" s="119"/>
      <c r="BA232" s="119"/>
      <c r="BB232" s="119"/>
      <c r="BC232" s="119"/>
      <c r="BD232" s="119"/>
      <c r="BE232" s="119"/>
      <c r="BF232" s="119"/>
      <c r="BG232" s="119"/>
      <c r="BH232" s="119"/>
      <c r="BI232" s="119"/>
      <c r="BJ232" s="119"/>
      <c r="BK232" s="119"/>
      <c r="CA232" s="119">
        <v>1</v>
      </c>
      <c r="CB232" s="119">
        <v>1</v>
      </c>
      <c r="CZ232" s="76">
        <v>1</v>
      </c>
    </row>
    <row r="233" spans="1:104" x14ac:dyDescent="0.2">
      <c r="A233" s="110">
        <v>113</v>
      </c>
      <c r="B233" s="111" t="s">
        <v>366</v>
      </c>
      <c r="C233" s="112" t="s">
        <v>367</v>
      </c>
      <c r="D233" s="113" t="s">
        <v>131</v>
      </c>
      <c r="E233" s="114">
        <v>118</v>
      </c>
      <c r="F233" s="115"/>
      <c r="G233" s="116">
        <f>E233*F233</f>
        <v>0</v>
      </c>
      <c r="H233" s="117">
        <v>0</v>
      </c>
      <c r="I233" s="118">
        <f>E233*H233</f>
        <v>0</v>
      </c>
      <c r="J233" s="117">
        <v>0</v>
      </c>
      <c r="K233" s="118">
        <f>E233*J233</f>
        <v>0</v>
      </c>
      <c r="O233" s="109"/>
      <c r="Z233" s="119"/>
      <c r="AA233" s="119">
        <v>1</v>
      </c>
      <c r="AB233" s="119">
        <v>1</v>
      </c>
      <c r="AC233" s="119">
        <v>1</v>
      </c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Q233" s="119"/>
      <c r="AR233" s="119"/>
      <c r="AS233" s="119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CA233" s="119">
        <v>1</v>
      </c>
      <c r="CB233" s="119">
        <v>1</v>
      </c>
      <c r="CZ233" s="76">
        <v>1</v>
      </c>
    </row>
    <row r="234" spans="1:104" x14ac:dyDescent="0.2">
      <c r="A234" s="110">
        <v>114</v>
      </c>
      <c r="B234" s="111" t="s">
        <v>368</v>
      </c>
      <c r="C234" s="112" t="s">
        <v>369</v>
      </c>
      <c r="D234" s="113" t="s">
        <v>131</v>
      </c>
      <c r="E234" s="114">
        <v>106</v>
      </c>
      <c r="F234" s="115"/>
      <c r="G234" s="116">
        <f>E234*F234</f>
        <v>0</v>
      </c>
      <c r="H234" s="117">
        <v>0</v>
      </c>
      <c r="I234" s="118">
        <f>E234*H234</f>
        <v>0</v>
      </c>
      <c r="J234" s="117">
        <v>0</v>
      </c>
      <c r="K234" s="118">
        <f>E234*J234</f>
        <v>0</v>
      </c>
      <c r="O234" s="109"/>
      <c r="Z234" s="119"/>
      <c r="AA234" s="119">
        <v>1</v>
      </c>
      <c r="AB234" s="119">
        <v>1</v>
      </c>
      <c r="AC234" s="119">
        <v>1</v>
      </c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Q234" s="119"/>
      <c r="AR234" s="119"/>
      <c r="AS234" s="119"/>
      <c r="AT234" s="119"/>
      <c r="AU234" s="119"/>
      <c r="AV234" s="119"/>
      <c r="AW234" s="119"/>
      <c r="AX234" s="119"/>
      <c r="AY234" s="119"/>
      <c r="AZ234" s="119"/>
      <c r="BA234" s="119"/>
      <c r="BB234" s="119"/>
      <c r="BC234" s="119"/>
      <c r="BD234" s="119"/>
      <c r="BE234" s="119"/>
      <c r="BF234" s="119"/>
      <c r="BG234" s="119"/>
      <c r="BH234" s="119"/>
      <c r="BI234" s="119"/>
      <c r="BJ234" s="119"/>
      <c r="BK234" s="119"/>
      <c r="CA234" s="119">
        <v>1</v>
      </c>
      <c r="CB234" s="119">
        <v>1</v>
      </c>
      <c r="CZ234" s="76">
        <v>1</v>
      </c>
    </row>
    <row r="235" spans="1:104" x14ac:dyDescent="0.2">
      <c r="A235" s="120"/>
      <c r="B235" s="121"/>
      <c r="C235" s="169" t="s">
        <v>370</v>
      </c>
      <c r="D235" s="170"/>
      <c r="E235" s="124">
        <v>106</v>
      </c>
      <c r="F235" s="125"/>
      <c r="G235" s="126"/>
      <c r="H235" s="127"/>
      <c r="I235" s="122"/>
      <c r="K235" s="122"/>
      <c r="M235" s="128">
        <v>106</v>
      </c>
      <c r="O235" s="10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Q235" s="119"/>
      <c r="AR235" s="119"/>
      <c r="AS235" s="119"/>
      <c r="AT235" s="119"/>
      <c r="AU235" s="119"/>
      <c r="AV235" s="119"/>
      <c r="AW235" s="119"/>
      <c r="AX235" s="119"/>
      <c r="AY235" s="119"/>
      <c r="AZ235" s="119"/>
      <c r="BA235" s="119"/>
      <c r="BB235" s="119"/>
      <c r="BC235" s="119"/>
      <c r="BD235" s="129" t="str">
        <f>C234</f>
        <v>Řezání stávajícího živičného krytu tl. do 5 cm</v>
      </c>
      <c r="BE235" s="119"/>
      <c r="BF235" s="119"/>
      <c r="BG235" s="119"/>
      <c r="BH235" s="119"/>
      <c r="BI235" s="119"/>
      <c r="BJ235" s="119"/>
      <c r="BK235" s="119"/>
    </row>
    <row r="236" spans="1:104" x14ac:dyDescent="0.2">
      <c r="A236" s="110">
        <v>115</v>
      </c>
      <c r="B236" s="111" t="s">
        <v>371</v>
      </c>
      <c r="C236" s="112" t="s">
        <v>372</v>
      </c>
      <c r="D236" s="113" t="s">
        <v>131</v>
      </c>
      <c r="E236" s="114">
        <v>24</v>
      </c>
      <c r="F236" s="115"/>
      <c r="G236" s="116">
        <f>E236*F236</f>
        <v>0</v>
      </c>
      <c r="H236" s="117">
        <v>0</v>
      </c>
      <c r="I236" s="118">
        <f>E236*H236</f>
        <v>0</v>
      </c>
      <c r="J236" s="117">
        <v>0</v>
      </c>
      <c r="K236" s="118">
        <f>E236*J236</f>
        <v>0</v>
      </c>
      <c r="O236" s="109"/>
      <c r="Z236" s="119"/>
      <c r="AA236" s="119">
        <v>1</v>
      </c>
      <c r="AB236" s="119">
        <v>1</v>
      </c>
      <c r="AC236" s="119">
        <v>1</v>
      </c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Q236" s="119"/>
      <c r="AR236" s="119"/>
      <c r="AS236" s="119"/>
      <c r="AT236" s="119"/>
      <c r="AU236" s="119"/>
      <c r="AV236" s="119"/>
      <c r="AW236" s="119"/>
      <c r="AX236" s="119"/>
      <c r="AY236" s="119"/>
      <c r="AZ236" s="119"/>
      <c r="BA236" s="119"/>
      <c r="BB236" s="119"/>
      <c r="BC236" s="119"/>
      <c r="BD236" s="119"/>
      <c r="BE236" s="119"/>
      <c r="BF236" s="119"/>
      <c r="BG236" s="119"/>
      <c r="BH236" s="119"/>
      <c r="BI236" s="119"/>
      <c r="BJ236" s="119"/>
      <c r="BK236" s="119"/>
      <c r="CA236" s="119">
        <v>1</v>
      </c>
      <c r="CB236" s="119">
        <v>1</v>
      </c>
      <c r="CZ236" s="76">
        <v>1</v>
      </c>
    </row>
    <row r="237" spans="1:104" x14ac:dyDescent="0.2">
      <c r="A237" s="120"/>
      <c r="B237" s="121"/>
      <c r="C237" s="169" t="s">
        <v>373</v>
      </c>
      <c r="D237" s="170"/>
      <c r="E237" s="124">
        <v>24</v>
      </c>
      <c r="F237" s="125"/>
      <c r="G237" s="126"/>
      <c r="H237" s="127"/>
      <c r="I237" s="122"/>
      <c r="K237" s="122"/>
      <c r="M237" s="128" t="s">
        <v>373</v>
      </c>
      <c r="O237" s="10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Q237" s="119"/>
      <c r="AR237" s="119"/>
      <c r="AS237" s="119"/>
      <c r="AT237" s="119"/>
      <c r="AU237" s="119"/>
      <c r="AV237" s="119"/>
      <c r="AW237" s="119"/>
      <c r="AX237" s="119"/>
      <c r="AY237" s="119"/>
      <c r="AZ237" s="119"/>
      <c r="BA237" s="119"/>
      <c r="BB237" s="119"/>
      <c r="BC237" s="119"/>
      <c r="BD237" s="129" t="str">
        <f>C236</f>
        <v>Řezání stávajícího živičného krytu tl. 15 - 20 cm</v>
      </c>
      <c r="BE237" s="119"/>
      <c r="BF237" s="119"/>
      <c r="BG237" s="119"/>
      <c r="BH237" s="119"/>
      <c r="BI237" s="119"/>
      <c r="BJ237" s="119"/>
      <c r="BK237" s="119"/>
    </row>
    <row r="238" spans="1:104" x14ac:dyDescent="0.2">
      <c r="A238" s="110">
        <v>116</v>
      </c>
      <c r="B238" s="111" t="s">
        <v>374</v>
      </c>
      <c r="C238" s="112" t="s">
        <v>375</v>
      </c>
      <c r="D238" s="113" t="s">
        <v>48</v>
      </c>
      <c r="E238" s="114">
        <v>4.5</v>
      </c>
      <c r="F238" s="115"/>
      <c r="G238" s="116">
        <f>E238*F238</f>
        <v>0</v>
      </c>
      <c r="H238" s="117">
        <v>0</v>
      </c>
      <c r="I238" s="118">
        <f>E238*H238</f>
        <v>0</v>
      </c>
      <c r="J238" s="117">
        <v>-2</v>
      </c>
      <c r="K238" s="118">
        <f>E238*J238</f>
        <v>-9</v>
      </c>
      <c r="O238" s="109"/>
      <c r="Z238" s="119"/>
      <c r="AA238" s="119">
        <v>1</v>
      </c>
      <c r="AB238" s="119">
        <v>0</v>
      </c>
      <c r="AC238" s="119">
        <v>0</v>
      </c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119"/>
      <c r="AW238" s="119"/>
      <c r="AX238" s="119"/>
      <c r="AY238" s="119"/>
      <c r="AZ238" s="119"/>
      <c r="BA238" s="119"/>
      <c r="BB238" s="119"/>
      <c r="BC238" s="119"/>
      <c r="BD238" s="119"/>
      <c r="BE238" s="119"/>
      <c r="BF238" s="119"/>
      <c r="BG238" s="119"/>
      <c r="BH238" s="119"/>
      <c r="BI238" s="119"/>
      <c r="BJ238" s="119"/>
      <c r="BK238" s="119"/>
      <c r="CA238" s="119">
        <v>1</v>
      </c>
      <c r="CB238" s="119">
        <v>0</v>
      </c>
      <c r="CZ238" s="76">
        <v>1</v>
      </c>
    </row>
    <row r="239" spans="1:104" x14ac:dyDescent="0.2">
      <c r="A239" s="110">
        <v>117</v>
      </c>
      <c r="B239" s="111" t="s">
        <v>376</v>
      </c>
      <c r="C239" s="112" t="s">
        <v>377</v>
      </c>
      <c r="D239" s="113" t="s">
        <v>143</v>
      </c>
      <c r="E239" s="114">
        <v>3</v>
      </c>
      <c r="F239" s="115"/>
      <c r="G239" s="116">
        <f>E239*F239</f>
        <v>0</v>
      </c>
      <c r="H239" s="117">
        <v>0</v>
      </c>
      <c r="I239" s="118">
        <f>E239*H239</f>
        <v>0</v>
      </c>
      <c r="J239" s="117">
        <v>0</v>
      </c>
      <c r="K239" s="118">
        <f>E239*J239</f>
        <v>0</v>
      </c>
      <c r="O239" s="109"/>
      <c r="Z239" s="119"/>
      <c r="AA239" s="119">
        <v>1</v>
      </c>
      <c r="AB239" s="119">
        <v>1</v>
      </c>
      <c r="AC239" s="119">
        <v>1</v>
      </c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Q239" s="119"/>
      <c r="AR239" s="119"/>
      <c r="AS239" s="119"/>
      <c r="AT239" s="119"/>
      <c r="AU239" s="119"/>
      <c r="AV239" s="119"/>
      <c r="AW239" s="119"/>
      <c r="AX239" s="119"/>
      <c r="AY239" s="119"/>
      <c r="AZ239" s="119"/>
      <c r="BA239" s="119"/>
      <c r="BB239" s="119"/>
      <c r="BC239" s="119"/>
      <c r="BD239" s="119"/>
      <c r="BE239" s="119"/>
      <c r="BF239" s="119"/>
      <c r="BG239" s="119"/>
      <c r="BH239" s="119"/>
      <c r="BI239" s="119"/>
      <c r="BJ239" s="119"/>
      <c r="BK239" s="119"/>
      <c r="CA239" s="119">
        <v>1</v>
      </c>
      <c r="CB239" s="119">
        <v>1</v>
      </c>
      <c r="CZ239" s="76">
        <v>1</v>
      </c>
    </row>
    <row r="240" spans="1:104" x14ac:dyDescent="0.2">
      <c r="A240" s="110">
        <v>118</v>
      </c>
      <c r="B240" s="111" t="s">
        <v>378</v>
      </c>
      <c r="C240" s="112" t="s">
        <v>379</v>
      </c>
      <c r="D240" s="113" t="s">
        <v>143</v>
      </c>
      <c r="E240" s="114">
        <v>2</v>
      </c>
      <c r="F240" s="115"/>
      <c r="G240" s="116">
        <f>E240*F240</f>
        <v>0</v>
      </c>
      <c r="H240" s="117">
        <v>0</v>
      </c>
      <c r="I240" s="118">
        <f>E240*H240</f>
        <v>0</v>
      </c>
      <c r="J240" s="117">
        <v>-0.08</v>
      </c>
      <c r="K240" s="118">
        <f>E240*J240</f>
        <v>-0.16</v>
      </c>
      <c r="O240" s="109"/>
      <c r="Z240" s="119"/>
      <c r="AA240" s="119">
        <v>1</v>
      </c>
      <c r="AB240" s="119">
        <v>1</v>
      </c>
      <c r="AC240" s="119">
        <v>1</v>
      </c>
      <c r="AD240" s="119"/>
      <c r="AE240" s="119"/>
      <c r="AF240" s="119"/>
      <c r="AG240" s="119"/>
      <c r="AH240" s="119"/>
      <c r="AI240" s="119"/>
      <c r="AJ240" s="119"/>
      <c r="AK240" s="119"/>
      <c r="AL240" s="119"/>
      <c r="AM240" s="119"/>
      <c r="AN240" s="119"/>
      <c r="AO240" s="119"/>
      <c r="AP240" s="119"/>
      <c r="AQ240" s="119"/>
      <c r="AR240" s="119"/>
      <c r="AS240" s="119"/>
      <c r="AT240" s="119"/>
      <c r="AU240" s="119"/>
      <c r="AV240" s="119"/>
      <c r="AW240" s="119"/>
      <c r="AX240" s="119"/>
      <c r="AY240" s="119"/>
      <c r="AZ240" s="119"/>
      <c r="BA240" s="119"/>
      <c r="BB240" s="119"/>
      <c r="BC240" s="119"/>
      <c r="BD240" s="119"/>
      <c r="BE240" s="119"/>
      <c r="BF240" s="119"/>
      <c r="BG240" s="119"/>
      <c r="BH240" s="119"/>
      <c r="BI240" s="119"/>
      <c r="BJ240" s="119"/>
      <c r="BK240" s="119"/>
      <c r="CA240" s="119">
        <v>1</v>
      </c>
      <c r="CB240" s="119">
        <v>1</v>
      </c>
      <c r="CZ240" s="76">
        <v>1</v>
      </c>
    </row>
    <row r="241" spans="1:104" x14ac:dyDescent="0.2">
      <c r="A241" s="110">
        <v>119</v>
      </c>
      <c r="B241" s="111" t="s">
        <v>380</v>
      </c>
      <c r="C241" s="112" t="s">
        <v>381</v>
      </c>
      <c r="D241" s="113" t="s">
        <v>35</v>
      </c>
      <c r="E241" s="114">
        <v>53</v>
      </c>
      <c r="F241" s="115"/>
      <c r="G241" s="116">
        <f>E241*F241</f>
        <v>0</v>
      </c>
      <c r="H241" s="117">
        <v>0</v>
      </c>
      <c r="I241" s="118">
        <f>E241*H241</f>
        <v>0</v>
      </c>
      <c r="J241" s="117">
        <v>0</v>
      </c>
      <c r="K241" s="118">
        <f>E241*J241</f>
        <v>0</v>
      </c>
      <c r="O241" s="109"/>
      <c r="Z241" s="119"/>
      <c r="AA241" s="119">
        <v>1</v>
      </c>
      <c r="AB241" s="119">
        <v>1</v>
      </c>
      <c r="AC241" s="119">
        <v>1</v>
      </c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Q241" s="119"/>
      <c r="AR241" s="119"/>
      <c r="AS241" s="119"/>
      <c r="AT241" s="119"/>
      <c r="AU241" s="119"/>
      <c r="AV241" s="119"/>
      <c r="AW241" s="119"/>
      <c r="AX241" s="119"/>
      <c r="AY241" s="119"/>
      <c r="AZ241" s="119"/>
      <c r="BA241" s="119"/>
      <c r="BB241" s="119"/>
      <c r="BC241" s="119"/>
      <c r="BD241" s="119"/>
      <c r="BE241" s="119"/>
      <c r="BF241" s="119"/>
      <c r="BG241" s="119"/>
      <c r="BH241" s="119"/>
      <c r="BI241" s="119"/>
      <c r="BJ241" s="119"/>
      <c r="BK241" s="119"/>
      <c r="CA241" s="119">
        <v>1</v>
      </c>
      <c r="CB241" s="119">
        <v>1</v>
      </c>
      <c r="CZ241" s="76">
        <v>1</v>
      </c>
    </row>
    <row r="242" spans="1:104" x14ac:dyDescent="0.2">
      <c r="A242" s="120"/>
      <c r="B242" s="121"/>
      <c r="C242" s="169" t="s">
        <v>382</v>
      </c>
      <c r="D242" s="170"/>
      <c r="E242" s="124">
        <v>53</v>
      </c>
      <c r="F242" s="125"/>
      <c r="G242" s="126"/>
      <c r="H242" s="127"/>
      <c r="I242" s="122"/>
      <c r="K242" s="122"/>
      <c r="M242" s="128" t="s">
        <v>382</v>
      </c>
      <c r="O242" s="10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Q242" s="119"/>
      <c r="AR242" s="119"/>
      <c r="AS242" s="119"/>
      <c r="AT242" s="119"/>
      <c r="AU242" s="119"/>
      <c r="AV242" s="119"/>
      <c r="AW242" s="119"/>
      <c r="AX242" s="119"/>
      <c r="AY242" s="119"/>
      <c r="AZ242" s="119"/>
      <c r="BA242" s="119"/>
      <c r="BB242" s="119"/>
      <c r="BC242" s="119"/>
      <c r="BD242" s="129" t="str">
        <f>C241</f>
        <v>Očištění vybour.kostek drobných s výplní MC/živicí</v>
      </c>
      <c r="BE242" s="119"/>
      <c r="BF242" s="119"/>
      <c r="BG242" s="119"/>
      <c r="BH242" s="119"/>
      <c r="BI242" s="119"/>
      <c r="BJ242" s="119"/>
      <c r="BK242" s="119"/>
    </row>
    <row r="243" spans="1:104" x14ac:dyDescent="0.2">
      <c r="A243" s="110">
        <v>120</v>
      </c>
      <c r="B243" s="111" t="s">
        <v>383</v>
      </c>
      <c r="C243" s="112" t="s">
        <v>384</v>
      </c>
      <c r="D243" s="113" t="s">
        <v>119</v>
      </c>
      <c r="E243" s="114">
        <v>743.33100000000002</v>
      </c>
      <c r="F243" s="115"/>
      <c r="G243" s="116">
        <f>E243*F243</f>
        <v>0</v>
      </c>
      <c r="H243" s="117">
        <v>0</v>
      </c>
      <c r="I243" s="118">
        <f>E243*H243</f>
        <v>0</v>
      </c>
      <c r="J243" s="117">
        <v>0</v>
      </c>
      <c r="K243" s="118">
        <f>E243*J243</f>
        <v>0</v>
      </c>
      <c r="O243" s="109"/>
      <c r="Z243" s="119"/>
      <c r="AA243" s="119">
        <v>1</v>
      </c>
      <c r="AB243" s="119">
        <v>3</v>
      </c>
      <c r="AC243" s="119">
        <v>3</v>
      </c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Q243" s="119"/>
      <c r="AR243" s="119"/>
      <c r="AS243" s="119"/>
      <c r="AT243" s="119"/>
      <c r="AU243" s="119"/>
      <c r="AV243" s="119"/>
      <c r="AW243" s="119"/>
      <c r="AX243" s="119"/>
      <c r="AY243" s="119"/>
      <c r="AZ243" s="119"/>
      <c r="BA243" s="119"/>
      <c r="BB243" s="119"/>
      <c r="BC243" s="119"/>
      <c r="BD243" s="119"/>
      <c r="BE243" s="119"/>
      <c r="BF243" s="119"/>
      <c r="BG243" s="119"/>
      <c r="BH243" s="119"/>
      <c r="BI243" s="119"/>
      <c r="BJ243" s="119"/>
      <c r="BK243" s="119"/>
      <c r="CA243" s="119">
        <v>1</v>
      </c>
      <c r="CB243" s="119">
        <v>3</v>
      </c>
      <c r="CZ243" s="76">
        <v>1</v>
      </c>
    </row>
    <row r="244" spans="1:104" x14ac:dyDescent="0.2">
      <c r="A244" s="110">
        <v>121</v>
      </c>
      <c r="B244" s="111" t="s">
        <v>385</v>
      </c>
      <c r="C244" s="112" t="s">
        <v>386</v>
      </c>
      <c r="D244" s="113" t="s">
        <v>119</v>
      </c>
      <c r="E244" s="114">
        <v>6689.9790000000003</v>
      </c>
      <c r="F244" s="115"/>
      <c r="G244" s="116">
        <f>E244*F244</f>
        <v>0</v>
      </c>
      <c r="H244" s="117">
        <v>0</v>
      </c>
      <c r="I244" s="118">
        <f>E244*H244</f>
        <v>0</v>
      </c>
      <c r="J244" s="117">
        <v>0</v>
      </c>
      <c r="K244" s="118">
        <f>E244*J244</f>
        <v>0</v>
      </c>
      <c r="O244" s="109"/>
      <c r="Z244" s="119"/>
      <c r="AA244" s="119">
        <v>1</v>
      </c>
      <c r="AB244" s="119">
        <v>3</v>
      </c>
      <c r="AC244" s="119">
        <v>3</v>
      </c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119"/>
      <c r="AQ244" s="119"/>
      <c r="AR244" s="119"/>
      <c r="AS244" s="119"/>
      <c r="AT244" s="119"/>
      <c r="AU244" s="119"/>
      <c r="AV244" s="119"/>
      <c r="AW244" s="119"/>
      <c r="AX244" s="119"/>
      <c r="AY244" s="119"/>
      <c r="AZ244" s="119"/>
      <c r="BA244" s="119"/>
      <c r="BB244" s="119"/>
      <c r="BC244" s="119"/>
      <c r="BD244" s="119"/>
      <c r="BE244" s="119"/>
      <c r="BF244" s="119"/>
      <c r="BG244" s="119"/>
      <c r="BH244" s="119"/>
      <c r="BI244" s="119"/>
      <c r="BJ244" s="119"/>
      <c r="BK244" s="119"/>
      <c r="CA244" s="119">
        <v>1</v>
      </c>
      <c r="CB244" s="119">
        <v>3</v>
      </c>
      <c r="CZ244" s="76">
        <v>1</v>
      </c>
    </row>
    <row r="245" spans="1:104" x14ac:dyDescent="0.2">
      <c r="A245" s="120"/>
      <c r="B245" s="121"/>
      <c r="C245" s="169" t="s">
        <v>387</v>
      </c>
      <c r="D245" s="170"/>
      <c r="E245" s="124">
        <v>6689.9790000000003</v>
      </c>
      <c r="F245" s="125"/>
      <c r="G245" s="126"/>
      <c r="H245" s="127"/>
      <c r="I245" s="122"/>
      <c r="K245" s="122"/>
      <c r="M245" s="128" t="s">
        <v>387</v>
      </c>
      <c r="O245" s="10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  <c r="AM245" s="119"/>
      <c r="AN245" s="119"/>
      <c r="AO245" s="119"/>
      <c r="AP245" s="119"/>
      <c r="AQ245" s="119"/>
      <c r="AR245" s="119"/>
      <c r="AS245" s="119"/>
      <c r="AT245" s="119"/>
      <c r="AU245" s="119"/>
      <c r="AV245" s="119"/>
      <c r="AW245" s="119"/>
      <c r="AX245" s="119"/>
      <c r="AY245" s="119"/>
      <c r="AZ245" s="119"/>
      <c r="BA245" s="119"/>
      <c r="BB245" s="119"/>
      <c r="BC245" s="119"/>
      <c r="BD245" s="129" t="str">
        <f>C244</f>
        <v>Příplatek za dopravu suti po suchu za další 1 km</v>
      </c>
      <c r="BE245" s="119"/>
      <c r="BF245" s="119"/>
      <c r="BG245" s="119"/>
      <c r="BH245" s="119"/>
      <c r="BI245" s="119"/>
      <c r="BJ245" s="119"/>
      <c r="BK245" s="119"/>
    </row>
    <row r="246" spans="1:104" x14ac:dyDescent="0.2">
      <c r="A246" s="110">
        <v>122</v>
      </c>
      <c r="B246" s="111" t="s">
        <v>388</v>
      </c>
      <c r="C246" s="112" t="s">
        <v>389</v>
      </c>
      <c r="D246" s="113" t="s">
        <v>143</v>
      </c>
      <c r="E246" s="114">
        <v>3</v>
      </c>
      <c r="F246" s="115"/>
      <c r="G246" s="116">
        <f>E246*F246</f>
        <v>0</v>
      </c>
      <c r="H246" s="117">
        <v>0</v>
      </c>
      <c r="I246" s="118">
        <f>E246*H246</f>
        <v>0</v>
      </c>
      <c r="J246" s="117"/>
      <c r="K246" s="118">
        <f>E246*J246</f>
        <v>0</v>
      </c>
      <c r="O246" s="109"/>
      <c r="Z246" s="119"/>
      <c r="AA246" s="119">
        <v>12</v>
      </c>
      <c r="AB246" s="119">
        <v>0</v>
      </c>
      <c r="AC246" s="119">
        <v>7</v>
      </c>
      <c r="AD246" s="119"/>
      <c r="AE246" s="119"/>
      <c r="AF246" s="119"/>
      <c r="AG246" s="119"/>
      <c r="AH246" s="119"/>
      <c r="AI246" s="119"/>
      <c r="AJ246" s="119"/>
      <c r="AK246" s="119"/>
      <c r="AL246" s="119"/>
      <c r="AM246" s="119"/>
      <c r="AN246" s="119"/>
      <c r="AO246" s="119"/>
      <c r="AP246" s="119"/>
      <c r="AQ246" s="119"/>
      <c r="AR246" s="119"/>
      <c r="AS246" s="119"/>
      <c r="AT246" s="119"/>
      <c r="AU246" s="119"/>
      <c r="AV246" s="119"/>
      <c r="AW246" s="119"/>
      <c r="AX246" s="119"/>
      <c r="AY246" s="119"/>
      <c r="AZ246" s="119"/>
      <c r="BA246" s="119"/>
      <c r="BB246" s="119"/>
      <c r="BC246" s="119"/>
      <c r="BD246" s="119"/>
      <c r="BE246" s="119"/>
      <c r="BF246" s="119"/>
      <c r="BG246" s="119"/>
      <c r="BH246" s="119"/>
      <c r="BI246" s="119"/>
      <c r="BJ246" s="119"/>
      <c r="BK246" s="119"/>
      <c r="CA246" s="119">
        <v>12</v>
      </c>
      <c r="CB246" s="119">
        <v>0</v>
      </c>
      <c r="CZ246" s="76">
        <v>1</v>
      </c>
    </row>
    <row r="247" spans="1:104" x14ac:dyDescent="0.2">
      <c r="A247" s="110">
        <v>123</v>
      </c>
      <c r="B247" s="111" t="s">
        <v>390</v>
      </c>
      <c r="C247" s="112" t="s">
        <v>391</v>
      </c>
      <c r="D247" s="113" t="s">
        <v>131</v>
      </c>
      <c r="E247" s="114">
        <v>339</v>
      </c>
      <c r="F247" s="115"/>
      <c r="G247" s="116">
        <f>E247*F247</f>
        <v>0</v>
      </c>
      <c r="H247" s="117">
        <v>0</v>
      </c>
      <c r="I247" s="118">
        <f>E247*H247</f>
        <v>0</v>
      </c>
      <c r="J247" s="117"/>
      <c r="K247" s="118">
        <f>E247*J247</f>
        <v>0</v>
      </c>
      <c r="O247" s="109"/>
      <c r="Z247" s="119"/>
      <c r="AA247" s="119">
        <v>3</v>
      </c>
      <c r="AB247" s="119">
        <v>1</v>
      </c>
      <c r="AC247" s="119" t="s">
        <v>390</v>
      </c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Q247" s="119"/>
      <c r="AR247" s="119"/>
      <c r="AS247" s="119"/>
      <c r="AT247" s="119"/>
      <c r="AU247" s="119"/>
      <c r="AV247" s="119"/>
      <c r="AW247" s="119"/>
      <c r="AX247" s="119"/>
      <c r="AY247" s="119"/>
      <c r="AZ247" s="119"/>
      <c r="BA247" s="119"/>
      <c r="BB247" s="119"/>
      <c r="BC247" s="119"/>
      <c r="BD247" s="119"/>
      <c r="BE247" s="119"/>
      <c r="BF247" s="119"/>
      <c r="BG247" s="119"/>
      <c r="BH247" s="119"/>
      <c r="BI247" s="119"/>
      <c r="BJ247" s="119"/>
      <c r="BK247" s="119"/>
      <c r="CA247" s="119">
        <v>3</v>
      </c>
      <c r="CB247" s="119">
        <v>1</v>
      </c>
      <c r="CZ247" s="76">
        <v>1</v>
      </c>
    </row>
    <row r="248" spans="1:104" x14ac:dyDescent="0.2">
      <c r="A248" s="110">
        <v>124</v>
      </c>
      <c r="B248" s="111" t="s">
        <v>392</v>
      </c>
      <c r="C248" s="112" t="s">
        <v>393</v>
      </c>
      <c r="D248" s="113" t="s">
        <v>35</v>
      </c>
      <c r="E248" s="114">
        <v>9</v>
      </c>
      <c r="F248" s="115"/>
      <c r="G248" s="116">
        <f>E248*F248</f>
        <v>0</v>
      </c>
      <c r="H248" s="117">
        <v>0</v>
      </c>
      <c r="I248" s="118">
        <f>E248*H248</f>
        <v>0</v>
      </c>
      <c r="J248" s="117"/>
      <c r="K248" s="118">
        <f>E248*J248</f>
        <v>0</v>
      </c>
      <c r="O248" s="109"/>
      <c r="Z248" s="119"/>
      <c r="AA248" s="119">
        <v>3</v>
      </c>
      <c r="AB248" s="119">
        <v>1</v>
      </c>
      <c r="AC248" s="119" t="s">
        <v>392</v>
      </c>
      <c r="AD248" s="119"/>
      <c r="AE248" s="119"/>
      <c r="AF248" s="119"/>
      <c r="AG248" s="119"/>
      <c r="AH248" s="119"/>
      <c r="AI248" s="119"/>
      <c r="AJ248" s="119"/>
      <c r="AK248" s="119"/>
      <c r="AL248" s="119"/>
      <c r="AM248" s="119"/>
      <c r="AN248" s="119"/>
      <c r="AO248" s="119"/>
      <c r="AP248" s="119"/>
      <c r="AQ248" s="119"/>
      <c r="AR248" s="119"/>
      <c r="AS248" s="119"/>
      <c r="AT248" s="119"/>
      <c r="AU248" s="119"/>
      <c r="AV248" s="119"/>
      <c r="AW248" s="119"/>
      <c r="AX248" s="119"/>
      <c r="AY248" s="119"/>
      <c r="AZ248" s="119"/>
      <c r="BA248" s="119"/>
      <c r="BB248" s="119"/>
      <c r="BC248" s="119"/>
      <c r="BD248" s="119"/>
      <c r="BE248" s="119"/>
      <c r="BF248" s="119"/>
      <c r="BG248" s="119"/>
      <c r="BH248" s="119"/>
      <c r="BI248" s="119"/>
      <c r="BJ248" s="119"/>
      <c r="BK248" s="119"/>
      <c r="CA248" s="119">
        <v>3</v>
      </c>
      <c r="CB248" s="119">
        <v>1</v>
      </c>
      <c r="CZ248" s="76">
        <v>1</v>
      </c>
    </row>
    <row r="249" spans="1:104" x14ac:dyDescent="0.2">
      <c r="A249" s="110">
        <v>125</v>
      </c>
      <c r="B249" s="111" t="s">
        <v>394</v>
      </c>
      <c r="C249" s="112" t="s">
        <v>395</v>
      </c>
      <c r="D249" s="113" t="s">
        <v>119</v>
      </c>
      <c r="E249" s="114">
        <v>743.33100000000002</v>
      </c>
      <c r="F249" s="115"/>
      <c r="G249" s="116">
        <f>E249*F249</f>
        <v>0</v>
      </c>
      <c r="H249" s="117">
        <v>0</v>
      </c>
      <c r="I249" s="118">
        <f>E249*H249</f>
        <v>0</v>
      </c>
      <c r="J249" s="117"/>
      <c r="K249" s="118">
        <f>E249*J249</f>
        <v>0</v>
      </c>
      <c r="O249" s="109"/>
      <c r="Z249" s="119"/>
      <c r="AA249" s="119">
        <v>3</v>
      </c>
      <c r="AB249" s="119">
        <v>1</v>
      </c>
      <c r="AC249" s="119" t="s">
        <v>394</v>
      </c>
      <c r="AD249" s="119"/>
      <c r="AE249" s="119"/>
      <c r="AF249" s="119"/>
      <c r="AG249" s="119"/>
      <c r="AH249" s="119"/>
      <c r="AI249" s="119"/>
      <c r="AJ249" s="119"/>
      <c r="AK249" s="119"/>
      <c r="AL249" s="119"/>
      <c r="AM249" s="119"/>
      <c r="AN249" s="119"/>
      <c r="AO249" s="119"/>
      <c r="AP249" s="119"/>
      <c r="AQ249" s="119"/>
      <c r="AR249" s="119"/>
      <c r="AS249" s="119"/>
      <c r="AT249" s="119"/>
      <c r="AU249" s="119"/>
      <c r="AV249" s="119"/>
      <c r="AW249" s="119"/>
      <c r="AX249" s="119"/>
      <c r="AY249" s="119"/>
      <c r="AZ249" s="119"/>
      <c r="BA249" s="119"/>
      <c r="BB249" s="119"/>
      <c r="BC249" s="119"/>
      <c r="BD249" s="119"/>
      <c r="BE249" s="119"/>
      <c r="BF249" s="119"/>
      <c r="BG249" s="119"/>
      <c r="BH249" s="119"/>
      <c r="BI249" s="119"/>
      <c r="BJ249" s="119"/>
      <c r="BK249" s="119"/>
      <c r="CA249" s="119">
        <v>3</v>
      </c>
      <c r="CB249" s="119">
        <v>1</v>
      </c>
      <c r="CZ249" s="76">
        <v>1</v>
      </c>
    </row>
    <row r="250" spans="1:104" x14ac:dyDescent="0.2">
      <c r="A250" s="110">
        <v>126</v>
      </c>
      <c r="B250" s="111" t="s">
        <v>396</v>
      </c>
      <c r="C250" s="112" t="s">
        <v>397</v>
      </c>
      <c r="D250" s="113" t="s">
        <v>119</v>
      </c>
      <c r="E250" s="114">
        <v>152.94399999999999</v>
      </c>
      <c r="F250" s="115"/>
      <c r="G250" s="116">
        <f>E250*F250</f>
        <v>0</v>
      </c>
      <c r="H250" s="117">
        <v>0</v>
      </c>
      <c r="I250" s="118">
        <f>E250*H250</f>
        <v>0</v>
      </c>
      <c r="J250" s="117"/>
      <c r="K250" s="118">
        <f>E250*J250</f>
        <v>0</v>
      </c>
      <c r="O250" s="109"/>
      <c r="Z250" s="119"/>
      <c r="AA250" s="119">
        <v>12</v>
      </c>
      <c r="AB250" s="119">
        <v>1</v>
      </c>
      <c r="AC250" s="119">
        <v>8</v>
      </c>
      <c r="AD250" s="119"/>
      <c r="AE250" s="119"/>
      <c r="AF250" s="119"/>
      <c r="AG250" s="119"/>
      <c r="AH250" s="119"/>
      <c r="AI250" s="119"/>
      <c r="AJ250" s="119"/>
      <c r="AK250" s="119"/>
      <c r="AL250" s="119"/>
      <c r="AM250" s="119"/>
      <c r="AN250" s="119"/>
      <c r="AO250" s="119"/>
      <c r="AP250" s="119"/>
      <c r="AQ250" s="119"/>
      <c r="AR250" s="119"/>
      <c r="AS250" s="119"/>
      <c r="AT250" s="119"/>
      <c r="AU250" s="119"/>
      <c r="AV250" s="119"/>
      <c r="AW250" s="119"/>
      <c r="AX250" s="119"/>
      <c r="AY250" s="119"/>
      <c r="AZ250" s="119"/>
      <c r="BA250" s="119"/>
      <c r="BB250" s="119"/>
      <c r="BC250" s="119"/>
      <c r="BD250" s="119"/>
      <c r="BE250" s="119"/>
      <c r="BF250" s="119"/>
      <c r="BG250" s="119"/>
      <c r="BH250" s="119"/>
      <c r="BI250" s="119"/>
      <c r="BJ250" s="119"/>
      <c r="BK250" s="119"/>
      <c r="CA250" s="119">
        <v>12</v>
      </c>
      <c r="CB250" s="119">
        <v>1</v>
      </c>
      <c r="CZ250" s="76">
        <v>1</v>
      </c>
    </row>
    <row r="251" spans="1:104" x14ac:dyDescent="0.2">
      <c r="A251" s="120"/>
      <c r="B251" s="121"/>
      <c r="C251" s="169" t="s">
        <v>398</v>
      </c>
      <c r="D251" s="170"/>
      <c r="E251" s="124">
        <v>152.94399999999999</v>
      </c>
      <c r="F251" s="125"/>
      <c r="G251" s="126"/>
      <c r="H251" s="127"/>
      <c r="I251" s="122"/>
      <c r="K251" s="122"/>
      <c r="M251" s="128" t="s">
        <v>398</v>
      </c>
      <c r="O251" s="109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119"/>
      <c r="AK251" s="119"/>
      <c r="AL251" s="119"/>
      <c r="AM251" s="119"/>
      <c r="AN251" s="119"/>
      <c r="AO251" s="119"/>
      <c r="AP251" s="119"/>
      <c r="AQ251" s="119"/>
      <c r="AR251" s="119"/>
      <c r="AS251" s="119"/>
      <c r="AT251" s="119"/>
      <c r="AU251" s="119"/>
      <c r="AV251" s="119"/>
      <c r="AW251" s="119"/>
      <c r="AX251" s="119"/>
      <c r="AY251" s="119"/>
      <c r="AZ251" s="119"/>
      <c r="BA251" s="119"/>
      <c r="BB251" s="119"/>
      <c r="BC251" s="119"/>
      <c r="BD251" s="129" t="str">
        <f>C250</f>
        <v>Poplatek za ulož. suti,  výfrezky, živice</v>
      </c>
      <c r="BE251" s="119"/>
      <c r="BF251" s="119"/>
      <c r="BG251" s="119"/>
      <c r="BH251" s="119"/>
      <c r="BI251" s="119"/>
      <c r="BJ251" s="119"/>
      <c r="BK251" s="119"/>
    </row>
    <row r="252" spans="1:104" x14ac:dyDescent="0.2">
      <c r="A252" s="110">
        <v>127</v>
      </c>
      <c r="B252" s="111" t="s">
        <v>399</v>
      </c>
      <c r="C252" s="112" t="s">
        <v>400</v>
      </c>
      <c r="D252" s="113" t="s">
        <v>119</v>
      </c>
      <c r="E252" s="114">
        <v>590.38699999999994</v>
      </c>
      <c r="F252" s="115"/>
      <c r="G252" s="116">
        <f>E252*F252</f>
        <v>0</v>
      </c>
      <c r="H252" s="117">
        <v>0</v>
      </c>
      <c r="I252" s="118">
        <f>E252*H252</f>
        <v>0</v>
      </c>
      <c r="J252" s="117"/>
      <c r="K252" s="118">
        <f>E252*J252</f>
        <v>0</v>
      </c>
      <c r="O252" s="109"/>
      <c r="Z252" s="119"/>
      <c r="AA252" s="119">
        <v>12</v>
      </c>
      <c r="AB252" s="119">
        <v>1</v>
      </c>
      <c r="AC252" s="119">
        <v>9</v>
      </c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Q252" s="119"/>
      <c r="AR252" s="119"/>
      <c r="AS252" s="119"/>
      <c r="AT252" s="119"/>
      <c r="AU252" s="119"/>
      <c r="AV252" s="119"/>
      <c r="AW252" s="119"/>
      <c r="AX252" s="119"/>
      <c r="AY252" s="119"/>
      <c r="AZ252" s="119"/>
      <c r="BA252" s="119"/>
      <c r="BB252" s="119"/>
      <c r="BC252" s="119"/>
      <c r="BD252" s="119"/>
      <c r="BE252" s="119"/>
      <c r="BF252" s="119"/>
      <c r="BG252" s="119"/>
      <c r="BH252" s="119"/>
      <c r="BI252" s="119"/>
      <c r="BJ252" s="119"/>
      <c r="BK252" s="119"/>
      <c r="CA252" s="119">
        <v>12</v>
      </c>
      <c r="CB252" s="119">
        <v>1</v>
      </c>
      <c r="CZ252" s="76">
        <v>1</v>
      </c>
    </row>
    <row r="253" spans="1:104" x14ac:dyDescent="0.2">
      <c r="A253" s="120"/>
      <c r="B253" s="121"/>
      <c r="C253" s="169" t="s">
        <v>401</v>
      </c>
      <c r="D253" s="170"/>
      <c r="E253" s="124">
        <v>590.38699999999994</v>
      </c>
      <c r="F253" s="125"/>
      <c r="G253" s="126"/>
      <c r="H253" s="127"/>
      <c r="I253" s="122"/>
      <c r="K253" s="122"/>
      <c r="M253" s="128" t="s">
        <v>401</v>
      </c>
      <c r="O253" s="109"/>
      <c r="Z253" s="119"/>
      <c r="AA253" s="119"/>
      <c r="AB253" s="119"/>
      <c r="AC253" s="119"/>
      <c r="AD253" s="119"/>
      <c r="AE253" s="119"/>
      <c r="AF253" s="119"/>
      <c r="AG253" s="119"/>
      <c r="AH253" s="119"/>
      <c r="AI253" s="119"/>
      <c r="AJ253" s="119"/>
      <c r="AK253" s="119"/>
      <c r="AL253" s="119"/>
      <c r="AM253" s="119"/>
      <c r="AN253" s="119"/>
      <c r="AO253" s="119"/>
      <c r="AP253" s="119"/>
      <c r="AQ253" s="119"/>
      <c r="AR253" s="119"/>
      <c r="AS253" s="119"/>
      <c r="AT253" s="119"/>
      <c r="AU253" s="119"/>
      <c r="AV253" s="119"/>
      <c r="AW253" s="119"/>
      <c r="AX253" s="119"/>
      <c r="AY253" s="119"/>
      <c r="AZ253" s="119"/>
      <c r="BA253" s="119"/>
      <c r="BB253" s="119"/>
      <c r="BC253" s="119"/>
      <c r="BD253" s="129" t="str">
        <f>C252</f>
        <v>Poplatek za ulož. suti, bet., obrub.</v>
      </c>
      <c r="BE253" s="119"/>
      <c r="BF253" s="119"/>
      <c r="BG253" s="119"/>
      <c r="BH253" s="119"/>
      <c r="BI253" s="119"/>
      <c r="BJ253" s="119"/>
      <c r="BK253" s="119"/>
    </row>
    <row r="254" spans="1:104" x14ac:dyDescent="0.2">
      <c r="A254" s="130" t="s">
        <v>36</v>
      </c>
      <c r="B254" s="131" t="s">
        <v>338</v>
      </c>
      <c r="C254" s="132" t="s">
        <v>339</v>
      </c>
      <c r="D254" s="133"/>
      <c r="E254" s="134"/>
      <c r="F254" s="134"/>
      <c r="G254" s="135">
        <f>SUM(G213:G253)</f>
        <v>0</v>
      </c>
      <c r="H254" s="136"/>
      <c r="I254" s="137">
        <f>SUM(I213:I253)</f>
        <v>0</v>
      </c>
      <c r="J254" s="138"/>
      <c r="K254" s="137">
        <f>SUM(K213:K253)</f>
        <v>-743.18099999999981</v>
      </c>
      <c r="O254" s="109"/>
      <c r="X254" s="139"/>
      <c r="Y254" s="139">
        <f>I254</f>
        <v>0</v>
      </c>
      <c r="Z254" s="140">
        <f>G254</f>
        <v>0</v>
      </c>
      <c r="AA254" s="119"/>
      <c r="AB254" s="119"/>
      <c r="AC254" s="119"/>
      <c r="AD254" s="119"/>
      <c r="AE254" s="119"/>
      <c r="AF254" s="119"/>
      <c r="AG254" s="119"/>
      <c r="AH254" s="119"/>
      <c r="AI254" s="119"/>
      <c r="AJ254" s="119"/>
      <c r="AK254" s="119"/>
      <c r="AL254" s="119"/>
      <c r="AM254" s="119"/>
      <c r="AN254" s="119"/>
      <c r="AO254" s="119"/>
      <c r="AP254" s="119"/>
      <c r="AQ254" s="119"/>
      <c r="AR254" s="119"/>
      <c r="AS254" s="119"/>
      <c r="AT254" s="119"/>
      <c r="AU254" s="119"/>
      <c r="AV254" s="119"/>
      <c r="AW254" s="119"/>
      <c r="AX254" s="119"/>
      <c r="AY254" s="119"/>
      <c r="AZ254" s="119"/>
      <c r="BA254" s="141"/>
      <c r="BB254" s="141"/>
      <c r="BC254" s="141"/>
      <c r="BD254" s="141"/>
      <c r="BE254" s="141"/>
      <c r="BF254" s="141"/>
      <c r="BG254" s="119"/>
      <c r="BH254" s="119"/>
      <c r="BI254" s="119"/>
      <c r="BJ254" s="119"/>
      <c r="BK254" s="119"/>
    </row>
    <row r="255" spans="1:104" ht="14.25" customHeight="1" x14ac:dyDescent="0.2">
      <c r="A255" s="101" t="s">
        <v>32</v>
      </c>
      <c r="B255" s="102" t="s">
        <v>402</v>
      </c>
      <c r="C255" s="103" t="s">
        <v>403</v>
      </c>
      <c r="D255" s="104"/>
      <c r="E255" s="105"/>
      <c r="F255" s="105"/>
      <c r="G255" s="106"/>
      <c r="H255" s="107"/>
      <c r="I255" s="108"/>
      <c r="J255" s="107"/>
      <c r="K255" s="108"/>
      <c r="O255" s="109"/>
    </row>
    <row r="256" spans="1:104" x14ac:dyDescent="0.2">
      <c r="A256" s="110">
        <v>128</v>
      </c>
      <c r="B256" s="111" t="s">
        <v>404</v>
      </c>
      <c r="C256" s="112" t="s">
        <v>405</v>
      </c>
      <c r="D256" s="113" t="s">
        <v>143</v>
      </c>
      <c r="E256" s="114">
        <v>2</v>
      </c>
      <c r="F256" s="115"/>
      <c r="G256" s="116">
        <f t="shared" ref="G256:G270" si="11">E256*F256</f>
        <v>0</v>
      </c>
      <c r="H256" s="117">
        <v>0</v>
      </c>
      <c r="I256" s="118">
        <f t="shared" ref="I256:I270" si="12">E256*H256</f>
        <v>0</v>
      </c>
      <c r="J256" s="117">
        <v>0</v>
      </c>
      <c r="K256" s="118">
        <f t="shared" ref="K256:K270" si="13">E256*J256</f>
        <v>0</v>
      </c>
      <c r="O256" s="109"/>
      <c r="Z256" s="119"/>
      <c r="AA256" s="119">
        <v>1</v>
      </c>
      <c r="AB256" s="119">
        <v>1</v>
      </c>
      <c r="AC256" s="119">
        <v>1</v>
      </c>
      <c r="AD256" s="119"/>
      <c r="AE256" s="119"/>
      <c r="AF256" s="119"/>
      <c r="AG256" s="119"/>
      <c r="AH256" s="119"/>
      <c r="AI256" s="119"/>
      <c r="AJ256" s="119"/>
      <c r="AK256" s="119"/>
      <c r="AL256" s="119"/>
      <c r="AM256" s="119"/>
      <c r="AN256" s="119"/>
      <c r="AO256" s="119"/>
      <c r="AP256" s="119"/>
      <c r="AQ256" s="119"/>
      <c r="AR256" s="119"/>
      <c r="AS256" s="119"/>
      <c r="AT256" s="119"/>
      <c r="AU256" s="119"/>
      <c r="AV256" s="119"/>
      <c r="AW256" s="119"/>
      <c r="AX256" s="119"/>
      <c r="AY256" s="119"/>
      <c r="AZ256" s="119"/>
      <c r="BA256" s="119"/>
      <c r="BB256" s="119"/>
      <c r="BC256" s="119"/>
      <c r="BD256" s="119"/>
      <c r="BE256" s="119"/>
      <c r="BF256" s="119"/>
      <c r="BG256" s="119"/>
      <c r="BH256" s="119"/>
      <c r="BI256" s="119"/>
      <c r="BJ256" s="119"/>
      <c r="BK256" s="119"/>
      <c r="CA256" s="119">
        <v>1</v>
      </c>
      <c r="CB256" s="119">
        <v>1</v>
      </c>
      <c r="CZ256" s="76">
        <v>1</v>
      </c>
    </row>
    <row r="257" spans="1:104" x14ac:dyDescent="0.2">
      <c r="A257" s="110">
        <v>129</v>
      </c>
      <c r="B257" s="111" t="s">
        <v>406</v>
      </c>
      <c r="C257" s="112" t="s">
        <v>407</v>
      </c>
      <c r="D257" s="113" t="s">
        <v>143</v>
      </c>
      <c r="E257" s="114">
        <v>8</v>
      </c>
      <c r="F257" s="115"/>
      <c r="G257" s="116">
        <f t="shared" si="11"/>
        <v>0</v>
      </c>
      <c r="H257" s="117">
        <v>0</v>
      </c>
      <c r="I257" s="118">
        <f t="shared" si="12"/>
        <v>0</v>
      </c>
      <c r="J257" s="117">
        <v>0</v>
      </c>
      <c r="K257" s="118">
        <f t="shared" si="13"/>
        <v>0</v>
      </c>
      <c r="O257" s="109"/>
      <c r="Z257" s="119"/>
      <c r="AA257" s="119">
        <v>1</v>
      </c>
      <c r="AB257" s="119">
        <v>1</v>
      </c>
      <c r="AC257" s="119">
        <v>1</v>
      </c>
      <c r="AD257" s="119"/>
      <c r="AE257" s="119"/>
      <c r="AF257" s="119"/>
      <c r="AG257" s="119"/>
      <c r="AH257" s="119"/>
      <c r="AI257" s="119"/>
      <c r="AJ257" s="119"/>
      <c r="AK257" s="119"/>
      <c r="AL257" s="119"/>
      <c r="AM257" s="119"/>
      <c r="AN257" s="119"/>
      <c r="AO257" s="119"/>
      <c r="AP257" s="119"/>
      <c r="AQ257" s="119"/>
      <c r="AR257" s="119"/>
      <c r="AS257" s="119"/>
      <c r="AT257" s="119"/>
      <c r="AU257" s="119"/>
      <c r="AV257" s="119"/>
      <c r="AW257" s="119"/>
      <c r="AX257" s="119"/>
      <c r="AY257" s="119"/>
      <c r="AZ257" s="119"/>
      <c r="BA257" s="119"/>
      <c r="BB257" s="119"/>
      <c r="BC257" s="119"/>
      <c r="BD257" s="119"/>
      <c r="BE257" s="119"/>
      <c r="BF257" s="119"/>
      <c r="BG257" s="119"/>
      <c r="BH257" s="119"/>
      <c r="BI257" s="119"/>
      <c r="BJ257" s="119"/>
      <c r="BK257" s="119"/>
      <c r="CA257" s="119">
        <v>1</v>
      </c>
      <c r="CB257" s="119">
        <v>1</v>
      </c>
      <c r="CZ257" s="76">
        <v>1</v>
      </c>
    </row>
    <row r="258" spans="1:104" x14ac:dyDescent="0.2">
      <c r="A258" s="110">
        <v>130</v>
      </c>
      <c r="B258" s="111" t="s">
        <v>408</v>
      </c>
      <c r="C258" s="112" t="s">
        <v>409</v>
      </c>
      <c r="D258" s="113" t="s">
        <v>143</v>
      </c>
      <c r="E258" s="114">
        <v>8</v>
      </c>
      <c r="F258" s="115"/>
      <c r="G258" s="116">
        <f t="shared" si="11"/>
        <v>0</v>
      </c>
      <c r="H258" s="117">
        <v>0</v>
      </c>
      <c r="I258" s="118">
        <f t="shared" si="12"/>
        <v>0</v>
      </c>
      <c r="J258" s="117"/>
      <c r="K258" s="118">
        <f t="shared" si="13"/>
        <v>0</v>
      </c>
      <c r="O258" s="109"/>
      <c r="Z258" s="119"/>
      <c r="AA258" s="119">
        <v>12</v>
      </c>
      <c r="AB258" s="119">
        <v>0</v>
      </c>
      <c r="AC258" s="119">
        <v>10</v>
      </c>
      <c r="AD258" s="119"/>
      <c r="AE258" s="119"/>
      <c r="AF258" s="119"/>
      <c r="AG258" s="119"/>
      <c r="AH258" s="119"/>
      <c r="AI258" s="119"/>
      <c r="AJ258" s="119"/>
      <c r="AK258" s="119"/>
      <c r="AL258" s="119"/>
      <c r="AM258" s="119"/>
      <c r="AN258" s="119"/>
      <c r="AO258" s="119"/>
      <c r="AP258" s="119"/>
      <c r="AQ258" s="119"/>
      <c r="AR258" s="119"/>
      <c r="AS258" s="119"/>
      <c r="AT258" s="119"/>
      <c r="AU258" s="119"/>
      <c r="AV258" s="119"/>
      <c r="AW258" s="119"/>
      <c r="AX258" s="119"/>
      <c r="AY258" s="119"/>
      <c r="AZ258" s="119"/>
      <c r="BA258" s="119"/>
      <c r="BB258" s="119"/>
      <c r="BC258" s="119"/>
      <c r="BD258" s="119"/>
      <c r="BE258" s="119"/>
      <c r="BF258" s="119"/>
      <c r="BG258" s="119"/>
      <c r="BH258" s="119"/>
      <c r="BI258" s="119"/>
      <c r="BJ258" s="119"/>
      <c r="BK258" s="119"/>
      <c r="CA258" s="119">
        <v>12</v>
      </c>
      <c r="CB258" s="119">
        <v>0</v>
      </c>
      <c r="CZ258" s="76">
        <v>1</v>
      </c>
    </row>
    <row r="259" spans="1:104" x14ac:dyDescent="0.2">
      <c r="A259" s="110">
        <v>131</v>
      </c>
      <c r="B259" s="111" t="s">
        <v>410</v>
      </c>
      <c r="C259" s="112" t="s">
        <v>411</v>
      </c>
      <c r="D259" s="113" t="s">
        <v>143</v>
      </c>
      <c r="E259" s="114">
        <v>2</v>
      </c>
      <c r="F259" s="115"/>
      <c r="G259" s="116">
        <f t="shared" si="11"/>
        <v>0</v>
      </c>
      <c r="H259" s="117">
        <v>0</v>
      </c>
      <c r="I259" s="118">
        <f t="shared" si="12"/>
        <v>0</v>
      </c>
      <c r="J259" s="117"/>
      <c r="K259" s="118">
        <f t="shared" si="13"/>
        <v>0</v>
      </c>
      <c r="O259" s="109"/>
      <c r="Z259" s="119"/>
      <c r="AA259" s="119">
        <v>12</v>
      </c>
      <c r="AB259" s="119">
        <v>0</v>
      </c>
      <c r="AC259" s="119">
        <v>11</v>
      </c>
      <c r="AD259" s="119"/>
      <c r="AE259" s="119"/>
      <c r="AF259" s="119"/>
      <c r="AG259" s="119"/>
      <c r="AH259" s="119"/>
      <c r="AI259" s="119"/>
      <c r="AJ259" s="119"/>
      <c r="AK259" s="119"/>
      <c r="AL259" s="119"/>
      <c r="AM259" s="119"/>
      <c r="AN259" s="119"/>
      <c r="AO259" s="119"/>
      <c r="AP259" s="119"/>
      <c r="AQ259" s="119"/>
      <c r="AR259" s="119"/>
      <c r="AS259" s="119"/>
      <c r="AT259" s="119"/>
      <c r="AU259" s="119"/>
      <c r="AV259" s="119"/>
      <c r="AW259" s="119"/>
      <c r="AX259" s="119"/>
      <c r="AY259" s="119"/>
      <c r="AZ259" s="119"/>
      <c r="BA259" s="119"/>
      <c r="BB259" s="119"/>
      <c r="BC259" s="119"/>
      <c r="BD259" s="119"/>
      <c r="BE259" s="119"/>
      <c r="BF259" s="119"/>
      <c r="BG259" s="119"/>
      <c r="BH259" s="119"/>
      <c r="BI259" s="119"/>
      <c r="BJ259" s="119"/>
      <c r="BK259" s="119"/>
      <c r="CA259" s="119">
        <v>12</v>
      </c>
      <c r="CB259" s="119">
        <v>0</v>
      </c>
      <c r="CZ259" s="76">
        <v>1</v>
      </c>
    </row>
    <row r="260" spans="1:104" x14ac:dyDescent="0.2">
      <c r="A260" s="110">
        <v>132</v>
      </c>
      <c r="B260" s="111" t="s">
        <v>412</v>
      </c>
      <c r="C260" s="112" t="s">
        <v>413</v>
      </c>
      <c r="D260" s="113" t="s">
        <v>140</v>
      </c>
      <c r="E260" s="114">
        <v>1</v>
      </c>
      <c r="F260" s="115"/>
      <c r="G260" s="116">
        <f t="shared" si="11"/>
        <v>0</v>
      </c>
      <c r="H260" s="117">
        <v>0</v>
      </c>
      <c r="I260" s="118">
        <f t="shared" si="12"/>
        <v>0</v>
      </c>
      <c r="J260" s="117"/>
      <c r="K260" s="118">
        <f t="shared" si="13"/>
        <v>0</v>
      </c>
      <c r="O260" s="109"/>
      <c r="Z260" s="119"/>
      <c r="AA260" s="119">
        <v>12</v>
      </c>
      <c r="AB260" s="119">
        <v>0</v>
      </c>
      <c r="AC260" s="119">
        <v>12</v>
      </c>
      <c r="AD260" s="119"/>
      <c r="AE260" s="119"/>
      <c r="AF260" s="119"/>
      <c r="AG260" s="119"/>
      <c r="AH260" s="119"/>
      <c r="AI260" s="119"/>
      <c r="AJ260" s="119"/>
      <c r="AK260" s="119"/>
      <c r="AL260" s="119"/>
      <c r="AM260" s="119"/>
      <c r="AN260" s="119"/>
      <c r="AO260" s="119"/>
      <c r="AP260" s="119"/>
      <c r="AQ260" s="119"/>
      <c r="AR260" s="119"/>
      <c r="AS260" s="119"/>
      <c r="AT260" s="119"/>
      <c r="AU260" s="119"/>
      <c r="AV260" s="119"/>
      <c r="AW260" s="119"/>
      <c r="AX260" s="119"/>
      <c r="AY260" s="119"/>
      <c r="AZ260" s="119"/>
      <c r="BA260" s="119"/>
      <c r="BB260" s="119"/>
      <c r="BC260" s="119"/>
      <c r="BD260" s="119"/>
      <c r="BE260" s="119"/>
      <c r="BF260" s="119"/>
      <c r="BG260" s="119"/>
      <c r="BH260" s="119"/>
      <c r="BI260" s="119"/>
      <c r="BJ260" s="119"/>
      <c r="BK260" s="119"/>
      <c r="CA260" s="119">
        <v>12</v>
      </c>
      <c r="CB260" s="119">
        <v>0</v>
      </c>
      <c r="CZ260" s="76">
        <v>1</v>
      </c>
    </row>
    <row r="261" spans="1:104" ht="22.5" x14ac:dyDescent="0.2">
      <c r="A261" s="110">
        <v>133</v>
      </c>
      <c r="B261" s="111" t="s">
        <v>414</v>
      </c>
      <c r="C261" s="112" t="s">
        <v>415</v>
      </c>
      <c r="D261" s="113" t="s">
        <v>143</v>
      </c>
      <c r="E261" s="114">
        <v>2</v>
      </c>
      <c r="F261" s="115"/>
      <c r="G261" s="116">
        <f t="shared" si="11"/>
        <v>0</v>
      </c>
      <c r="H261" s="117">
        <v>0</v>
      </c>
      <c r="I261" s="118">
        <f t="shared" si="12"/>
        <v>0</v>
      </c>
      <c r="J261" s="117"/>
      <c r="K261" s="118">
        <f t="shared" si="13"/>
        <v>0</v>
      </c>
      <c r="O261" s="109"/>
      <c r="Z261" s="119"/>
      <c r="AA261" s="119">
        <v>12</v>
      </c>
      <c r="AB261" s="119">
        <v>0</v>
      </c>
      <c r="AC261" s="119">
        <v>13</v>
      </c>
      <c r="AD261" s="119"/>
      <c r="AE261" s="119"/>
      <c r="AF261" s="119"/>
      <c r="AG261" s="119"/>
      <c r="AH261" s="119"/>
      <c r="AI261" s="119"/>
      <c r="AJ261" s="119"/>
      <c r="AK261" s="119"/>
      <c r="AL261" s="119"/>
      <c r="AM261" s="119"/>
      <c r="AN261" s="119"/>
      <c r="AO261" s="119"/>
      <c r="AP261" s="119"/>
      <c r="AQ261" s="119"/>
      <c r="AR261" s="119"/>
      <c r="AS261" s="119"/>
      <c r="AT261" s="119"/>
      <c r="AU261" s="119"/>
      <c r="AV261" s="119"/>
      <c r="AW261" s="119"/>
      <c r="AX261" s="119"/>
      <c r="AY261" s="119"/>
      <c r="AZ261" s="119"/>
      <c r="BA261" s="119"/>
      <c r="BB261" s="119"/>
      <c r="BC261" s="119"/>
      <c r="BD261" s="119"/>
      <c r="BE261" s="119"/>
      <c r="BF261" s="119"/>
      <c r="BG261" s="119"/>
      <c r="BH261" s="119"/>
      <c r="BI261" s="119"/>
      <c r="BJ261" s="119"/>
      <c r="BK261" s="119"/>
      <c r="CA261" s="119">
        <v>12</v>
      </c>
      <c r="CB261" s="119">
        <v>0</v>
      </c>
      <c r="CZ261" s="76">
        <v>1</v>
      </c>
    </row>
    <row r="262" spans="1:104" ht="22.5" x14ac:dyDescent="0.2">
      <c r="A262" s="110">
        <v>134</v>
      </c>
      <c r="B262" s="111" t="s">
        <v>416</v>
      </c>
      <c r="C262" s="112" t="s">
        <v>417</v>
      </c>
      <c r="D262" s="113" t="s">
        <v>143</v>
      </c>
      <c r="E262" s="114">
        <v>12</v>
      </c>
      <c r="F262" s="115"/>
      <c r="G262" s="116">
        <f t="shared" si="11"/>
        <v>0</v>
      </c>
      <c r="H262" s="117">
        <v>0</v>
      </c>
      <c r="I262" s="118">
        <f t="shared" si="12"/>
        <v>0</v>
      </c>
      <c r="J262" s="117"/>
      <c r="K262" s="118">
        <f t="shared" si="13"/>
        <v>0</v>
      </c>
      <c r="O262" s="109"/>
      <c r="Z262" s="119"/>
      <c r="AA262" s="119">
        <v>12</v>
      </c>
      <c r="AB262" s="119">
        <v>0</v>
      </c>
      <c r="AC262" s="119">
        <v>14</v>
      </c>
      <c r="AD262" s="119"/>
      <c r="AE262" s="119"/>
      <c r="AF262" s="119"/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Q262" s="119"/>
      <c r="AR262" s="119"/>
      <c r="AS262" s="119"/>
      <c r="AT262" s="119"/>
      <c r="AU262" s="119"/>
      <c r="AV262" s="119"/>
      <c r="AW262" s="119"/>
      <c r="AX262" s="119"/>
      <c r="AY262" s="119"/>
      <c r="AZ262" s="119"/>
      <c r="BA262" s="119"/>
      <c r="BB262" s="119"/>
      <c r="BC262" s="119"/>
      <c r="BD262" s="119"/>
      <c r="BE262" s="119"/>
      <c r="BF262" s="119"/>
      <c r="BG262" s="119"/>
      <c r="BH262" s="119"/>
      <c r="BI262" s="119"/>
      <c r="BJ262" s="119"/>
      <c r="BK262" s="119"/>
      <c r="CA262" s="119">
        <v>12</v>
      </c>
      <c r="CB262" s="119">
        <v>0</v>
      </c>
      <c r="CZ262" s="76">
        <v>1</v>
      </c>
    </row>
    <row r="263" spans="1:104" x14ac:dyDescent="0.2">
      <c r="A263" s="110">
        <v>135</v>
      </c>
      <c r="B263" s="111" t="s">
        <v>418</v>
      </c>
      <c r="C263" s="112" t="s">
        <v>419</v>
      </c>
      <c r="D263" s="113" t="s">
        <v>143</v>
      </c>
      <c r="E263" s="114">
        <v>4</v>
      </c>
      <c r="F263" s="115"/>
      <c r="G263" s="116">
        <f t="shared" si="11"/>
        <v>0</v>
      </c>
      <c r="H263" s="117">
        <v>0</v>
      </c>
      <c r="I263" s="118">
        <f t="shared" si="12"/>
        <v>0</v>
      </c>
      <c r="J263" s="117"/>
      <c r="K263" s="118">
        <f t="shared" si="13"/>
        <v>0</v>
      </c>
      <c r="O263" s="109"/>
      <c r="Z263" s="119"/>
      <c r="AA263" s="119">
        <v>12</v>
      </c>
      <c r="AB263" s="119">
        <v>0</v>
      </c>
      <c r="AC263" s="119">
        <v>15</v>
      </c>
      <c r="AD263" s="119"/>
      <c r="AE263" s="119"/>
      <c r="AF263" s="119"/>
      <c r="AG263" s="119"/>
      <c r="AH263" s="119"/>
      <c r="AI263" s="119"/>
      <c r="AJ263" s="119"/>
      <c r="AK263" s="119"/>
      <c r="AL263" s="119"/>
      <c r="AM263" s="119"/>
      <c r="AN263" s="119"/>
      <c r="AO263" s="119"/>
      <c r="AP263" s="119"/>
      <c r="AQ263" s="119"/>
      <c r="AR263" s="119"/>
      <c r="AS263" s="119"/>
      <c r="AT263" s="119"/>
      <c r="AU263" s="119"/>
      <c r="AV263" s="119"/>
      <c r="AW263" s="119"/>
      <c r="AX263" s="119"/>
      <c r="AY263" s="119"/>
      <c r="AZ263" s="119"/>
      <c r="BA263" s="119"/>
      <c r="BB263" s="119"/>
      <c r="BC263" s="119"/>
      <c r="BD263" s="119"/>
      <c r="BE263" s="119"/>
      <c r="BF263" s="119"/>
      <c r="BG263" s="119"/>
      <c r="BH263" s="119"/>
      <c r="BI263" s="119"/>
      <c r="BJ263" s="119"/>
      <c r="BK263" s="119"/>
      <c r="CA263" s="119">
        <v>12</v>
      </c>
      <c r="CB263" s="119">
        <v>0</v>
      </c>
      <c r="CZ263" s="76">
        <v>1</v>
      </c>
    </row>
    <row r="264" spans="1:104" x14ac:dyDescent="0.2">
      <c r="A264" s="110">
        <v>136</v>
      </c>
      <c r="B264" s="111" t="s">
        <v>420</v>
      </c>
      <c r="C264" s="112" t="s">
        <v>421</v>
      </c>
      <c r="D264" s="113" t="s">
        <v>143</v>
      </c>
      <c r="E264" s="114">
        <v>3</v>
      </c>
      <c r="F264" s="115"/>
      <c r="G264" s="116">
        <f t="shared" si="11"/>
        <v>0</v>
      </c>
      <c r="H264" s="117">
        <v>0</v>
      </c>
      <c r="I264" s="118">
        <f t="shared" si="12"/>
        <v>0</v>
      </c>
      <c r="J264" s="117"/>
      <c r="K264" s="118">
        <f t="shared" si="13"/>
        <v>0</v>
      </c>
      <c r="O264" s="109"/>
      <c r="Z264" s="119"/>
      <c r="AA264" s="119">
        <v>12</v>
      </c>
      <c r="AB264" s="119">
        <v>0</v>
      </c>
      <c r="AC264" s="119">
        <v>16</v>
      </c>
      <c r="AD264" s="119"/>
      <c r="AE264" s="119"/>
      <c r="AF264" s="119"/>
      <c r="AG264" s="119"/>
      <c r="AH264" s="119"/>
      <c r="AI264" s="119"/>
      <c r="AJ264" s="119"/>
      <c r="AK264" s="119"/>
      <c r="AL264" s="119"/>
      <c r="AM264" s="119"/>
      <c r="AN264" s="119"/>
      <c r="AO264" s="119"/>
      <c r="AP264" s="119"/>
      <c r="AQ264" s="119"/>
      <c r="AR264" s="119"/>
      <c r="AS264" s="119"/>
      <c r="AT264" s="119"/>
      <c r="AU264" s="119"/>
      <c r="AV264" s="119"/>
      <c r="AW264" s="119"/>
      <c r="AX264" s="119"/>
      <c r="AY264" s="119"/>
      <c r="AZ264" s="119"/>
      <c r="BA264" s="119"/>
      <c r="BB264" s="119"/>
      <c r="BC264" s="119"/>
      <c r="BD264" s="119"/>
      <c r="BE264" s="119"/>
      <c r="BF264" s="119"/>
      <c r="BG264" s="119"/>
      <c r="BH264" s="119"/>
      <c r="BI264" s="119"/>
      <c r="BJ264" s="119"/>
      <c r="BK264" s="119"/>
      <c r="CA264" s="119">
        <v>12</v>
      </c>
      <c r="CB264" s="119">
        <v>0</v>
      </c>
      <c r="CZ264" s="76">
        <v>1</v>
      </c>
    </row>
    <row r="265" spans="1:104" ht="22.5" x14ac:dyDescent="0.2">
      <c r="A265" s="110">
        <v>137</v>
      </c>
      <c r="B265" s="111" t="s">
        <v>422</v>
      </c>
      <c r="C265" s="112" t="s">
        <v>423</v>
      </c>
      <c r="D265" s="113" t="s">
        <v>143</v>
      </c>
      <c r="E265" s="114">
        <v>6</v>
      </c>
      <c r="F265" s="115"/>
      <c r="G265" s="116">
        <f t="shared" si="11"/>
        <v>0</v>
      </c>
      <c r="H265" s="117">
        <v>0</v>
      </c>
      <c r="I265" s="118">
        <f t="shared" si="12"/>
        <v>0</v>
      </c>
      <c r="J265" s="117"/>
      <c r="K265" s="118">
        <f t="shared" si="13"/>
        <v>0</v>
      </c>
      <c r="O265" s="109"/>
      <c r="Z265" s="119"/>
      <c r="AA265" s="119">
        <v>12</v>
      </c>
      <c r="AB265" s="119">
        <v>0</v>
      </c>
      <c r="AC265" s="119">
        <v>17</v>
      </c>
      <c r="AD265" s="119"/>
      <c r="AE265" s="119"/>
      <c r="AF265" s="119"/>
      <c r="AG265" s="119"/>
      <c r="AH265" s="119"/>
      <c r="AI265" s="119"/>
      <c r="AJ265" s="119"/>
      <c r="AK265" s="119"/>
      <c r="AL265" s="119"/>
      <c r="AM265" s="119"/>
      <c r="AN265" s="119"/>
      <c r="AO265" s="119"/>
      <c r="AP265" s="119"/>
      <c r="AQ265" s="119"/>
      <c r="AR265" s="119"/>
      <c r="AS265" s="119"/>
      <c r="AT265" s="119"/>
      <c r="AU265" s="119"/>
      <c r="AV265" s="119"/>
      <c r="AW265" s="119"/>
      <c r="AX265" s="119"/>
      <c r="AY265" s="119"/>
      <c r="AZ265" s="119"/>
      <c r="BA265" s="119"/>
      <c r="BB265" s="119"/>
      <c r="BC265" s="119"/>
      <c r="BD265" s="119"/>
      <c r="BE265" s="119"/>
      <c r="BF265" s="119"/>
      <c r="BG265" s="119"/>
      <c r="BH265" s="119"/>
      <c r="BI265" s="119"/>
      <c r="BJ265" s="119"/>
      <c r="BK265" s="119"/>
      <c r="CA265" s="119">
        <v>12</v>
      </c>
      <c r="CB265" s="119">
        <v>0</v>
      </c>
      <c r="CZ265" s="76">
        <v>1</v>
      </c>
    </row>
    <row r="266" spans="1:104" ht="22.5" x14ac:dyDescent="0.2">
      <c r="A266" s="110">
        <v>138</v>
      </c>
      <c r="B266" s="111" t="s">
        <v>424</v>
      </c>
      <c r="C266" s="112" t="s">
        <v>425</v>
      </c>
      <c r="D266" s="113" t="s">
        <v>143</v>
      </c>
      <c r="E266" s="114">
        <v>9</v>
      </c>
      <c r="F266" s="115"/>
      <c r="G266" s="116">
        <f t="shared" si="11"/>
        <v>0</v>
      </c>
      <c r="H266" s="117">
        <v>0</v>
      </c>
      <c r="I266" s="118">
        <f t="shared" si="12"/>
        <v>0</v>
      </c>
      <c r="J266" s="117"/>
      <c r="K266" s="118">
        <f t="shared" si="13"/>
        <v>0</v>
      </c>
      <c r="O266" s="109"/>
      <c r="Z266" s="119"/>
      <c r="AA266" s="119">
        <v>12</v>
      </c>
      <c r="AB266" s="119">
        <v>0</v>
      </c>
      <c r="AC266" s="119">
        <v>18</v>
      </c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9"/>
      <c r="AO266" s="119"/>
      <c r="AP266" s="119"/>
      <c r="AQ266" s="119"/>
      <c r="AR266" s="119"/>
      <c r="AS266" s="119"/>
      <c r="AT266" s="119"/>
      <c r="AU266" s="119"/>
      <c r="AV266" s="119"/>
      <c r="AW266" s="119"/>
      <c r="AX266" s="119"/>
      <c r="AY266" s="119"/>
      <c r="AZ266" s="119"/>
      <c r="BA266" s="119"/>
      <c r="BB266" s="119"/>
      <c r="BC266" s="119"/>
      <c r="BD266" s="119"/>
      <c r="BE266" s="119"/>
      <c r="BF266" s="119"/>
      <c r="BG266" s="119"/>
      <c r="BH266" s="119"/>
      <c r="BI266" s="119"/>
      <c r="BJ266" s="119"/>
      <c r="BK266" s="119"/>
      <c r="CA266" s="119">
        <v>12</v>
      </c>
      <c r="CB266" s="119">
        <v>0</v>
      </c>
      <c r="CZ266" s="76">
        <v>1</v>
      </c>
    </row>
    <row r="267" spans="1:104" x14ac:dyDescent="0.2">
      <c r="A267" s="110">
        <v>139</v>
      </c>
      <c r="B267" s="111" t="s">
        <v>426</v>
      </c>
      <c r="C267" s="112" t="s">
        <v>427</v>
      </c>
      <c r="D267" s="113" t="s">
        <v>143</v>
      </c>
      <c r="E267" s="114">
        <v>1</v>
      </c>
      <c r="F267" s="115"/>
      <c r="G267" s="116">
        <f t="shared" si="11"/>
        <v>0</v>
      </c>
      <c r="H267" s="117">
        <v>0</v>
      </c>
      <c r="I267" s="118">
        <f t="shared" si="12"/>
        <v>0</v>
      </c>
      <c r="J267" s="117"/>
      <c r="K267" s="118">
        <f t="shared" si="13"/>
        <v>0</v>
      </c>
      <c r="O267" s="109"/>
      <c r="Z267" s="119"/>
      <c r="AA267" s="119">
        <v>12</v>
      </c>
      <c r="AB267" s="119">
        <v>0</v>
      </c>
      <c r="AC267" s="119">
        <v>19</v>
      </c>
      <c r="AD267" s="119"/>
      <c r="AE267" s="119"/>
      <c r="AF267" s="119"/>
      <c r="AG267" s="119"/>
      <c r="AH267" s="119"/>
      <c r="AI267" s="119"/>
      <c r="AJ267" s="119"/>
      <c r="AK267" s="119"/>
      <c r="AL267" s="119"/>
      <c r="AM267" s="119"/>
      <c r="AN267" s="119"/>
      <c r="AO267" s="119"/>
      <c r="AP267" s="119"/>
      <c r="AQ267" s="119"/>
      <c r="AR267" s="119"/>
      <c r="AS267" s="119"/>
      <c r="AT267" s="119"/>
      <c r="AU267" s="119"/>
      <c r="AV267" s="119"/>
      <c r="AW267" s="119"/>
      <c r="AX267" s="119"/>
      <c r="AY267" s="119"/>
      <c r="AZ267" s="119"/>
      <c r="BA267" s="119"/>
      <c r="BB267" s="119"/>
      <c r="BC267" s="119"/>
      <c r="BD267" s="119"/>
      <c r="BE267" s="119"/>
      <c r="BF267" s="119"/>
      <c r="BG267" s="119"/>
      <c r="BH267" s="119"/>
      <c r="BI267" s="119"/>
      <c r="BJ267" s="119"/>
      <c r="BK267" s="119"/>
      <c r="CA267" s="119">
        <v>12</v>
      </c>
      <c r="CB267" s="119">
        <v>0</v>
      </c>
      <c r="CZ267" s="76">
        <v>1</v>
      </c>
    </row>
    <row r="268" spans="1:104" ht="22.5" x14ac:dyDescent="0.2">
      <c r="A268" s="110">
        <v>140</v>
      </c>
      <c r="B268" s="111" t="s">
        <v>428</v>
      </c>
      <c r="C268" s="112" t="s">
        <v>429</v>
      </c>
      <c r="D268" s="113" t="s">
        <v>143</v>
      </c>
      <c r="E268" s="114">
        <v>1</v>
      </c>
      <c r="F268" s="115"/>
      <c r="G268" s="116">
        <f t="shared" si="11"/>
        <v>0</v>
      </c>
      <c r="H268" s="117">
        <v>0</v>
      </c>
      <c r="I268" s="118">
        <f t="shared" si="12"/>
        <v>0</v>
      </c>
      <c r="J268" s="117"/>
      <c r="K268" s="118">
        <f t="shared" si="13"/>
        <v>0</v>
      </c>
      <c r="O268" s="109"/>
      <c r="Z268" s="119"/>
      <c r="AA268" s="119">
        <v>12</v>
      </c>
      <c r="AB268" s="119">
        <v>0</v>
      </c>
      <c r="AC268" s="119">
        <v>20</v>
      </c>
      <c r="AD268" s="119"/>
      <c r="AE268" s="119"/>
      <c r="AF268" s="119"/>
      <c r="AG268" s="119"/>
      <c r="AH268" s="119"/>
      <c r="AI268" s="119"/>
      <c r="AJ268" s="119"/>
      <c r="AK268" s="119"/>
      <c r="AL268" s="119"/>
      <c r="AM268" s="119"/>
      <c r="AN268" s="119"/>
      <c r="AO268" s="119"/>
      <c r="AP268" s="119"/>
      <c r="AQ268" s="119"/>
      <c r="AR268" s="119"/>
      <c r="AS268" s="119"/>
      <c r="AT268" s="119"/>
      <c r="AU268" s="119"/>
      <c r="AV268" s="119"/>
      <c r="AW268" s="119"/>
      <c r="AX268" s="119"/>
      <c r="AY268" s="119"/>
      <c r="AZ268" s="119"/>
      <c r="BA268" s="119"/>
      <c r="BB268" s="119"/>
      <c r="BC268" s="119"/>
      <c r="BD268" s="119"/>
      <c r="BE268" s="119"/>
      <c r="BF268" s="119"/>
      <c r="BG268" s="119"/>
      <c r="BH268" s="119"/>
      <c r="BI268" s="119"/>
      <c r="BJ268" s="119"/>
      <c r="BK268" s="119"/>
      <c r="CA268" s="119">
        <v>12</v>
      </c>
      <c r="CB268" s="119">
        <v>0</v>
      </c>
      <c r="CZ268" s="76">
        <v>1</v>
      </c>
    </row>
    <row r="269" spans="1:104" x14ac:dyDescent="0.2">
      <c r="A269" s="110">
        <v>141</v>
      </c>
      <c r="B269" s="111" t="s">
        <v>430</v>
      </c>
      <c r="C269" s="112" t="s">
        <v>431</v>
      </c>
      <c r="D269" s="113" t="s">
        <v>143</v>
      </c>
      <c r="E269" s="114">
        <v>2</v>
      </c>
      <c r="F269" s="115"/>
      <c r="G269" s="116">
        <f t="shared" si="11"/>
        <v>0</v>
      </c>
      <c r="H269" s="117">
        <v>0</v>
      </c>
      <c r="I269" s="118">
        <f t="shared" si="12"/>
        <v>0</v>
      </c>
      <c r="J269" s="117"/>
      <c r="K269" s="118">
        <f t="shared" si="13"/>
        <v>0</v>
      </c>
      <c r="O269" s="109"/>
      <c r="Z269" s="119"/>
      <c r="AA269" s="119">
        <v>12</v>
      </c>
      <c r="AB269" s="119">
        <v>0</v>
      </c>
      <c r="AC269" s="119">
        <v>21</v>
      </c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9"/>
      <c r="AO269" s="119"/>
      <c r="AP269" s="119"/>
      <c r="AQ269" s="119"/>
      <c r="AR269" s="119"/>
      <c r="AS269" s="119"/>
      <c r="AT269" s="119"/>
      <c r="AU269" s="119"/>
      <c r="AV269" s="119"/>
      <c r="AW269" s="119"/>
      <c r="AX269" s="119"/>
      <c r="AY269" s="119"/>
      <c r="AZ269" s="119"/>
      <c r="BA269" s="119"/>
      <c r="BB269" s="119"/>
      <c r="BC269" s="119"/>
      <c r="BD269" s="119"/>
      <c r="BE269" s="119"/>
      <c r="BF269" s="119"/>
      <c r="BG269" s="119"/>
      <c r="BH269" s="119"/>
      <c r="BI269" s="119"/>
      <c r="BJ269" s="119"/>
      <c r="BK269" s="119"/>
      <c r="CA269" s="119">
        <v>12</v>
      </c>
      <c r="CB269" s="119">
        <v>0</v>
      </c>
      <c r="CZ269" s="76">
        <v>1</v>
      </c>
    </row>
    <row r="270" spans="1:104" x14ac:dyDescent="0.2">
      <c r="A270" s="110">
        <v>142</v>
      </c>
      <c r="B270" s="111" t="s">
        <v>432</v>
      </c>
      <c r="C270" s="112" t="s">
        <v>433</v>
      </c>
      <c r="D270" s="113" t="s">
        <v>140</v>
      </c>
      <c r="E270" s="114">
        <v>1</v>
      </c>
      <c r="F270" s="115"/>
      <c r="G270" s="116">
        <f t="shared" si="11"/>
        <v>0</v>
      </c>
      <c r="H270" s="117">
        <v>0</v>
      </c>
      <c r="I270" s="118">
        <f t="shared" si="12"/>
        <v>0</v>
      </c>
      <c r="J270" s="117"/>
      <c r="K270" s="118">
        <f t="shared" si="13"/>
        <v>0</v>
      </c>
      <c r="O270" s="109"/>
      <c r="Z270" s="119"/>
      <c r="AA270" s="119">
        <v>12</v>
      </c>
      <c r="AB270" s="119">
        <v>0</v>
      </c>
      <c r="AC270" s="119">
        <v>22</v>
      </c>
      <c r="AD270" s="119"/>
      <c r="AE270" s="119"/>
      <c r="AF270" s="119"/>
      <c r="AG270" s="119"/>
      <c r="AH270" s="119"/>
      <c r="AI270" s="119"/>
      <c r="AJ270" s="119"/>
      <c r="AK270" s="119"/>
      <c r="AL270" s="119"/>
      <c r="AM270" s="119"/>
      <c r="AN270" s="119"/>
      <c r="AO270" s="119"/>
      <c r="AP270" s="119"/>
      <c r="AQ270" s="119"/>
      <c r="AR270" s="119"/>
      <c r="AS270" s="119"/>
      <c r="AT270" s="119"/>
      <c r="AU270" s="119"/>
      <c r="AV270" s="119"/>
      <c r="AW270" s="119"/>
      <c r="AX270" s="119"/>
      <c r="AY270" s="119"/>
      <c r="AZ270" s="119"/>
      <c r="BA270" s="119"/>
      <c r="BB270" s="119"/>
      <c r="BC270" s="119"/>
      <c r="BD270" s="119"/>
      <c r="BE270" s="119"/>
      <c r="BF270" s="119"/>
      <c r="BG270" s="119"/>
      <c r="BH270" s="119"/>
      <c r="BI270" s="119"/>
      <c r="BJ270" s="119"/>
      <c r="BK270" s="119"/>
      <c r="CA270" s="119">
        <v>12</v>
      </c>
      <c r="CB270" s="119">
        <v>0</v>
      </c>
      <c r="CZ270" s="76">
        <v>1</v>
      </c>
    </row>
    <row r="271" spans="1:104" x14ac:dyDescent="0.2">
      <c r="A271" s="130" t="s">
        <v>36</v>
      </c>
      <c r="B271" s="131" t="s">
        <v>402</v>
      </c>
      <c r="C271" s="132" t="s">
        <v>403</v>
      </c>
      <c r="D271" s="133"/>
      <c r="E271" s="134"/>
      <c r="F271" s="134"/>
      <c r="G271" s="135">
        <f>SUM(G255:G270)</f>
        <v>0</v>
      </c>
      <c r="H271" s="136"/>
      <c r="I271" s="137">
        <f>SUM(I255:I270)</f>
        <v>0</v>
      </c>
      <c r="J271" s="138"/>
      <c r="K271" s="137">
        <f>SUM(K255:K270)</f>
        <v>0</v>
      </c>
      <c r="O271" s="109"/>
      <c r="X271" s="139">
        <f>K271</f>
        <v>0</v>
      </c>
      <c r="Y271" s="139">
        <f>I271</f>
        <v>0</v>
      </c>
      <c r="Z271" s="140">
        <f>G271</f>
        <v>0</v>
      </c>
      <c r="AA271" s="119"/>
      <c r="AB271" s="119"/>
      <c r="AC271" s="119"/>
      <c r="AD271" s="119"/>
      <c r="AE271" s="119"/>
      <c r="AF271" s="119"/>
      <c r="AG271" s="119"/>
      <c r="AH271" s="119"/>
      <c r="AI271" s="119"/>
      <c r="AJ271" s="119"/>
      <c r="AK271" s="119"/>
      <c r="AL271" s="119"/>
      <c r="AM271" s="119"/>
      <c r="AN271" s="119"/>
      <c r="AO271" s="119"/>
      <c r="AP271" s="119"/>
      <c r="AQ271" s="119"/>
      <c r="AR271" s="119"/>
      <c r="AS271" s="119"/>
      <c r="AT271" s="119"/>
      <c r="AU271" s="119"/>
      <c r="AV271" s="119"/>
      <c r="AW271" s="119"/>
      <c r="AX271" s="119"/>
      <c r="AY271" s="119"/>
      <c r="AZ271" s="119"/>
      <c r="BA271" s="141"/>
      <c r="BB271" s="141"/>
      <c r="BC271" s="141"/>
      <c r="BD271" s="141"/>
      <c r="BE271" s="141"/>
      <c r="BF271" s="141"/>
      <c r="BG271" s="119"/>
      <c r="BH271" s="119"/>
      <c r="BI271" s="119"/>
      <c r="BJ271" s="119"/>
      <c r="BK271" s="119"/>
    </row>
    <row r="272" spans="1:104" x14ac:dyDescent="0.2">
      <c r="A272" s="142" t="s">
        <v>37</v>
      </c>
      <c r="B272" s="143" t="s">
        <v>38</v>
      </c>
      <c r="C272" s="144"/>
      <c r="D272" s="145"/>
      <c r="E272" s="146"/>
      <c r="F272" s="146"/>
      <c r="G272" s="147">
        <f>SUM(Z7:Z272)</f>
        <v>0</v>
      </c>
      <c r="H272" s="148"/>
      <c r="I272" s="149">
        <f>SUM(Y7:Y272)</f>
        <v>0</v>
      </c>
      <c r="J272" s="148"/>
      <c r="K272" s="149">
        <f>SUM(X7:X272)</f>
        <v>0</v>
      </c>
      <c r="O272" s="109"/>
      <c r="BA272" s="150"/>
      <c r="BB272" s="150"/>
      <c r="BC272" s="150"/>
      <c r="BD272" s="150"/>
      <c r="BE272" s="150"/>
      <c r="BF272" s="150"/>
    </row>
    <row r="273" spans="1:5" x14ac:dyDescent="0.2">
      <c r="E273" s="76"/>
    </row>
    <row r="274" spans="1:5" x14ac:dyDescent="0.2">
      <c r="A274" s="151"/>
      <c r="E274" s="76"/>
    </row>
    <row r="275" spans="1:5" x14ac:dyDescent="0.2">
      <c r="E275" s="76"/>
    </row>
    <row r="276" spans="1:5" x14ac:dyDescent="0.2">
      <c r="E276" s="76"/>
    </row>
    <row r="277" spans="1:5" x14ac:dyDescent="0.2">
      <c r="E277" s="76"/>
    </row>
    <row r="278" spans="1:5" x14ac:dyDescent="0.2">
      <c r="E278" s="76"/>
    </row>
    <row r="279" spans="1:5" x14ac:dyDescent="0.2">
      <c r="E279" s="76"/>
    </row>
    <row r="280" spans="1:5" x14ac:dyDescent="0.2">
      <c r="E280" s="76"/>
    </row>
    <row r="281" spans="1:5" x14ac:dyDescent="0.2">
      <c r="E281" s="76"/>
    </row>
    <row r="282" spans="1:5" x14ac:dyDescent="0.2">
      <c r="E282" s="76"/>
    </row>
    <row r="283" spans="1:5" x14ac:dyDescent="0.2">
      <c r="E283" s="76"/>
    </row>
    <row r="284" spans="1:5" x14ac:dyDescent="0.2">
      <c r="E284" s="76"/>
    </row>
    <row r="285" spans="1:5" x14ac:dyDescent="0.2">
      <c r="E285" s="76"/>
    </row>
    <row r="286" spans="1:5" x14ac:dyDescent="0.2">
      <c r="E286" s="76"/>
    </row>
    <row r="287" spans="1:5" x14ac:dyDescent="0.2">
      <c r="E287" s="76"/>
    </row>
    <row r="288" spans="1:5" x14ac:dyDescent="0.2">
      <c r="E288" s="76"/>
    </row>
    <row r="289" spans="5:5" x14ac:dyDescent="0.2">
      <c r="E289" s="76"/>
    </row>
    <row r="290" spans="5:5" x14ac:dyDescent="0.2">
      <c r="E290" s="76"/>
    </row>
    <row r="291" spans="5:5" x14ac:dyDescent="0.2">
      <c r="E291" s="76"/>
    </row>
    <row r="292" spans="5:5" x14ac:dyDescent="0.2">
      <c r="E292" s="76"/>
    </row>
    <row r="293" spans="5:5" x14ac:dyDescent="0.2">
      <c r="E293" s="76"/>
    </row>
    <row r="294" spans="5:5" x14ac:dyDescent="0.2">
      <c r="E294" s="76"/>
    </row>
    <row r="295" spans="5:5" x14ac:dyDescent="0.2">
      <c r="E295" s="76"/>
    </row>
    <row r="296" spans="5:5" x14ac:dyDescent="0.2">
      <c r="E296" s="76"/>
    </row>
    <row r="297" spans="5:5" x14ac:dyDescent="0.2">
      <c r="E297" s="76"/>
    </row>
    <row r="298" spans="5:5" x14ac:dyDescent="0.2">
      <c r="E298" s="76"/>
    </row>
    <row r="299" spans="5:5" x14ac:dyDescent="0.2">
      <c r="E299" s="76"/>
    </row>
    <row r="300" spans="5:5" x14ac:dyDescent="0.2">
      <c r="E300" s="76"/>
    </row>
    <row r="301" spans="5:5" x14ac:dyDescent="0.2">
      <c r="E301" s="76"/>
    </row>
    <row r="302" spans="5:5" x14ac:dyDescent="0.2">
      <c r="E302" s="76"/>
    </row>
    <row r="303" spans="5:5" x14ac:dyDescent="0.2">
      <c r="E303" s="76"/>
    </row>
    <row r="304" spans="5:5" x14ac:dyDescent="0.2">
      <c r="E304" s="76"/>
    </row>
    <row r="305" spans="5:5" x14ac:dyDescent="0.2">
      <c r="E305" s="76"/>
    </row>
    <row r="306" spans="5:5" x14ac:dyDescent="0.2">
      <c r="E306" s="76"/>
    </row>
    <row r="307" spans="5:5" x14ac:dyDescent="0.2">
      <c r="E307" s="76"/>
    </row>
    <row r="308" spans="5:5" x14ac:dyDescent="0.2">
      <c r="E308" s="76"/>
    </row>
    <row r="309" spans="5:5" x14ac:dyDescent="0.2">
      <c r="E309" s="76"/>
    </row>
    <row r="310" spans="5:5" x14ac:dyDescent="0.2">
      <c r="E310" s="76"/>
    </row>
    <row r="311" spans="5:5" x14ac:dyDescent="0.2">
      <c r="E311" s="76"/>
    </row>
    <row r="312" spans="5:5" x14ac:dyDescent="0.2">
      <c r="E312" s="76"/>
    </row>
    <row r="313" spans="5:5" x14ac:dyDescent="0.2">
      <c r="E313" s="76"/>
    </row>
    <row r="314" spans="5:5" x14ac:dyDescent="0.2">
      <c r="E314" s="76"/>
    </row>
    <row r="315" spans="5:5" x14ac:dyDescent="0.2">
      <c r="E315" s="76"/>
    </row>
    <row r="316" spans="5:5" x14ac:dyDescent="0.2">
      <c r="E316" s="76"/>
    </row>
    <row r="317" spans="5:5" x14ac:dyDescent="0.2">
      <c r="E317" s="76"/>
    </row>
    <row r="318" spans="5:5" x14ac:dyDescent="0.2">
      <c r="E318" s="76"/>
    </row>
    <row r="319" spans="5:5" x14ac:dyDescent="0.2">
      <c r="E319" s="76"/>
    </row>
    <row r="320" spans="5:5" x14ac:dyDescent="0.2">
      <c r="E320" s="76"/>
    </row>
    <row r="321" spans="1:7" x14ac:dyDescent="0.2">
      <c r="E321" s="76"/>
    </row>
    <row r="322" spans="1:7" x14ac:dyDescent="0.2">
      <c r="E322" s="76"/>
    </row>
    <row r="323" spans="1:7" x14ac:dyDescent="0.2">
      <c r="E323" s="76"/>
    </row>
    <row r="324" spans="1:7" x14ac:dyDescent="0.2">
      <c r="E324" s="76"/>
    </row>
    <row r="325" spans="1:7" x14ac:dyDescent="0.2">
      <c r="A325" s="152"/>
      <c r="B325" s="152"/>
    </row>
    <row r="326" spans="1:7" x14ac:dyDescent="0.2">
      <c r="C326" s="153"/>
      <c r="D326" s="153"/>
      <c r="E326" s="154"/>
      <c r="F326" s="153"/>
      <c r="G326" s="155"/>
    </row>
    <row r="327" spans="1:7" x14ac:dyDescent="0.2">
      <c r="A327" s="152"/>
      <c r="B327" s="152"/>
    </row>
    <row r="1244" spans="1:7" x14ac:dyDescent="0.2">
      <c r="A1244" s="156"/>
      <c r="B1244" s="157"/>
      <c r="C1244" s="158" t="s">
        <v>39</v>
      </c>
      <c r="D1244" s="159"/>
      <c r="F1244" s="95"/>
      <c r="G1244" s="122">
        <v>100000</v>
      </c>
    </row>
    <row r="1245" spans="1:7" x14ac:dyDescent="0.2">
      <c r="A1245" s="156"/>
      <c r="B1245" s="157"/>
      <c r="C1245" s="158" t="s">
        <v>40</v>
      </c>
      <c r="D1245" s="159"/>
      <c r="F1245" s="95"/>
      <c r="G1245" s="122">
        <v>100000</v>
      </c>
    </row>
    <row r="1246" spans="1:7" x14ac:dyDescent="0.2">
      <c r="A1246" s="156"/>
      <c r="B1246" s="157"/>
      <c r="C1246" s="158" t="s">
        <v>41</v>
      </c>
      <c r="D1246" s="159"/>
      <c r="F1246" s="95"/>
      <c r="G1246" s="122">
        <v>100000</v>
      </c>
    </row>
    <row r="1247" spans="1:7" x14ac:dyDescent="0.2">
      <c r="A1247" s="156"/>
      <c r="B1247" s="157"/>
      <c r="C1247" s="158" t="s">
        <v>42</v>
      </c>
      <c r="D1247" s="159"/>
      <c r="F1247" s="95"/>
      <c r="G1247" s="122">
        <v>100000</v>
      </c>
    </row>
    <row r="1248" spans="1:7" x14ac:dyDescent="0.2">
      <c r="A1248" s="156"/>
      <c r="B1248" s="157"/>
      <c r="C1248" s="158" t="s">
        <v>43</v>
      </c>
      <c r="D1248" s="159"/>
      <c r="F1248" s="95"/>
      <c r="G1248" s="122">
        <v>100000</v>
      </c>
    </row>
    <row r="1249" spans="1:7" x14ac:dyDescent="0.2">
      <c r="A1249" s="156"/>
      <c r="B1249" s="157"/>
      <c r="C1249" s="158" t="s">
        <v>44</v>
      </c>
      <c r="D1249" s="159"/>
      <c r="F1249" s="95"/>
      <c r="G1249" s="122">
        <v>100000</v>
      </c>
    </row>
    <row r="1250" spans="1:7" x14ac:dyDescent="0.2">
      <c r="A1250" s="156"/>
      <c r="B1250" s="157"/>
      <c r="C1250" s="158" t="s">
        <v>45</v>
      </c>
      <c r="D1250" s="159"/>
      <c r="F1250" s="95"/>
      <c r="G1250" s="122">
        <v>100000</v>
      </c>
    </row>
  </sheetData>
  <mergeCells count="110">
    <mergeCell ref="C245:D245"/>
    <mergeCell ref="C251:D251"/>
    <mergeCell ref="C253:D253"/>
    <mergeCell ref="C235:D235"/>
    <mergeCell ref="C237:D237"/>
    <mergeCell ref="C242:D242"/>
    <mergeCell ref="C231:D231"/>
    <mergeCell ref="C215:D215"/>
    <mergeCell ref="C217:D217"/>
    <mergeCell ref="C219:D219"/>
    <mergeCell ref="C221:D221"/>
    <mergeCell ref="C224:D224"/>
    <mergeCell ref="C225:D225"/>
    <mergeCell ref="C227:D227"/>
    <mergeCell ref="C229:D229"/>
    <mergeCell ref="C176:D176"/>
    <mergeCell ref="C177:D177"/>
    <mergeCell ref="C179:D179"/>
    <mergeCell ref="C181:D181"/>
    <mergeCell ref="C203:D203"/>
    <mergeCell ref="C205:D205"/>
    <mergeCell ref="C172:D172"/>
    <mergeCell ref="C187:D187"/>
    <mergeCell ref="C189:D189"/>
    <mergeCell ref="C190:D190"/>
    <mergeCell ref="C193:D193"/>
    <mergeCell ref="C168:D168"/>
    <mergeCell ref="C170:D170"/>
    <mergeCell ref="C147:D147"/>
    <mergeCell ref="C149:D149"/>
    <mergeCell ref="C151:D151"/>
    <mergeCell ref="C153:D153"/>
    <mergeCell ref="C155:D155"/>
    <mergeCell ref="C157:D157"/>
    <mergeCell ref="C174:D174"/>
    <mergeCell ref="C134:D134"/>
    <mergeCell ref="C137:D137"/>
    <mergeCell ref="C138:D138"/>
    <mergeCell ref="C141:D141"/>
    <mergeCell ref="C143:D143"/>
    <mergeCell ref="C145:D145"/>
    <mergeCell ref="C122:D122"/>
    <mergeCell ref="C125:D125"/>
    <mergeCell ref="C126:D126"/>
    <mergeCell ref="C129:D129"/>
    <mergeCell ref="C133:D133"/>
    <mergeCell ref="C114:D114"/>
    <mergeCell ref="C116:D116"/>
    <mergeCell ref="C118:D118"/>
    <mergeCell ref="C119:D119"/>
    <mergeCell ref="C105:D105"/>
    <mergeCell ref="C107:D107"/>
    <mergeCell ref="C110:D110"/>
    <mergeCell ref="C111:D111"/>
    <mergeCell ref="C112:D112"/>
    <mergeCell ref="C97:D97"/>
    <mergeCell ref="C98:D98"/>
    <mergeCell ref="C99:D99"/>
    <mergeCell ref="C101:D101"/>
    <mergeCell ref="C102:D102"/>
    <mergeCell ref="C103:D103"/>
    <mergeCell ref="C104:D104"/>
    <mergeCell ref="C77:D77"/>
    <mergeCell ref="C85:D85"/>
    <mergeCell ref="C87:D87"/>
    <mergeCell ref="C89:D89"/>
    <mergeCell ref="C92:D92"/>
    <mergeCell ref="C45:D45"/>
    <mergeCell ref="C47:D47"/>
    <mergeCell ref="C50:D50"/>
    <mergeCell ref="C52:D52"/>
    <mergeCell ref="C53:D53"/>
    <mergeCell ref="C69:D69"/>
    <mergeCell ref="C71:D71"/>
    <mergeCell ref="C73:D73"/>
    <mergeCell ref="C75:D75"/>
    <mergeCell ref="C57:D57"/>
    <mergeCell ref="C58:D58"/>
    <mergeCell ref="C62:D62"/>
    <mergeCell ref="C63:D63"/>
    <mergeCell ref="C64:D64"/>
    <mergeCell ref="C65:D65"/>
    <mergeCell ref="C66:D66"/>
    <mergeCell ref="C67:D67"/>
    <mergeCell ref="C68:D68"/>
    <mergeCell ref="C35:D35"/>
    <mergeCell ref="C38:D38"/>
    <mergeCell ref="C40:D40"/>
    <mergeCell ref="C41:D41"/>
    <mergeCell ref="C42:D42"/>
    <mergeCell ref="C43:D43"/>
    <mergeCell ref="C26:D26"/>
    <mergeCell ref="C27:D27"/>
    <mergeCell ref="C28:D28"/>
    <mergeCell ref="C29:D29"/>
    <mergeCell ref="C32:D32"/>
    <mergeCell ref="C33:D33"/>
    <mergeCell ref="C19:D19"/>
    <mergeCell ref="C22:D22"/>
    <mergeCell ref="C23:D23"/>
    <mergeCell ref="C24:D24"/>
    <mergeCell ref="C25:D25"/>
    <mergeCell ref="A1:G1"/>
    <mergeCell ref="C9:D9"/>
    <mergeCell ref="C10:D10"/>
    <mergeCell ref="C11:D11"/>
    <mergeCell ref="C12:D12"/>
    <mergeCell ref="C13:D13"/>
    <mergeCell ref="C16:D16"/>
    <mergeCell ref="C18:D18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  <ignoredErrors>
    <ignoredError sqref="M19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CZ1032"/>
  <sheetViews>
    <sheetView showGridLines="0" showZeros="0" workbookViewId="0">
      <selection activeCell="F8" sqref="F8:F54"/>
    </sheetView>
  </sheetViews>
  <sheetFormatPr defaultRowHeight="12.75" x14ac:dyDescent="0.2"/>
  <cols>
    <col min="1" max="1" width="4.42578125" style="76" customWidth="1"/>
    <col min="2" max="2" width="11.5703125" style="76" customWidth="1"/>
    <col min="3" max="3" width="40.42578125" style="76" customWidth="1"/>
    <col min="4" max="4" width="5.5703125" style="76" customWidth="1"/>
    <col min="5" max="5" width="8.5703125" style="95" customWidth="1"/>
    <col min="6" max="6" width="9.85546875" style="76" customWidth="1"/>
    <col min="7" max="7" width="13.85546875" style="76" customWidth="1"/>
    <col min="8" max="8" width="11" style="76" hidden="1" customWidth="1"/>
    <col min="9" max="9" width="9.7109375" style="76" hidden="1" customWidth="1"/>
    <col min="10" max="10" width="11.28515625" style="76" hidden="1" customWidth="1"/>
    <col min="11" max="11" width="10.42578125" style="76" hidden="1" customWidth="1"/>
    <col min="12" max="12" width="75.42578125" style="76" customWidth="1"/>
    <col min="13" max="13" width="45.28515625" style="76" customWidth="1"/>
    <col min="14" max="55" width="9.140625" style="76"/>
    <col min="56" max="56" width="62.28515625" style="76" customWidth="1"/>
    <col min="57" max="16384" width="9.140625" style="76"/>
  </cols>
  <sheetData>
    <row r="1" spans="1:104" ht="15" customHeight="1" x14ac:dyDescent="0.25">
      <c r="A1" s="171" t="s">
        <v>586</v>
      </c>
      <c r="B1" s="171"/>
      <c r="C1" s="171"/>
      <c r="D1" s="171"/>
      <c r="E1" s="171"/>
      <c r="F1" s="171"/>
      <c r="G1" s="171"/>
    </row>
    <row r="2" spans="1:104" ht="3" customHeight="1" thickBot="1" x14ac:dyDescent="0.25">
      <c r="B2" s="77"/>
      <c r="C2" s="78"/>
      <c r="D2" s="78"/>
      <c r="E2" s="79"/>
      <c r="F2" s="78"/>
      <c r="G2" s="78"/>
    </row>
    <row r="3" spans="1:104" ht="13.5" customHeight="1" thickTop="1" x14ac:dyDescent="0.2">
      <c r="A3" s="80" t="s">
        <v>19</v>
      </c>
      <c r="B3" s="81"/>
      <c r="C3" s="82"/>
      <c r="D3" s="83" t="s">
        <v>503</v>
      </c>
      <c r="E3" s="84"/>
      <c r="F3" s="85"/>
      <c r="G3" s="86"/>
    </row>
    <row r="4" spans="1:104" ht="13.5" customHeight="1" thickBot="1" x14ac:dyDescent="0.25">
      <c r="A4" s="87" t="s">
        <v>20</v>
      </c>
      <c r="B4" s="88"/>
      <c r="C4" s="89"/>
      <c r="D4" s="90" t="s">
        <v>1</v>
      </c>
      <c r="E4" s="91"/>
      <c r="F4" s="92"/>
      <c r="G4" s="93"/>
    </row>
    <row r="5" spans="1:104" ht="13.5" thickTop="1" x14ac:dyDescent="0.2">
      <c r="A5" s="94"/>
    </row>
    <row r="6" spans="1:104" s="100" customFormat="1" ht="26.25" customHeight="1" x14ac:dyDescent="0.2">
      <c r="A6" s="96" t="s">
        <v>21</v>
      </c>
      <c r="B6" s="97" t="s">
        <v>22</v>
      </c>
      <c r="C6" s="97" t="s">
        <v>23</v>
      </c>
      <c r="D6" s="97" t="s">
        <v>24</v>
      </c>
      <c r="E6" s="97" t="s">
        <v>25</v>
      </c>
      <c r="F6" s="97" t="s">
        <v>26</v>
      </c>
      <c r="G6" s="98" t="s">
        <v>27</v>
      </c>
      <c r="H6" s="99" t="s">
        <v>28</v>
      </c>
      <c r="I6" s="99" t="s">
        <v>29</v>
      </c>
      <c r="J6" s="99" t="s">
        <v>30</v>
      </c>
      <c r="K6" s="99" t="s">
        <v>31</v>
      </c>
    </row>
    <row r="7" spans="1:104" ht="14.25" customHeight="1" x14ac:dyDescent="0.2">
      <c r="A7" s="101" t="s">
        <v>32</v>
      </c>
      <c r="B7" s="102" t="s">
        <v>33</v>
      </c>
      <c r="C7" s="103" t="s">
        <v>34</v>
      </c>
      <c r="D7" s="104"/>
      <c r="E7" s="105"/>
      <c r="F7" s="105"/>
      <c r="G7" s="106"/>
      <c r="H7" s="107"/>
      <c r="I7" s="108"/>
      <c r="J7" s="107"/>
      <c r="K7" s="108"/>
      <c r="O7" s="109"/>
    </row>
    <row r="8" spans="1:104" x14ac:dyDescent="0.2">
      <c r="A8" s="110">
        <v>1</v>
      </c>
      <c r="B8" s="111" t="s">
        <v>65</v>
      </c>
      <c r="C8" s="112" t="s">
        <v>66</v>
      </c>
      <c r="D8" s="113" t="s">
        <v>48</v>
      </c>
      <c r="E8" s="114">
        <v>4.4800000000000004</v>
      </c>
      <c r="F8" s="115"/>
      <c r="G8" s="116">
        <f>E8*F8</f>
        <v>0</v>
      </c>
      <c r="H8" s="117">
        <v>0</v>
      </c>
      <c r="I8" s="118">
        <f>E8*H8</f>
        <v>0</v>
      </c>
      <c r="J8" s="117">
        <v>0</v>
      </c>
      <c r="K8" s="118">
        <f>E8*J8</f>
        <v>0</v>
      </c>
      <c r="O8" s="109"/>
      <c r="Z8" s="119"/>
      <c r="AA8" s="119">
        <v>1</v>
      </c>
      <c r="AB8" s="119">
        <v>1</v>
      </c>
      <c r="AC8" s="119">
        <v>1</v>
      </c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CA8" s="119">
        <v>1</v>
      </c>
      <c r="CB8" s="119">
        <v>1</v>
      </c>
      <c r="CZ8" s="76">
        <v>1</v>
      </c>
    </row>
    <row r="9" spans="1:104" x14ac:dyDescent="0.2">
      <c r="A9" s="120"/>
      <c r="B9" s="121"/>
      <c r="C9" s="169" t="s">
        <v>437</v>
      </c>
      <c r="D9" s="170"/>
      <c r="E9" s="124">
        <v>4.4800000000000004</v>
      </c>
      <c r="F9" s="125"/>
      <c r="G9" s="126"/>
      <c r="H9" s="127"/>
      <c r="I9" s="122"/>
      <c r="K9" s="122"/>
      <c r="M9" s="128" t="s">
        <v>437</v>
      </c>
      <c r="O9" s="10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29" t="e">
        <f>#REF!</f>
        <v>#REF!</v>
      </c>
      <c r="BE9" s="119"/>
      <c r="BF9" s="119"/>
      <c r="BG9" s="119"/>
      <c r="BH9" s="119"/>
      <c r="BI9" s="119"/>
      <c r="BJ9" s="119"/>
      <c r="BK9" s="119"/>
    </row>
    <row r="10" spans="1:104" x14ac:dyDescent="0.2">
      <c r="A10" s="110">
        <v>2</v>
      </c>
      <c r="B10" s="111" t="s">
        <v>75</v>
      </c>
      <c r="C10" s="112" t="s">
        <v>76</v>
      </c>
      <c r="D10" s="113" t="s">
        <v>48</v>
      </c>
      <c r="E10" s="114">
        <v>4.4800000000000004</v>
      </c>
      <c r="F10" s="115"/>
      <c r="G10" s="116">
        <f>E10*F10</f>
        <v>0</v>
      </c>
      <c r="H10" s="117">
        <v>0</v>
      </c>
      <c r="I10" s="118">
        <f>E10*H10</f>
        <v>0</v>
      </c>
      <c r="J10" s="117">
        <v>0</v>
      </c>
      <c r="K10" s="118">
        <f>E10*J10</f>
        <v>0</v>
      </c>
      <c r="O10" s="109"/>
      <c r="Z10" s="119"/>
      <c r="AA10" s="119">
        <v>1</v>
      </c>
      <c r="AB10" s="119">
        <v>1</v>
      </c>
      <c r="AC10" s="119">
        <v>1</v>
      </c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CA10" s="119">
        <v>1</v>
      </c>
      <c r="CB10" s="119">
        <v>1</v>
      </c>
      <c r="CZ10" s="76">
        <v>1</v>
      </c>
    </row>
    <row r="11" spans="1:104" x14ac:dyDescent="0.2">
      <c r="A11" s="110">
        <v>3</v>
      </c>
      <c r="B11" s="111" t="s">
        <v>438</v>
      </c>
      <c r="C11" s="112" t="s">
        <v>439</v>
      </c>
      <c r="D11" s="113" t="s">
        <v>131</v>
      </c>
      <c r="E11" s="114">
        <v>7</v>
      </c>
      <c r="F11" s="115"/>
      <c r="G11" s="116">
        <f>E11*F11</f>
        <v>0</v>
      </c>
      <c r="H11" s="117">
        <v>5.2199999999999998E-3</v>
      </c>
      <c r="I11" s="118">
        <f>E11*H11</f>
        <v>3.6539999999999996E-2</v>
      </c>
      <c r="J11" s="117">
        <v>0</v>
      </c>
      <c r="K11" s="118">
        <f>E11*J11</f>
        <v>0</v>
      </c>
      <c r="O11" s="109"/>
      <c r="Z11" s="119"/>
      <c r="AA11" s="119">
        <v>1</v>
      </c>
      <c r="AB11" s="119">
        <v>0</v>
      </c>
      <c r="AC11" s="119">
        <v>0</v>
      </c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CA11" s="119">
        <v>1</v>
      </c>
      <c r="CB11" s="119">
        <v>0</v>
      </c>
      <c r="CZ11" s="76">
        <v>1</v>
      </c>
    </row>
    <row r="12" spans="1:104" x14ac:dyDescent="0.2">
      <c r="A12" s="110">
        <v>4</v>
      </c>
      <c r="B12" s="111" t="s">
        <v>77</v>
      </c>
      <c r="C12" s="112" t="s">
        <v>78</v>
      </c>
      <c r="D12" s="113" t="s">
        <v>48</v>
      </c>
      <c r="E12" s="114">
        <v>16.48</v>
      </c>
      <c r="F12" s="115"/>
      <c r="G12" s="116">
        <f>E12*F12</f>
        <v>0</v>
      </c>
      <c r="H12" s="117">
        <v>0</v>
      </c>
      <c r="I12" s="118">
        <f>E12*H12</f>
        <v>0</v>
      </c>
      <c r="J12" s="117">
        <v>0</v>
      </c>
      <c r="K12" s="118">
        <f>E12*J12</f>
        <v>0</v>
      </c>
      <c r="O12" s="109"/>
      <c r="Z12" s="119"/>
      <c r="AA12" s="119">
        <v>1</v>
      </c>
      <c r="AB12" s="119">
        <v>1</v>
      </c>
      <c r="AC12" s="119">
        <v>1</v>
      </c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CA12" s="119">
        <v>1</v>
      </c>
      <c r="CB12" s="119">
        <v>1</v>
      </c>
      <c r="CZ12" s="76">
        <v>1</v>
      </c>
    </row>
    <row r="13" spans="1:104" x14ac:dyDescent="0.2">
      <c r="A13" s="120"/>
      <c r="B13" s="121"/>
      <c r="C13" s="169" t="s">
        <v>440</v>
      </c>
      <c r="D13" s="170"/>
      <c r="E13" s="124">
        <v>16.48</v>
      </c>
      <c r="F13" s="125"/>
      <c r="G13" s="126"/>
      <c r="H13" s="127"/>
      <c r="I13" s="122"/>
      <c r="K13" s="122"/>
      <c r="M13" s="128" t="s">
        <v>440</v>
      </c>
      <c r="O13" s="10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29" t="str">
        <f>C12</f>
        <v>Vodorovné přemístění výkopku z hor.1-4 do 10000 m</v>
      </c>
      <c r="BE13" s="119"/>
      <c r="BF13" s="119"/>
      <c r="BG13" s="119"/>
      <c r="BH13" s="119"/>
      <c r="BI13" s="119"/>
      <c r="BJ13" s="119"/>
      <c r="BK13" s="119"/>
    </row>
    <row r="14" spans="1:104" x14ac:dyDescent="0.2">
      <c r="A14" s="110">
        <v>5</v>
      </c>
      <c r="B14" s="111" t="s">
        <v>84</v>
      </c>
      <c r="C14" s="112" t="s">
        <v>85</v>
      </c>
      <c r="D14" s="113" t="s">
        <v>48</v>
      </c>
      <c r="E14" s="114">
        <v>16.48</v>
      </c>
      <c r="F14" s="115"/>
      <c r="G14" s="116">
        <f>E14*F14</f>
        <v>0</v>
      </c>
      <c r="H14" s="117">
        <v>0</v>
      </c>
      <c r="I14" s="118">
        <f>E14*H14</f>
        <v>0</v>
      </c>
      <c r="J14" s="117">
        <v>0</v>
      </c>
      <c r="K14" s="118">
        <f>E14*J14</f>
        <v>0</v>
      </c>
      <c r="O14" s="109"/>
      <c r="Z14" s="119"/>
      <c r="AA14" s="119">
        <v>1</v>
      </c>
      <c r="AB14" s="119">
        <v>1</v>
      </c>
      <c r="AC14" s="119">
        <v>1</v>
      </c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CA14" s="119">
        <v>1</v>
      </c>
      <c r="CB14" s="119">
        <v>1</v>
      </c>
      <c r="CZ14" s="76">
        <v>1</v>
      </c>
    </row>
    <row r="15" spans="1:104" x14ac:dyDescent="0.2">
      <c r="A15" s="110">
        <v>6</v>
      </c>
      <c r="B15" s="111" t="s">
        <v>441</v>
      </c>
      <c r="C15" s="112" t="s">
        <v>442</v>
      </c>
      <c r="D15" s="113" t="s">
        <v>48</v>
      </c>
      <c r="E15" s="114">
        <v>16.48</v>
      </c>
      <c r="F15" s="115"/>
      <c r="G15" s="116">
        <f>E15*F15</f>
        <v>0</v>
      </c>
      <c r="H15" s="117">
        <v>0</v>
      </c>
      <c r="I15" s="118">
        <f>E15*H15</f>
        <v>0</v>
      </c>
      <c r="J15" s="117"/>
      <c r="K15" s="118">
        <f>E15*J15</f>
        <v>0</v>
      </c>
      <c r="O15" s="109"/>
      <c r="Z15" s="119"/>
      <c r="AA15" s="119">
        <v>12</v>
      </c>
      <c r="AB15" s="119">
        <v>0</v>
      </c>
      <c r="AC15" s="119">
        <v>1</v>
      </c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CA15" s="119">
        <v>12</v>
      </c>
      <c r="CB15" s="119">
        <v>0</v>
      </c>
      <c r="CZ15" s="76">
        <v>1</v>
      </c>
    </row>
    <row r="16" spans="1:104" x14ac:dyDescent="0.2">
      <c r="A16" s="130" t="s">
        <v>36</v>
      </c>
      <c r="B16" s="131" t="s">
        <v>33</v>
      </c>
      <c r="C16" s="132" t="s">
        <v>34</v>
      </c>
      <c r="D16" s="133"/>
      <c r="E16" s="134"/>
      <c r="F16" s="134"/>
      <c r="G16" s="135">
        <f>SUM(G7:G15)</f>
        <v>0</v>
      </c>
      <c r="H16" s="136"/>
      <c r="I16" s="137">
        <f>SUM(I7:I15)</f>
        <v>3.6539999999999996E-2</v>
      </c>
      <c r="J16" s="138"/>
      <c r="K16" s="137">
        <f>SUM(K7:K15)</f>
        <v>0</v>
      </c>
      <c r="O16" s="109"/>
      <c r="X16" s="139">
        <f>K16</f>
        <v>0</v>
      </c>
      <c r="Y16" s="139"/>
      <c r="Z16" s="140">
        <f>G16</f>
        <v>0</v>
      </c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41"/>
      <c r="BB16" s="141"/>
      <c r="BC16" s="141"/>
      <c r="BD16" s="141"/>
      <c r="BE16" s="141"/>
      <c r="BF16" s="141"/>
      <c r="BG16" s="119"/>
      <c r="BH16" s="119"/>
      <c r="BI16" s="119"/>
      <c r="BJ16" s="119"/>
      <c r="BK16" s="119"/>
    </row>
    <row r="17" spans="1:104" ht="14.25" customHeight="1" x14ac:dyDescent="0.2">
      <c r="A17" s="101" t="s">
        <v>32</v>
      </c>
      <c r="B17" s="102" t="s">
        <v>402</v>
      </c>
      <c r="C17" s="103" t="s">
        <v>403</v>
      </c>
      <c r="D17" s="104"/>
      <c r="E17" s="105"/>
      <c r="F17" s="105"/>
      <c r="G17" s="106"/>
      <c r="H17" s="107"/>
      <c r="I17" s="108"/>
      <c r="J17" s="107"/>
      <c r="K17" s="108"/>
      <c r="O17" s="109"/>
    </row>
    <row r="18" spans="1:104" x14ac:dyDescent="0.2">
      <c r="A18" s="110">
        <v>7</v>
      </c>
      <c r="B18" s="111" t="s">
        <v>443</v>
      </c>
      <c r="C18" s="112" t="s">
        <v>444</v>
      </c>
      <c r="D18" s="113" t="s">
        <v>48</v>
      </c>
      <c r="E18" s="114">
        <v>4.4800000000000004</v>
      </c>
      <c r="F18" s="115"/>
      <c r="G18" s="116">
        <f>E18*F18</f>
        <v>0</v>
      </c>
      <c r="H18" s="117">
        <v>2.4169299999999998</v>
      </c>
      <c r="I18" s="118">
        <f>E18*H18</f>
        <v>10.8278464</v>
      </c>
      <c r="J18" s="117">
        <v>0</v>
      </c>
      <c r="K18" s="118">
        <f>E18*J18</f>
        <v>0</v>
      </c>
      <c r="O18" s="109"/>
      <c r="Z18" s="119"/>
      <c r="AA18" s="119">
        <v>1</v>
      </c>
      <c r="AB18" s="119">
        <v>1</v>
      </c>
      <c r="AC18" s="119">
        <v>1</v>
      </c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CA18" s="119">
        <v>1</v>
      </c>
      <c r="CB18" s="119">
        <v>1</v>
      </c>
      <c r="CZ18" s="76">
        <v>1</v>
      </c>
    </row>
    <row r="19" spans="1:104" x14ac:dyDescent="0.2">
      <c r="A19" s="120"/>
      <c r="B19" s="121"/>
      <c r="C19" s="169" t="s">
        <v>437</v>
      </c>
      <c r="D19" s="170"/>
      <c r="E19" s="124">
        <v>4.4800000000000004</v>
      </c>
      <c r="F19" s="125"/>
      <c r="G19" s="126"/>
      <c r="H19" s="127"/>
      <c r="I19" s="122"/>
      <c r="K19" s="122"/>
      <c r="M19" s="128" t="s">
        <v>437</v>
      </c>
      <c r="O19" s="10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29" t="str">
        <f>C18</f>
        <v>Beton základových patek prostý C 16/20 (B 20)</v>
      </c>
      <c r="BE19" s="119"/>
      <c r="BF19" s="119"/>
      <c r="BG19" s="119"/>
      <c r="BH19" s="119"/>
      <c r="BI19" s="119"/>
      <c r="BJ19" s="119"/>
      <c r="BK19" s="119"/>
    </row>
    <row r="20" spans="1:104" x14ac:dyDescent="0.2">
      <c r="A20" s="130" t="s">
        <v>36</v>
      </c>
      <c r="B20" s="131" t="s">
        <v>402</v>
      </c>
      <c r="C20" s="132" t="s">
        <v>403</v>
      </c>
      <c r="D20" s="133"/>
      <c r="E20" s="134"/>
      <c r="F20" s="134"/>
      <c r="G20" s="135">
        <f>SUM(G17:G19)</f>
        <v>0</v>
      </c>
      <c r="H20" s="136"/>
      <c r="I20" s="137">
        <f>SUM(I17:I19)</f>
        <v>10.8278464</v>
      </c>
      <c r="J20" s="138"/>
      <c r="K20" s="137">
        <f>SUM(K17:K19)</f>
        <v>0</v>
      </c>
      <c r="O20" s="109"/>
      <c r="X20" s="139">
        <f>K20</f>
        <v>0</v>
      </c>
      <c r="Y20" s="139"/>
      <c r="Z20" s="140">
        <f>G20</f>
        <v>0</v>
      </c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41"/>
      <c r="BB20" s="141"/>
      <c r="BC20" s="141"/>
      <c r="BD20" s="141"/>
      <c r="BE20" s="141"/>
      <c r="BF20" s="141"/>
      <c r="BG20" s="119"/>
      <c r="BH20" s="119"/>
      <c r="BI20" s="119"/>
      <c r="BJ20" s="119"/>
      <c r="BK20" s="119"/>
    </row>
    <row r="21" spans="1:104" ht="14.25" customHeight="1" x14ac:dyDescent="0.2">
      <c r="A21" s="101" t="s">
        <v>32</v>
      </c>
      <c r="B21" s="102" t="s">
        <v>445</v>
      </c>
      <c r="C21" s="103" t="s">
        <v>446</v>
      </c>
      <c r="D21" s="104"/>
      <c r="E21" s="105"/>
      <c r="F21" s="105"/>
      <c r="G21" s="106"/>
      <c r="H21" s="107"/>
      <c r="I21" s="108"/>
      <c r="J21" s="107"/>
      <c r="K21" s="108"/>
      <c r="O21" s="109"/>
    </row>
    <row r="22" spans="1:104" x14ac:dyDescent="0.2">
      <c r="A22" s="110">
        <v>8</v>
      </c>
      <c r="B22" s="111" t="s">
        <v>447</v>
      </c>
      <c r="C22" s="112" t="s">
        <v>448</v>
      </c>
      <c r="D22" s="113" t="s">
        <v>143</v>
      </c>
      <c r="E22" s="114">
        <v>7</v>
      </c>
      <c r="F22" s="115"/>
      <c r="G22" s="116">
        <f>E22*F22</f>
        <v>0</v>
      </c>
      <c r="H22" s="117">
        <v>0</v>
      </c>
      <c r="I22" s="118">
        <f>E22*H22</f>
        <v>0</v>
      </c>
      <c r="J22" s="117">
        <v>0</v>
      </c>
      <c r="K22" s="118">
        <f>E22*J22</f>
        <v>0</v>
      </c>
      <c r="O22" s="109"/>
      <c r="Z22" s="119"/>
      <c r="AA22" s="119">
        <v>1</v>
      </c>
      <c r="AB22" s="119">
        <v>0</v>
      </c>
      <c r="AC22" s="119">
        <v>0</v>
      </c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CA22" s="119">
        <v>1</v>
      </c>
      <c r="CB22" s="119">
        <v>0</v>
      </c>
      <c r="CZ22" s="76">
        <v>4</v>
      </c>
    </row>
    <row r="23" spans="1:104" x14ac:dyDescent="0.2">
      <c r="A23" s="110">
        <v>9</v>
      </c>
      <c r="B23" s="111" t="s">
        <v>449</v>
      </c>
      <c r="C23" s="112" t="s">
        <v>450</v>
      </c>
      <c r="D23" s="113" t="s">
        <v>143</v>
      </c>
      <c r="E23" s="114">
        <v>7</v>
      </c>
      <c r="F23" s="115"/>
      <c r="G23" s="116">
        <f>E23*F23</f>
        <v>0</v>
      </c>
      <c r="H23" s="117">
        <v>0</v>
      </c>
      <c r="I23" s="118">
        <f>E23*H23</f>
        <v>0</v>
      </c>
      <c r="J23" s="117">
        <v>0</v>
      </c>
      <c r="K23" s="118">
        <f>E23*J23</f>
        <v>0</v>
      </c>
      <c r="O23" s="109"/>
      <c r="Z23" s="119"/>
      <c r="AA23" s="119">
        <v>1</v>
      </c>
      <c r="AB23" s="119">
        <v>9</v>
      </c>
      <c r="AC23" s="119">
        <v>9</v>
      </c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CA23" s="119">
        <v>1</v>
      </c>
      <c r="CB23" s="119">
        <v>9</v>
      </c>
      <c r="CZ23" s="76">
        <v>4</v>
      </c>
    </row>
    <row r="24" spans="1:104" x14ac:dyDescent="0.2">
      <c r="A24" s="110">
        <v>10</v>
      </c>
      <c r="B24" s="111" t="s">
        <v>451</v>
      </c>
      <c r="C24" s="112" t="s">
        <v>452</v>
      </c>
      <c r="D24" s="113" t="s">
        <v>143</v>
      </c>
      <c r="E24" s="114">
        <v>1</v>
      </c>
      <c r="F24" s="115"/>
      <c r="G24" s="116">
        <f>E24*F24</f>
        <v>0</v>
      </c>
      <c r="H24" s="117">
        <v>0</v>
      </c>
      <c r="I24" s="118">
        <f>E24*H24</f>
        <v>0</v>
      </c>
      <c r="J24" s="117">
        <v>0</v>
      </c>
      <c r="K24" s="118">
        <f>E24*J24</f>
        <v>0</v>
      </c>
      <c r="O24" s="109"/>
      <c r="Z24" s="119"/>
      <c r="AA24" s="119">
        <v>1</v>
      </c>
      <c r="AB24" s="119">
        <v>9</v>
      </c>
      <c r="AC24" s="119">
        <v>9</v>
      </c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CA24" s="119">
        <v>1</v>
      </c>
      <c r="CB24" s="119">
        <v>9</v>
      </c>
      <c r="CZ24" s="76">
        <v>4</v>
      </c>
    </row>
    <row r="25" spans="1:104" x14ac:dyDescent="0.2">
      <c r="A25" s="110">
        <v>11</v>
      </c>
      <c r="B25" s="111" t="s">
        <v>453</v>
      </c>
      <c r="C25" s="112" t="s">
        <v>454</v>
      </c>
      <c r="D25" s="113" t="s">
        <v>131</v>
      </c>
      <c r="E25" s="114">
        <v>70</v>
      </c>
      <c r="F25" s="115"/>
      <c r="G25" s="116">
        <f>E25*F25</f>
        <v>0</v>
      </c>
      <c r="H25" s="117">
        <v>0</v>
      </c>
      <c r="I25" s="118">
        <f>E25*H25</f>
        <v>0</v>
      </c>
      <c r="J25" s="117">
        <v>0</v>
      </c>
      <c r="K25" s="118">
        <f>E25*J25</f>
        <v>0</v>
      </c>
      <c r="O25" s="109"/>
      <c r="Z25" s="119"/>
      <c r="AA25" s="119">
        <v>1</v>
      </c>
      <c r="AB25" s="119">
        <v>9</v>
      </c>
      <c r="AC25" s="119">
        <v>9</v>
      </c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CA25" s="119">
        <v>1</v>
      </c>
      <c r="CB25" s="119">
        <v>9</v>
      </c>
      <c r="CZ25" s="76">
        <v>4</v>
      </c>
    </row>
    <row r="26" spans="1:104" x14ac:dyDescent="0.2">
      <c r="A26" s="110">
        <v>12</v>
      </c>
      <c r="B26" s="111" t="s">
        <v>455</v>
      </c>
      <c r="C26" s="112" t="s">
        <v>456</v>
      </c>
      <c r="D26" s="113" t="s">
        <v>48</v>
      </c>
      <c r="E26" s="114">
        <v>4.4800000000000004</v>
      </c>
      <c r="F26" s="115"/>
      <c r="G26" s="116">
        <f>E26*F26</f>
        <v>0</v>
      </c>
      <c r="H26" s="117">
        <v>2.2563399999999998</v>
      </c>
      <c r="I26" s="118">
        <f>E26*H26</f>
        <v>10.1084032</v>
      </c>
      <c r="J26" s="117">
        <v>0</v>
      </c>
      <c r="K26" s="118">
        <f>E26*J26</f>
        <v>0</v>
      </c>
      <c r="O26" s="109"/>
      <c r="Z26" s="119"/>
      <c r="AA26" s="119">
        <v>1</v>
      </c>
      <c r="AB26" s="119">
        <v>1</v>
      </c>
      <c r="AC26" s="119">
        <v>1</v>
      </c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CA26" s="119">
        <v>1</v>
      </c>
      <c r="CB26" s="119">
        <v>1</v>
      </c>
      <c r="CZ26" s="76">
        <v>4</v>
      </c>
    </row>
    <row r="27" spans="1:104" x14ac:dyDescent="0.2">
      <c r="A27" s="120"/>
      <c r="B27" s="121"/>
      <c r="C27" s="169" t="s">
        <v>437</v>
      </c>
      <c r="D27" s="170"/>
      <c r="E27" s="124">
        <v>4.4800000000000004</v>
      </c>
      <c r="F27" s="125"/>
      <c r="G27" s="126"/>
      <c r="H27" s="127"/>
      <c r="I27" s="122"/>
      <c r="K27" s="122"/>
      <c r="M27" s="128" t="s">
        <v>437</v>
      </c>
      <c r="O27" s="10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29" t="str">
        <f>C26</f>
        <v>Základová kce beton C16/20-bednění límec sloupu</v>
      </c>
      <c r="BE27" s="119"/>
      <c r="BF27" s="119"/>
      <c r="BG27" s="119"/>
      <c r="BH27" s="119"/>
      <c r="BI27" s="119"/>
      <c r="BJ27" s="119"/>
      <c r="BK27" s="119"/>
    </row>
    <row r="28" spans="1:104" ht="22.5" x14ac:dyDescent="0.2">
      <c r="A28" s="110">
        <v>13</v>
      </c>
      <c r="B28" s="111" t="s">
        <v>457</v>
      </c>
      <c r="C28" s="112" t="s">
        <v>458</v>
      </c>
      <c r="D28" s="113" t="s">
        <v>324</v>
      </c>
      <c r="E28" s="114">
        <v>7</v>
      </c>
      <c r="F28" s="115"/>
      <c r="G28" s="116">
        <f t="shared" ref="G28:G33" si="0">E28*F28</f>
        <v>0</v>
      </c>
      <c r="H28" s="117">
        <v>2.5359600000000002</v>
      </c>
      <c r="I28" s="118">
        <f t="shared" ref="I28:I33" si="1">E28*H28</f>
        <v>17.751720000000002</v>
      </c>
      <c r="J28" s="117"/>
      <c r="K28" s="118">
        <f t="shared" ref="K28:K33" si="2">E28*J28</f>
        <v>0</v>
      </c>
      <c r="O28" s="109"/>
      <c r="Z28" s="119"/>
      <c r="AA28" s="119">
        <v>12</v>
      </c>
      <c r="AB28" s="119">
        <v>0</v>
      </c>
      <c r="AC28" s="119">
        <v>2</v>
      </c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CA28" s="119">
        <v>12</v>
      </c>
      <c r="CB28" s="119">
        <v>0</v>
      </c>
      <c r="CZ28" s="76">
        <v>4</v>
      </c>
    </row>
    <row r="29" spans="1:104" x14ac:dyDescent="0.2">
      <c r="A29" s="110">
        <v>14</v>
      </c>
      <c r="B29" s="111" t="s">
        <v>459</v>
      </c>
      <c r="C29" s="112" t="s">
        <v>460</v>
      </c>
      <c r="D29" s="113" t="s">
        <v>143</v>
      </c>
      <c r="E29" s="114">
        <v>7</v>
      </c>
      <c r="F29" s="115"/>
      <c r="G29" s="116">
        <f t="shared" si="0"/>
        <v>0</v>
      </c>
      <c r="H29" s="117">
        <v>0</v>
      </c>
      <c r="I29" s="118">
        <f t="shared" si="1"/>
        <v>0</v>
      </c>
      <c r="J29" s="117"/>
      <c r="K29" s="118">
        <f t="shared" si="2"/>
        <v>0</v>
      </c>
      <c r="O29" s="109"/>
      <c r="Z29" s="119"/>
      <c r="AA29" s="119">
        <v>12</v>
      </c>
      <c r="AB29" s="119">
        <v>0</v>
      </c>
      <c r="AC29" s="119">
        <v>3</v>
      </c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CA29" s="119">
        <v>12</v>
      </c>
      <c r="CB29" s="119">
        <v>0</v>
      </c>
      <c r="CZ29" s="76">
        <v>4</v>
      </c>
    </row>
    <row r="30" spans="1:104" x14ac:dyDescent="0.2">
      <c r="A30" s="110">
        <v>15</v>
      </c>
      <c r="B30" s="111" t="s">
        <v>461</v>
      </c>
      <c r="C30" s="112" t="s">
        <v>462</v>
      </c>
      <c r="D30" s="113" t="s">
        <v>143</v>
      </c>
      <c r="E30" s="114">
        <v>7</v>
      </c>
      <c r="F30" s="115"/>
      <c r="G30" s="116">
        <f t="shared" si="0"/>
        <v>0</v>
      </c>
      <c r="H30" s="117">
        <v>0</v>
      </c>
      <c r="I30" s="118">
        <f t="shared" si="1"/>
        <v>0</v>
      </c>
      <c r="J30" s="117"/>
      <c r="K30" s="118">
        <f t="shared" si="2"/>
        <v>0</v>
      </c>
      <c r="O30" s="109"/>
      <c r="Z30" s="119"/>
      <c r="AA30" s="119">
        <v>12</v>
      </c>
      <c r="AB30" s="119">
        <v>0</v>
      </c>
      <c r="AC30" s="119">
        <v>4</v>
      </c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CA30" s="119">
        <v>12</v>
      </c>
      <c r="CB30" s="119">
        <v>0</v>
      </c>
      <c r="CZ30" s="76">
        <v>4</v>
      </c>
    </row>
    <row r="31" spans="1:104" x14ac:dyDescent="0.2">
      <c r="A31" s="110">
        <v>16</v>
      </c>
      <c r="B31" s="111" t="s">
        <v>463</v>
      </c>
      <c r="C31" s="112" t="s">
        <v>464</v>
      </c>
      <c r="D31" s="113" t="s">
        <v>143</v>
      </c>
      <c r="E31" s="114">
        <v>5</v>
      </c>
      <c r="F31" s="115"/>
      <c r="G31" s="116">
        <f t="shared" si="0"/>
        <v>0</v>
      </c>
      <c r="H31" s="117">
        <v>0</v>
      </c>
      <c r="I31" s="118">
        <f t="shared" si="1"/>
        <v>0</v>
      </c>
      <c r="J31" s="117"/>
      <c r="K31" s="118">
        <f t="shared" si="2"/>
        <v>0</v>
      </c>
      <c r="O31" s="109"/>
      <c r="Z31" s="119"/>
      <c r="AA31" s="119">
        <v>12</v>
      </c>
      <c r="AB31" s="119">
        <v>0</v>
      </c>
      <c r="AC31" s="119">
        <v>5</v>
      </c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CA31" s="119">
        <v>12</v>
      </c>
      <c r="CB31" s="119">
        <v>0</v>
      </c>
      <c r="CZ31" s="76">
        <v>4</v>
      </c>
    </row>
    <row r="32" spans="1:104" x14ac:dyDescent="0.2">
      <c r="A32" s="110">
        <v>17</v>
      </c>
      <c r="B32" s="111" t="s">
        <v>465</v>
      </c>
      <c r="C32" s="112" t="s">
        <v>466</v>
      </c>
      <c r="D32" s="113" t="s">
        <v>143</v>
      </c>
      <c r="E32" s="114">
        <v>2</v>
      </c>
      <c r="F32" s="115"/>
      <c r="G32" s="116">
        <f t="shared" si="0"/>
        <v>0</v>
      </c>
      <c r="H32" s="117">
        <v>0</v>
      </c>
      <c r="I32" s="118">
        <f t="shared" si="1"/>
        <v>0</v>
      </c>
      <c r="J32" s="117"/>
      <c r="K32" s="118">
        <f t="shared" si="2"/>
        <v>0</v>
      </c>
      <c r="O32" s="109"/>
      <c r="Z32" s="119"/>
      <c r="AA32" s="119">
        <v>12</v>
      </c>
      <c r="AB32" s="119">
        <v>0</v>
      </c>
      <c r="AC32" s="119">
        <v>29</v>
      </c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CA32" s="119">
        <v>12</v>
      </c>
      <c r="CB32" s="119">
        <v>0</v>
      </c>
      <c r="CZ32" s="76">
        <v>4</v>
      </c>
    </row>
    <row r="33" spans="1:104" x14ac:dyDescent="0.2">
      <c r="A33" s="110">
        <v>18</v>
      </c>
      <c r="B33" s="111" t="s">
        <v>467</v>
      </c>
      <c r="C33" s="112" t="s">
        <v>468</v>
      </c>
      <c r="D33" s="113" t="s">
        <v>131</v>
      </c>
      <c r="E33" s="114">
        <v>194.4</v>
      </c>
      <c r="F33" s="115"/>
      <c r="G33" s="116">
        <f t="shared" si="0"/>
        <v>0</v>
      </c>
      <c r="H33" s="117">
        <v>0</v>
      </c>
      <c r="I33" s="118">
        <f t="shared" si="1"/>
        <v>0</v>
      </c>
      <c r="J33" s="117"/>
      <c r="K33" s="118">
        <f t="shared" si="2"/>
        <v>0</v>
      </c>
      <c r="O33" s="109"/>
      <c r="Z33" s="119"/>
      <c r="AA33" s="119">
        <v>12</v>
      </c>
      <c r="AB33" s="119">
        <v>0</v>
      </c>
      <c r="AC33" s="119">
        <v>6</v>
      </c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CA33" s="119">
        <v>12</v>
      </c>
      <c r="CB33" s="119">
        <v>0</v>
      </c>
      <c r="CZ33" s="76">
        <v>4</v>
      </c>
    </row>
    <row r="34" spans="1:104" x14ac:dyDescent="0.2">
      <c r="A34" s="120"/>
      <c r="B34" s="121"/>
      <c r="C34" s="169" t="s">
        <v>469</v>
      </c>
      <c r="D34" s="170"/>
      <c r="E34" s="124">
        <v>194.4</v>
      </c>
      <c r="F34" s="125"/>
      <c r="G34" s="126"/>
      <c r="H34" s="127"/>
      <c r="I34" s="122"/>
      <c r="K34" s="122"/>
      <c r="M34" s="128" t="s">
        <v>469</v>
      </c>
      <c r="O34" s="10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29" t="str">
        <f>C33</f>
        <v>Kabel-J 3x1,5</v>
      </c>
      <c r="BE34" s="119"/>
      <c r="BF34" s="119"/>
      <c r="BG34" s="119"/>
      <c r="BH34" s="119"/>
      <c r="BI34" s="119"/>
      <c r="BJ34" s="119"/>
      <c r="BK34" s="119"/>
    </row>
    <row r="35" spans="1:104" x14ac:dyDescent="0.2">
      <c r="A35" s="110">
        <v>19</v>
      </c>
      <c r="B35" s="111" t="s">
        <v>470</v>
      </c>
      <c r="C35" s="112" t="s">
        <v>471</v>
      </c>
      <c r="D35" s="113" t="s">
        <v>324</v>
      </c>
      <c r="E35" s="114">
        <v>5</v>
      </c>
      <c r="F35" s="115"/>
      <c r="G35" s="116">
        <f>E35*F35</f>
        <v>0</v>
      </c>
      <c r="H35" s="117">
        <v>0</v>
      </c>
      <c r="I35" s="118">
        <f>E35*H35</f>
        <v>0</v>
      </c>
      <c r="J35" s="117"/>
      <c r="K35" s="118">
        <f>E35*J35</f>
        <v>0</v>
      </c>
      <c r="O35" s="109"/>
      <c r="Z35" s="119"/>
      <c r="AA35" s="119">
        <v>12</v>
      </c>
      <c r="AB35" s="119">
        <v>0</v>
      </c>
      <c r="AC35" s="119">
        <v>7</v>
      </c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CA35" s="119">
        <v>12</v>
      </c>
      <c r="CB35" s="119">
        <v>0</v>
      </c>
      <c r="CZ35" s="76">
        <v>4</v>
      </c>
    </row>
    <row r="36" spans="1:104" x14ac:dyDescent="0.2">
      <c r="A36" s="110">
        <v>20</v>
      </c>
      <c r="B36" s="111" t="s">
        <v>472</v>
      </c>
      <c r="C36" s="112" t="s">
        <v>473</v>
      </c>
      <c r="D36" s="113" t="s">
        <v>474</v>
      </c>
      <c r="E36" s="114">
        <v>1</v>
      </c>
      <c r="F36" s="115"/>
      <c r="G36" s="116">
        <f>E36*F36</f>
        <v>0</v>
      </c>
      <c r="H36" s="117">
        <v>0</v>
      </c>
      <c r="I36" s="118">
        <f>E36*H36</f>
        <v>0</v>
      </c>
      <c r="J36" s="117"/>
      <c r="K36" s="118">
        <f>E36*J36</f>
        <v>0</v>
      </c>
      <c r="O36" s="109"/>
      <c r="Z36" s="119"/>
      <c r="AA36" s="119">
        <v>12</v>
      </c>
      <c r="AB36" s="119">
        <v>0</v>
      </c>
      <c r="AC36" s="119">
        <v>8</v>
      </c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CA36" s="119">
        <v>12</v>
      </c>
      <c r="CB36" s="119">
        <v>0</v>
      </c>
      <c r="CZ36" s="76">
        <v>4</v>
      </c>
    </row>
    <row r="37" spans="1:104" ht="22.5" x14ac:dyDescent="0.2">
      <c r="A37" s="110">
        <v>21</v>
      </c>
      <c r="B37" s="111" t="s">
        <v>475</v>
      </c>
      <c r="C37" s="112" t="s">
        <v>476</v>
      </c>
      <c r="D37" s="113" t="s">
        <v>131</v>
      </c>
      <c r="E37" s="114">
        <v>178.2</v>
      </c>
      <c r="F37" s="115"/>
      <c r="G37" s="116">
        <f>E37*F37</f>
        <v>0</v>
      </c>
      <c r="H37" s="117">
        <v>0</v>
      </c>
      <c r="I37" s="118">
        <f>E37*H37</f>
        <v>0</v>
      </c>
      <c r="J37" s="117"/>
      <c r="K37" s="118">
        <f>E37*J37</f>
        <v>0</v>
      </c>
      <c r="O37" s="109"/>
      <c r="Z37" s="119"/>
      <c r="AA37" s="119">
        <v>12</v>
      </c>
      <c r="AB37" s="119">
        <v>0</v>
      </c>
      <c r="AC37" s="119">
        <v>9</v>
      </c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CA37" s="119">
        <v>12</v>
      </c>
      <c r="CB37" s="119">
        <v>0</v>
      </c>
      <c r="CZ37" s="76">
        <v>4</v>
      </c>
    </row>
    <row r="38" spans="1:104" ht="25.5" x14ac:dyDescent="0.2">
      <c r="A38" s="120"/>
      <c r="B38" s="121"/>
      <c r="C38" s="169" t="s">
        <v>477</v>
      </c>
      <c r="D38" s="170"/>
      <c r="E38" s="124">
        <v>178.2</v>
      </c>
      <c r="F38" s="125"/>
      <c r="G38" s="126"/>
      <c r="H38" s="127"/>
      <c r="I38" s="122"/>
      <c r="K38" s="122"/>
      <c r="M38" s="128" t="s">
        <v>477</v>
      </c>
      <c r="O38" s="10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29" t="str">
        <f>C37</f>
        <v>Dodávka + uložení zemního kabelu CYKY-J 4x10 vč. zapojení, kabel v chráničce D63</v>
      </c>
      <c r="BE38" s="119"/>
      <c r="BF38" s="119"/>
      <c r="BG38" s="119"/>
      <c r="BH38" s="119"/>
      <c r="BI38" s="119"/>
      <c r="BJ38" s="119"/>
      <c r="BK38" s="119"/>
    </row>
    <row r="39" spans="1:104" x14ac:dyDescent="0.2">
      <c r="A39" s="110">
        <v>22</v>
      </c>
      <c r="B39" s="111" t="s">
        <v>478</v>
      </c>
      <c r="C39" s="112" t="s">
        <v>479</v>
      </c>
      <c r="D39" s="113" t="s">
        <v>131</v>
      </c>
      <c r="E39" s="114">
        <v>77</v>
      </c>
      <c r="F39" s="115"/>
      <c r="G39" s="116">
        <f>E39*F39</f>
        <v>0</v>
      </c>
      <c r="H39" s="117">
        <v>0</v>
      </c>
      <c r="I39" s="118">
        <f>E39*H39</f>
        <v>0</v>
      </c>
      <c r="J39" s="117"/>
      <c r="K39" s="118">
        <f>E39*J39</f>
        <v>0</v>
      </c>
      <c r="O39" s="109"/>
      <c r="Z39" s="119"/>
      <c r="AA39" s="119">
        <v>12</v>
      </c>
      <c r="AB39" s="119">
        <v>0</v>
      </c>
      <c r="AC39" s="119">
        <v>10</v>
      </c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CA39" s="119">
        <v>12</v>
      </c>
      <c r="CB39" s="119">
        <v>0</v>
      </c>
      <c r="CZ39" s="76">
        <v>4</v>
      </c>
    </row>
    <row r="40" spans="1:104" x14ac:dyDescent="0.2">
      <c r="A40" s="120"/>
      <c r="B40" s="121"/>
      <c r="C40" s="169" t="s">
        <v>480</v>
      </c>
      <c r="D40" s="170"/>
      <c r="E40" s="124">
        <v>77</v>
      </c>
      <c r="F40" s="125"/>
      <c r="G40" s="126"/>
      <c r="H40" s="127"/>
      <c r="I40" s="122"/>
      <c r="K40" s="122"/>
      <c r="M40" s="128" t="s">
        <v>480</v>
      </c>
      <c r="O40" s="10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29" t="str">
        <f>C39</f>
        <v>Dodávka + natažení kabelu CYKY-J 3*1,5 vč. zapojení</v>
      </c>
      <c r="BE40" s="119"/>
      <c r="BF40" s="119"/>
      <c r="BG40" s="119"/>
      <c r="BH40" s="119"/>
      <c r="BI40" s="119"/>
      <c r="BJ40" s="119"/>
      <c r="BK40" s="119"/>
    </row>
    <row r="41" spans="1:104" ht="22.5" x14ac:dyDescent="0.2">
      <c r="A41" s="110">
        <v>23</v>
      </c>
      <c r="B41" s="111" t="s">
        <v>481</v>
      </c>
      <c r="C41" s="112" t="s">
        <v>482</v>
      </c>
      <c r="D41" s="113" t="s">
        <v>131</v>
      </c>
      <c r="E41" s="114">
        <v>5.4</v>
      </c>
      <c r="F41" s="115"/>
      <c r="G41" s="116">
        <f>E41*F41</f>
        <v>0</v>
      </c>
      <c r="H41" s="117">
        <v>1.49E-3</v>
      </c>
      <c r="I41" s="118">
        <f>E41*H41</f>
        <v>8.0460000000000011E-3</v>
      </c>
      <c r="J41" s="117"/>
      <c r="K41" s="118">
        <f>E41*J41</f>
        <v>0</v>
      </c>
      <c r="O41" s="109"/>
      <c r="Z41" s="119"/>
      <c r="AA41" s="119">
        <v>3</v>
      </c>
      <c r="AB41" s="119">
        <v>0</v>
      </c>
      <c r="AC41" s="119" t="s">
        <v>481</v>
      </c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CA41" s="119">
        <v>3</v>
      </c>
      <c r="CB41" s="119">
        <v>0</v>
      </c>
      <c r="CZ41" s="76">
        <v>3</v>
      </c>
    </row>
    <row r="42" spans="1:104" x14ac:dyDescent="0.2">
      <c r="A42" s="120"/>
      <c r="B42" s="121"/>
      <c r="C42" s="169" t="s">
        <v>483</v>
      </c>
      <c r="D42" s="170"/>
      <c r="E42" s="124">
        <v>5.4</v>
      </c>
      <c r="F42" s="125"/>
      <c r="G42" s="126"/>
      <c r="H42" s="127"/>
      <c r="I42" s="122"/>
      <c r="K42" s="122"/>
      <c r="M42" s="128" t="s">
        <v>483</v>
      </c>
      <c r="O42" s="10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29" t="str">
        <f>C41</f>
        <v>Trubka ochranná  d 150 x 4,8 x 6000 mm PEHD vč. položení</v>
      </c>
      <c r="BE42" s="119"/>
      <c r="BF42" s="119"/>
      <c r="BG42" s="119"/>
      <c r="BH42" s="119"/>
      <c r="BI42" s="119"/>
      <c r="BJ42" s="119"/>
      <c r="BK42" s="119"/>
    </row>
    <row r="43" spans="1:104" ht="22.5" x14ac:dyDescent="0.2">
      <c r="A43" s="110">
        <v>24</v>
      </c>
      <c r="B43" s="111" t="s">
        <v>484</v>
      </c>
      <c r="C43" s="112" t="s">
        <v>485</v>
      </c>
      <c r="D43" s="113" t="s">
        <v>486</v>
      </c>
      <c r="E43" s="114">
        <v>23</v>
      </c>
      <c r="F43" s="115"/>
      <c r="G43" s="116">
        <f>E43*F43</f>
        <v>0</v>
      </c>
      <c r="H43" s="117">
        <v>0</v>
      </c>
      <c r="I43" s="118">
        <f>E43*H43</f>
        <v>0</v>
      </c>
      <c r="J43" s="117"/>
      <c r="K43" s="118">
        <f>E43*J43</f>
        <v>0</v>
      </c>
      <c r="O43" s="109"/>
      <c r="Z43" s="119"/>
      <c r="AA43" s="119">
        <v>10</v>
      </c>
      <c r="AB43" s="119">
        <v>0</v>
      </c>
      <c r="AC43" s="119">
        <v>8</v>
      </c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CA43" s="119">
        <v>10</v>
      </c>
      <c r="CB43" s="119">
        <v>0</v>
      </c>
      <c r="CZ43" s="76">
        <v>5</v>
      </c>
    </row>
    <row r="44" spans="1:104" x14ac:dyDescent="0.2">
      <c r="A44" s="130" t="s">
        <v>36</v>
      </c>
      <c r="B44" s="131" t="s">
        <v>445</v>
      </c>
      <c r="C44" s="132" t="s">
        <v>446</v>
      </c>
      <c r="D44" s="133"/>
      <c r="E44" s="134"/>
      <c r="F44" s="134"/>
      <c r="G44" s="135">
        <f>SUM(G21:G43)</f>
        <v>0</v>
      </c>
      <c r="H44" s="136"/>
      <c r="I44" s="137">
        <f>SUM(I21:I43)</f>
        <v>27.868169200000004</v>
      </c>
      <c r="J44" s="138"/>
      <c r="K44" s="137">
        <f>SUM(K21:K43)</f>
        <v>0</v>
      </c>
      <c r="O44" s="109"/>
      <c r="X44" s="139">
        <f>K44</f>
        <v>0</v>
      </c>
      <c r="Y44" s="139"/>
      <c r="Z44" s="140">
        <f>G44</f>
        <v>0</v>
      </c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41"/>
      <c r="BB44" s="141"/>
      <c r="BC44" s="141"/>
      <c r="BD44" s="141"/>
      <c r="BE44" s="141"/>
      <c r="BF44" s="141"/>
      <c r="BG44" s="119"/>
      <c r="BH44" s="119"/>
      <c r="BI44" s="119"/>
      <c r="BJ44" s="119"/>
      <c r="BK44" s="119"/>
    </row>
    <row r="45" spans="1:104" ht="14.25" customHeight="1" x14ac:dyDescent="0.2">
      <c r="A45" s="101" t="s">
        <v>32</v>
      </c>
      <c r="B45" s="102" t="s">
        <v>487</v>
      </c>
      <c r="C45" s="103" t="s">
        <v>488</v>
      </c>
      <c r="D45" s="104"/>
      <c r="E45" s="105"/>
      <c r="F45" s="105"/>
      <c r="G45" s="106"/>
      <c r="H45" s="107"/>
      <c r="I45" s="108"/>
      <c r="J45" s="107"/>
      <c r="K45" s="108"/>
      <c r="O45" s="109"/>
    </row>
    <row r="46" spans="1:104" x14ac:dyDescent="0.2">
      <c r="A46" s="110">
        <v>25</v>
      </c>
      <c r="B46" s="111" t="s">
        <v>489</v>
      </c>
      <c r="C46" s="112" t="s">
        <v>490</v>
      </c>
      <c r="D46" s="113" t="s">
        <v>491</v>
      </c>
      <c r="E46" s="114">
        <v>0.16200000000000001</v>
      </c>
      <c r="F46" s="115"/>
      <c r="G46" s="116">
        <f>E46*F46</f>
        <v>0</v>
      </c>
      <c r="H46" s="117">
        <v>0</v>
      </c>
      <c r="I46" s="118">
        <f>E46*H46</f>
        <v>0</v>
      </c>
      <c r="J46" s="117">
        <v>0</v>
      </c>
      <c r="K46" s="118">
        <f>E46*J46</f>
        <v>0</v>
      </c>
      <c r="O46" s="109"/>
      <c r="Z46" s="119"/>
      <c r="AA46" s="119">
        <v>1</v>
      </c>
      <c r="AB46" s="119">
        <v>9</v>
      </c>
      <c r="AC46" s="119">
        <v>9</v>
      </c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CA46" s="119">
        <v>1</v>
      </c>
      <c r="CB46" s="119">
        <v>9</v>
      </c>
      <c r="CZ46" s="76">
        <v>4</v>
      </c>
    </row>
    <row r="47" spans="1:104" x14ac:dyDescent="0.2">
      <c r="A47" s="110">
        <v>26</v>
      </c>
      <c r="B47" s="111" t="s">
        <v>492</v>
      </c>
      <c r="C47" s="112" t="s">
        <v>493</v>
      </c>
      <c r="D47" s="113" t="s">
        <v>131</v>
      </c>
      <c r="E47" s="114">
        <v>155</v>
      </c>
      <c r="F47" s="115"/>
      <c r="G47" s="116">
        <f>E47*F47</f>
        <v>0</v>
      </c>
      <c r="H47" s="117">
        <v>0</v>
      </c>
      <c r="I47" s="118">
        <f>E47*H47</f>
        <v>0</v>
      </c>
      <c r="J47" s="117">
        <v>0</v>
      </c>
      <c r="K47" s="118">
        <f>E47*J47</f>
        <v>0</v>
      </c>
      <c r="O47" s="109"/>
      <c r="Z47" s="119"/>
      <c r="AA47" s="119">
        <v>1</v>
      </c>
      <c r="AB47" s="119">
        <v>0</v>
      </c>
      <c r="AC47" s="119">
        <v>0</v>
      </c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CA47" s="119">
        <v>1</v>
      </c>
      <c r="CB47" s="119">
        <v>0</v>
      </c>
      <c r="CZ47" s="76">
        <v>4</v>
      </c>
    </row>
    <row r="48" spans="1:104" x14ac:dyDescent="0.2">
      <c r="A48" s="120"/>
      <c r="B48" s="121"/>
      <c r="C48" s="169" t="s">
        <v>494</v>
      </c>
      <c r="D48" s="170"/>
      <c r="E48" s="124">
        <v>155</v>
      </c>
      <c r="F48" s="125"/>
      <c r="G48" s="126"/>
      <c r="H48" s="127"/>
      <c r="I48" s="122"/>
      <c r="K48" s="122"/>
      <c r="M48" s="128" t="s">
        <v>494</v>
      </c>
      <c r="O48" s="10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29" t="str">
        <f>C47</f>
        <v>Výkop kabelové rýhy 40/80 cm  hor.3</v>
      </c>
      <c r="BE48" s="119"/>
      <c r="BF48" s="119"/>
      <c r="BG48" s="119"/>
      <c r="BH48" s="119"/>
      <c r="BI48" s="119"/>
      <c r="BJ48" s="119"/>
      <c r="BK48" s="119"/>
    </row>
    <row r="49" spans="1:104" x14ac:dyDescent="0.2">
      <c r="A49" s="110">
        <v>27</v>
      </c>
      <c r="B49" s="111" t="s">
        <v>495</v>
      </c>
      <c r="C49" s="112" t="s">
        <v>496</v>
      </c>
      <c r="D49" s="113" t="s">
        <v>131</v>
      </c>
      <c r="E49" s="114">
        <v>155</v>
      </c>
      <c r="F49" s="115"/>
      <c r="G49" s="116">
        <f>E49*F49</f>
        <v>0</v>
      </c>
      <c r="H49" s="117">
        <v>0.13242999999999999</v>
      </c>
      <c r="I49" s="118">
        <f>E49*H49</f>
        <v>20.52665</v>
      </c>
      <c r="J49" s="117">
        <v>0</v>
      </c>
      <c r="K49" s="118">
        <f>E49*J49</f>
        <v>0</v>
      </c>
      <c r="O49" s="109"/>
      <c r="Z49" s="119"/>
      <c r="AA49" s="119">
        <v>1</v>
      </c>
      <c r="AB49" s="119">
        <v>9</v>
      </c>
      <c r="AC49" s="119">
        <v>9</v>
      </c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CA49" s="119">
        <v>1</v>
      </c>
      <c r="CB49" s="119">
        <v>9</v>
      </c>
      <c r="CZ49" s="76">
        <v>4</v>
      </c>
    </row>
    <row r="50" spans="1:104" x14ac:dyDescent="0.2">
      <c r="A50" s="120"/>
      <c r="B50" s="121"/>
      <c r="C50" s="169" t="s">
        <v>494</v>
      </c>
      <c r="D50" s="170"/>
      <c r="E50" s="124">
        <v>155</v>
      </c>
      <c r="F50" s="125"/>
      <c r="G50" s="126"/>
      <c r="H50" s="127"/>
      <c r="I50" s="122"/>
      <c r="K50" s="122"/>
      <c r="M50" s="128" t="s">
        <v>494</v>
      </c>
      <c r="O50" s="10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29" t="str">
        <f>C49</f>
        <v>Zřízení kab.lože v rýze do 65 cm z písku 10 cm</v>
      </c>
      <c r="BE50" s="119"/>
      <c r="BF50" s="119"/>
      <c r="BG50" s="119"/>
      <c r="BH50" s="119"/>
      <c r="BI50" s="119"/>
      <c r="BJ50" s="119"/>
      <c r="BK50" s="119"/>
    </row>
    <row r="51" spans="1:104" x14ac:dyDescent="0.2">
      <c r="A51" s="110">
        <v>28</v>
      </c>
      <c r="B51" s="111" t="s">
        <v>497</v>
      </c>
      <c r="C51" s="112" t="s">
        <v>498</v>
      </c>
      <c r="D51" s="113" t="s">
        <v>131</v>
      </c>
      <c r="E51" s="114">
        <v>155</v>
      </c>
      <c r="F51" s="115"/>
      <c r="G51" s="116">
        <f>E51*F51</f>
        <v>0</v>
      </c>
      <c r="H51" s="117">
        <v>0</v>
      </c>
      <c r="I51" s="118">
        <f>E51*H51</f>
        <v>0</v>
      </c>
      <c r="J51" s="117">
        <v>0</v>
      </c>
      <c r="K51" s="118">
        <f>E51*J51</f>
        <v>0</v>
      </c>
      <c r="O51" s="109"/>
      <c r="Z51" s="119"/>
      <c r="AA51" s="119">
        <v>1</v>
      </c>
      <c r="AB51" s="119">
        <v>9</v>
      </c>
      <c r="AC51" s="119">
        <v>9</v>
      </c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CA51" s="119">
        <v>1</v>
      </c>
      <c r="CB51" s="119">
        <v>9</v>
      </c>
      <c r="CZ51" s="76">
        <v>4</v>
      </c>
    </row>
    <row r="52" spans="1:104" x14ac:dyDescent="0.2">
      <c r="A52" s="120"/>
      <c r="B52" s="121"/>
      <c r="C52" s="169" t="s">
        <v>494</v>
      </c>
      <c r="D52" s="170"/>
      <c r="E52" s="124">
        <v>155</v>
      </c>
      <c r="F52" s="125"/>
      <c r="G52" s="126"/>
      <c r="H52" s="127"/>
      <c r="I52" s="122"/>
      <c r="K52" s="122"/>
      <c r="M52" s="128" t="s">
        <v>494</v>
      </c>
      <c r="O52" s="10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29" t="str">
        <f>C51</f>
        <v>Zakrytí kabelu výstražnou folií PVC, šířka 33 cm</v>
      </c>
      <c r="BE52" s="119"/>
      <c r="BF52" s="119"/>
      <c r="BG52" s="119"/>
      <c r="BH52" s="119"/>
      <c r="BI52" s="119"/>
      <c r="BJ52" s="119"/>
      <c r="BK52" s="119"/>
    </row>
    <row r="53" spans="1:104" x14ac:dyDescent="0.2">
      <c r="A53" s="110">
        <v>29</v>
      </c>
      <c r="B53" s="111" t="s">
        <v>499</v>
      </c>
      <c r="C53" s="112" t="s">
        <v>500</v>
      </c>
      <c r="D53" s="113" t="s">
        <v>131</v>
      </c>
      <c r="E53" s="114">
        <v>155</v>
      </c>
      <c r="F53" s="115"/>
      <c r="G53" s="116">
        <f>E53*F53</f>
        <v>0</v>
      </c>
      <c r="H53" s="117">
        <v>0</v>
      </c>
      <c r="I53" s="118">
        <f>E53*H53</f>
        <v>0</v>
      </c>
      <c r="J53" s="117">
        <v>0</v>
      </c>
      <c r="K53" s="118">
        <f>E53*J53</f>
        <v>0</v>
      </c>
      <c r="O53" s="109"/>
      <c r="Z53" s="119"/>
      <c r="AA53" s="119">
        <v>1</v>
      </c>
      <c r="AB53" s="119">
        <v>0</v>
      </c>
      <c r="AC53" s="119">
        <v>0</v>
      </c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CA53" s="119">
        <v>1</v>
      </c>
      <c r="CB53" s="119">
        <v>0</v>
      </c>
      <c r="CZ53" s="76">
        <v>4</v>
      </c>
    </row>
    <row r="54" spans="1:104" x14ac:dyDescent="0.2">
      <c r="A54" s="120"/>
      <c r="B54" s="121"/>
      <c r="C54" s="169" t="s">
        <v>494</v>
      </c>
      <c r="D54" s="170"/>
      <c r="E54" s="124">
        <v>155</v>
      </c>
      <c r="F54" s="125"/>
      <c r="G54" s="126"/>
      <c r="H54" s="127"/>
      <c r="I54" s="122"/>
      <c r="K54" s="122"/>
      <c r="M54" s="128" t="s">
        <v>494</v>
      </c>
      <c r="O54" s="10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29" t="str">
        <f>C53</f>
        <v>Zához rýhy 40/80 cm, hornina třídy 3</v>
      </c>
      <c r="BE54" s="119"/>
      <c r="BF54" s="119"/>
      <c r="BG54" s="119"/>
      <c r="BH54" s="119"/>
      <c r="BI54" s="119"/>
      <c r="BJ54" s="119"/>
      <c r="BK54" s="119"/>
    </row>
    <row r="55" spans="1:104" x14ac:dyDescent="0.2">
      <c r="A55" s="130" t="s">
        <v>36</v>
      </c>
      <c r="B55" s="131" t="s">
        <v>487</v>
      </c>
      <c r="C55" s="132" t="s">
        <v>488</v>
      </c>
      <c r="D55" s="133"/>
      <c r="E55" s="134"/>
      <c r="F55" s="134"/>
      <c r="G55" s="135">
        <f>SUM(G45:G54)</f>
        <v>0</v>
      </c>
      <c r="H55" s="136"/>
      <c r="I55" s="137">
        <f>SUM(I45:I54)</f>
        <v>20.52665</v>
      </c>
      <c r="J55" s="138"/>
      <c r="K55" s="137">
        <f>SUM(K45:K54)</f>
        <v>0</v>
      </c>
      <c r="O55" s="109"/>
      <c r="X55" s="139">
        <f>K55</f>
        <v>0</v>
      </c>
      <c r="Y55" s="139"/>
      <c r="Z55" s="140">
        <f>G55</f>
        <v>0</v>
      </c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41"/>
      <c r="BB55" s="141"/>
      <c r="BC55" s="141"/>
      <c r="BD55" s="141"/>
      <c r="BE55" s="141"/>
      <c r="BF55" s="141"/>
      <c r="BG55" s="119"/>
      <c r="BH55" s="119"/>
      <c r="BI55" s="119"/>
      <c r="BJ55" s="119"/>
      <c r="BK55" s="119"/>
    </row>
    <row r="56" spans="1:104" x14ac:dyDescent="0.2">
      <c r="A56" s="142" t="s">
        <v>37</v>
      </c>
      <c r="B56" s="143" t="s">
        <v>38</v>
      </c>
      <c r="C56" s="144"/>
      <c r="D56" s="145"/>
      <c r="E56" s="146"/>
      <c r="F56" s="146"/>
      <c r="G56" s="147">
        <f>SUM(Z7:Z56)</f>
        <v>0</v>
      </c>
      <c r="H56" s="148"/>
      <c r="I56" s="149">
        <f>SUM(Y7:Y56)</f>
        <v>0</v>
      </c>
      <c r="J56" s="148"/>
      <c r="K56" s="149">
        <f>SUM(X7:X56)</f>
        <v>0</v>
      </c>
      <c r="O56" s="109"/>
      <c r="BA56" s="150"/>
      <c r="BB56" s="150"/>
      <c r="BC56" s="150"/>
      <c r="BD56" s="150"/>
      <c r="BE56" s="150"/>
      <c r="BF56" s="150"/>
    </row>
    <row r="57" spans="1:104" x14ac:dyDescent="0.2">
      <c r="E57" s="76"/>
    </row>
    <row r="58" spans="1:104" x14ac:dyDescent="0.2">
      <c r="A58" s="151"/>
      <c r="E58" s="76"/>
    </row>
    <row r="59" spans="1:104" x14ac:dyDescent="0.2">
      <c r="E59" s="76"/>
    </row>
    <row r="60" spans="1:104" x14ac:dyDescent="0.2">
      <c r="E60" s="76"/>
    </row>
    <row r="61" spans="1:104" x14ac:dyDescent="0.2">
      <c r="E61" s="76"/>
    </row>
    <row r="62" spans="1:104" x14ac:dyDescent="0.2">
      <c r="E62" s="76"/>
    </row>
    <row r="63" spans="1:104" x14ac:dyDescent="0.2">
      <c r="E63" s="76"/>
    </row>
    <row r="64" spans="1:104" x14ac:dyDescent="0.2">
      <c r="E64" s="76"/>
    </row>
    <row r="65" spans="5:5" x14ac:dyDescent="0.2">
      <c r="E65" s="76"/>
    </row>
    <row r="66" spans="5:5" x14ac:dyDescent="0.2">
      <c r="E66" s="76"/>
    </row>
    <row r="67" spans="5:5" x14ac:dyDescent="0.2">
      <c r="E67" s="76"/>
    </row>
    <row r="68" spans="5:5" x14ac:dyDescent="0.2">
      <c r="E68" s="76"/>
    </row>
    <row r="69" spans="5:5" x14ac:dyDescent="0.2">
      <c r="E69" s="76"/>
    </row>
    <row r="70" spans="5:5" x14ac:dyDescent="0.2">
      <c r="E70" s="76"/>
    </row>
    <row r="71" spans="5:5" x14ac:dyDescent="0.2">
      <c r="E71" s="76"/>
    </row>
    <row r="72" spans="5:5" x14ac:dyDescent="0.2">
      <c r="E72" s="76"/>
    </row>
    <row r="73" spans="5:5" x14ac:dyDescent="0.2">
      <c r="E73" s="76"/>
    </row>
    <row r="74" spans="5:5" x14ac:dyDescent="0.2">
      <c r="E74" s="76"/>
    </row>
    <row r="75" spans="5:5" x14ac:dyDescent="0.2">
      <c r="E75" s="76"/>
    </row>
    <row r="76" spans="5:5" x14ac:dyDescent="0.2">
      <c r="E76" s="76"/>
    </row>
    <row r="77" spans="5:5" x14ac:dyDescent="0.2">
      <c r="E77" s="76"/>
    </row>
    <row r="78" spans="5:5" x14ac:dyDescent="0.2">
      <c r="E78" s="76"/>
    </row>
    <row r="79" spans="5:5" x14ac:dyDescent="0.2">
      <c r="E79" s="76"/>
    </row>
    <row r="80" spans="5:5" x14ac:dyDescent="0.2">
      <c r="E80" s="76"/>
    </row>
    <row r="81" spans="5:5" x14ac:dyDescent="0.2">
      <c r="E81" s="76"/>
    </row>
    <row r="82" spans="5:5" x14ac:dyDescent="0.2">
      <c r="E82" s="76"/>
    </row>
    <row r="83" spans="5:5" x14ac:dyDescent="0.2">
      <c r="E83" s="76"/>
    </row>
    <row r="84" spans="5:5" x14ac:dyDescent="0.2">
      <c r="E84" s="76"/>
    </row>
    <row r="85" spans="5:5" x14ac:dyDescent="0.2">
      <c r="E85" s="76"/>
    </row>
    <row r="86" spans="5:5" x14ac:dyDescent="0.2">
      <c r="E86" s="76"/>
    </row>
    <row r="87" spans="5:5" x14ac:dyDescent="0.2">
      <c r="E87" s="76"/>
    </row>
    <row r="88" spans="5:5" x14ac:dyDescent="0.2">
      <c r="E88" s="76"/>
    </row>
    <row r="89" spans="5:5" x14ac:dyDescent="0.2">
      <c r="E89" s="76"/>
    </row>
    <row r="90" spans="5:5" x14ac:dyDescent="0.2">
      <c r="E90" s="76"/>
    </row>
    <row r="91" spans="5:5" x14ac:dyDescent="0.2">
      <c r="E91" s="76"/>
    </row>
    <row r="92" spans="5:5" x14ac:dyDescent="0.2">
      <c r="E92" s="76"/>
    </row>
    <row r="93" spans="5:5" x14ac:dyDescent="0.2">
      <c r="E93" s="76"/>
    </row>
    <row r="94" spans="5:5" x14ac:dyDescent="0.2">
      <c r="E94" s="76"/>
    </row>
    <row r="95" spans="5:5" x14ac:dyDescent="0.2">
      <c r="E95" s="76"/>
    </row>
    <row r="96" spans="5:5" x14ac:dyDescent="0.2">
      <c r="E96" s="76"/>
    </row>
    <row r="97" spans="1:7" x14ac:dyDescent="0.2">
      <c r="E97" s="76"/>
    </row>
    <row r="98" spans="1:7" x14ac:dyDescent="0.2">
      <c r="E98" s="76"/>
    </row>
    <row r="99" spans="1:7" x14ac:dyDescent="0.2">
      <c r="E99" s="76"/>
    </row>
    <row r="100" spans="1:7" x14ac:dyDescent="0.2">
      <c r="E100" s="76"/>
    </row>
    <row r="101" spans="1:7" x14ac:dyDescent="0.2">
      <c r="E101" s="76"/>
    </row>
    <row r="102" spans="1:7" x14ac:dyDescent="0.2">
      <c r="E102" s="76"/>
    </row>
    <row r="103" spans="1:7" x14ac:dyDescent="0.2">
      <c r="E103" s="76"/>
    </row>
    <row r="104" spans="1:7" x14ac:dyDescent="0.2">
      <c r="E104" s="76"/>
    </row>
    <row r="105" spans="1:7" x14ac:dyDescent="0.2">
      <c r="E105" s="76"/>
    </row>
    <row r="106" spans="1:7" x14ac:dyDescent="0.2">
      <c r="E106" s="76"/>
    </row>
    <row r="107" spans="1:7" x14ac:dyDescent="0.2">
      <c r="A107" s="152"/>
      <c r="B107" s="152"/>
    </row>
    <row r="108" spans="1:7" x14ac:dyDescent="0.2">
      <c r="C108" s="153"/>
      <c r="D108" s="153"/>
      <c r="E108" s="154"/>
      <c r="F108" s="153"/>
      <c r="G108" s="155"/>
    </row>
    <row r="109" spans="1:7" x14ac:dyDescent="0.2">
      <c r="A109" s="152"/>
      <c r="B109" s="152"/>
    </row>
    <row r="1026" spans="1:7" x14ac:dyDescent="0.2">
      <c r="A1026" s="156"/>
      <c r="B1026" s="157"/>
      <c r="C1026" s="158" t="s">
        <v>39</v>
      </c>
      <c r="D1026" s="159"/>
      <c r="F1026" s="95"/>
      <c r="G1026" s="122">
        <v>100000</v>
      </c>
    </row>
    <row r="1027" spans="1:7" x14ac:dyDescent="0.2">
      <c r="A1027" s="156"/>
      <c r="B1027" s="157"/>
      <c r="C1027" s="158" t="s">
        <v>40</v>
      </c>
      <c r="D1027" s="159"/>
      <c r="F1027" s="95"/>
      <c r="G1027" s="122">
        <v>100000</v>
      </c>
    </row>
    <row r="1028" spans="1:7" x14ac:dyDescent="0.2">
      <c r="A1028" s="156"/>
      <c r="B1028" s="157"/>
      <c r="C1028" s="158" t="s">
        <v>41</v>
      </c>
      <c r="D1028" s="159"/>
      <c r="F1028" s="95"/>
      <c r="G1028" s="122">
        <v>100000</v>
      </c>
    </row>
    <row r="1029" spans="1:7" x14ac:dyDescent="0.2">
      <c r="A1029" s="156"/>
      <c r="B1029" s="157"/>
      <c r="C1029" s="158" t="s">
        <v>42</v>
      </c>
      <c r="D1029" s="159"/>
      <c r="F1029" s="95"/>
      <c r="G1029" s="122">
        <v>100000</v>
      </c>
    </row>
    <row r="1030" spans="1:7" x14ac:dyDescent="0.2">
      <c r="A1030" s="156"/>
      <c r="B1030" s="157"/>
      <c r="C1030" s="158" t="s">
        <v>43</v>
      </c>
      <c r="D1030" s="159"/>
      <c r="F1030" s="95"/>
      <c r="G1030" s="122">
        <v>100000</v>
      </c>
    </row>
    <row r="1031" spans="1:7" x14ac:dyDescent="0.2">
      <c r="A1031" s="156"/>
      <c r="B1031" s="157"/>
      <c r="C1031" s="158" t="s">
        <v>44</v>
      </c>
      <c r="D1031" s="159"/>
      <c r="F1031" s="95"/>
      <c r="G1031" s="122">
        <v>100000</v>
      </c>
    </row>
    <row r="1032" spans="1:7" x14ac:dyDescent="0.2">
      <c r="A1032" s="156"/>
      <c r="B1032" s="157"/>
      <c r="C1032" s="158" t="s">
        <v>45</v>
      </c>
      <c r="D1032" s="159"/>
      <c r="F1032" s="95"/>
      <c r="G1032" s="122">
        <v>100000</v>
      </c>
    </row>
  </sheetData>
  <mergeCells count="13">
    <mergeCell ref="C42:D42"/>
    <mergeCell ref="C48:D48"/>
    <mergeCell ref="C50:D50"/>
    <mergeCell ref="C52:D52"/>
    <mergeCell ref="C54:D54"/>
    <mergeCell ref="C40:D40"/>
    <mergeCell ref="A1:G1"/>
    <mergeCell ref="C9:D9"/>
    <mergeCell ref="C13:D13"/>
    <mergeCell ref="C19:D19"/>
    <mergeCell ref="C27:D27"/>
    <mergeCell ref="C34:D34"/>
    <mergeCell ref="C38:D38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CZ1047"/>
  <sheetViews>
    <sheetView showGridLines="0" showZeros="0" workbookViewId="0">
      <selection activeCell="F65" sqref="F65"/>
    </sheetView>
  </sheetViews>
  <sheetFormatPr defaultRowHeight="12.75" x14ac:dyDescent="0.2"/>
  <cols>
    <col min="1" max="1" width="4.42578125" style="76" customWidth="1"/>
    <col min="2" max="2" width="11.5703125" style="76" customWidth="1"/>
    <col min="3" max="3" width="40.42578125" style="76" customWidth="1"/>
    <col min="4" max="4" width="5.5703125" style="76" customWidth="1"/>
    <col min="5" max="5" width="8.5703125" style="95" customWidth="1"/>
    <col min="6" max="6" width="9.85546875" style="76" customWidth="1"/>
    <col min="7" max="7" width="13.85546875" style="76" customWidth="1"/>
    <col min="8" max="8" width="11" style="76" hidden="1" customWidth="1"/>
    <col min="9" max="9" width="9.7109375" style="76" hidden="1" customWidth="1"/>
    <col min="10" max="10" width="11.28515625" style="76" hidden="1" customWidth="1"/>
    <col min="11" max="11" width="10.42578125" style="76" hidden="1" customWidth="1"/>
    <col min="12" max="12" width="75.42578125" style="76" customWidth="1"/>
    <col min="13" max="13" width="45.28515625" style="76" customWidth="1"/>
    <col min="14" max="55" width="9.140625" style="76"/>
    <col min="56" max="56" width="62.28515625" style="76" customWidth="1"/>
    <col min="57" max="16384" width="9.140625" style="76"/>
  </cols>
  <sheetData>
    <row r="1" spans="1:104" ht="15" customHeight="1" x14ac:dyDescent="0.25">
      <c r="A1" s="171" t="s">
        <v>586</v>
      </c>
      <c r="B1" s="171"/>
      <c r="C1" s="171"/>
      <c r="D1" s="171"/>
      <c r="E1" s="171"/>
      <c r="F1" s="171"/>
      <c r="G1" s="171"/>
    </row>
    <row r="2" spans="1:104" ht="3" customHeight="1" thickBot="1" x14ac:dyDescent="0.25">
      <c r="B2" s="77"/>
      <c r="C2" s="78"/>
      <c r="D2" s="78"/>
      <c r="E2" s="79"/>
      <c r="F2" s="78"/>
      <c r="G2" s="78"/>
    </row>
    <row r="3" spans="1:104" ht="13.5" customHeight="1" thickTop="1" x14ac:dyDescent="0.2">
      <c r="A3" s="80" t="s">
        <v>19</v>
      </c>
      <c r="B3" s="81"/>
      <c r="C3" s="82"/>
      <c r="D3" s="83" t="s">
        <v>584</v>
      </c>
      <c r="E3" s="84"/>
      <c r="F3" s="85"/>
      <c r="G3" s="86"/>
    </row>
    <row r="4" spans="1:104" ht="13.5" customHeight="1" thickBot="1" x14ac:dyDescent="0.25">
      <c r="A4" s="87" t="s">
        <v>20</v>
      </c>
      <c r="B4" s="88"/>
      <c r="C4" s="89"/>
      <c r="D4" s="90" t="s">
        <v>1</v>
      </c>
      <c r="E4" s="91"/>
      <c r="F4" s="92"/>
      <c r="G4" s="93"/>
    </row>
    <row r="5" spans="1:104" ht="13.5" thickTop="1" x14ac:dyDescent="0.2">
      <c r="A5" s="94"/>
    </row>
    <row r="6" spans="1:104" s="100" customFormat="1" ht="26.25" customHeight="1" x14ac:dyDescent="0.2">
      <c r="A6" s="96" t="s">
        <v>21</v>
      </c>
      <c r="B6" s="97" t="s">
        <v>22</v>
      </c>
      <c r="C6" s="97" t="s">
        <v>23</v>
      </c>
      <c r="D6" s="97" t="s">
        <v>24</v>
      </c>
      <c r="E6" s="97" t="s">
        <v>25</v>
      </c>
      <c r="F6" s="97" t="s">
        <v>26</v>
      </c>
      <c r="G6" s="98" t="s">
        <v>27</v>
      </c>
      <c r="H6" s="99" t="s">
        <v>28</v>
      </c>
      <c r="I6" s="99" t="s">
        <v>29</v>
      </c>
      <c r="J6" s="99" t="s">
        <v>30</v>
      </c>
      <c r="K6" s="99" t="s">
        <v>31</v>
      </c>
    </row>
    <row r="7" spans="1:104" ht="14.25" customHeight="1" thickBot="1" x14ac:dyDescent="0.25">
      <c r="A7" s="101" t="s">
        <v>32</v>
      </c>
      <c r="B7" s="102" t="s">
        <v>504</v>
      </c>
      <c r="C7" s="103" t="s">
        <v>505</v>
      </c>
      <c r="D7" s="104"/>
      <c r="E7" s="105"/>
      <c r="F7" s="105"/>
      <c r="G7" s="106"/>
      <c r="H7" s="107"/>
      <c r="I7" s="108"/>
      <c r="J7" s="107"/>
      <c r="K7" s="108"/>
      <c r="O7" s="109"/>
    </row>
    <row r="8" spans="1:104" ht="13.5" thickBot="1" x14ac:dyDescent="0.25">
      <c r="A8" s="110">
        <v>1</v>
      </c>
      <c r="B8" s="111" t="s">
        <v>506</v>
      </c>
      <c r="C8" s="112" t="s">
        <v>507</v>
      </c>
      <c r="D8" s="113" t="s">
        <v>508</v>
      </c>
      <c r="E8" s="175">
        <v>1</v>
      </c>
      <c r="F8" s="177"/>
      <c r="G8" s="176">
        <f>E8*F8</f>
        <v>0</v>
      </c>
      <c r="H8" s="117">
        <v>0</v>
      </c>
      <c r="I8" s="118">
        <f>E8*H8</f>
        <v>0</v>
      </c>
      <c r="J8" s="117"/>
      <c r="K8" s="118">
        <f>E8*J8</f>
        <v>0</v>
      </c>
      <c r="O8" s="109"/>
      <c r="Z8" s="119"/>
      <c r="AA8" s="119">
        <v>12</v>
      </c>
      <c r="AB8" s="119">
        <v>0</v>
      </c>
      <c r="AC8" s="119">
        <v>2</v>
      </c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CA8" s="119">
        <v>12</v>
      </c>
      <c r="CB8" s="119">
        <v>0</v>
      </c>
      <c r="CZ8" s="76">
        <v>1</v>
      </c>
    </row>
    <row r="9" spans="1:104" ht="22.5" x14ac:dyDescent="0.2">
      <c r="A9" s="120"/>
      <c r="B9" s="121"/>
      <c r="C9" s="172" t="s">
        <v>509</v>
      </c>
      <c r="D9" s="173"/>
      <c r="E9" s="173"/>
      <c r="F9" s="173"/>
      <c r="G9" s="174"/>
      <c r="I9" s="122"/>
      <c r="K9" s="122"/>
      <c r="L9" s="123" t="s">
        <v>509</v>
      </c>
      <c r="O9" s="10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</row>
    <row r="10" spans="1:104" ht="22.5" x14ac:dyDescent="0.2">
      <c r="A10" s="120"/>
      <c r="B10" s="121"/>
      <c r="C10" s="172" t="s">
        <v>510</v>
      </c>
      <c r="D10" s="173"/>
      <c r="E10" s="173"/>
      <c r="F10" s="173"/>
      <c r="G10" s="174"/>
      <c r="I10" s="122"/>
      <c r="K10" s="122"/>
      <c r="L10" s="123" t="s">
        <v>510</v>
      </c>
      <c r="O10" s="10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</row>
    <row r="11" spans="1:104" ht="33.75" x14ac:dyDescent="0.2">
      <c r="A11" s="120"/>
      <c r="B11" s="121"/>
      <c r="C11" s="172" t="s">
        <v>511</v>
      </c>
      <c r="D11" s="173"/>
      <c r="E11" s="173"/>
      <c r="F11" s="173"/>
      <c r="G11" s="174"/>
      <c r="I11" s="122"/>
      <c r="K11" s="122"/>
      <c r="L11" s="123" t="s">
        <v>511</v>
      </c>
      <c r="O11" s="10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</row>
    <row r="12" spans="1:104" x14ac:dyDescent="0.2">
      <c r="A12" s="130" t="s">
        <v>36</v>
      </c>
      <c r="B12" s="131" t="s">
        <v>504</v>
      </c>
      <c r="C12" s="132" t="s">
        <v>505</v>
      </c>
      <c r="D12" s="133"/>
      <c r="E12" s="134"/>
      <c r="F12" s="134"/>
      <c r="G12" s="135">
        <f>SUM(G7:G11)</f>
        <v>0</v>
      </c>
      <c r="H12" s="136"/>
      <c r="I12" s="137">
        <f>SUM(I7:I11)</f>
        <v>0</v>
      </c>
      <c r="J12" s="138"/>
      <c r="K12" s="137">
        <f>SUM(K7:K11)</f>
        <v>0</v>
      </c>
      <c r="O12" s="109"/>
      <c r="X12" s="139">
        <f>K12</f>
        <v>0</v>
      </c>
      <c r="Y12" s="139">
        <f>I12</f>
        <v>0</v>
      </c>
      <c r="Z12" s="140">
        <f>G12</f>
        <v>0</v>
      </c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41"/>
      <c r="BB12" s="141"/>
      <c r="BC12" s="141"/>
      <c r="BD12" s="141"/>
      <c r="BE12" s="141"/>
      <c r="BF12" s="141"/>
      <c r="BG12" s="119"/>
      <c r="BH12" s="119"/>
      <c r="BI12" s="119"/>
      <c r="BJ12" s="119"/>
      <c r="BK12" s="119"/>
    </row>
    <row r="13" spans="1:104" ht="14.25" customHeight="1" thickBot="1" x14ac:dyDescent="0.25">
      <c r="A13" s="101" t="s">
        <v>32</v>
      </c>
      <c r="B13" s="102" t="s">
        <v>512</v>
      </c>
      <c r="C13" s="103" t="s">
        <v>513</v>
      </c>
      <c r="D13" s="104"/>
      <c r="E13" s="105"/>
      <c r="F13" s="105"/>
      <c r="G13" s="106"/>
      <c r="H13" s="107"/>
      <c r="I13" s="108"/>
      <c r="J13" s="107"/>
      <c r="K13" s="108"/>
      <c r="O13" s="109"/>
    </row>
    <row r="14" spans="1:104" ht="13.5" thickBot="1" x14ac:dyDescent="0.25">
      <c r="A14" s="110">
        <v>2</v>
      </c>
      <c r="B14" s="111" t="s">
        <v>514</v>
      </c>
      <c r="C14" s="112" t="s">
        <v>515</v>
      </c>
      <c r="D14" s="113" t="s">
        <v>508</v>
      </c>
      <c r="E14" s="175">
        <v>1</v>
      </c>
      <c r="F14" s="177"/>
      <c r="G14" s="176">
        <f>E14*F14</f>
        <v>0</v>
      </c>
      <c r="H14" s="117">
        <v>0</v>
      </c>
      <c r="I14" s="118">
        <f>E14*H14</f>
        <v>0</v>
      </c>
      <c r="J14" s="117"/>
      <c r="K14" s="118">
        <f>E14*J14</f>
        <v>0</v>
      </c>
      <c r="O14" s="109"/>
      <c r="Z14" s="119"/>
      <c r="AA14" s="119">
        <v>12</v>
      </c>
      <c r="AB14" s="119">
        <v>0</v>
      </c>
      <c r="AC14" s="119">
        <v>3</v>
      </c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CA14" s="119">
        <v>12</v>
      </c>
      <c r="CB14" s="119">
        <v>0</v>
      </c>
      <c r="CZ14" s="76">
        <v>1</v>
      </c>
    </row>
    <row r="15" spans="1:104" x14ac:dyDescent="0.2">
      <c r="A15" s="120"/>
      <c r="B15" s="121"/>
      <c r="C15" s="172" t="s">
        <v>516</v>
      </c>
      <c r="D15" s="173"/>
      <c r="E15" s="173"/>
      <c r="F15" s="173"/>
      <c r="G15" s="174"/>
      <c r="I15" s="122"/>
      <c r="K15" s="122"/>
      <c r="L15" s="123" t="s">
        <v>516</v>
      </c>
      <c r="O15" s="10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</row>
    <row r="16" spans="1:104" ht="13.5" thickBot="1" x14ac:dyDescent="0.25">
      <c r="A16" s="120"/>
      <c r="B16" s="121"/>
      <c r="C16" s="172" t="s">
        <v>517</v>
      </c>
      <c r="D16" s="173"/>
      <c r="E16" s="173"/>
      <c r="F16" s="173"/>
      <c r="G16" s="174"/>
      <c r="I16" s="122"/>
      <c r="K16" s="122"/>
      <c r="L16" s="123" t="s">
        <v>517</v>
      </c>
      <c r="O16" s="10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</row>
    <row r="17" spans="1:104" ht="13.5" thickBot="1" x14ac:dyDescent="0.25">
      <c r="A17" s="110">
        <v>3</v>
      </c>
      <c r="B17" s="111" t="s">
        <v>518</v>
      </c>
      <c r="C17" s="112" t="s">
        <v>519</v>
      </c>
      <c r="D17" s="113" t="s">
        <v>143</v>
      </c>
      <c r="E17" s="175">
        <v>3</v>
      </c>
      <c r="F17" s="177"/>
      <c r="G17" s="176">
        <f>E17*F17</f>
        <v>0</v>
      </c>
      <c r="H17" s="117">
        <v>0</v>
      </c>
      <c r="I17" s="118">
        <f>E17*H17</f>
        <v>0</v>
      </c>
      <c r="J17" s="117"/>
      <c r="K17" s="118">
        <f>E17*J17</f>
        <v>0</v>
      </c>
      <c r="O17" s="109"/>
      <c r="Z17" s="119"/>
      <c r="AA17" s="119">
        <v>12</v>
      </c>
      <c r="AB17" s="119">
        <v>0</v>
      </c>
      <c r="AC17" s="119">
        <v>4</v>
      </c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CA17" s="119">
        <v>12</v>
      </c>
      <c r="CB17" s="119">
        <v>0</v>
      </c>
      <c r="CZ17" s="76">
        <v>1</v>
      </c>
    </row>
    <row r="18" spans="1:104" ht="13.5" thickBot="1" x14ac:dyDescent="0.25">
      <c r="A18" s="110">
        <v>4</v>
      </c>
      <c r="B18" s="111" t="s">
        <v>520</v>
      </c>
      <c r="C18" s="112" t="s">
        <v>521</v>
      </c>
      <c r="D18" s="113" t="s">
        <v>508</v>
      </c>
      <c r="E18" s="175">
        <v>1</v>
      </c>
      <c r="F18" s="177"/>
      <c r="G18" s="176">
        <f>E18*F18</f>
        <v>0</v>
      </c>
      <c r="H18" s="117">
        <v>0</v>
      </c>
      <c r="I18" s="118">
        <f>E18*H18</f>
        <v>0</v>
      </c>
      <c r="J18" s="117"/>
      <c r="K18" s="118">
        <f>E18*J18</f>
        <v>0</v>
      </c>
      <c r="O18" s="109"/>
      <c r="Z18" s="119"/>
      <c r="AA18" s="119">
        <v>12</v>
      </c>
      <c r="AB18" s="119">
        <v>0</v>
      </c>
      <c r="AC18" s="119">
        <v>5</v>
      </c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CA18" s="119">
        <v>12</v>
      </c>
      <c r="CB18" s="119">
        <v>0</v>
      </c>
      <c r="CZ18" s="76">
        <v>1</v>
      </c>
    </row>
    <row r="19" spans="1:104" x14ac:dyDescent="0.2">
      <c r="A19" s="120"/>
      <c r="B19" s="121"/>
      <c r="C19" s="172" t="s">
        <v>522</v>
      </c>
      <c r="D19" s="173"/>
      <c r="E19" s="173"/>
      <c r="F19" s="173"/>
      <c r="G19" s="174"/>
      <c r="I19" s="122"/>
      <c r="K19" s="122"/>
      <c r="L19" s="123" t="s">
        <v>522</v>
      </c>
      <c r="O19" s="10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</row>
    <row r="20" spans="1:104" x14ac:dyDescent="0.2">
      <c r="A20" s="130" t="s">
        <v>36</v>
      </c>
      <c r="B20" s="131" t="s">
        <v>512</v>
      </c>
      <c r="C20" s="132" t="s">
        <v>513</v>
      </c>
      <c r="D20" s="133"/>
      <c r="E20" s="134"/>
      <c r="F20" s="134"/>
      <c r="G20" s="135">
        <f>SUM(G13:G19)</f>
        <v>0</v>
      </c>
      <c r="H20" s="136"/>
      <c r="I20" s="137">
        <f>SUM(I13:I19)</f>
        <v>0</v>
      </c>
      <c r="J20" s="138"/>
      <c r="K20" s="137">
        <f>SUM(K13:K19)</f>
        <v>0</v>
      </c>
      <c r="O20" s="109"/>
      <c r="X20" s="139">
        <f>K20</f>
        <v>0</v>
      </c>
      <c r="Y20" s="139">
        <f>I20</f>
        <v>0</v>
      </c>
      <c r="Z20" s="140">
        <f>G20</f>
        <v>0</v>
      </c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41"/>
      <c r="BB20" s="141"/>
      <c r="BC20" s="141"/>
      <c r="BD20" s="141"/>
      <c r="BE20" s="141"/>
      <c r="BF20" s="141"/>
      <c r="BG20" s="119"/>
      <c r="BH20" s="119"/>
      <c r="BI20" s="119"/>
      <c r="BJ20" s="119"/>
      <c r="BK20" s="119"/>
    </row>
    <row r="21" spans="1:104" ht="14.25" customHeight="1" thickBot="1" x14ac:dyDescent="0.25">
      <c r="A21" s="101" t="s">
        <v>32</v>
      </c>
      <c r="B21" s="102" t="s">
        <v>523</v>
      </c>
      <c r="C21" s="103" t="s">
        <v>524</v>
      </c>
      <c r="D21" s="104"/>
      <c r="E21" s="105"/>
      <c r="F21" s="105"/>
      <c r="G21" s="106"/>
      <c r="H21" s="107"/>
      <c r="I21" s="108"/>
      <c r="J21" s="107"/>
      <c r="K21" s="108"/>
      <c r="O21" s="109"/>
    </row>
    <row r="22" spans="1:104" ht="23.25" thickBot="1" x14ac:dyDescent="0.25">
      <c r="A22" s="110">
        <v>5</v>
      </c>
      <c r="B22" s="111" t="s">
        <v>525</v>
      </c>
      <c r="C22" s="112" t="s">
        <v>526</v>
      </c>
      <c r="D22" s="113" t="s">
        <v>474</v>
      </c>
      <c r="E22" s="175">
        <v>1</v>
      </c>
      <c r="F22" s="177"/>
      <c r="G22" s="176">
        <f>E22*F22</f>
        <v>0</v>
      </c>
      <c r="H22" s="117">
        <v>0</v>
      </c>
      <c r="I22" s="118">
        <f>E22*H22</f>
        <v>0</v>
      </c>
      <c r="J22" s="117"/>
      <c r="K22" s="118">
        <f>E22*J22</f>
        <v>0</v>
      </c>
      <c r="O22" s="109"/>
      <c r="Z22" s="119"/>
      <c r="AA22" s="119">
        <v>12</v>
      </c>
      <c r="AB22" s="119">
        <v>0</v>
      </c>
      <c r="AC22" s="119">
        <v>16</v>
      </c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CA22" s="119">
        <v>12</v>
      </c>
      <c r="CB22" s="119">
        <v>0</v>
      </c>
      <c r="CZ22" s="76">
        <v>1</v>
      </c>
    </row>
    <row r="23" spans="1:104" ht="13.5" thickBot="1" x14ac:dyDescent="0.25">
      <c r="A23" s="120"/>
      <c r="B23" s="121"/>
      <c r="C23" s="172" t="s">
        <v>527</v>
      </c>
      <c r="D23" s="173"/>
      <c r="E23" s="173"/>
      <c r="F23" s="173"/>
      <c r="G23" s="174"/>
      <c r="I23" s="122"/>
      <c r="K23" s="122"/>
      <c r="L23" s="123" t="s">
        <v>527</v>
      </c>
      <c r="O23" s="10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</row>
    <row r="24" spans="1:104" ht="13.5" thickBot="1" x14ac:dyDescent="0.25">
      <c r="A24" s="110">
        <v>6</v>
      </c>
      <c r="B24" s="111" t="s">
        <v>528</v>
      </c>
      <c r="C24" s="112" t="s">
        <v>529</v>
      </c>
      <c r="D24" s="113" t="s">
        <v>474</v>
      </c>
      <c r="E24" s="175">
        <v>1</v>
      </c>
      <c r="F24" s="177"/>
      <c r="G24" s="176">
        <f>E24*F24</f>
        <v>0</v>
      </c>
      <c r="H24" s="117">
        <v>0</v>
      </c>
      <c r="I24" s="118">
        <f>E24*H24</f>
        <v>0</v>
      </c>
      <c r="J24" s="117"/>
      <c r="K24" s="118">
        <f>E24*J24</f>
        <v>0</v>
      </c>
      <c r="O24" s="109"/>
      <c r="Z24" s="119"/>
      <c r="AA24" s="119">
        <v>12</v>
      </c>
      <c r="AB24" s="119">
        <v>0</v>
      </c>
      <c r="AC24" s="119">
        <v>19</v>
      </c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CA24" s="119">
        <v>12</v>
      </c>
      <c r="CB24" s="119">
        <v>0</v>
      </c>
      <c r="CZ24" s="76">
        <v>1</v>
      </c>
    </row>
    <row r="25" spans="1:104" ht="13.5" thickBot="1" x14ac:dyDescent="0.25">
      <c r="A25" s="110">
        <v>7</v>
      </c>
      <c r="B25" s="111" t="s">
        <v>530</v>
      </c>
      <c r="C25" s="112" t="s">
        <v>531</v>
      </c>
      <c r="D25" s="113" t="s">
        <v>508</v>
      </c>
      <c r="E25" s="175">
        <v>1</v>
      </c>
      <c r="F25" s="177"/>
      <c r="G25" s="176">
        <f>E25*F25</f>
        <v>0</v>
      </c>
      <c r="H25" s="117">
        <v>0</v>
      </c>
      <c r="I25" s="118">
        <f>E25*H25</f>
        <v>0</v>
      </c>
      <c r="J25" s="117"/>
      <c r="K25" s="118">
        <f>E25*J25</f>
        <v>0</v>
      </c>
      <c r="O25" s="109"/>
      <c r="Z25" s="119"/>
      <c r="AA25" s="119">
        <v>12</v>
      </c>
      <c r="AB25" s="119">
        <v>0</v>
      </c>
      <c r="AC25" s="119">
        <v>6</v>
      </c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CA25" s="119">
        <v>12</v>
      </c>
      <c r="CB25" s="119">
        <v>0</v>
      </c>
      <c r="CZ25" s="76">
        <v>1</v>
      </c>
    </row>
    <row r="26" spans="1:104" x14ac:dyDescent="0.2">
      <c r="A26" s="120"/>
      <c r="B26" s="121"/>
      <c r="C26" s="172" t="s">
        <v>532</v>
      </c>
      <c r="D26" s="173"/>
      <c r="E26" s="173"/>
      <c r="F26" s="173"/>
      <c r="G26" s="174"/>
      <c r="I26" s="122"/>
      <c r="K26" s="122"/>
      <c r="L26" s="123" t="s">
        <v>532</v>
      </c>
      <c r="O26" s="10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</row>
    <row r="27" spans="1:104" ht="33.75" x14ac:dyDescent="0.2">
      <c r="A27" s="120"/>
      <c r="B27" s="121"/>
      <c r="C27" s="172" t="s">
        <v>533</v>
      </c>
      <c r="D27" s="173"/>
      <c r="E27" s="173"/>
      <c r="F27" s="173"/>
      <c r="G27" s="174"/>
      <c r="I27" s="122"/>
      <c r="K27" s="122"/>
      <c r="L27" s="123" t="s">
        <v>533</v>
      </c>
      <c r="O27" s="10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</row>
    <row r="28" spans="1:104" x14ac:dyDescent="0.2">
      <c r="A28" s="120"/>
      <c r="B28" s="121"/>
      <c r="C28" s="172" t="s">
        <v>534</v>
      </c>
      <c r="D28" s="173"/>
      <c r="E28" s="173"/>
      <c r="F28" s="173"/>
      <c r="G28" s="174"/>
      <c r="I28" s="122"/>
      <c r="K28" s="122"/>
      <c r="L28" s="123" t="s">
        <v>534</v>
      </c>
      <c r="O28" s="10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</row>
    <row r="29" spans="1:104" ht="22.5" x14ac:dyDescent="0.2">
      <c r="A29" s="120"/>
      <c r="B29" s="121"/>
      <c r="C29" s="172" t="s">
        <v>535</v>
      </c>
      <c r="D29" s="173"/>
      <c r="E29" s="173"/>
      <c r="F29" s="173"/>
      <c r="G29" s="174"/>
      <c r="I29" s="122"/>
      <c r="K29" s="122"/>
      <c r="L29" s="123" t="s">
        <v>535</v>
      </c>
      <c r="O29" s="10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</row>
    <row r="30" spans="1:104" ht="22.5" x14ac:dyDescent="0.2">
      <c r="A30" s="120"/>
      <c r="B30" s="121"/>
      <c r="C30" s="172" t="s">
        <v>536</v>
      </c>
      <c r="D30" s="173"/>
      <c r="E30" s="173"/>
      <c r="F30" s="173"/>
      <c r="G30" s="174"/>
      <c r="I30" s="122"/>
      <c r="K30" s="122"/>
      <c r="L30" s="123" t="s">
        <v>536</v>
      </c>
      <c r="O30" s="10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</row>
    <row r="31" spans="1:104" x14ac:dyDescent="0.2">
      <c r="A31" s="120"/>
      <c r="B31" s="121"/>
      <c r="C31" s="172" t="s">
        <v>537</v>
      </c>
      <c r="D31" s="173"/>
      <c r="E31" s="173"/>
      <c r="F31" s="173"/>
      <c r="G31" s="174"/>
      <c r="I31" s="122"/>
      <c r="K31" s="122"/>
      <c r="L31" s="123" t="s">
        <v>537</v>
      </c>
      <c r="O31" s="10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</row>
    <row r="32" spans="1:104" ht="33.75" x14ac:dyDescent="0.2">
      <c r="A32" s="120"/>
      <c r="B32" s="121"/>
      <c r="C32" s="172" t="s">
        <v>538</v>
      </c>
      <c r="D32" s="173"/>
      <c r="E32" s="173"/>
      <c r="F32" s="173"/>
      <c r="G32" s="174"/>
      <c r="I32" s="122"/>
      <c r="K32" s="122"/>
      <c r="L32" s="123" t="s">
        <v>538</v>
      </c>
      <c r="O32" s="10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</row>
    <row r="33" spans="1:104" x14ac:dyDescent="0.2">
      <c r="A33" s="120"/>
      <c r="B33" s="121"/>
      <c r="C33" s="172" t="s">
        <v>539</v>
      </c>
      <c r="D33" s="173"/>
      <c r="E33" s="173"/>
      <c r="F33" s="173"/>
      <c r="G33" s="174"/>
      <c r="I33" s="122"/>
      <c r="K33" s="122"/>
      <c r="L33" s="123" t="s">
        <v>539</v>
      </c>
      <c r="O33" s="10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</row>
    <row r="34" spans="1:104" ht="33.75" x14ac:dyDescent="0.2">
      <c r="A34" s="120"/>
      <c r="B34" s="121"/>
      <c r="C34" s="172" t="s">
        <v>540</v>
      </c>
      <c r="D34" s="173"/>
      <c r="E34" s="173"/>
      <c r="F34" s="173"/>
      <c r="G34" s="174"/>
      <c r="I34" s="122"/>
      <c r="K34" s="122"/>
      <c r="L34" s="123" t="s">
        <v>540</v>
      </c>
      <c r="O34" s="10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</row>
    <row r="35" spans="1:104" ht="22.5" x14ac:dyDescent="0.2">
      <c r="A35" s="120"/>
      <c r="B35" s="121"/>
      <c r="C35" s="172" t="s">
        <v>541</v>
      </c>
      <c r="D35" s="173"/>
      <c r="E35" s="173"/>
      <c r="F35" s="173"/>
      <c r="G35" s="174"/>
      <c r="I35" s="122"/>
      <c r="K35" s="122"/>
      <c r="L35" s="123" t="s">
        <v>541</v>
      </c>
      <c r="O35" s="10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</row>
    <row r="36" spans="1:104" ht="22.5" x14ac:dyDescent="0.2">
      <c r="A36" s="120"/>
      <c r="B36" s="121"/>
      <c r="C36" s="172" t="s">
        <v>542</v>
      </c>
      <c r="D36" s="173"/>
      <c r="E36" s="173"/>
      <c r="F36" s="173"/>
      <c r="G36" s="174"/>
      <c r="I36" s="122"/>
      <c r="K36" s="122"/>
      <c r="L36" s="123" t="s">
        <v>542</v>
      </c>
      <c r="O36" s="10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</row>
    <row r="37" spans="1:104" x14ac:dyDescent="0.2">
      <c r="A37" s="120"/>
      <c r="B37" s="121"/>
      <c r="C37" s="172" t="s">
        <v>543</v>
      </c>
      <c r="D37" s="173"/>
      <c r="E37" s="173"/>
      <c r="F37" s="173"/>
      <c r="G37" s="174"/>
      <c r="I37" s="122"/>
      <c r="K37" s="122"/>
      <c r="L37" s="123" t="s">
        <v>543</v>
      </c>
      <c r="O37" s="10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</row>
    <row r="38" spans="1:104" ht="13.5" thickBot="1" x14ac:dyDescent="0.25">
      <c r="A38" s="120"/>
      <c r="B38" s="121"/>
      <c r="C38" s="172" t="s">
        <v>544</v>
      </c>
      <c r="D38" s="173"/>
      <c r="E38" s="173"/>
      <c r="F38" s="173"/>
      <c r="G38" s="174"/>
      <c r="I38" s="122"/>
      <c r="K38" s="122"/>
      <c r="L38" s="123" t="s">
        <v>544</v>
      </c>
      <c r="O38" s="10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</row>
    <row r="39" spans="1:104" ht="13.5" thickBot="1" x14ac:dyDescent="0.25">
      <c r="A39" s="110">
        <v>8</v>
      </c>
      <c r="B39" s="111" t="s">
        <v>545</v>
      </c>
      <c r="C39" s="112" t="s">
        <v>546</v>
      </c>
      <c r="D39" s="113" t="s">
        <v>508</v>
      </c>
      <c r="E39" s="175">
        <v>1</v>
      </c>
      <c r="F39" s="177"/>
      <c r="G39" s="176">
        <f>E39*F39</f>
        <v>0</v>
      </c>
      <c r="H39" s="117">
        <v>0</v>
      </c>
      <c r="I39" s="118">
        <f>E39*H39</f>
        <v>0</v>
      </c>
      <c r="J39" s="117"/>
      <c r="K39" s="118">
        <f>E39*J39</f>
        <v>0</v>
      </c>
      <c r="O39" s="109"/>
      <c r="Z39" s="119"/>
      <c r="AA39" s="119">
        <v>12</v>
      </c>
      <c r="AB39" s="119">
        <v>0</v>
      </c>
      <c r="AC39" s="119">
        <v>7</v>
      </c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CA39" s="119">
        <v>12</v>
      </c>
      <c r="CB39" s="119">
        <v>0</v>
      </c>
      <c r="CZ39" s="76">
        <v>1</v>
      </c>
    </row>
    <row r="40" spans="1:104" ht="22.5" x14ac:dyDescent="0.2">
      <c r="A40" s="120"/>
      <c r="B40" s="121"/>
      <c r="C40" s="172" t="s">
        <v>547</v>
      </c>
      <c r="D40" s="173"/>
      <c r="E40" s="173"/>
      <c r="F40" s="173"/>
      <c r="G40" s="174"/>
      <c r="I40" s="122"/>
      <c r="K40" s="122"/>
      <c r="L40" s="123" t="s">
        <v>547</v>
      </c>
      <c r="O40" s="10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</row>
    <row r="41" spans="1:104" x14ac:dyDescent="0.2">
      <c r="A41" s="120"/>
      <c r="B41" s="121"/>
      <c r="C41" s="172" t="s">
        <v>548</v>
      </c>
      <c r="D41" s="173"/>
      <c r="E41" s="173"/>
      <c r="F41" s="173"/>
      <c r="G41" s="174"/>
      <c r="I41" s="122"/>
      <c r="K41" s="122"/>
      <c r="L41" s="123" t="s">
        <v>548</v>
      </c>
      <c r="O41" s="10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</row>
    <row r="42" spans="1:104" x14ac:dyDescent="0.2">
      <c r="A42" s="130" t="s">
        <v>36</v>
      </c>
      <c r="B42" s="131" t="s">
        <v>523</v>
      </c>
      <c r="C42" s="132" t="s">
        <v>524</v>
      </c>
      <c r="D42" s="133"/>
      <c r="E42" s="134"/>
      <c r="F42" s="134"/>
      <c r="G42" s="135">
        <f>SUM(G21:G41)</f>
        <v>0</v>
      </c>
      <c r="H42" s="136"/>
      <c r="I42" s="137">
        <f>SUM(I21:I41)</f>
        <v>0</v>
      </c>
      <c r="J42" s="138"/>
      <c r="K42" s="137">
        <f>SUM(K21:K41)</f>
        <v>0</v>
      </c>
      <c r="O42" s="109"/>
      <c r="X42" s="139">
        <f>K42</f>
        <v>0</v>
      </c>
      <c r="Y42" s="139">
        <f>I42</f>
        <v>0</v>
      </c>
      <c r="Z42" s="140">
        <f>G42</f>
        <v>0</v>
      </c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41"/>
      <c r="BB42" s="141"/>
      <c r="BC42" s="141"/>
      <c r="BD42" s="141"/>
      <c r="BE42" s="141"/>
      <c r="BF42" s="141"/>
      <c r="BG42" s="119"/>
      <c r="BH42" s="119"/>
      <c r="BI42" s="119"/>
      <c r="BJ42" s="119"/>
      <c r="BK42" s="119"/>
    </row>
    <row r="43" spans="1:104" ht="14.25" customHeight="1" thickBot="1" x14ac:dyDescent="0.25">
      <c r="A43" s="101" t="s">
        <v>32</v>
      </c>
      <c r="B43" s="102" t="s">
        <v>549</v>
      </c>
      <c r="C43" s="103" t="s">
        <v>42</v>
      </c>
      <c r="D43" s="104"/>
      <c r="E43" s="105"/>
      <c r="F43" s="105"/>
      <c r="G43" s="106"/>
      <c r="H43" s="107"/>
      <c r="I43" s="108"/>
      <c r="J43" s="107"/>
      <c r="K43" s="108"/>
      <c r="O43" s="109"/>
    </row>
    <row r="44" spans="1:104" ht="13.5" thickBot="1" x14ac:dyDescent="0.25">
      <c r="A44" s="110">
        <v>9</v>
      </c>
      <c r="B44" s="111" t="s">
        <v>550</v>
      </c>
      <c r="C44" s="112" t="s">
        <v>551</v>
      </c>
      <c r="D44" s="113" t="s">
        <v>508</v>
      </c>
      <c r="E44" s="175">
        <v>1</v>
      </c>
      <c r="F44" s="177"/>
      <c r="G44" s="176">
        <f>E44*F44</f>
        <v>0</v>
      </c>
      <c r="H44" s="117">
        <v>0</v>
      </c>
      <c r="I44" s="118">
        <f>E44*H44</f>
        <v>0</v>
      </c>
      <c r="J44" s="117"/>
      <c r="K44" s="118">
        <f>E44*J44</f>
        <v>0</v>
      </c>
      <c r="O44" s="109"/>
      <c r="Z44" s="119"/>
      <c r="AA44" s="119">
        <v>12</v>
      </c>
      <c r="AB44" s="119">
        <v>0</v>
      </c>
      <c r="AC44" s="119">
        <v>8</v>
      </c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CA44" s="119">
        <v>12</v>
      </c>
      <c r="CB44" s="119">
        <v>0</v>
      </c>
      <c r="CZ44" s="76">
        <v>1</v>
      </c>
    </row>
    <row r="45" spans="1:104" ht="57" thickBot="1" x14ac:dyDescent="0.25">
      <c r="A45" s="120"/>
      <c r="B45" s="121"/>
      <c r="C45" s="172" t="s">
        <v>552</v>
      </c>
      <c r="D45" s="173"/>
      <c r="E45" s="173"/>
      <c r="F45" s="173"/>
      <c r="G45" s="174"/>
      <c r="I45" s="122"/>
      <c r="K45" s="122"/>
      <c r="L45" s="123" t="s">
        <v>552</v>
      </c>
      <c r="O45" s="10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</row>
    <row r="46" spans="1:104" ht="23.25" thickBot="1" x14ac:dyDescent="0.25">
      <c r="A46" s="110">
        <v>10</v>
      </c>
      <c r="B46" s="111" t="s">
        <v>553</v>
      </c>
      <c r="C46" s="112" t="s">
        <v>554</v>
      </c>
      <c r="D46" s="113" t="s">
        <v>508</v>
      </c>
      <c r="E46" s="175">
        <v>1</v>
      </c>
      <c r="F46" s="177"/>
      <c r="G46" s="176">
        <f>E46*F46</f>
        <v>0</v>
      </c>
      <c r="H46" s="117">
        <v>0</v>
      </c>
      <c r="I46" s="118">
        <f>E46*H46</f>
        <v>0</v>
      </c>
      <c r="J46" s="117"/>
      <c r="K46" s="118">
        <f>E46*J46</f>
        <v>0</v>
      </c>
      <c r="O46" s="109"/>
      <c r="Z46" s="119"/>
      <c r="AA46" s="119">
        <v>12</v>
      </c>
      <c r="AB46" s="119">
        <v>0</v>
      </c>
      <c r="AC46" s="119">
        <v>9</v>
      </c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CA46" s="119">
        <v>12</v>
      </c>
      <c r="CB46" s="119">
        <v>0</v>
      </c>
      <c r="CZ46" s="76">
        <v>1</v>
      </c>
    </row>
    <row r="47" spans="1:104" ht="22.5" x14ac:dyDescent="0.2">
      <c r="A47" s="120"/>
      <c r="B47" s="121"/>
      <c r="C47" s="172" t="s">
        <v>555</v>
      </c>
      <c r="D47" s="173"/>
      <c r="E47" s="173"/>
      <c r="F47" s="173"/>
      <c r="G47" s="174"/>
      <c r="I47" s="122"/>
      <c r="K47" s="122"/>
      <c r="L47" s="123" t="s">
        <v>555</v>
      </c>
      <c r="O47" s="10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</row>
    <row r="48" spans="1:104" ht="23.25" thickBot="1" x14ac:dyDescent="0.25">
      <c r="A48" s="120"/>
      <c r="B48" s="121"/>
      <c r="C48" s="172" t="s">
        <v>556</v>
      </c>
      <c r="D48" s="173"/>
      <c r="E48" s="173"/>
      <c r="F48" s="173"/>
      <c r="G48" s="174"/>
      <c r="I48" s="122"/>
      <c r="K48" s="122"/>
      <c r="L48" s="123" t="s">
        <v>556</v>
      </c>
      <c r="O48" s="10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</row>
    <row r="49" spans="1:104" ht="13.5" thickBot="1" x14ac:dyDescent="0.25">
      <c r="A49" s="110">
        <v>11</v>
      </c>
      <c r="B49" s="111" t="s">
        <v>557</v>
      </c>
      <c r="C49" s="112" t="s">
        <v>558</v>
      </c>
      <c r="D49" s="113" t="s">
        <v>508</v>
      </c>
      <c r="E49" s="175">
        <v>1</v>
      </c>
      <c r="F49" s="177"/>
      <c r="G49" s="176">
        <f>E49*F49</f>
        <v>0</v>
      </c>
      <c r="H49" s="117">
        <v>0</v>
      </c>
      <c r="I49" s="118">
        <f>E49*H49</f>
        <v>0</v>
      </c>
      <c r="J49" s="117"/>
      <c r="K49" s="118">
        <f>E49*J49</f>
        <v>0</v>
      </c>
      <c r="O49" s="109"/>
      <c r="Z49" s="119"/>
      <c r="AA49" s="119">
        <v>12</v>
      </c>
      <c r="AB49" s="119">
        <v>0</v>
      </c>
      <c r="AC49" s="119">
        <v>10</v>
      </c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CA49" s="119">
        <v>12</v>
      </c>
      <c r="CB49" s="119">
        <v>0</v>
      </c>
      <c r="CZ49" s="76">
        <v>1</v>
      </c>
    </row>
    <row r="50" spans="1:104" x14ac:dyDescent="0.2">
      <c r="A50" s="120"/>
      <c r="B50" s="121"/>
      <c r="C50" s="172" t="s">
        <v>559</v>
      </c>
      <c r="D50" s="173"/>
      <c r="E50" s="173"/>
      <c r="F50" s="173"/>
      <c r="G50" s="174"/>
      <c r="I50" s="122"/>
      <c r="K50" s="122"/>
      <c r="L50" s="123" t="s">
        <v>559</v>
      </c>
      <c r="O50" s="10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</row>
    <row r="51" spans="1:104" x14ac:dyDescent="0.2">
      <c r="A51" s="120"/>
      <c r="B51" s="121"/>
      <c r="C51" s="172" t="s">
        <v>560</v>
      </c>
      <c r="D51" s="173"/>
      <c r="E51" s="173"/>
      <c r="F51" s="173"/>
      <c r="G51" s="174"/>
      <c r="I51" s="122"/>
      <c r="K51" s="122"/>
      <c r="L51" s="123" t="s">
        <v>560</v>
      </c>
      <c r="O51" s="10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</row>
    <row r="52" spans="1:104" x14ac:dyDescent="0.2">
      <c r="A52" s="120"/>
      <c r="B52" s="121"/>
      <c r="C52" s="172" t="s">
        <v>561</v>
      </c>
      <c r="D52" s="173"/>
      <c r="E52" s="173"/>
      <c r="F52" s="173"/>
      <c r="G52" s="174"/>
      <c r="I52" s="122"/>
      <c r="K52" s="122"/>
      <c r="L52" s="123" t="s">
        <v>561</v>
      </c>
      <c r="O52" s="10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</row>
    <row r="53" spans="1:104" ht="13.5" thickBot="1" x14ac:dyDescent="0.25">
      <c r="A53" s="120"/>
      <c r="B53" s="121"/>
      <c r="C53" s="172" t="s">
        <v>562</v>
      </c>
      <c r="D53" s="173"/>
      <c r="E53" s="173"/>
      <c r="F53" s="173"/>
      <c r="G53" s="174"/>
      <c r="I53" s="122"/>
      <c r="K53" s="122"/>
      <c r="L53" s="123" t="s">
        <v>562</v>
      </c>
      <c r="O53" s="10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</row>
    <row r="54" spans="1:104" ht="13.5" thickBot="1" x14ac:dyDescent="0.25">
      <c r="A54" s="110">
        <v>12</v>
      </c>
      <c r="B54" s="111" t="s">
        <v>563</v>
      </c>
      <c r="C54" s="112" t="s">
        <v>564</v>
      </c>
      <c r="D54" s="113" t="s">
        <v>508</v>
      </c>
      <c r="E54" s="175">
        <v>1</v>
      </c>
      <c r="F54" s="177"/>
      <c r="G54" s="176">
        <f>E54*F54</f>
        <v>0</v>
      </c>
      <c r="H54" s="117">
        <v>0</v>
      </c>
      <c r="I54" s="118">
        <f>E54*H54</f>
        <v>0</v>
      </c>
      <c r="J54" s="117"/>
      <c r="K54" s="118">
        <f>E54*J54</f>
        <v>0</v>
      </c>
      <c r="O54" s="109"/>
      <c r="Z54" s="119"/>
      <c r="AA54" s="119">
        <v>12</v>
      </c>
      <c r="AB54" s="119">
        <v>0</v>
      </c>
      <c r="AC54" s="119">
        <v>11</v>
      </c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CA54" s="119">
        <v>12</v>
      </c>
      <c r="CB54" s="119">
        <v>0</v>
      </c>
      <c r="CZ54" s="76">
        <v>1</v>
      </c>
    </row>
    <row r="55" spans="1:104" ht="23.25" thickBot="1" x14ac:dyDescent="0.25">
      <c r="A55" s="120"/>
      <c r="B55" s="121"/>
      <c r="C55" s="172" t="s">
        <v>565</v>
      </c>
      <c r="D55" s="173"/>
      <c r="E55" s="173"/>
      <c r="F55" s="173"/>
      <c r="G55" s="174"/>
      <c r="I55" s="122"/>
      <c r="K55" s="122"/>
      <c r="L55" s="123" t="s">
        <v>565</v>
      </c>
      <c r="O55" s="10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</row>
    <row r="56" spans="1:104" ht="13.5" thickBot="1" x14ac:dyDescent="0.25">
      <c r="A56" s="110">
        <v>13</v>
      </c>
      <c r="B56" s="111" t="s">
        <v>566</v>
      </c>
      <c r="C56" s="112" t="s">
        <v>567</v>
      </c>
      <c r="D56" s="113" t="s">
        <v>508</v>
      </c>
      <c r="E56" s="175">
        <v>1</v>
      </c>
      <c r="F56" s="177"/>
      <c r="G56" s="176">
        <f>E56*F56</f>
        <v>0</v>
      </c>
      <c r="H56" s="117">
        <v>0</v>
      </c>
      <c r="I56" s="118">
        <f>E56*H56</f>
        <v>0</v>
      </c>
      <c r="J56" s="117"/>
      <c r="K56" s="118">
        <f>E56*J56</f>
        <v>0</v>
      </c>
      <c r="O56" s="109"/>
      <c r="Z56" s="119"/>
      <c r="AA56" s="119">
        <v>12</v>
      </c>
      <c r="AB56" s="119">
        <v>0</v>
      </c>
      <c r="AC56" s="119">
        <v>12</v>
      </c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CA56" s="119">
        <v>12</v>
      </c>
      <c r="CB56" s="119">
        <v>0</v>
      </c>
      <c r="CZ56" s="76">
        <v>1</v>
      </c>
    </row>
    <row r="57" spans="1:104" x14ac:dyDescent="0.2">
      <c r="A57" s="120"/>
      <c r="B57" s="121"/>
      <c r="C57" s="172" t="s">
        <v>568</v>
      </c>
      <c r="D57" s="173"/>
      <c r="E57" s="173"/>
      <c r="F57" s="173"/>
      <c r="G57" s="174"/>
      <c r="I57" s="122"/>
      <c r="K57" s="122"/>
      <c r="L57" s="123" t="s">
        <v>568</v>
      </c>
      <c r="O57" s="10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</row>
    <row r="58" spans="1:104" ht="23.25" thickBot="1" x14ac:dyDescent="0.25">
      <c r="A58" s="120"/>
      <c r="B58" s="121"/>
      <c r="C58" s="172" t="s">
        <v>569</v>
      </c>
      <c r="D58" s="173"/>
      <c r="E58" s="173"/>
      <c r="F58" s="173"/>
      <c r="G58" s="174"/>
      <c r="I58" s="122"/>
      <c r="K58" s="122"/>
      <c r="L58" s="123" t="s">
        <v>569</v>
      </c>
      <c r="O58" s="10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</row>
    <row r="59" spans="1:104" ht="13.5" thickBot="1" x14ac:dyDescent="0.25">
      <c r="A59" s="110">
        <v>14</v>
      </c>
      <c r="B59" s="111" t="s">
        <v>570</v>
      </c>
      <c r="C59" s="112" t="s">
        <v>571</v>
      </c>
      <c r="D59" s="113" t="s">
        <v>508</v>
      </c>
      <c r="E59" s="175">
        <v>1</v>
      </c>
      <c r="F59" s="177"/>
      <c r="G59" s="176">
        <f>E59*F59</f>
        <v>0</v>
      </c>
      <c r="H59" s="117">
        <v>0</v>
      </c>
      <c r="I59" s="118">
        <f>E59*H59</f>
        <v>0</v>
      </c>
      <c r="J59" s="117"/>
      <c r="K59" s="118">
        <f>E59*J59</f>
        <v>0</v>
      </c>
      <c r="O59" s="109"/>
      <c r="Z59" s="119"/>
      <c r="AA59" s="119">
        <v>12</v>
      </c>
      <c r="AB59" s="119">
        <v>0</v>
      </c>
      <c r="AC59" s="119">
        <v>13</v>
      </c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CA59" s="119">
        <v>12</v>
      </c>
      <c r="CB59" s="119">
        <v>0</v>
      </c>
      <c r="CZ59" s="76">
        <v>1</v>
      </c>
    </row>
    <row r="60" spans="1:104" ht="33.75" x14ac:dyDescent="0.2">
      <c r="A60" s="120"/>
      <c r="B60" s="121"/>
      <c r="C60" s="172" t="s">
        <v>572</v>
      </c>
      <c r="D60" s="173"/>
      <c r="E60" s="173"/>
      <c r="F60" s="173"/>
      <c r="G60" s="174"/>
      <c r="I60" s="122"/>
      <c r="K60" s="122"/>
      <c r="L60" s="123" t="s">
        <v>572</v>
      </c>
      <c r="O60" s="10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</row>
    <row r="61" spans="1:104" ht="13.5" thickBot="1" x14ac:dyDescent="0.25">
      <c r="A61" s="120"/>
      <c r="B61" s="121"/>
      <c r="C61" s="172" t="s">
        <v>573</v>
      </c>
      <c r="D61" s="173"/>
      <c r="E61" s="173"/>
      <c r="F61" s="173"/>
      <c r="G61" s="174"/>
      <c r="I61" s="122"/>
      <c r="K61" s="122"/>
      <c r="L61" s="123" t="s">
        <v>573</v>
      </c>
      <c r="O61" s="10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</row>
    <row r="62" spans="1:104" ht="13.5" thickBot="1" x14ac:dyDescent="0.25">
      <c r="A62" s="110">
        <v>15</v>
      </c>
      <c r="B62" s="111" t="s">
        <v>574</v>
      </c>
      <c r="C62" s="112" t="s">
        <v>575</v>
      </c>
      <c r="D62" s="113" t="s">
        <v>508</v>
      </c>
      <c r="E62" s="175">
        <v>1</v>
      </c>
      <c r="F62" s="177"/>
      <c r="G62" s="176">
        <f>E62*F62</f>
        <v>0</v>
      </c>
      <c r="H62" s="117">
        <v>0</v>
      </c>
      <c r="I62" s="118">
        <f>E62*H62</f>
        <v>0</v>
      </c>
      <c r="J62" s="117"/>
      <c r="K62" s="118">
        <f>E62*J62</f>
        <v>0</v>
      </c>
      <c r="O62" s="109"/>
      <c r="Z62" s="119"/>
      <c r="AA62" s="119">
        <v>12</v>
      </c>
      <c r="AB62" s="119">
        <v>0</v>
      </c>
      <c r="AC62" s="119">
        <v>14</v>
      </c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19"/>
      <c r="BE62" s="119"/>
      <c r="BF62" s="119"/>
      <c r="BG62" s="119"/>
      <c r="BH62" s="119"/>
      <c r="BI62" s="119"/>
      <c r="BJ62" s="119"/>
      <c r="BK62" s="119"/>
      <c r="CA62" s="119">
        <v>12</v>
      </c>
      <c r="CB62" s="119">
        <v>0</v>
      </c>
      <c r="CZ62" s="76">
        <v>1</v>
      </c>
    </row>
    <row r="63" spans="1:104" x14ac:dyDescent="0.2">
      <c r="A63" s="120"/>
      <c r="B63" s="121"/>
      <c r="C63" s="172" t="s">
        <v>576</v>
      </c>
      <c r="D63" s="173"/>
      <c r="E63" s="173"/>
      <c r="F63" s="173"/>
      <c r="G63" s="174"/>
      <c r="I63" s="122"/>
      <c r="K63" s="122"/>
      <c r="L63" s="123" t="s">
        <v>576</v>
      </c>
      <c r="O63" s="10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</row>
    <row r="64" spans="1:104" ht="23.25" thickBot="1" x14ac:dyDescent="0.25">
      <c r="A64" s="120"/>
      <c r="B64" s="121"/>
      <c r="C64" s="172" t="s">
        <v>577</v>
      </c>
      <c r="D64" s="173"/>
      <c r="E64" s="173"/>
      <c r="F64" s="173"/>
      <c r="G64" s="174"/>
      <c r="I64" s="122"/>
      <c r="K64" s="122"/>
      <c r="L64" s="123" t="s">
        <v>577</v>
      </c>
      <c r="O64" s="10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K64" s="119"/>
    </row>
    <row r="65" spans="1:104" ht="13.5" thickBot="1" x14ac:dyDescent="0.25">
      <c r="A65" s="110">
        <v>16</v>
      </c>
      <c r="B65" s="111" t="s">
        <v>578</v>
      </c>
      <c r="C65" s="112" t="s">
        <v>579</v>
      </c>
      <c r="D65" s="113" t="s">
        <v>508</v>
      </c>
      <c r="E65" s="175">
        <v>1</v>
      </c>
      <c r="F65" s="177"/>
      <c r="G65" s="176">
        <f>E65*F65</f>
        <v>0</v>
      </c>
      <c r="H65" s="117">
        <v>0</v>
      </c>
      <c r="I65" s="118">
        <f>E65*H65</f>
        <v>0</v>
      </c>
      <c r="J65" s="117"/>
      <c r="K65" s="118">
        <f>E65*J65</f>
        <v>0</v>
      </c>
      <c r="O65" s="109"/>
      <c r="Z65" s="119"/>
      <c r="AA65" s="119">
        <v>12</v>
      </c>
      <c r="AB65" s="119">
        <v>0</v>
      </c>
      <c r="AC65" s="119">
        <v>15</v>
      </c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  <c r="BA65" s="119"/>
      <c r="BB65" s="119"/>
      <c r="BC65" s="119"/>
      <c r="BD65" s="119"/>
      <c r="BE65" s="119"/>
      <c r="BF65" s="119"/>
      <c r="BG65" s="119"/>
      <c r="BH65" s="119"/>
      <c r="BI65" s="119"/>
      <c r="BJ65" s="119"/>
      <c r="BK65" s="119"/>
      <c r="CA65" s="119">
        <v>12</v>
      </c>
      <c r="CB65" s="119">
        <v>0</v>
      </c>
      <c r="CZ65" s="76">
        <v>1</v>
      </c>
    </row>
    <row r="66" spans="1:104" ht="33.75" x14ac:dyDescent="0.2">
      <c r="A66" s="120"/>
      <c r="B66" s="121"/>
      <c r="C66" s="172" t="s">
        <v>580</v>
      </c>
      <c r="D66" s="173"/>
      <c r="E66" s="173"/>
      <c r="F66" s="173"/>
      <c r="G66" s="174"/>
      <c r="I66" s="122"/>
      <c r="K66" s="122"/>
      <c r="L66" s="123" t="s">
        <v>580</v>
      </c>
      <c r="O66" s="10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</row>
    <row r="67" spans="1:104" x14ac:dyDescent="0.2">
      <c r="A67" s="120"/>
      <c r="B67" s="121"/>
      <c r="C67" s="172" t="s">
        <v>581</v>
      </c>
      <c r="D67" s="173"/>
      <c r="E67" s="173"/>
      <c r="F67" s="173"/>
      <c r="G67" s="174"/>
      <c r="I67" s="122"/>
      <c r="K67" s="122"/>
      <c r="L67" s="123" t="s">
        <v>581</v>
      </c>
      <c r="O67" s="10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</row>
    <row r="68" spans="1:104" x14ac:dyDescent="0.2">
      <c r="A68" s="130" t="s">
        <v>36</v>
      </c>
      <c r="B68" s="131" t="s">
        <v>549</v>
      </c>
      <c r="C68" s="132" t="s">
        <v>42</v>
      </c>
      <c r="D68" s="133"/>
      <c r="E68" s="134"/>
      <c r="F68" s="134"/>
      <c r="G68" s="135">
        <f>SUM(G43:G67)</f>
        <v>0</v>
      </c>
      <c r="H68" s="136"/>
      <c r="I68" s="137">
        <f>SUM(I43:I67)</f>
        <v>0</v>
      </c>
      <c r="J68" s="138"/>
      <c r="K68" s="137">
        <f>SUM(K43:K67)</f>
        <v>0</v>
      </c>
      <c r="O68" s="109"/>
      <c r="X68" s="139">
        <f>K68</f>
        <v>0</v>
      </c>
      <c r="Y68" s="139">
        <f>I68</f>
        <v>0</v>
      </c>
      <c r="Z68" s="140">
        <f>G68</f>
        <v>0</v>
      </c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41"/>
      <c r="BB68" s="141"/>
      <c r="BC68" s="141"/>
      <c r="BD68" s="141"/>
      <c r="BE68" s="141"/>
      <c r="BF68" s="141"/>
      <c r="BG68" s="119"/>
      <c r="BH68" s="119"/>
      <c r="BI68" s="119"/>
      <c r="BJ68" s="119"/>
      <c r="BK68" s="119"/>
    </row>
    <row r="69" spans="1:104" x14ac:dyDescent="0.2">
      <c r="A69" s="142" t="s">
        <v>37</v>
      </c>
      <c r="B69" s="143" t="s">
        <v>38</v>
      </c>
      <c r="C69" s="144"/>
      <c r="D69" s="145"/>
      <c r="E69" s="146"/>
      <c r="F69" s="146"/>
      <c r="G69" s="147">
        <f>SUM(Z7:Z69)</f>
        <v>0</v>
      </c>
      <c r="H69" s="148"/>
      <c r="I69" s="149">
        <f>SUM(Y7:Y69)</f>
        <v>0</v>
      </c>
      <c r="J69" s="148"/>
      <c r="K69" s="149">
        <f>SUM(X7:X69)</f>
        <v>0</v>
      </c>
      <c r="O69" s="109"/>
      <c r="BA69" s="150"/>
      <c r="BB69" s="150"/>
      <c r="BC69" s="150"/>
      <c r="BD69" s="150"/>
      <c r="BE69" s="150"/>
      <c r="BF69" s="150"/>
    </row>
    <row r="70" spans="1:104" x14ac:dyDescent="0.2">
      <c r="E70" s="76"/>
    </row>
    <row r="71" spans="1:104" x14ac:dyDescent="0.2">
      <c r="A71" s="151"/>
      <c r="E71" s="76"/>
    </row>
    <row r="72" spans="1:104" x14ac:dyDescent="0.2">
      <c r="E72" s="76"/>
    </row>
    <row r="73" spans="1:104" x14ac:dyDescent="0.2">
      <c r="E73" s="76"/>
    </row>
    <row r="74" spans="1:104" x14ac:dyDescent="0.2">
      <c r="E74" s="76"/>
    </row>
    <row r="75" spans="1:104" x14ac:dyDescent="0.2">
      <c r="E75" s="76"/>
    </row>
    <row r="76" spans="1:104" x14ac:dyDescent="0.2">
      <c r="E76" s="76"/>
    </row>
    <row r="77" spans="1:104" x14ac:dyDescent="0.2">
      <c r="E77" s="76"/>
    </row>
    <row r="78" spans="1:104" x14ac:dyDescent="0.2">
      <c r="E78" s="76"/>
    </row>
    <row r="79" spans="1:104" x14ac:dyDescent="0.2">
      <c r="E79" s="76"/>
    </row>
    <row r="80" spans="1:104" x14ac:dyDescent="0.2">
      <c r="E80" s="76"/>
    </row>
    <row r="81" spans="5:5" x14ac:dyDescent="0.2">
      <c r="E81" s="76"/>
    </row>
    <row r="82" spans="5:5" x14ac:dyDescent="0.2">
      <c r="E82" s="76"/>
    </row>
    <row r="83" spans="5:5" x14ac:dyDescent="0.2">
      <c r="E83" s="76"/>
    </row>
    <row r="84" spans="5:5" x14ac:dyDescent="0.2">
      <c r="E84" s="76"/>
    </row>
    <row r="85" spans="5:5" x14ac:dyDescent="0.2">
      <c r="E85" s="76"/>
    </row>
    <row r="86" spans="5:5" x14ac:dyDescent="0.2">
      <c r="E86" s="76"/>
    </row>
    <row r="87" spans="5:5" x14ac:dyDescent="0.2">
      <c r="E87" s="76"/>
    </row>
    <row r="88" spans="5:5" x14ac:dyDescent="0.2">
      <c r="E88" s="76"/>
    </row>
    <row r="89" spans="5:5" x14ac:dyDescent="0.2">
      <c r="E89" s="76"/>
    </row>
    <row r="90" spans="5:5" x14ac:dyDescent="0.2">
      <c r="E90" s="76"/>
    </row>
    <row r="91" spans="5:5" x14ac:dyDescent="0.2">
      <c r="E91" s="76"/>
    </row>
    <row r="92" spans="5:5" x14ac:dyDescent="0.2">
      <c r="E92" s="76"/>
    </row>
    <row r="93" spans="5:5" x14ac:dyDescent="0.2">
      <c r="E93" s="76"/>
    </row>
    <row r="94" spans="5:5" x14ac:dyDescent="0.2">
      <c r="E94" s="76"/>
    </row>
    <row r="95" spans="5:5" x14ac:dyDescent="0.2">
      <c r="E95" s="76"/>
    </row>
    <row r="96" spans="5:5" x14ac:dyDescent="0.2">
      <c r="E96" s="76"/>
    </row>
    <row r="97" spans="5:5" x14ac:dyDescent="0.2">
      <c r="E97" s="76"/>
    </row>
    <row r="98" spans="5:5" x14ac:dyDescent="0.2">
      <c r="E98" s="76"/>
    </row>
    <row r="99" spans="5:5" x14ac:dyDescent="0.2">
      <c r="E99" s="76"/>
    </row>
    <row r="100" spans="5:5" x14ac:dyDescent="0.2">
      <c r="E100" s="76"/>
    </row>
    <row r="101" spans="5:5" x14ac:dyDescent="0.2">
      <c r="E101" s="76"/>
    </row>
    <row r="102" spans="5:5" x14ac:dyDescent="0.2">
      <c r="E102" s="76"/>
    </row>
    <row r="103" spans="5:5" x14ac:dyDescent="0.2">
      <c r="E103" s="76"/>
    </row>
    <row r="104" spans="5:5" x14ac:dyDescent="0.2">
      <c r="E104" s="76"/>
    </row>
    <row r="105" spans="5:5" x14ac:dyDescent="0.2">
      <c r="E105" s="76"/>
    </row>
    <row r="106" spans="5:5" x14ac:dyDescent="0.2">
      <c r="E106" s="76"/>
    </row>
    <row r="107" spans="5:5" x14ac:dyDescent="0.2">
      <c r="E107" s="76"/>
    </row>
    <row r="108" spans="5:5" x14ac:dyDescent="0.2">
      <c r="E108" s="76"/>
    </row>
    <row r="109" spans="5:5" x14ac:dyDescent="0.2">
      <c r="E109" s="76"/>
    </row>
    <row r="110" spans="5:5" x14ac:dyDescent="0.2">
      <c r="E110" s="76"/>
    </row>
    <row r="111" spans="5:5" x14ac:dyDescent="0.2">
      <c r="E111" s="76"/>
    </row>
    <row r="112" spans="5:5" x14ac:dyDescent="0.2">
      <c r="E112" s="76"/>
    </row>
    <row r="113" spans="1:7" x14ac:dyDescent="0.2">
      <c r="E113" s="76"/>
    </row>
    <row r="114" spans="1:7" x14ac:dyDescent="0.2">
      <c r="E114" s="76"/>
    </row>
    <row r="115" spans="1:7" x14ac:dyDescent="0.2">
      <c r="E115" s="76"/>
    </row>
    <row r="116" spans="1:7" x14ac:dyDescent="0.2">
      <c r="E116" s="76"/>
    </row>
    <row r="117" spans="1:7" x14ac:dyDescent="0.2">
      <c r="E117" s="76"/>
    </row>
    <row r="118" spans="1:7" x14ac:dyDescent="0.2">
      <c r="E118" s="76"/>
    </row>
    <row r="119" spans="1:7" x14ac:dyDescent="0.2">
      <c r="E119" s="76"/>
    </row>
    <row r="120" spans="1:7" x14ac:dyDescent="0.2">
      <c r="E120" s="76"/>
    </row>
    <row r="121" spans="1:7" x14ac:dyDescent="0.2">
      <c r="E121" s="76"/>
    </row>
    <row r="122" spans="1:7" x14ac:dyDescent="0.2">
      <c r="A122" s="152"/>
      <c r="B122" s="152"/>
    </row>
    <row r="123" spans="1:7" x14ac:dyDescent="0.2">
      <c r="C123" s="153"/>
      <c r="D123" s="153"/>
      <c r="E123" s="154"/>
      <c r="F123" s="153"/>
      <c r="G123" s="155"/>
    </row>
    <row r="124" spans="1:7" x14ac:dyDescent="0.2">
      <c r="A124" s="152"/>
      <c r="B124" s="152"/>
    </row>
    <row r="1041" spans="1:7" x14ac:dyDescent="0.2">
      <c r="A1041" s="156"/>
      <c r="B1041" s="157"/>
      <c r="C1041" s="158" t="s">
        <v>39</v>
      </c>
      <c r="D1041" s="159"/>
      <c r="F1041" s="95"/>
      <c r="G1041" s="122">
        <v>100000</v>
      </c>
    </row>
    <row r="1042" spans="1:7" x14ac:dyDescent="0.2">
      <c r="A1042" s="156"/>
      <c r="B1042" s="157"/>
      <c r="C1042" s="158" t="s">
        <v>40</v>
      </c>
      <c r="D1042" s="159"/>
      <c r="F1042" s="95"/>
      <c r="G1042" s="122">
        <v>100000</v>
      </c>
    </row>
    <row r="1043" spans="1:7" x14ac:dyDescent="0.2">
      <c r="A1043" s="156"/>
      <c r="B1043" s="157"/>
      <c r="C1043" s="158" t="s">
        <v>41</v>
      </c>
      <c r="D1043" s="159"/>
      <c r="F1043" s="95"/>
      <c r="G1043" s="122">
        <v>100000</v>
      </c>
    </row>
    <row r="1044" spans="1:7" x14ac:dyDescent="0.2">
      <c r="A1044" s="156"/>
      <c r="B1044" s="157"/>
      <c r="C1044" s="158" t="s">
        <v>42</v>
      </c>
      <c r="D1044" s="159"/>
      <c r="F1044" s="95"/>
      <c r="G1044" s="122">
        <v>100000</v>
      </c>
    </row>
    <row r="1045" spans="1:7" x14ac:dyDescent="0.2">
      <c r="A1045" s="156"/>
      <c r="B1045" s="157"/>
      <c r="C1045" s="158" t="s">
        <v>43</v>
      </c>
      <c r="D1045" s="159"/>
      <c r="F1045" s="95"/>
      <c r="G1045" s="122">
        <v>100000</v>
      </c>
    </row>
    <row r="1046" spans="1:7" x14ac:dyDescent="0.2">
      <c r="A1046" s="156"/>
      <c r="B1046" s="157"/>
      <c r="C1046" s="158" t="s">
        <v>44</v>
      </c>
      <c r="D1046" s="159"/>
      <c r="F1046" s="95"/>
      <c r="G1046" s="122">
        <v>100000</v>
      </c>
    </row>
    <row r="1047" spans="1:7" x14ac:dyDescent="0.2">
      <c r="A1047" s="156"/>
      <c r="B1047" s="157"/>
      <c r="C1047" s="158" t="s">
        <v>45</v>
      </c>
      <c r="D1047" s="159"/>
      <c r="F1047" s="95"/>
      <c r="G1047" s="122">
        <v>100000</v>
      </c>
    </row>
  </sheetData>
  <mergeCells count="39">
    <mergeCell ref="C66:G66"/>
    <mergeCell ref="C67:G67"/>
    <mergeCell ref="C57:G57"/>
    <mergeCell ref="C58:G58"/>
    <mergeCell ref="C61:G61"/>
    <mergeCell ref="C63:G63"/>
    <mergeCell ref="C64:G64"/>
    <mergeCell ref="C26:G26"/>
    <mergeCell ref="C27:G27"/>
    <mergeCell ref="C28:G28"/>
    <mergeCell ref="C29:G29"/>
    <mergeCell ref="C60:G60"/>
    <mergeCell ref="C38:G38"/>
    <mergeCell ref="C40:G40"/>
    <mergeCell ref="C41:G41"/>
    <mergeCell ref="C45:G45"/>
    <mergeCell ref="C47:G47"/>
    <mergeCell ref="C48:G48"/>
    <mergeCell ref="C50:G50"/>
    <mergeCell ref="C51:G51"/>
    <mergeCell ref="C52:G52"/>
    <mergeCell ref="C53:G53"/>
    <mergeCell ref="C55:G55"/>
    <mergeCell ref="C34:G34"/>
    <mergeCell ref="C35:G35"/>
    <mergeCell ref="C36:G36"/>
    <mergeCell ref="C37:G37"/>
    <mergeCell ref="A1:G1"/>
    <mergeCell ref="C9:G9"/>
    <mergeCell ref="C10:G10"/>
    <mergeCell ref="C11:G11"/>
    <mergeCell ref="C30:G30"/>
    <mergeCell ref="C31:G31"/>
    <mergeCell ref="C32:G32"/>
    <mergeCell ref="C33:G33"/>
    <mergeCell ref="C15:G15"/>
    <mergeCell ref="C16:G16"/>
    <mergeCell ref="C19:G19"/>
    <mergeCell ref="C23:G23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62</vt:i4>
      </vt:variant>
    </vt:vector>
  </HeadingPairs>
  <TitlesOfParts>
    <vt:vector size="66" baseType="lpstr">
      <vt:lpstr>Stavba</vt:lpstr>
      <vt:lpstr>SO01 Dopravní řešení </vt:lpstr>
      <vt:lpstr>SO02 Veřejné osvětlení  </vt:lpstr>
      <vt:lpstr>VRN  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'SO01 Dopravní řešení '!Názvy_tisku</vt:lpstr>
      <vt:lpstr>'SO02 Veřejné osvětlení  '!Názvy_tisku</vt:lpstr>
      <vt:lpstr>'VRN  '!Názvy_tisku</vt:lpstr>
      <vt:lpstr>Stavba!Objednatel</vt:lpstr>
      <vt:lpstr>Stavba!Objekt</vt:lpstr>
      <vt:lpstr>'SO01 Dopravní řešení '!Oblast_tisku</vt:lpstr>
      <vt:lpstr>'SO02 Veřejné osvětlení  '!Oblast_tisku</vt:lpstr>
      <vt:lpstr>Stavba!Oblast_tisku</vt:lpstr>
      <vt:lpstr>'VRN  '!Oblast_tisku</vt:lpstr>
      <vt:lpstr>Stavba!odic</vt:lpstr>
      <vt:lpstr>Stavba!oico</vt:lpstr>
      <vt:lpstr>Stavba!omisto</vt:lpstr>
      <vt:lpstr>Stavba!onazev</vt:lpstr>
      <vt:lpstr>Stavba!opsc</vt:lpstr>
      <vt:lpstr>SazbaDPH1</vt:lpstr>
      <vt:lpstr>SazbaDPH2</vt:lpstr>
      <vt:lpstr>'SO02 Veřejné osvětlení  '!SloupecCC</vt:lpstr>
      <vt:lpstr>'VRN  '!SloupecCC</vt:lpstr>
      <vt:lpstr>SloupecCC</vt:lpstr>
      <vt:lpstr>'SO02 Veřejné osvětlení  '!SloupecCDH</vt:lpstr>
      <vt:lpstr>'VRN  '!SloupecCDH</vt:lpstr>
      <vt:lpstr>SloupecCDH</vt:lpstr>
      <vt:lpstr>'SO02 Veřejné osvětlení  '!SloupecCisloPol</vt:lpstr>
      <vt:lpstr>'VRN  '!SloupecCisloPol</vt:lpstr>
      <vt:lpstr>SloupecCisloPol</vt:lpstr>
      <vt:lpstr>'SO02 Veřejné osvětlení  '!SloupecCH</vt:lpstr>
      <vt:lpstr>'VRN  '!SloupecCH</vt:lpstr>
      <vt:lpstr>SloupecCH</vt:lpstr>
      <vt:lpstr>'SO02 Veřejné osvětlení  '!SloupecJC</vt:lpstr>
      <vt:lpstr>'VRN  '!SloupecJC</vt:lpstr>
      <vt:lpstr>SloupecJC</vt:lpstr>
      <vt:lpstr>'SO02 Veřejné osvětlení  '!SloupecJDH</vt:lpstr>
      <vt:lpstr>'VRN  '!SloupecJDH</vt:lpstr>
      <vt:lpstr>SloupecJDH</vt:lpstr>
      <vt:lpstr>'SO02 Veřejné osvětlení  '!SloupecJDM</vt:lpstr>
      <vt:lpstr>'VRN  '!SloupecJDM</vt:lpstr>
      <vt:lpstr>SloupecJDM</vt:lpstr>
      <vt:lpstr>'SO02 Veřejné osvětlení  '!SloupecJH</vt:lpstr>
      <vt:lpstr>'VRN  '!SloupecJH</vt:lpstr>
      <vt:lpstr>SloupecJH</vt:lpstr>
      <vt:lpstr>'SO02 Veřejné osvětlení  '!SloupecMJ</vt:lpstr>
      <vt:lpstr>'VRN  '!SloupecMJ</vt:lpstr>
      <vt:lpstr>SloupecMJ</vt:lpstr>
      <vt:lpstr>'SO02 Veřejné osvětlení  '!SloupecMnozstvi</vt:lpstr>
      <vt:lpstr>'VRN  '!SloupecMnozstvi</vt:lpstr>
      <vt:lpstr>SloupecMnozstvi</vt:lpstr>
      <vt:lpstr>'SO02 Veřejné osvětlení  '!SloupecNazPol</vt:lpstr>
      <vt:lpstr>'VRN  '!SloupecNazPol</vt:lpstr>
      <vt:lpstr>SloupecNazPol</vt:lpstr>
      <vt:lpstr>'SO02 Veřejné osvětlení  '!SloupecPC</vt:lpstr>
      <vt:lpstr>'VRN  '!SloupecPC</vt:lpstr>
      <vt:lpstr>SloupecPC</vt:lpstr>
      <vt:lpstr>Stavba!StavbaCelkem</vt:lpstr>
      <vt:lpstr>Stavba!Zhotovitel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Vojta</dc:creator>
  <cp:lastModifiedBy>V Ř</cp:lastModifiedBy>
  <dcterms:created xsi:type="dcterms:W3CDTF">2020-12-12T07:49:38Z</dcterms:created>
  <dcterms:modified xsi:type="dcterms:W3CDTF">2025-05-19T09:27:37Z</dcterms:modified>
</cp:coreProperties>
</file>