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Dropbox\WORK\PROJEKTY\Projekty 2025\25-505 - PDSP Parkování na ul. Čelakovského, Kroměříž\Rozpočty a výkazy\"/>
    </mc:Choice>
  </mc:AlternateContent>
  <xr:revisionPtr revIDLastSave="0" documentId="13_ncr:1_{46896659-0F77-4AE6-9D68-447D0248E49F}" xr6:coauthVersionLast="47" xr6:coauthVersionMax="47" xr10:uidLastSave="{00000000-0000-0000-0000-000000000000}"/>
  <bookViews>
    <workbookView xWindow="-120" yWindow="-120" windowWidth="29040" windowHeight="15840" xr2:uid="{4EE1ADF7-E813-4F71-9CC7-129F21619FA0}"/>
  </bookViews>
  <sheets>
    <sheet name="Stavba" sheetId="1" r:id="rId1"/>
    <sheet name="100 25-505-0.1 " sheetId="4" r:id="rId2"/>
    <sheet name="100 25-505-0.2 " sheetId="2" r:id="rId3"/>
    <sheet name="100 25-505-0.3 " sheetId="3" r:id="rId4"/>
    <sheet name="101 25-505-1.1 " sheetId="5" r:id="rId5"/>
    <sheet name="102 25-505-2.1 " sheetId="6" r:id="rId6"/>
    <sheet name="103 25-505-3.1 " sheetId="7" r:id="rId7"/>
  </sheets>
  <externalReferences>
    <externalReference r:id="rId8"/>
  </externalReferences>
  <definedNames>
    <definedName name="AAA" localSheetId="1">'100 25-505-0.1 '!#REF!</definedName>
    <definedName name="AAA" localSheetId="3">'100 25-505-0.3 '!#REF!</definedName>
    <definedName name="AAA" localSheetId="4">'101 25-505-1.1 '!#REF!</definedName>
    <definedName name="AAA" localSheetId="5">'102 25-505-2.1 '!#REF!</definedName>
    <definedName name="AAA" localSheetId="6">'103 25-505-3.1 '!#REF!</definedName>
    <definedName name="AAA">'100 25-505-0.2 '!#REF!</definedName>
    <definedName name="cisloobjektu">#REF!</definedName>
    <definedName name="CisloStavby" localSheetId="0">Stavba!$D$5</definedName>
    <definedName name="cislostavby">#REF!</definedName>
    <definedName name="dadresa" localSheetId="0">Stavba!$D$8</definedName>
    <definedName name="dadresa">#REF!</definedName>
    <definedName name="Datum">#REF!</definedName>
    <definedName name="DIČ" localSheetId="0">Stavba!$J$8</definedName>
    <definedName name="DIČ">#REF!</definedName>
    <definedName name="Dil">#REF!</definedName>
    <definedName name="dmisto" localSheetId="0">Stavba!$D$9</definedName>
    <definedName name="dmisto">#REF!</definedName>
    <definedName name="Dodavka">#REF!</definedName>
    <definedName name="Dodavka0" localSheetId="1">'100 25-505-0.1 '!#REF!</definedName>
    <definedName name="Dodavka0" localSheetId="3">'100 25-505-0.3 '!#REF!</definedName>
    <definedName name="Dodavka0" localSheetId="4">'101 25-505-1.1 '!#REF!</definedName>
    <definedName name="Dodavka0" localSheetId="5">'102 25-505-2.1 '!#REF!</definedName>
    <definedName name="Dodavka0" localSheetId="6">'103 25-505-3.1 '!#REF!</definedName>
    <definedName name="Dodavka0">'100 25-505-0.2 '!#REF!</definedName>
    <definedName name="dpsc" localSheetId="0">Stavba!$C$9</definedName>
    <definedName name="dpsc">#REF!</definedName>
    <definedName name="HSV">#REF!</definedName>
    <definedName name="HSV_" localSheetId="1">'100 25-505-0.1 '!#REF!</definedName>
    <definedName name="HSV_" localSheetId="3">'100 25-505-0.3 '!#REF!</definedName>
    <definedName name="HSV_" localSheetId="4">'101 25-505-1.1 '!#REF!</definedName>
    <definedName name="HSV_" localSheetId="5">'102 25-505-2.1 '!#REF!</definedName>
    <definedName name="HSV_" localSheetId="6">'103 25-505-3.1 '!#REF!</definedName>
    <definedName name="HSV_">'100 25-505-0.2 '!#REF!</definedName>
    <definedName name="HSV0" localSheetId="1">'100 25-505-0.1 '!#REF!</definedName>
    <definedName name="HSV0" localSheetId="3">'100 25-505-0.3 '!#REF!</definedName>
    <definedName name="HSV0" localSheetId="4">'101 25-505-1.1 '!#REF!</definedName>
    <definedName name="HSV0" localSheetId="5">'102 25-505-2.1 '!#REF!</definedName>
    <definedName name="HSV0" localSheetId="6">'103 25-505-3.1 '!#REF!</definedName>
    <definedName name="HSV0">'100 25-505-0.2 '!#REF!</definedName>
    <definedName name="HZS">#REF!</definedName>
    <definedName name="HZS0" localSheetId="1">'100 25-505-0.1 '!#REF!</definedName>
    <definedName name="HZS0" localSheetId="3">'100 25-505-0.3 '!#REF!</definedName>
    <definedName name="HZS0" localSheetId="4">'101 25-505-1.1 '!#REF!</definedName>
    <definedName name="HZS0" localSheetId="5">'102 25-505-2.1 '!#REF!</definedName>
    <definedName name="HZS0" localSheetId="6">'103 25-505-3.1 '!#REF!</definedName>
    <definedName name="HZS0">'100 25-505-0.2 '!#REF!</definedName>
    <definedName name="IČO" localSheetId="0">Stavba!$J$7</definedName>
    <definedName name="IČO">#REF!</definedName>
    <definedName name="JKSO">#REF!</definedName>
    <definedName name="MJ">#REF!</definedName>
    <definedName name="Mont">#REF!</definedName>
    <definedName name="Mont_" localSheetId="1">'100 25-505-0.1 '!#REF!</definedName>
    <definedName name="Mont_" localSheetId="3">'100 25-505-0.3 '!#REF!</definedName>
    <definedName name="Mont_" localSheetId="4">'101 25-505-1.1 '!#REF!</definedName>
    <definedName name="Mont_" localSheetId="5">'102 25-505-2.1 '!#REF!</definedName>
    <definedName name="Mont_" localSheetId="6">'103 25-505-3.1 '!#REF!</definedName>
    <definedName name="Mont_">'100 25-505-0.2 '!#REF!</definedName>
    <definedName name="Montaz0" localSheetId="1">'100 25-505-0.1 '!#REF!</definedName>
    <definedName name="Montaz0" localSheetId="3">'100 25-505-0.3 '!#REF!</definedName>
    <definedName name="Montaz0" localSheetId="4">'101 25-505-1.1 '!#REF!</definedName>
    <definedName name="Montaz0" localSheetId="5">'102 25-505-2.1 '!#REF!</definedName>
    <definedName name="Montaz0" localSheetId="6">'103 25-505-3.1 '!#REF!</definedName>
    <definedName name="Montaz0">'100 25-505-0.2 '!#REF!</definedName>
    <definedName name="NazevDilu">#REF!</definedName>
    <definedName name="NazevObjektu" localSheetId="0">Stavba!$C$29</definedName>
    <definedName name="nazevobjektu">#REF!</definedName>
    <definedName name="NazevStavby" localSheetId="0">Stavba!$E$5</definedName>
    <definedName name="nazevstavby">#REF!</definedName>
    <definedName name="_xlnm.Print_Titles" localSheetId="1">'100 25-505-0.1 '!$1:$6</definedName>
    <definedName name="_xlnm.Print_Titles" localSheetId="2">'100 25-505-0.2 '!$1:$6</definedName>
    <definedName name="_xlnm.Print_Titles" localSheetId="3">'100 25-505-0.3 '!$1:$6</definedName>
    <definedName name="_xlnm.Print_Titles" localSheetId="4">'101 25-505-1.1 '!$1:$6</definedName>
    <definedName name="_xlnm.Print_Titles" localSheetId="5">'102 25-505-2.1 '!$1:$6</definedName>
    <definedName name="_xlnm.Print_Titles" localSheetId="6">'103 25-505-3.1 '!$1:$6</definedName>
    <definedName name="Objednatel" localSheetId="0">Stavba!$D$11</definedName>
    <definedName name="Objednatel">#REF!</definedName>
    <definedName name="Objekt" localSheetId="0">Stavba!$B$29</definedName>
    <definedName name="Objekt">#REF!</definedName>
    <definedName name="_xlnm.Print_Area" localSheetId="1">'100 25-505-0.1 '!$A$1:$K$29</definedName>
    <definedName name="_xlnm.Print_Area" localSheetId="2">'100 25-505-0.2 '!$A$1:$K$27</definedName>
    <definedName name="_xlnm.Print_Area" localSheetId="3">'100 25-505-0.3 '!$A$1:$K$60</definedName>
    <definedName name="_xlnm.Print_Area" localSheetId="4">'101 25-505-1.1 '!$A$1:$K$128</definedName>
    <definedName name="_xlnm.Print_Area" localSheetId="5">'102 25-505-2.1 '!$A$1:$K$63</definedName>
    <definedName name="_xlnm.Print_Area" localSheetId="6">'103 25-505-3.1 '!$A$1:$K$70</definedName>
    <definedName name="_xlnm.Print_Area" localSheetId="0">Stavba!$A$1:$I$46</definedName>
    <definedName name="odic" localSheetId="0">Stavba!$J$12</definedName>
    <definedName name="odic">#REF!</definedName>
    <definedName name="oico" localSheetId="0">Stavba!$J$11</definedName>
    <definedName name="oico">#REF!</definedName>
    <definedName name="omisto" localSheetId="0">Stavba!$D$13</definedName>
    <definedName name="omisto">#REF!</definedName>
    <definedName name="onazev" localSheetId="0">Stavba!$D$12</definedName>
    <definedName name="onazev">#REF!</definedName>
    <definedName name="opsc" localSheetId="0">Stavba!$C$13</definedName>
    <definedName name="opsc">#REF!</definedName>
    <definedName name="PocetMJ">#REF!</definedName>
    <definedName name="Poznamka">#REF!</definedName>
    <definedName name="Projektant">#REF!</definedName>
    <definedName name="PSV">#REF!</definedName>
    <definedName name="PSV_" localSheetId="1">'100 25-505-0.1 '!#REF!</definedName>
    <definedName name="PSV_" localSheetId="3">'100 25-505-0.3 '!#REF!</definedName>
    <definedName name="PSV_" localSheetId="4">'101 25-505-1.1 '!#REF!</definedName>
    <definedName name="PSV_" localSheetId="5">'102 25-505-2.1 '!#REF!</definedName>
    <definedName name="PSV_" localSheetId="6">'103 25-505-3.1 '!#REF!</definedName>
    <definedName name="PSV_">'100 25-505-0.2 '!#REF!</definedName>
    <definedName name="PSV0" localSheetId="1">'100 25-505-0.1 '!#REF!</definedName>
    <definedName name="PSV0" localSheetId="3">'100 25-505-0.3 '!#REF!</definedName>
    <definedName name="PSV0" localSheetId="4">'101 25-505-1.1 '!#REF!</definedName>
    <definedName name="PSV0" localSheetId="5">'102 25-505-2.1 '!#REF!</definedName>
    <definedName name="PSV0" localSheetId="6">'103 25-505-3.1 '!#REF!</definedName>
    <definedName name="PSV0">'100 25-505-0.2 '!#REF!</definedName>
    <definedName name="SazbaDPH1" localSheetId="1">[1]Stavba!$D$19</definedName>
    <definedName name="SazbaDPH1" localSheetId="3">[1]Stavba!$D$19</definedName>
    <definedName name="SazbaDPH1" localSheetId="4">[1]Stavba!$D$19</definedName>
    <definedName name="SazbaDPH1" localSheetId="5">[1]Stavba!$D$19</definedName>
    <definedName name="SazbaDPH1" localSheetId="6">[1]Stavba!$D$19</definedName>
    <definedName name="SazbaDPH1">Stavba!$D$19</definedName>
    <definedName name="SazbaDPH2" localSheetId="1">[1]Stavba!$D$21</definedName>
    <definedName name="SazbaDPH2" localSheetId="3">[1]Stavba!$D$21</definedName>
    <definedName name="SazbaDPH2" localSheetId="4">[1]Stavba!$D$21</definedName>
    <definedName name="SazbaDPH2" localSheetId="5">[1]Stavba!$D$21</definedName>
    <definedName name="SazbaDPH2" localSheetId="6">[1]Stavba!$D$21</definedName>
    <definedName name="SazbaDPH2">Stavba!$D$21</definedName>
    <definedName name="SloupecCC" localSheetId="1">'100 25-505-0.1 '!$G$6</definedName>
    <definedName name="SloupecCC" localSheetId="3">'100 25-505-0.3 '!$G$6</definedName>
    <definedName name="SloupecCC" localSheetId="4">'101 25-505-1.1 '!$G$6</definedName>
    <definedName name="SloupecCC" localSheetId="5">'102 25-505-2.1 '!$G$6</definedName>
    <definedName name="SloupecCC" localSheetId="6">'103 25-505-3.1 '!$G$6</definedName>
    <definedName name="SloupecCC">'100 25-505-0.2 '!$G$6</definedName>
    <definedName name="SloupecCDH" localSheetId="1">'100 25-505-0.1 '!$K$6</definedName>
    <definedName name="SloupecCDH" localSheetId="3">'100 25-505-0.3 '!$K$6</definedName>
    <definedName name="SloupecCDH" localSheetId="4">'101 25-505-1.1 '!$K$6</definedName>
    <definedName name="SloupecCDH" localSheetId="5">'102 25-505-2.1 '!$K$6</definedName>
    <definedName name="SloupecCDH" localSheetId="6">'103 25-505-3.1 '!$K$6</definedName>
    <definedName name="SloupecCDH">'100 25-505-0.2 '!$K$6</definedName>
    <definedName name="SloupecCisloPol" localSheetId="1">'100 25-505-0.1 '!$B$6</definedName>
    <definedName name="SloupecCisloPol" localSheetId="3">'100 25-505-0.3 '!$B$6</definedName>
    <definedName name="SloupecCisloPol" localSheetId="4">'101 25-505-1.1 '!$B$6</definedName>
    <definedName name="SloupecCisloPol" localSheetId="5">'102 25-505-2.1 '!$B$6</definedName>
    <definedName name="SloupecCisloPol" localSheetId="6">'103 25-505-3.1 '!$B$6</definedName>
    <definedName name="SloupecCisloPol">'100 25-505-0.2 '!$B$6</definedName>
    <definedName name="SloupecCH" localSheetId="1">'100 25-505-0.1 '!$I$6</definedName>
    <definedName name="SloupecCH" localSheetId="3">'100 25-505-0.3 '!$I$6</definedName>
    <definedName name="SloupecCH" localSheetId="4">'101 25-505-1.1 '!$I$6</definedName>
    <definedName name="SloupecCH" localSheetId="5">'102 25-505-2.1 '!$I$6</definedName>
    <definedName name="SloupecCH" localSheetId="6">'103 25-505-3.1 '!$I$6</definedName>
    <definedName name="SloupecCH">'100 25-505-0.2 '!$I$6</definedName>
    <definedName name="SloupecJC" localSheetId="1">'100 25-505-0.1 '!$F$6</definedName>
    <definedName name="SloupecJC" localSheetId="3">'100 25-505-0.3 '!$F$6</definedName>
    <definedName name="SloupecJC" localSheetId="4">'101 25-505-1.1 '!$F$6</definedName>
    <definedName name="SloupecJC" localSheetId="5">'102 25-505-2.1 '!$F$6</definedName>
    <definedName name="SloupecJC" localSheetId="6">'103 25-505-3.1 '!$F$6</definedName>
    <definedName name="SloupecJC">'100 25-505-0.2 '!$F$6</definedName>
    <definedName name="SloupecJDH" localSheetId="1">'100 25-505-0.1 '!$J$6</definedName>
    <definedName name="SloupecJDH" localSheetId="3">'100 25-505-0.3 '!$J$6</definedName>
    <definedName name="SloupecJDH" localSheetId="4">'101 25-505-1.1 '!$J$6</definedName>
    <definedName name="SloupecJDH" localSheetId="5">'102 25-505-2.1 '!$J$6</definedName>
    <definedName name="SloupecJDH" localSheetId="6">'103 25-505-3.1 '!$J$6</definedName>
    <definedName name="SloupecJDH">'100 25-505-0.2 '!$J$6</definedName>
    <definedName name="SloupecJDM" localSheetId="1">'100 25-505-0.1 '!$J$6</definedName>
    <definedName name="SloupecJDM" localSheetId="3">'100 25-505-0.3 '!$J$6</definedName>
    <definedName name="SloupecJDM" localSheetId="4">'101 25-505-1.1 '!$J$6</definedName>
    <definedName name="SloupecJDM" localSheetId="5">'102 25-505-2.1 '!$J$6</definedName>
    <definedName name="SloupecJDM" localSheetId="6">'103 25-505-3.1 '!$J$6</definedName>
    <definedName name="SloupecJDM">'100 25-505-0.2 '!$J$6</definedName>
    <definedName name="SloupecJH" localSheetId="1">'100 25-505-0.1 '!$H$6</definedName>
    <definedName name="SloupecJH" localSheetId="3">'100 25-505-0.3 '!$H$6</definedName>
    <definedName name="SloupecJH" localSheetId="4">'101 25-505-1.1 '!$H$6</definedName>
    <definedName name="SloupecJH" localSheetId="5">'102 25-505-2.1 '!$H$6</definedName>
    <definedName name="SloupecJH" localSheetId="6">'103 25-505-3.1 '!$H$6</definedName>
    <definedName name="SloupecJH">'100 25-505-0.2 '!$H$6</definedName>
    <definedName name="SloupecMJ" localSheetId="1">'100 25-505-0.1 '!$D$6</definedName>
    <definedName name="SloupecMJ" localSheetId="3">'100 25-505-0.3 '!$D$6</definedName>
    <definedName name="SloupecMJ" localSheetId="4">'101 25-505-1.1 '!$D$6</definedName>
    <definedName name="SloupecMJ" localSheetId="5">'102 25-505-2.1 '!$D$6</definedName>
    <definedName name="SloupecMJ" localSheetId="6">'103 25-505-3.1 '!$D$6</definedName>
    <definedName name="SloupecMJ">'100 25-505-0.2 '!$D$6</definedName>
    <definedName name="SloupecMnozstvi" localSheetId="1">'100 25-505-0.1 '!$E$6</definedName>
    <definedName name="SloupecMnozstvi" localSheetId="3">'100 25-505-0.3 '!$E$6</definedName>
    <definedName name="SloupecMnozstvi" localSheetId="4">'101 25-505-1.1 '!$E$6</definedName>
    <definedName name="SloupecMnozstvi" localSheetId="5">'102 25-505-2.1 '!$E$6</definedName>
    <definedName name="SloupecMnozstvi" localSheetId="6">'103 25-505-3.1 '!$E$6</definedName>
    <definedName name="SloupecMnozstvi">'100 25-505-0.2 '!$E$6</definedName>
    <definedName name="SloupecNazPol" localSheetId="1">'100 25-505-0.1 '!$C$6</definedName>
    <definedName name="SloupecNazPol" localSheetId="3">'100 25-505-0.3 '!$C$6</definedName>
    <definedName name="SloupecNazPol" localSheetId="4">'101 25-505-1.1 '!$C$6</definedName>
    <definedName name="SloupecNazPol" localSheetId="5">'102 25-505-2.1 '!$C$6</definedName>
    <definedName name="SloupecNazPol" localSheetId="6">'103 25-505-3.1 '!$C$6</definedName>
    <definedName name="SloupecNazPol">'100 25-505-0.2 '!$C$6</definedName>
    <definedName name="SloupecPC" localSheetId="1">'100 25-505-0.1 '!$A$6</definedName>
    <definedName name="SloupecPC" localSheetId="3">'100 25-505-0.3 '!$A$6</definedName>
    <definedName name="SloupecPC" localSheetId="4">'101 25-505-1.1 '!$A$6</definedName>
    <definedName name="SloupecPC" localSheetId="5">'102 25-505-2.1 '!$A$6</definedName>
    <definedName name="SloupecPC" localSheetId="6">'103 25-505-3.1 '!$A$6</definedName>
    <definedName name="SloupecPC">'100 25-505-0.2 '!$A$6</definedName>
    <definedName name="solver_lin" localSheetId="1" hidden="1">0</definedName>
    <definedName name="solver_lin" localSheetId="2" hidden="1">0</definedName>
    <definedName name="solver_lin" localSheetId="3" hidden="1">0</definedName>
    <definedName name="solver_lin" localSheetId="4" hidden="1">0</definedName>
    <definedName name="solver_lin" localSheetId="5" hidden="1">0</definedName>
    <definedName name="solver_lin" localSheetId="6" hidden="1">0</definedName>
    <definedName name="solver_num" localSheetId="1" hidden="1">0</definedName>
    <definedName name="solver_num" localSheetId="2" hidden="1">0</definedName>
    <definedName name="solver_num" localSheetId="3" hidden="1">0</definedName>
    <definedName name="solver_num" localSheetId="4" hidden="1">0</definedName>
    <definedName name="solver_num" localSheetId="5" hidden="1">0</definedName>
    <definedName name="solver_num" localSheetId="6" hidden="1">0</definedName>
    <definedName name="solver_opt" localSheetId="1" hidden="1">'100 25-505-0.1 '!#REF!</definedName>
    <definedName name="solver_opt" localSheetId="2" hidden="1">'100 25-505-0.2 '!#REF!</definedName>
    <definedName name="solver_opt" localSheetId="3" hidden="1">'100 25-505-0.3 '!#REF!</definedName>
    <definedName name="solver_opt" localSheetId="4" hidden="1">'101 25-505-1.1 '!#REF!</definedName>
    <definedName name="solver_opt" localSheetId="5" hidden="1">'102 25-505-2.1 '!#REF!</definedName>
    <definedName name="solver_opt" localSheetId="6" hidden="1">'103 25-505-3.1 '!#REF!</definedName>
    <definedName name="solver_typ" localSheetId="1" hidden="1">1</definedName>
    <definedName name="solver_typ" localSheetId="2" hidden="1">1</definedName>
    <definedName name="solver_typ" localSheetId="3" hidden="1">1</definedName>
    <definedName name="solver_typ" localSheetId="4" hidden="1">1</definedName>
    <definedName name="solver_typ" localSheetId="5" hidden="1">1</definedName>
    <definedName name="solver_typ" localSheetId="6" hidden="1">1</definedName>
    <definedName name="solver_val" localSheetId="1" hidden="1">0</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StavbaCelkem" localSheetId="0">Stavba!$F$36</definedName>
    <definedName name="StavbaCelkem">#REF!</definedName>
    <definedName name="Typ" localSheetId="1">'100 25-505-0.1 '!#REF!</definedName>
    <definedName name="Typ" localSheetId="3">'100 25-505-0.3 '!#REF!</definedName>
    <definedName name="Typ" localSheetId="4">'101 25-505-1.1 '!#REF!</definedName>
    <definedName name="Typ" localSheetId="5">'102 25-505-2.1 '!#REF!</definedName>
    <definedName name="Typ" localSheetId="6">'103 25-505-3.1 '!#REF!</definedName>
    <definedName name="Typ">'100 25-505-0.2 '!#REF!</definedName>
    <definedName name="VRN" localSheetId="1">'100 25-505-0.1 '!#REF!</definedName>
    <definedName name="VRN" localSheetId="3">'100 25-505-0.3 '!#REF!</definedName>
    <definedName name="VRN" localSheetId="4">'101 25-505-1.1 '!#REF!</definedName>
    <definedName name="VRN" localSheetId="5">'102 25-505-2.1 '!#REF!</definedName>
    <definedName name="VRN" localSheetId="6">'103 25-505-3.1 '!#REF!</definedName>
    <definedName name="VRN">'100 25-505-0.2 '!#REF!</definedName>
    <definedName name="VRNKc">#REF!</definedName>
    <definedName name="VRNNazev" localSheetId="1">'100 25-505-0.1 '!#REF!</definedName>
    <definedName name="VRNNazev" localSheetId="3">'100 25-505-0.3 '!#REF!</definedName>
    <definedName name="VRNNazev" localSheetId="4">'101 25-505-1.1 '!#REF!</definedName>
    <definedName name="VRNNazev" localSheetId="5">'102 25-505-2.1 '!#REF!</definedName>
    <definedName name="VRNNazev" localSheetId="6">'103 25-505-3.1 '!#REF!</definedName>
    <definedName name="VRNNazev">'100 25-505-0.2 '!#REF!</definedName>
    <definedName name="VRNproc">#REF!</definedName>
    <definedName name="VRNzakl">#REF!</definedName>
    <definedName name="Zakazka">#REF!</definedName>
    <definedName name="Zaklad22">#REF!</definedName>
    <definedName name="Zaklad5">#REF!</definedName>
    <definedName name="Zhotovitel" localSheetId="0">Stavba!$D$7</definedName>
    <definedName name="Zhotovi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7" l="1"/>
  <c r="I66" i="7"/>
  <c r="G66" i="7"/>
  <c r="K67" i="7"/>
  <c r="X67" i="7" s="1"/>
  <c r="I67" i="7"/>
  <c r="Y67" i="7" s="1"/>
  <c r="G67" i="7"/>
  <c r="Z67" i="7" s="1"/>
  <c r="BD63" i="7"/>
  <c r="K62" i="7"/>
  <c r="I62" i="7"/>
  <c r="G62" i="7"/>
  <c r="BD61" i="7"/>
  <c r="K60" i="7"/>
  <c r="I60" i="7"/>
  <c r="G60" i="7"/>
  <c r="BD59" i="7"/>
  <c r="K58" i="7"/>
  <c r="I58" i="7"/>
  <c r="G58" i="7"/>
  <c r="K56" i="7"/>
  <c r="I56" i="7"/>
  <c r="G56" i="7"/>
  <c r="K54" i="7"/>
  <c r="I54" i="7"/>
  <c r="G54" i="7"/>
  <c r="K51" i="7"/>
  <c r="I51" i="7"/>
  <c r="G51" i="7"/>
  <c r="K48" i="7"/>
  <c r="I48" i="7"/>
  <c r="G48" i="7"/>
  <c r="K45" i="7"/>
  <c r="I45" i="7"/>
  <c r="G45" i="7"/>
  <c r="K44" i="7"/>
  <c r="I44" i="7"/>
  <c r="G44" i="7"/>
  <c r="BD43" i="7"/>
  <c r="K42" i="7"/>
  <c r="I42" i="7"/>
  <c r="G42" i="7"/>
  <c r="K41" i="7"/>
  <c r="I41" i="7"/>
  <c r="G41" i="7"/>
  <c r="K40" i="7"/>
  <c r="I40" i="7"/>
  <c r="G40" i="7"/>
  <c r="K39" i="7"/>
  <c r="I39" i="7"/>
  <c r="G39" i="7"/>
  <c r="BD38" i="7"/>
  <c r="BD37" i="7"/>
  <c r="K36" i="7"/>
  <c r="I36" i="7"/>
  <c r="G36" i="7"/>
  <c r="K35" i="7"/>
  <c r="I35" i="7"/>
  <c r="G35" i="7"/>
  <c r="K34" i="7"/>
  <c r="I34" i="7"/>
  <c r="G34" i="7"/>
  <c r="K33" i="7"/>
  <c r="I33" i="7"/>
  <c r="G33" i="7"/>
  <c r="K31" i="7"/>
  <c r="I31" i="7"/>
  <c r="G31" i="7"/>
  <c r="K30" i="7"/>
  <c r="I30" i="7"/>
  <c r="G30" i="7"/>
  <c r="K64" i="7"/>
  <c r="X64" i="7" s="1"/>
  <c r="I64" i="7"/>
  <c r="Y64" i="7" s="1"/>
  <c r="K27" i="7"/>
  <c r="I27" i="7"/>
  <c r="G27" i="7"/>
  <c r="G28" i="7" s="1"/>
  <c r="Z28" i="7" s="1"/>
  <c r="K28" i="7"/>
  <c r="X28" i="7" s="1"/>
  <c r="I28" i="7"/>
  <c r="Y28" i="7" s="1"/>
  <c r="K24" i="7"/>
  <c r="I24" i="7"/>
  <c r="G24" i="7"/>
  <c r="K23" i="7"/>
  <c r="I23" i="7"/>
  <c r="G23" i="7"/>
  <c r="K25" i="7"/>
  <c r="X25" i="7" s="1"/>
  <c r="I25" i="7"/>
  <c r="Y25" i="7" s="1"/>
  <c r="G25" i="7"/>
  <c r="Z25" i="7" s="1"/>
  <c r="K20" i="7"/>
  <c r="I20" i="7"/>
  <c r="G20" i="7"/>
  <c r="BD19" i="7"/>
  <c r="K18" i="7"/>
  <c r="I18" i="7"/>
  <c r="G18" i="7"/>
  <c r="K21" i="7"/>
  <c r="X21" i="7" s="1"/>
  <c r="I21" i="7"/>
  <c r="Y21" i="7" s="1"/>
  <c r="G21" i="7"/>
  <c r="Z21" i="7" s="1"/>
  <c r="K15" i="7"/>
  <c r="I15" i="7"/>
  <c r="G15" i="7"/>
  <c r="BD14" i="7"/>
  <c r="K13" i="7"/>
  <c r="I13" i="7"/>
  <c r="G13" i="7"/>
  <c r="BD12" i="7"/>
  <c r="K11" i="7"/>
  <c r="I11" i="7"/>
  <c r="G11" i="7"/>
  <c r="K10" i="7"/>
  <c r="I10" i="7"/>
  <c r="G10" i="7"/>
  <c r="BD9" i="7"/>
  <c r="K8" i="7"/>
  <c r="K16" i="7" s="1"/>
  <c r="X16" i="7" s="1"/>
  <c r="K68" i="7" s="1"/>
  <c r="I8" i="7"/>
  <c r="I16" i="7" s="1"/>
  <c r="Y16" i="7" s="1"/>
  <c r="G8" i="7"/>
  <c r="G16" i="7" s="1"/>
  <c r="Z16" i="7" s="1"/>
  <c r="K59" i="6"/>
  <c r="I59" i="6"/>
  <c r="G59" i="6"/>
  <c r="BD58" i="6"/>
  <c r="BD57" i="6"/>
  <c r="K56" i="6"/>
  <c r="I56" i="6"/>
  <c r="G56" i="6"/>
  <c r="K55" i="6"/>
  <c r="I55" i="6"/>
  <c r="G55" i="6"/>
  <c r="G60" i="6" s="1"/>
  <c r="Z60" i="6" s="1"/>
  <c r="K60" i="6"/>
  <c r="X60" i="6" s="1"/>
  <c r="I60" i="6"/>
  <c r="Y60" i="6" s="1"/>
  <c r="K51" i="6"/>
  <c r="I51" i="6"/>
  <c r="G51" i="6"/>
  <c r="K50" i="6"/>
  <c r="I50" i="6"/>
  <c r="G50" i="6"/>
  <c r="K53" i="6"/>
  <c r="X53" i="6" s="1"/>
  <c r="I53" i="6"/>
  <c r="Y53" i="6" s="1"/>
  <c r="G53" i="6"/>
  <c r="Z53" i="6" s="1"/>
  <c r="K47" i="6"/>
  <c r="I47" i="6"/>
  <c r="G47" i="6"/>
  <c r="K46" i="6"/>
  <c r="I46" i="6"/>
  <c r="G46" i="6"/>
  <c r="K45" i="6"/>
  <c r="I45" i="6"/>
  <c r="G45" i="6"/>
  <c r="K44" i="6"/>
  <c r="I44" i="6"/>
  <c r="G44" i="6"/>
  <c r="K35" i="6"/>
  <c r="I35" i="6"/>
  <c r="G35" i="6"/>
  <c r="K29" i="6"/>
  <c r="I29" i="6"/>
  <c r="G29" i="6"/>
  <c r="BD28" i="6"/>
  <c r="K26" i="6"/>
  <c r="I26" i="6"/>
  <c r="G26" i="6"/>
  <c r="BD25" i="6"/>
  <c r="BD24" i="6"/>
  <c r="K22" i="6"/>
  <c r="I22" i="6"/>
  <c r="G22" i="6"/>
  <c r="K21" i="6"/>
  <c r="I21" i="6"/>
  <c r="G21" i="6"/>
  <c r="K20" i="6"/>
  <c r="I20" i="6"/>
  <c r="G20" i="6"/>
  <c r="K19" i="6"/>
  <c r="I19" i="6"/>
  <c r="G19" i="6"/>
  <c r="BD18" i="6"/>
  <c r="K16" i="6"/>
  <c r="I16" i="6"/>
  <c r="G16" i="6"/>
  <c r="K48" i="6"/>
  <c r="X48" i="6" s="1"/>
  <c r="I48" i="6"/>
  <c r="Y48" i="6" s="1"/>
  <c r="BD13" i="6"/>
  <c r="K12" i="6"/>
  <c r="I12" i="6"/>
  <c r="G12" i="6"/>
  <c r="K11" i="6"/>
  <c r="I11" i="6"/>
  <c r="G11" i="6"/>
  <c r="K10" i="6"/>
  <c r="I10" i="6"/>
  <c r="G10" i="6"/>
  <c r="BD9" i="6"/>
  <c r="K8" i="6"/>
  <c r="I8" i="6"/>
  <c r="G8" i="6"/>
  <c r="G14" i="6" s="1"/>
  <c r="Z14" i="6" s="1"/>
  <c r="K14" i="6"/>
  <c r="X14" i="6" s="1"/>
  <c r="K61" i="6" s="1"/>
  <c r="I14" i="6"/>
  <c r="Y14" i="6" s="1"/>
  <c r="I61" i="6" s="1"/>
  <c r="K124" i="5"/>
  <c r="I124" i="5"/>
  <c r="G124" i="5"/>
  <c r="BD123" i="5"/>
  <c r="BD122" i="5"/>
  <c r="BD121" i="5"/>
  <c r="K120" i="5"/>
  <c r="I120" i="5"/>
  <c r="G120" i="5"/>
  <c r="BD119" i="5"/>
  <c r="K118" i="5"/>
  <c r="I118" i="5"/>
  <c r="G118" i="5"/>
  <c r="G125" i="5" s="1"/>
  <c r="Z125" i="5" s="1"/>
  <c r="K125" i="5"/>
  <c r="X125" i="5" s="1"/>
  <c r="I125" i="5"/>
  <c r="Y125" i="5" s="1"/>
  <c r="K114" i="5"/>
  <c r="I114" i="5"/>
  <c r="G114" i="5"/>
  <c r="BD113" i="5"/>
  <c r="K111" i="5"/>
  <c r="I111" i="5"/>
  <c r="G111" i="5"/>
  <c r="K109" i="5"/>
  <c r="I109" i="5"/>
  <c r="G109" i="5"/>
  <c r="K108" i="5"/>
  <c r="I108" i="5"/>
  <c r="G108" i="5"/>
  <c r="K105" i="5"/>
  <c r="I105" i="5"/>
  <c r="G105" i="5"/>
  <c r="G106" i="5" s="1"/>
  <c r="Z106" i="5" s="1"/>
  <c r="K106" i="5"/>
  <c r="X106" i="5" s="1"/>
  <c r="I106" i="5"/>
  <c r="Y106" i="5" s="1"/>
  <c r="K102" i="5"/>
  <c r="I102" i="5"/>
  <c r="G102" i="5"/>
  <c r="K100" i="5"/>
  <c r="I100" i="5"/>
  <c r="G100" i="5"/>
  <c r="K99" i="5"/>
  <c r="I99" i="5"/>
  <c r="G99" i="5"/>
  <c r="K98" i="5"/>
  <c r="I98" i="5"/>
  <c r="G98" i="5"/>
  <c r="K103" i="5"/>
  <c r="X103" i="5" s="1"/>
  <c r="I103" i="5"/>
  <c r="Y103" i="5" s="1"/>
  <c r="BD95" i="5"/>
  <c r="K94" i="5"/>
  <c r="I94" i="5"/>
  <c r="G94" i="5"/>
  <c r="K93" i="5"/>
  <c r="I93" i="5"/>
  <c r="G93" i="5"/>
  <c r="K92" i="5"/>
  <c r="I92" i="5"/>
  <c r="G92" i="5"/>
  <c r="K91" i="5"/>
  <c r="I91" i="5"/>
  <c r="G91" i="5"/>
  <c r="BD90" i="5"/>
  <c r="K89" i="5"/>
  <c r="I89" i="5"/>
  <c r="G89" i="5"/>
  <c r="K88" i="5"/>
  <c r="I88" i="5"/>
  <c r="G88" i="5"/>
  <c r="K86" i="5"/>
  <c r="I86" i="5"/>
  <c r="G86" i="5"/>
  <c r="K85" i="5"/>
  <c r="I85" i="5"/>
  <c r="G85" i="5"/>
  <c r="K83" i="5"/>
  <c r="I83" i="5"/>
  <c r="G83" i="5"/>
  <c r="K96" i="5"/>
  <c r="X96" i="5" s="1"/>
  <c r="I96" i="5"/>
  <c r="Y96" i="5" s="1"/>
  <c r="K80" i="5"/>
  <c r="I80" i="5"/>
  <c r="G80" i="5"/>
  <c r="BD79" i="5"/>
  <c r="K78" i="5"/>
  <c r="K81" i="5" s="1"/>
  <c r="X81" i="5" s="1"/>
  <c r="I78" i="5"/>
  <c r="I81" i="5" s="1"/>
  <c r="Y81" i="5" s="1"/>
  <c r="G78" i="5"/>
  <c r="K77" i="5"/>
  <c r="I77" i="5"/>
  <c r="G77" i="5"/>
  <c r="K75" i="5"/>
  <c r="I75" i="5"/>
  <c r="G75" i="5"/>
  <c r="K74" i="5"/>
  <c r="I74" i="5"/>
  <c r="G74" i="5"/>
  <c r="K73" i="5"/>
  <c r="I73" i="5"/>
  <c r="G73" i="5"/>
  <c r="K72" i="5"/>
  <c r="I72" i="5"/>
  <c r="G72" i="5"/>
  <c r="BD69" i="5"/>
  <c r="K68" i="5"/>
  <c r="I68" i="5"/>
  <c r="G68" i="5"/>
  <c r="K67" i="5"/>
  <c r="I67" i="5"/>
  <c r="G67" i="5"/>
  <c r="K66" i="5"/>
  <c r="I66" i="5"/>
  <c r="G66" i="5"/>
  <c r="BD65" i="5"/>
  <c r="K63" i="5"/>
  <c r="I63" i="5"/>
  <c r="G63" i="5"/>
  <c r="K61" i="5"/>
  <c r="I61" i="5"/>
  <c r="G61" i="5"/>
  <c r="BD60" i="5"/>
  <c r="BD59" i="5"/>
  <c r="K58" i="5"/>
  <c r="I58" i="5"/>
  <c r="G58" i="5"/>
  <c r="K57" i="5"/>
  <c r="I57" i="5"/>
  <c r="G57" i="5"/>
  <c r="BD56" i="5"/>
  <c r="K54" i="5"/>
  <c r="K70" i="5" s="1"/>
  <c r="X70" i="5" s="1"/>
  <c r="I54" i="5"/>
  <c r="I70" i="5" s="1"/>
  <c r="Y70" i="5" s="1"/>
  <c r="G54" i="5"/>
  <c r="BD51" i="5"/>
  <c r="K50" i="5"/>
  <c r="I50" i="5"/>
  <c r="G50" i="5"/>
  <c r="K49" i="5"/>
  <c r="I49" i="5"/>
  <c r="G49" i="5"/>
  <c r="K48" i="5"/>
  <c r="I48" i="5"/>
  <c r="G48" i="5"/>
  <c r="BD47" i="5"/>
  <c r="K45" i="5"/>
  <c r="I45" i="5"/>
  <c r="G45" i="5"/>
  <c r="BD44" i="5"/>
  <c r="BD43" i="5"/>
  <c r="K41" i="5"/>
  <c r="I41" i="5"/>
  <c r="G41" i="5"/>
  <c r="K52" i="5"/>
  <c r="X52" i="5" s="1"/>
  <c r="I52" i="5"/>
  <c r="Y52" i="5" s="1"/>
  <c r="K38" i="5"/>
  <c r="I38" i="5"/>
  <c r="G38" i="5"/>
  <c r="BD37" i="5"/>
  <c r="BD36" i="5"/>
  <c r="K35" i="5"/>
  <c r="K39" i="5" s="1"/>
  <c r="X39" i="5" s="1"/>
  <c r="I35" i="5"/>
  <c r="I39" i="5" s="1"/>
  <c r="Y39" i="5" s="1"/>
  <c r="G35" i="5"/>
  <c r="K34" i="5"/>
  <c r="I34" i="5"/>
  <c r="G34" i="5"/>
  <c r="K33" i="5"/>
  <c r="I33" i="5"/>
  <c r="G33" i="5"/>
  <c r="K32" i="5"/>
  <c r="I32" i="5"/>
  <c r="G32" i="5"/>
  <c r="K31" i="5"/>
  <c r="I31" i="5"/>
  <c r="G31" i="5"/>
  <c r="K30" i="5"/>
  <c r="I30" i="5"/>
  <c r="G30" i="5"/>
  <c r="K29" i="5"/>
  <c r="I29" i="5"/>
  <c r="G29" i="5"/>
  <c r="BD26" i="5"/>
  <c r="BD25" i="5"/>
  <c r="K24" i="5"/>
  <c r="I24" i="5"/>
  <c r="G24" i="5"/>
  <c r="K23" i="5"/>
  <c r="I23" i="5"/>
  <c r="G23" i="5"/>
  <c r="BD22" i="5"/>
  <c r="K21" i="5"/>
  <c r="I21" i="5"/>
  <c r="G21" i="5"/>
  <c r="BD20" i="5"/>
  <c r="BD19" i="5"/>
  <c r="K18" i="5"/>
  <c r="I18" i="5"/>
  <c r="G18" i="5"/>
  <c r="BD17" i="5"/>
  <c r="BD16" i="5"/>
  <c r="BD15" i="5"/>
  <c r="K14" i="5"/>
  <c r="I14" i="5"/>
  <c r="G14" i="5"/>
  <c r="BD13" i="5"/>
  <c r="BD12" i="5"/>
  <c r="K11" i="5"/>
  <c r="I11" i="5"/>
  <c r="G11" i="5"/>
  <c r="BD10" i="5"/>
  <c r="BD9" i="5"/>
  <c r="K8" i="5"/>
  <c r="I8" i="5"/>
  <c r="G8" i="5"/>
  <c r="K27" i="5"/>
  <c r="X27" i="5" s="1"/>
  <c r="I27" i="5"/>
  <c r="Y27" i="5" s="1"/>
  <c r="G27" i="5"/>
  <c r="Z27" i="5" s="1"/>
  <c r="K24" i="4"/>
  <c r="I24" i="4"/>
  <c r="G24" i="4"/>
  <c r="K23" i="4"/>
  <c r="I23" i="4"/>
  <c r="G23" i="4"/>
  <c r="K22" i="4"/>
  <c r="I22" i="4"/>
  <c r="G22" i="4"/>
  <c r="K21" i="4"/>
  <c r="I21" i="4"/>
  <c r="G21" i="4"/>
  <c r="K18" i="4"/>
  <c r="I18" i="4"/>
  <c r="G18" i="4"/>
  <c r="K17" i="4"/>
  <c r="I17" i="4"/>
  <c r="G17" i="4"/>
  <c r="K16" i="4"/>
  <c r="I16" i="4"/>
  <c r="G16" i="4"/>
  <c r="K15" i="4"/>
  <c r="I15" i="4"/>
  <c r="G15" i="4"/>
  <c r="K14" i="4"/>
  <c r="I14" i="4"/>
  <c r="G14" i="4"/>
  <c r="K13" i="4"/>
  <c r="I13" i="4"/>
  <c r="G13" i="4"/>
  <c r="K12" i="4"/>
  <c r="I12" i="4"/>
  <c r="G12" i="4"/>
  <c r="K10" i="4"/>
  <c r="I10" i="4"/>
  <c r="G10" i="4"/>
  <c r="K8" i="4"/>
  <c r="I8" i="4"/>
  <c r="G8" i="4"/>
  <c r="K56" i="3"/>
  <c r="I56" i="3"/>
  <c r="G56" i="3"/>
  <c r="BD55" i="3"/>
  <c r="K54" i="3"/>
  <c r="I54" i="3"/>
  <c r="G54" i="3"/>
  <c r="BD53" i="3"/>
  <c r="K52" i="3"/>
  <c r="I52" i="3"/>
  <c r="G52" i="3"/>
  <c r="BD51" i="3"/>
  <c r="K50" i="3"/>
  <c r="I50" i="3"/>
  <c r="G50" i="3"/>
  <c r="BD49" i="3"/>
  <c r="K48" i="3"/>
  <c r="I48" i="3"/>
  <c r="G48" i="3"/>
  <c r="BD47" i="3"/>
  <c r="K46" i="3"/>
  <c r="I46" i="3"/>
  <c r="G46" i="3"/>
  <c r="BD45" i="3"/>
  <c r="K44" i="3"/>
  <c r="I44" i="3"/>
  <c r="G44" i="3"/>
  <c r="K42" i="3"/>
  <c r="I42" i="3"/>
  <c r="G42" i="3"/>
  <c r="K40" i="3"/>
  <c r="I40" i="3"/>
  <c r="G40" i="3"/>
  <c r="K38" i="3"/>
  <c r="I38" i="3"/>
  <c r="G38" i="3"/>
  <c r="K36" i="3"/>
  <c r="I36" i="3"/>
  <c r="G36" i="3"/>
  <c r="BD35" i="3"/>
  <c r="K34" i="3"/>
  <c r="I34" i="3"/>
  <c r="G34" i="3"/>
  <c r="K33" i="3"/>
  <c r="I33" i="3"/>
  <c r="G33" i="3"/>
  <c r="BD32" i="3"/>
  <c r="K26" i="3"/>
  <c r="I26" i="3"/>
  <c r="G26" i="3"/>
  <c r="K25" i="3"/>
  <c r="I25" i="3"/>
  <c r="G25" i="3"/>
  <c r="BD24" i="3"/>
  <c r="K23" i="3"/>
  <c r="I23" i="3"/>
  <c r="G23" i="3"/>
  <c r="K22" i="3"/>
  <c r="I22" i="3"/>
  <c r="G22" i="3"/>
  <c r="K21" i="3"/>
  <c r="I21" i="3"/>
  <c r="G21" i="3"/>
  <c r="BD20" i="3"/>
  <c r="K19" i="3"/>
  <c r="I19" i="3"/>
  <c r="G19" i="3"/>
  <c r="BD18" i="3"/>
  <c r="K17" i="3"/>
  <c r="I17" i="3"/>
  <c r="G17" i="3"/>
  <c r="K16" i="3"/>
  <c r="I16" i="3"/>
  <c r="G16" i="3"/>
  <c r="K15" i="3"/>
  <c r="I15" i="3"/>
  <c r="G15" i="3"/>
  <c r="K13" i="3"/>
  <c r="I13" i="3"/>
  <c r="G13" i="3"/>
  <c r="K12" i="3"/>
  <c r="I12" i="3"/>
  <c r="G12" i="3"/>
  <c r="K10" i="3"/>
  <c r="I10" i="3"/>
  <c r="G10" i="3"/>
  <c r="K8" i="3"/>
  <c r="I8" i="3"/>
  <c r="G8" i="3"/>
  <c r="K57" i="3"/>
  <c r="X57" i="3" s="1"/>
  <c r="K58" i="3" s="1"/>
  <c r="I57" i="3"/>
  <c r="Y57" i="3" s="1"/>
  <c r="I58" i="3" s="1"/>
  <c r="G57" i="3"/>
  <c r="Z57" i="3" s="1"/>
  <c r="G58" i="3" s="1"/>
  <c r="H32" i="1" s="1"/>
  <c r="I32" i="1" s="1"/>
  <c r="F32" i="1" s="1"/>
  <c r="K23" i="2"/>
  <c r="I23" i="2"/>
  <c r="G23" i="2"/>
  <c r="G24" i="2" s="1"/>
  <c r="Z24" i="2" s="1"/>
  <c r="K24" i="2"/>
  <c r="X24" i="2" s="1"/>
  <c r="I24" i="2"/>
  <c r="Y24" i="2" s="1"/>
  <c r="BD20" i="2"/>
  <c r="BD19" i="2"/>
  <c r="K18" i="2"/>
  <c r="I18" i="2"/>
  <c r="G18" i="2"/>
  <c r="BD17" i="2"/>
  <c r="K16" i="2"/>
  <c r="I16" i="2"/>
  <c r="G16" i="2"/>
  <c r="K15" i="2"/>
  <c r="I15" i="2"/>
  <c r="G15" i="2"/>
  <c r="K14" i="2"/>
  <c r="I14" i="2"/>
  <c r="G14" i="2"/>
  <c r="BD13" i="2"/>
  <c r="BD12" i="2"/>
  <c r="K11" i="2"/>
  <c r="I11" i="2"/>
  <c r="G11" i="2"/>
  <c r="K10" i="2"/>
  <c r="I10" i="2"/>
  <c r="G10" i="2"/>
  <c r="K9" i="2"/>
  <c r="I9" i="2"/>
  <c r="G9" i="2"/>
  <c r="G21" i="2" s="1"/>
  <c r="Z21" i="2" s="1"/>
  <c r="G25" i="2" s="1"/>
  <c r="H31" i="1" s="1"/>
  <c r="I31" i="1" s="1"/>
  <c r="F31" i="1" s="1"/>
  <c r="K8" i="2"/>
  <c r="I8" i="2"/>
  <c r="G8" i="2"/>
  <c r="K21" i="2"/>
  <c r="X21" i="2" s="1"/>
  <c r="I21" i="2"/>
  <c r="Y21" i="2" s="1"/>
  <c r="G36" i="1"/>
  <c r="H19" i="1" s="1"/>
  <c r="H29" i="1"/>
  <c r="G29" i="1"/>
  <c r="D22" i="1"/>
  <c r="D20" i="1"/>
  <c r="G103" i="5" l="1"/>
  <c r="Z103" i="5" s="1"/>
  <c r="G96" i="5"/>
  <c r="Z96" i="5" s="1"/>
  <c r="G81" i="5"/>
  <c r="Z81" i="5" s="1"/>
  <c r="G70" i="5"/>
  <c r="Z70" i="5" s="1"/>
  <c r="G52" i="5"/>
  <c r="Z52" i="5" s="1"/>
  <c r="G39" i="5"/>
  <c r="Z39" i="5" s="1"/>
  <c r="G48" i="6"/>
  <c r="Z48" i="6" s="1"/>
  <c r="G61" i="6" s="1"/>
  <c r="H34" i="1" s="1"/>
  <c r="I34" i="1" s="1"/>
  <c r="F34" i="1" s="1"/>
  <c r="G64" i="7"/>
  <c r="Z64" i="7" s="1"/>
  <c r="I126" i="5"/>
  <c r="I116" i="5"/>
  <c r="Y116" i="5" s="1"/>
  <c r="G116" i="5"/>
  <c r="Z116" i="5" s="1"/>
  <c r="K116" i="5"/>
  <c r="X116" i="5" s="1"/>
  <c r="K126" i="5" s="1"/>
  <c r="G26" i="4"/>
  <c r="Z26" i="4" s="1"/>
  <c r="G27" i="4" s="1"/>
  <c r="H30" i="1" s="1"/>
  <c r="I30" i="1" s="1"/>
  <c r="I26" i="4"/>
  <c r="Y26" i="4" s="1"/>
  <c r="I27" i="4" s="1"/>
  <c r="K26" i="4"/>
  <c r="X26" i="4" s="1"/>
  <c r="K27" i="4" s="1"/>
  <c r="H20" i="1"/>
  <c r="I68" i="7"/>
  <c r="G68" i="7"/>
  <c r="H35" i="1" s="1"/>
  <c r="I35" i="1" s="1"/>
  <c r="F35" i="1" s="1"/>
  <c r="K25" i="2"/>
  <c r="I25" i="2"/>
  <c r="G126" i="5" l="1"/>
  <c r="H33" i="1" s="1"/>
  <c r="I33" i="1" s="1"/>
  <c r="F33" i="1" s="1"/>
  <c r="F30" i="1"/>
  <c r="F36" i="1" l="1"/>
  <c r="I36" i="1"/>
  <c r="H36" i="1"/>
  <c r="H21" i="1" s="1"/>
  <c r="H22" i="1" s="1"/>
  <c r="H23" i="1" s="1"/>
</calcChain>
</file>

<file path=xl/sharedStrings.xml><?xml version="1.0" encoding="utf-8"?>
<sst xmlns="http://schemas.openxmlformats.org/spreadsheetml/2006/main" count="1046" uniqueCount="508">
  <si>
    <t xml:space="preserve">Datum: </t>
  </si>
  <si>
    <t xml:space="preserve"> </t>
  </si>
  <si>
    <t>Stavba :</t>
  </si>
  <si>
    <t xml:space="preserve">Objednatel : </t>
  </si>
  <si>
    <t>IČO :</t>
  </si>
  <si>
    <t>DIČ :</t>
  </si>
  <si>
    <t xml:space="preserve">Zhotovitel : </t>
  </si>
  <si>
    <t>Rozpočtové náklady</t>
  </si>
  <si>
    <t>Základ pro DPH</t>
  </si>
  <si>
    <t>%</t>
  </si>
  <si>
    <t xml:space="preserve">DPH </t>
  </si>
  <si>
    <t>Cena celkem za stavbu</t>
  </si>
  <si>
    <t>Rekapitulace stavebních objektů a provozních souborů</t>
  </si>
  <si>
    <t>Číslo a název objektu / provozního souboru</t>
  </si>
  <si>
    <t>Cena celkem</t>
  </si>
  <si>
    <t>DPH celkem</t>
  </si>
  <si>
    <t>Celkem za stavbu</t>
  </si>
  <si>
    <t>Za zhotovitele</t>
  </si>
  <si>
    <t>Za objednatele</t>
  </si>
  <si>
    <t>STAVEBNÍ OBJEKT (SO)</t>
  </si>
  <si>
    <t>Rozpočet (část objektu)</t>
  </si>
  <si>
    <t>P.č.</t>
  </si>
  <si>
    <t>Číslo položky</t>
  </si>
  <si>
    <t>Název položky</t>
  </si>
  <si>
    <t>MJ</t>
  </si>
  <si>
    <t>množství</t>
  </si>
  <si>
    <t>cena / MJ</t>
  </si>
  <si>
    <t>celkem (Kč)</t>
  </si>
  <si>
    <t>Jednotková hmotnost</t>
  </si>
  <si>
    <t>Celková hmotnost</t>
  </si>
  <si>
    <t>Jednotková dem.hmot.</t>
  </si>
  <si>
    <t>Celková dem.hmot.</t>
  </si>
  <si>
    <t>x</t>
  </si>
  <si>
    <t>1</t>
  </si>
  <si>
    <t>Zemní práce</t>
  </si>
  <si>
    <t>m2</t>
  </si>
  <si>
    <t>y</t>
  </si>
  <si>
    <t>z</t>
  </si>
  <si>
    <t>Celkem za objekt</t>
  </si>
  <si>
    <t>Vedlejší rozpočtové náklady</t>
  </si>
  <si>
    <t>Oborová přirážka</t>
  </si>
  <si>
    <t>Přesun stavebních kapacit</t>
  </si>
  <si>
    <t>Mimostaveništní doprava</t>
  </si>
  <si>
    <t>Zařízení staveniště</t>
  </si>
  <si>
    <t>Provoz investora</t>
  </si>
  <si>
    <t>Kompletační činnost (IČD)</t>
  </si>
  <si>
    <t>Rezerva rozpočtu</t>
  </si>
  <si>
    <t>91</t>
  </si>
  <si>
    <t>Doplňující práce na komunikaci</t>
  </si>
  <si>
    <t>914001121RT6</t>
  </si>
  <si>
    <t>Osaz.sloupku svislé dopr.značky,Al patka, základ včetně dodávky sloupku a patky</t>
  </si>
  <si>
    <t>kus</t>
  </si>
  <si>
    <t>914001125R00</t>
  </si>
  <si>
    <t>Osazení svislé dopr.značky na sloupek nebo konzolu</t>
  </si>
  <si>
    <t>914001127R00</t>
  </si>
  <si>
    <t>Osazení svislé dopr.značky na sloup veřej. osvětl.</t>
  </si>
  <si>
    <t>915711111RT2</t>
  </si>
  <si>
    <t>Vodorovné značení dělicích čar 12 cm střík.barvou barva žlutá</t>
  </si>
  <si>
    <t>m</t>
  </si>
  <si>
    <t>V12c - nová:22</t>
  </si>
  <si>
    <t>V12c - obnova:16</t>
  </si>
  <si>
    <t>915719111R00</t>
  </si>
  <si>
    <t>Příplatek za reflexní úpravu dělicích čar 12,5 cm</t>
  </si>
  <si>
    <t>915791111R00</t>
  </si>
  <si>
    <t>Předznačení pro značení dělicí čáry,vodicí proužky</t>
  </si>
  <si>
    <t>40444972.A</t>
  </si>
  <si>
    <t>Značka uprav přednost P2-3 500/500  fól1, EG 7letá</t>
  </si>
  <si>
    <t>P2  – Hlavní pozemní komunikace:2</t>
  </si>
  <si>
    <t>40445023.A</t>
  </si>
  <si>
    <t>Značka doprav zákazová B1-B34 700 fól 1, EG 7letá</t>
  </si>
  <si>
    <t>B28  – Zákaz zastavení:2</t>
  </si>
  <si>
    <t>B29 - Zákaz stání:3</t>
  </si>
  <si>
    <t>99</t>
  </si>
  <si>
    <t>Staveništní přesun hmot</t>
  </si>
  <si>
    <t>998225111R00</t>
  </si>
  <si>
    <t xml:space="preserve">Přesun hmot, pozemní komunikace </t>
  </si>
  <si>
    <t>t</t>
  </si>
  <si>
    <t>Vedlejsí a ostatní náklady</t>
  </si>
  <si>
    <t>100 Vedlejsí a ostatní náklady</t>
  </si>
  <si>
    <t>11</t>
  </si>
  <si>
    <t>Přípravné a přidružené práce</t>
  </si>
  <si>
    <t>112101115R00</t>
  </si>
  <si>
    <t>Kácení stromů listnatých průměru 60 cm v rovině nebo svahu do 1:5</t>
  </si>
  <si>
    <t>Pokácení stromu s rozřezáním a odstraněním větví a kmene, se složením na hromady, naložením na dopravní prostředek a odvozem</t>
  </si>
  <si>
    <t>112101223R00</t>
  </si>
  <si>
    <t>Kácení stromů jehličnatých průměru 40 cm v rovině nebo svahu do 1:5</t>
  </si>
  <si>
    <t>112201103R00</t>
  </si>
  <si>
    <t>Odstranění pařezů pod úrovní, o průměru - 70 cm</t>
  </si>
  <si>
    <t>183101221R00</t>
  </si>
  <si>
    <t>Hloub. jamek s výměnou 50% půdy do 1 m3</t>
  </si>
  <si>
    <t>Hloubení jamek pro vysazování v hornině 1 až 4 s výměnou půdy na 50%, s naložením přebytečných výkopků na dopravní prostředek, s odvozem na vzdálenost do 20 km a se složením</t>
  </si>
  <si>
    <t>184102116R00</t>
  </si>
  <si>
    <t>Výsadba dřevin s balem D do 80 cm, v rovině s obvodem kmenů 12-14 cm</t>
  </si>
  <si>
    <t>184202112R00</t>
  </si>
  <si>
    <t>Ukotvení dřeviny kůly D do 10 cm, dl. do 3 m</t>
  </si>
  <si>
    <t>184802111R00</t>
  </si>
  <si>
    <t>Chem. odplevelení před založ. postřikem, v rovině</t>
  </si>
  <si>
    <t>4*1</t>
  </si>
  <si>
    <t>184807111R00</t>
  </si>
  <si>
    <t>Ochrana stromu bedněním - zřízení</t>
  </si>
  <si>
    <t>0,8*0,8*4*1</t>
  </si>
  <si>
    <t>184807112R00</t>
  </si>
  <si>
    <t>Ochrana stromu bedněním - odstranění</t>
  </si>
  <si>
    <t>184816111R00</t>
  </si>
  <si>
    <t>Hnojení průmysl. hnojivy do 0,25 kg k 1saz</t>
  </si>
  <si>
    <t>185804311R00</t>
  </si>
  <si>
    <t>Zalití rostlin vodou plochy do 20 m2</t>
  </si>
  <si>
    <t>m3</t>
  </si>
  <si>
    <t>4*0,1</t>
  </si>
  <si>
    <t>185851111R00</t>
  </si>
  <si>
    <t>Dovoz vody pro zálivku rostlin do 6 km</t>
  </si>
  <si>
    <t>11-010.nab</t>
  </si>
  <si>
    <t>Následná péče o náhradní výsadbu</t>
  </si>
  <si>
    <t>kpl</t>
  </si>
  <si>
    <t>Péče o stromy v průběhu 5 let</t>
  </si>
  <si>
    <t>- zálivka 50 l/strom 7x ročně</t>
  </si>
  <si>
    <t>- výchovný řez 1x ročně</t>
  </si>
  <si>
    <t>- nátěr kmenů proti okusu 1x ročně</t>
  </si>
  <si>
    <t>- náhradní výsadba v případě neuchycení stromu</t>
  </si>
  <si>
    <t>3 x po dobu 5 let:4*5</t>
  </si>
  <si>
    <t>10371500</t>
  </si>
  <si>
    <t>Substrát zahradnický  VL</t>
  </si>
  <si>
    <t>10391100</t>
  </si>
  <si>
    <t>Dodávka a rozprostření mulčovací kůry k vysázeným stromům, volně ložená</t>
  </si>
  <si>
    <t>150*4/1000</t>
  </si>
  <si>
    <t>11-001</t>
  </si>
  <si>
    <t>lípa velkolistá (Tilia platyphyllos) o obvodu kmene 12-14 cm se zemním balem</t>
  </si>
  <si>
    <t>ks</t>
  </si>
  <si>
    <t>11-002</t>
  </si>
  <si>
    <t>třešeň (prunus avium) o obvodu kmene 8-10 cm se zemním balem</t>
  </si>
  <si>
    <t>11-003</t>
  </si>
  <si>
    <t>slivoň 'Stanley' (prunus domestica) o obvodu kmene 8-10 cm se zemním balem</t>
  </si>
  <si>
    <t>11-004</t>
  </si>
  <si>
    <t>jabloň (malus domestica) o obvodu kmene 8-10 cm se zemním balem</t>
  </si>
  <si>
    <t>25191155</t>
  </si>
  <si>
    <t>Cererit Z balený po 10 kg</t>
  </si>
  <si>
    <t>1bal=10kg:0,02</t>
  </si>
  <si>
    <t>25234009.A</t>
  </si>
  <si>
    <t>ROUNDUP KLASIK herbicid totální</t>
  </si>
  <si>
    <t>l</t>
  </si>
  <si>
    <t>0,2l/m2:0,2*4</t>
  </si>
  <si>
    <t>28611220</t>
  </si>
  <si>
    <t>Trubka PVC drenážní flexibilní d 50 mm</t>
  </si>
  <si>
    <t>pro zálivky:4*1,0</t>
  </si>
  <si>
    <t>60850016</t>
  </si>
  <si>
    <t>Kůl vyvazovací impregnovaný 250 x 8 cm</t>
  </si>
  <si>
    <t>4*3</t>
  </si>
  <si>
    <t>60850030</t>
  </si>
  <si>
    <t>Příčka spojovací ke kůlům impregnovaná 60 x 8 cm</t>
  </si>
  <si>
    <t>67313112.AR</t>
  </si>
  <si>
    <t>Tkanina jutová JH 211 g/m2 šíře 130 cm zelená</t>
  </si>
  <si>
    <t>4*1,0</t>
  </si>
  <si>
    <t>998231311R00</t>
  </si>
  <si>
    <t xml:space="preserve">Přesun hmot pro sadovnické a krajin. úpravy </t>
  </si>
  <si>
    <t>25-505-0.3 Kácení a náhradní výsadba</t>
  </si>
  <si>
    <t>VRN0</t>
  </si>
  <si>
    <t>004111020R</t>
  </si>
  <si>
    <t>Vypracování projektové dokumentace přechodné DZ a uzavírky</t>
  </si>
  <si>
    <t>Návrh, projednání a zajištění vydání stanovení přechodného DZ a vydání rozhodnutí o případné uzavírce</t>
  </si>
  <si>
    <t>005111020R</t>
  </si>
  <si>
    <t>Vytyčení stavby</t>
  </si>
  <si>
    <t>005111021R</t>
  </si>
  <si>
    <t>Vytyčení inženýrských sítí</t>
  </si>
  <si>
    <t>005121010R</t>
  </si>
  <si>
    <t>Vybudování zařízení staveniště</t>
  </si>
  <si>
    <t>005121020R</t>
  </si>
  <si>
    <t>Provoz zařízení staveniště</t>
  </si>
  <si>
    <t>005121030R</t>
  </si>
  <si>
    <t>Odstranění zařízení staveniště</t>
  </si>
  <si>
    <t>005211010R</t>
  </si>
  <si>
    <t>Předání a převzetí staveniště</t>
  </si>
  <si>
    <t>005211020R</t>
  </si>
  <si>
    <t>Ochrana stávaj. inženýrských sítí na staveništi</t>
  </si>
  <si>
    <t>005211030Ra</t>
  </si>
  <si>
    <t>Přechodné dopravní značení osazení, demontáž, pronájem</t>
  </si>
  <si>
    <t>Přechodné dopravní značení, kompletní dodávka+pronájem značek</t>
  </si>
  <si>
    <t>005231020Ra</t>
  </si>
  <si>
    <t>Individuální a komplexní zkoušky Zkouška únosnosti na pláni a parapláni</t>
  </si>
  <si>
    <t>005241010R</t>
  </si>
  <si>
    <t>Dokumentace skutečného provedení</t>
  </si>
  <si>
    <t>005241020Ra</t>
  </si>
  <si>
    <t>Geodetické zaměření skutečného provedení</t>
  </si>
  <si>
    <t>005241020Rb</t>
  </si>
  <si>
    <t>Geodetické zaměření skutečného provedení oddělovací geometrický plán</t>
  </si>
  <si>
    <t>oddělovací geometrický plán zpracovaný na základě skutečného provedení stavby</t>
  </si>
  <si>
    <t>25-505.0-1 Vedlejší a ostatní náklady</t>
  </si>
  <si>
    <t>122202201R00</t>
  </si>
  <si>
    <t>Odkopávky pro silnice v hor. 3 od 100 m3</t>
  </si>
  <si>
    <t>515,35*0,36</t>
  </si>
  <si>
    <t>sanace tl.40cm:471,25*0,4</t>
  </si>
  <si>
    <t>122202209R00</t>
  </si>
  <si>
    <t>Příplatek za lepivost - odkop. pro silnice v hor.3</t>
  </si>
  <si>
    <t>162701105R00</t>
  </si>
  <si>
    <t>Vodorovné přemístění výkopku z hor.1-4 do 10000 m</t>
  </si>
  <si>
    <t>0</t>
  </si>
  <si>
    <t>167101101R00</t>
  </si>
  <si>
    <t>Nakládání výkopku z hor.1-4 v množství od 100 m3</t>
  </si>
  <si>
    <t>Odkop:374,026</t>
  </si>
  <si>
    <t>Zásyp:23,45</t>
  </si>
  <si>
    <t>171201201R00</t>
  </si>
  <si>
    <t>Uložení sypaniny na skl.-sypanina na výšku přes 2m</t>
  </si>
  <si>
    <t>374,026-23,45</t>
  </si>
  <si>
    <t>174101101R00</t>
  </si>
  <si>
    <t>Zásyp jam, rýh, šachet se zhutněním</t>
  </si>
  <si>
    <t>181101102R00</t>
  </si>
  <si>
    <t>Úprava pláně v zářezech v hor. 1-4, se zhutněním</t>
  </si>
  <si>
    <t>401+114,35</t>
  </si>
  <si>
    <t>sanace:471,25</t>
  </si>
  <si>
    <t>18</t>
  </si>
  <si>
    <t>Povrchové úpravy terénu</t>
  </si>
  <si>
    <t>180402111R00</t>
  </si>
  <si>
    <t>Založení trávníku parkového výsevem v rovině</t>
  </si>
  <si>
    <t>181301101R00</t>
  </si>
  <si>
    <t>Rozprostření ornice, rovina, tl. do 10 cm</t>
  </si>
  <si>
    <t>182001111R00</t>
  </si>
  <si>
    <t>Plošná úprava terénu, nerovnosti do 10 cm v rovině</t>
  </si>
  <si>
    <t>183403153R00</t>
  </si>
  <si>
    <t>Obdělání půdy hrabáním, v rovině</t>
  </si>
  <si>
    <t>185803111R00</t>
  </si>
  <si>
    <t>Ošetření trávníku v rovině</t>
  </si>
  <si>
    <t>185803211R00</t>
  </si>
  <si>
    <t>Uválcování trávníku v rovině</t>
  </si>
  <si>
    <t>00572410</t>
  </si>
  <si>
    <t>Směs travní parková II. mírná zátěž PROFI</t>
  </si>
  <si>
    <t>kg</t>
  </si>
  <si>
    <t>úsek č. 1-první osetí - spotřeba 100g/m2:224,5000*100/1000</t>
  </si>
  <si>
    <t>úsek č. 1-druhé osetí - spotřeba 60g/m2:224,5000*60/1000</t>
  </si>
  <si>
    <t>10364200</t>
  </si>
  <si>
    <t>Zemina se substrátem pro finální terénní úpravy</t>
  </si>
  <si>
    <t>56</t>
  </si>
  <si>
    <t>Podkladní vrstvy komunikací a zpevněných ploch</t>
  </si>
  <si>
    <t>564761111R00</t>
  </si>
  <si>
    <t>Podklad z kameniva drceného vel.32-63 mm,tl. 20 cm</t>
  </si>
  <si>
    <t>sanace 40 cm - 2vrstvy dle výsledku zkoušky na pláni</t>
  </si>
  <si>
    <t>471,25*2</t>
  </si>
  <si>
    <t>564782111R00</t>
  </si>
  <si>
    <t>Podklad z kam.drceného 16-32, 30 cm</t>
  </si>
  <si>
    <t>hutnit ve 2 vrstvách</t>
  </si>
  <si>
    <t>401+228,7*0,5*0,5</t>
  </si>
  <si>
    <t>568111111R00</t>
  </si>
  <si>
    <t>Zřízení vrstvy z geotextilie skl.do 1:5, š.do 3 m</t>
  </si>
  <si>
    <t>568119112R00</t>
  </si>
  <si>
    <t>Příplatek-upevnění geotex.,do 1:5, 8 skob/10 m2</t>
  </si>
  <si>
    <t>69366202.R</t>
  </si>
  <si>
    <t>Geotextilie netkaná - 300 g/m2</t>
  </si>
  <si>
    <t>515,35*1,1</t>
  </si>
  <si>
    <t>59</t>
  </si>
  <si>
    <t>Dlažby a předlažby komunikací</t>
  </si>
  <si>
    <t>596215040R00</t>
  </si>
  <si>
    <t>Kladení zámkové dlažby tl. 8 cm do drtě tl. 4 cm</t>
  </si>
  <si>
    <t>položka obsahuje kladecí vrstvu DK fr. 4-8 mm + zásyp spar, dlažba ve specifikaci</t>
  </si>
  <si>
    <t>drenážní 20/20/8:401</t>
  </si>
  <si>
    <t>596291113R00</t>
  </si>
  <si>
    <t>Řezání zámkové dlažby tl. 80 mm</t>
  </si>
  <si>
    <t>917862111R00</t>
  </si>
  <si>
    <t>Osazení obrub.bet. s opěrou,lože z C 15/20</t>
  </si>
  <si>
    <t>silniční obrubník 15/25, 15/15, přechodové:145,7+83,0+0+0</t>
  </si>
  <si>
    <t>chodníkový obrubník 10/250:0</t>
  </si>
  <si>
    <t>917931132R00</t>
  </si>
  <si>
    <t>Osazení přídlažby, kostka drobná, 2řady, lože C20/25, zaspárovat betonem</t>
  </si>
  <si>
    <t>Použity stávající očištěné kostky</t>
  </si>
  <si>
    <t>58380129</t>
  </si>
  <si>
    <t>Kostka dlažební drobná 10/12 štípaná Itř. 1t=4,0m2</t>
  </si>
  <si>
    <t>použity očištěné původní + 30% doplnění nové</t>
  </si>
  <si>
    <t>((190*0,25)/4)*0,3</t>
  </si>
  <si>
    <t>59217472</t>
  </si>
  <si>
    <t>Obrubník silniční 1000/150/250 šedý</t>
  </si>
  <si>
    <t>59217476</t>
  </si>
  <si>
    <t>Obrubník silniční nájezdový 1000/150/150 šedý</t>
  </si>
  <si>
    <t>59245256.1.R</t>
  </si>
  <si>
    <t>Dlažba drenážní přírodní 17/20 x 17/20 x 8 cm vč. zásypu spar DKfr.2-5</t>
  </si>
  <si>
    <t>401*1,05</t>
  </si>
  <si>
    <t>8</t>
  </si>
  <si>
    <t>Trubní vedení</t>
  </si>
  <si>
    <t>871318111R00</t>
  </si>
  <si>
    <t>Kladení drenážního potrubí z plastických hmot vč. obsypu DK a napojení do šachty,UV</t>
  </si>
  <si>
    <t>895941311R00</t>
  </si>
  <si>
    <t>Zřízení vpusti uliční s odkalištěm včetně kompletní dodávky dílců pro uliční vpusti</t>
  </si>
  <si>
    <t>899202111R00</t>
  </si>
  <si>
    <t>Osazení mříží litinových s rámem do 100kg</t>
  </si>
  <si>
    <t>8.01</t>
  </si>
  <si>
    <t>Propojení UV a stávající kanalizace DN150</t>
  </si>
  <si>
    <t>8.02</t>
  </si>
  <si>
    <t>Zrušení uličních vpustí z dílců vč. připojení</t>
  </si>
  <si>
    <t>28611226.A</t>
  </si>
  <si>
    <t>Trubka PVC drenážní flexibilní d 200 mm</t>
  </si>
  <si>
    <t>83,5*1,05</t>
  </si>
  <si>
    <t>55243094</t>
  </si>
  <si>
    <t>Mříž vtoková D400 rovná 50/50</t>
  </si>
  <si>
    <t>9</t>
  </si>
  <si>
    <t>Ostatní konstrukce, bourání</t>
  </si>
  <si>
    <t>113107420R00</t>
  </si>
  <si>
    <t>Odstranění podkladu nad 50 m2,kam.těžené tl.20 cm</t>
  </si>
  <si>
    <t>zpětně použito do záhonu</t>
  </si>
  <si>
    <t>113108415R00</t>
  </si>
  <si>
    <t>Odstranění asfaltové vrstvy pl.nad 50 m2, tl. do 15 cm</t>
  </si>
  <si>
    <t>113109420R00</t>
  </si>
  <si>
    <t>Odstranění podkladu pl.nad 50 m2, beton, tl. 20 cm</t>
  </si>
  <si>
    <t>vrstva komunikace z KZC</t>
  </si>
  <si>
    <t>113202111R00</t>
  </si>
  <si>
    <t>Vytrhání obrubníků silničních</t>
  </si>
  <si>
    <t>113203111R00</t>
  </si>
  <si>
    <t>Vytrhání obrub z dlažebních kostek</t>
  </si>
  <si>
    <t>přídlažba 2-řádek:99,7*2</t>
  </si>
  <si>
    <t>919731122R00</t>
  </si>
  <si>
    <t>Zarovnání styčné plochy živičné tl. do 10 cm</t>
  </si>
  <si>
    <t>919735112R00</t>
  </si>
  <si>
    <t>Řezání stávajícího živičného krytu tl. 5 - 10 cm</t>
  </si>
  <si>
    <t>919735123R00</t>
  </si>
  <si>
    <t>Řezání stávajícího KZC tl. 10 - 15 cm</t>
  </si>
  <si>
    <t>979071122R00</t>
  </si>
  <si>
    <t>Očištění vybour.kostek drobných s výplní MC/živicí</t>
  </si>
  <si>
    <t>99,7*0,25</t>
  </si>
  <si>
    <t>899331111R00</t>
  </si>
  <si>
    <t>Výšková úprava vstupu do 20 cm, poklopu,mříže vč. vyrovnávacího prstence</t>
  </si>
  <si>
    <t>899431111R00</t>
  </si>
  <si>
    <t>Výšková úprava do 20 cm,krytu šoupěte, hydrantu</t>
  </si>
  <si>
    <t>599000010RA0</t>
  </si>
  <si>
    <t>Odbourání a zapravení asfaltové komunikace podél přídlažby a sil.obrub v pásu 0,5 m</t>
  </si>
  <si>
    <t>agreg.položka- obsahuje bourání, odvoz, skládkovné a nový asf. kryt v tl do 10 cm, prořezání spáry + zálivka</t>
  </si>
  <si>
    <t>R91.10</t>
  </si>
  <si>
    <t>Dodatečné uložení kabelového vedení do žlabu kompl. vč. zemních prací</t>
  </si>
  <si>
    <t>998223011R00</t>
  </si>
  <si>
    <t xml:space="preserve">Přesun hmot, pozemní komunikace, kryt dlážděný </t>
  </si>
  <si>
    <t>999</t>
  </si>
  <si>
    <t>Poplatky za skládky</t>
  </si>
  <si>
    <t>199000005R00</t>
  </si>
  <si>
    <t>Poplatek za skládku horniny 1- 4</t>
  </si>
  <si>
    <t>979990001R00</t>
  </si>
  <si>
    <t>Poplatek za skládku stavební suti</t>
  </si>
  <si>
    <t>materiál z podkladu, ostatní materiál</t>
  </si>
  <si>
    <t>979990103R00</t>
  </si>
  <si>
    <t>Poplatek za skládku suti - beton</t>
  </si>
  <si>
    <t>určeno k recyklaci</t>
  </si>
  <si>
    <t>111,408+26,919</t>
  </si>
  <si>
    <t>979990112R00</t>
  </si>
  <si>
    <t>Poplatek za skládku suti - živice</t>
  </si>
  <si>
    <t>materiál vhodný k recyklaci</t>
  </si>
  <si>
    <t>D96</t>
  </si>
  <si>
    <t>Přesuny suti a vybouraných hmot</t>
  </si>
  <si>
    <t>979081111R00</t>
  </si>
  <si>
    <t>Odvoz suti a vybour. hmot na skládku do 1 km</t>
  </si>
  <si>
    <t>111,408+26,919+76,593+102,124</t>
  </si>
  <si>
    <t>979081121R00</t>
  </si>
  <si>
    <t>Příplatek k odvozu za každý další 1 km</t>
  </si>
  <si>
    <t>skládka Lutopecny:4*138,3270</t>
  </si>
  <si>
    <t>skládka Nětčice:14*102,124</t>
  </si>
  <si>
    <t>skládka Němci nad Hanou:22*76,593</t>
  </si>
  <si>
    <t>979087212R00</t>
  </si>
  <si>
    <t>Nakládání suti na dopravní prostředky</t>
  </si>
  <si>
    <t>101</t>
  </si>
  <si>
    <t>Odstavná stání</t>
  </si>
  <si>
    <t>101 Odstavná stání</t>
  </si>
  <si>
    <t xml:space="preserve">25-505-1.1 </t>
  </si>
  <si>
    <t>139601102R00</t>
  </si>
  <si>
    <t>Ruční výkop jam, rýh a šachet v hornině tř. 3</t>
  </si>
  <si>
    <t>patky:(0,3*0,3*0,9)*26</t>
  </si>
  <si>
    <t>275313711R00</t>
  </si>
  <si>
    <t>Beton základových patek prostý C 25/30</t>
  </si>
  <si>
    <t>(0,3*0,3*0,9)*26</t>
  </si>
  <si>
    <t>767</t>
  </si>
  <si>
    <t>Konstrukce zámečnické</t>
  </si>
  <si>
    <t>338171122R00</t>
  </si>
  <si>
    <t>Osazení sloupků a vzpěr plotových ocel. se zabetonováním do 0,5 m3 betonem C 25/30</t>
  </si>
  <si>
    <t>plotový sloupek:26</t>
  </si>
  <si>
    <t>767914130R00</t>
  </si>
  <si>
    <t>Montáž oplocení rámového H do 2,0 m</t>
  </si>
  <si>
    <t>767900040RA0</t>
  </si>
  <si>
    <t>Demontáž oplocení z pletiva svařovaného včetně sloupků a bet. patek a podhrab.desek</t>
  </si>
  <si>
    <t>28342432.R</t>
  </si>
  <si>
    <t>Krytka plotová PVC zelená, 4HR 60x60mm</t>
  </si>
  <si>
    <t>55342381.R</t>
  </si>
  <si>
    <t>Držák plot.2D,3D panelu průběžná/roh, Zn + komaxit pro sloupek 60x60 mm, zelená RAL 6005</t>
  </si>
  <si>
    <t>přesný počet upravit dle systému dodávaného oplocení</t>
  </si>
  <si>
    <t>průběžná:4*23</t>
  </si>
  <si>
    <t>rohová:4*2</t>
  </si>
  <si>
    <t>55342383.R</t>
  </si>
  <si>
    <t>Držák plot.2D,3D panelu koncová, Zn + komaxit pro sloupek 60x60 mm, zelená RAL 6005</t>
  </si>
  <si>
    <t>4*2</t>
  </si>
  <si>
    <t>553423851.R</t>
  </si>
  <si>
    <t>Sloupek plotový pro 2D a 3D panel 60x60x1,5 mm h=2800 mm, Zn + komaxit - zelená RAL 6005</t>
  </si>
  <si>
    <t xml:space="preserve">Plotový sloupek 	</t>
  </si>
  <si>
    <t>- plotový sloupek 60x60 mm tl. 1,5 m, délka 2,8 m</t>
  </si>
  <si>
    <t>- povrchová úprava - Zn + polyuretanový nástřik</t>
  </si>
  <si>
    <t>- odstín - zeená - RAL 6005</t>
  </si>
  <si>
    <t>- do betonové patky, vrtaná min. 150 mm, hl. 900 mm</t>
  </si>
  <si>
    <t>553424533.R</t>
  </si>
  <si>
    <t>Plotový panel 3D oko 50x200, h = 1730 mm, l = 2500 mm, Zn + komaxit RAL 6005</t>
  </si>
  <si>
    <t>V případě potřeby zařezání na požadovanou délku dle skutečnosti na stavbě.</t>
  </si>
  <si>
    <t>Plotové 3D panely - plotové svařované drátěné panely - 3D dílce</t>
  </si>
  <si>
    <t>- celková délka - 60,25 m, počet celých panelů - 25 ks</t>
  </si>
  <si>
    <t>- rozměr panelů - 173 x 250 cm (3 prolisy)</t>
  </si>
  <si>
    <t>- poplastované, oko 50x200 mm, síla drátu 5 mm</t>
  </si>
  <si>
    <t>- odstín - zelená - RAL 6005</t>
  </si>
  <si>
    <t>- kotveno pomocí PVC příchytek na čelo sloupků - 4ks/výšku sloupku</t>
  </si>
  <si>
    <t>55346481.R</t>
  </si>
  <si>
    <t>Držák podhrabové desky Zn jednostranný - 30 cm</t>
  </si>
  <si>
    <t>59233175.R</t>
  </si>
  <si>
    <t>Deska podhrabová hladká 2450/300/50</t>
  </si>
  <si>
    <t>998151111R00</t>
  </si>
  <si>
    <t xml:space="preserve">Přesun hmot, oplocení </t>
  </si>
  <si>
    <t>998767101R00</t>
  </si>
  <si>
    <t xml:space="preserve">Přesun hmot pro zámečnické konstr., výšky do 6 m </t>
  </si>
  <si>
    <t>Poplatek za skládku zeminy 1- 4</t>
  </si>
  <si>
    <t>979082213R00</t>
  </si>
  <si>
    <t>Vodorovná doprava suti po suchu do 1 km</t>
  </si>
  <si>
    <t>979082219R00</t>
  </si>
  <si>
    <t>Příplatek za dopravu suti po suchu za další 1 km</t>
  </si>
  <si>
    <t>10*5,0544</t>
  </si>
  <si>
    <t>102</t>
  </si>
  <si>
    <t>Úprava oplocení</t>
  </si>
  <si>
    <t>102 Úprava oplocení</t>
  </si>
  <si>
    <t>25-505-2.1 Úprava oplocení</t>
  </si>
  <si>
    <t>132201110R00</t>
  </si>
  <si>
    <t>Hloubení rýh š.do 60 cm v hor.3 do 50 m3</t>
  </si>
  <si>
    <t>rýha:1,1*0,35*78,7</t>
  </si>
  <si>
    <t>132201119R00</t>
  </si>
  <si>
    <t>Přípl.za lepivost,hloubení rýh 60 cm,hor.3</t>
  </si>
  <si>
    <t>patka:3*0,8*0,8*1,2</t>
  </si>
  <si>
    <t>161101101R00</t>
  </si>
  <si>
    <t>Svislé přemístění výkopku z hor.1-4 do 2,5 m</t>
  </si>
  <si>
    <t>30,2995+2,3040</t>
  </si>
  <si>
    <t>2</t>
  </si>
  <si>
    <t>Základy a zvláštní zakládání</t>
  </si>
  <si>
    <t>270311400U00</t>
  </si>
  <si>
    <t>Základová kce beton C16/20-bednění límec sloupu</t>
  </si>
  <si>
    <t>0,45*0,45*0,2*3</t>
  </si>
  <si>
    <t>275311126</t>
  </si>
  <si>
    <t>Pouzdrový základ pro stožáry VO do 10 m klasický trubkový</t>
  </si>
  <si>
    <t>R.D-01</t>
  </si>
  <si>
    <t>Demontáž svítidel VO vč. odpojení</t>
  </si>
  <si>
    <t>R.D-02</t>
  </si>
  <si>
    <t>Demontáž stožáru VO do 12 m vč. bet. patky</t>
  </si>
  <si>
    <t>998289011R00</t>
  </si>
  <si>
    <t xml:space="preserve">Přesun hmot pro kabelovody jakéhokoliv rozsahu </t>
  </si>
  <si>
    <t>M21</t>
  </si>
  <si>
    <t>Elektromontáže</t>
  </si>
  <si>
    <t>210120001R00</t>
  </si>
  <si>
    <t>Pojistka závitová do 500V E 27 do 25A vč. pojistky závitové 6A E27</t>
  </si>
  <si>
    <t>210202111R00</t>
  </si>
  <si>
    <t>Svítidlo veřejného osvětlení na výložník</t>
  </si>
  <si>
    <t>Montáž upevňovací konstrukce, případná oprava poškozené povrchové úpravy, úplná montáž svítidla, tj. vyznačení umístění svítidla, jeho rozložení, zapojení vodičů, složení svítidla v celek, vybavení zdroji záření a vyzkoušení.</t>
  </si>
  <si>
    <t>210204011RS2</t>
  </si>
  <si>
    <t>Stožár osvětlovací ocel. osazení délky -12 m včetně nákladů na autojeřáb</t>
  </si>
  <si>
    <t>210204104RS2</t>
  </si>
  <si>
    <t>Výložník ocelový 1ramenný nad 35 kg osazení včetně nákladů na montážní plošinu</t>
  </si>
  <si>
    <t>210204203R00</t>
  </si>
  <si>
    <t>Elektrovýzbroj stožáru do 3 okruhů</t>
  </si>
  <si>
    <t>210220021R00</t>
  </si>
  <si>
    <t>Vedení uzemňovací v zemi FeZn do 120 mm2 vč.svorek</t>
  </si>
  <si>
    <t>30/4:80</t>
  </si>
  <si>
    <t>D10:3*3</t>
  </si>
  <si>
    <t>230191008R00</t>
  </si>
  <si>
    <t>Uložení chráničky ve výkopu PE 63x5,8mm</t>
  </si>
  <si>
    <t>460490012R00</t>
  </si>
  <si>
    <t>Fólie výstražná z PVC, šířka 33 cm vč. dodávky fólie</t>
  </si>
  <si>
    <t>R04</t>
  </si>
  <si>
    <t>Spojovací materiál zemnící soustavy vč. montáže</t>
  </si>
  <si>
    <t>R05</t>
  </si>
  <si>
    <t>Dodávka + uložení zemního kabelu CYKY-J 4x10 vč. zapojení, kabel v chráničce D63</t>
  </si>
  <si>
    <t>78,7+3*6</t>
  </si>
  <si>
    <t>R06</t>
  </si>
  <si>
    <t>Dodávka + natažení kabelu CYKY-J 3*1,5 vč. zapojení</t>
  </si>
  <si>
    <t>R07</t>
  </si>
  <si>
    <t>Svítidlo LED pro veřejné osvětlení</t>
  </si>
  <si>
    <t>Typ a specifikace dle požadavku správce VO</t>
  </si>
  <si>
    <t>Kroměřížské technické služby - Veřejné osvětlení</t>
  </si>
  <si>
    <t>316735402R</t>
  </si>
  <si>
    <t>Stožár osvětlovací třístupňový pozinkovaný</t>
  </si>
  <si>
    <t>31677104.R</t>
  </si>
  <si>
    <t>Výložník rovný do délky 2,5 m</t>
  </si>
  <si>
    <t>31678611.A</t>
  </si>
  <si>
    <t>Rozvodnice stožárová</t>
  </si>
  <si>
    <t>dodávka, montáž, zapojení vč. příslušenství</t>
  </si>
  <si>
    <t>31678615.A</t>
  </si>
  <si>
    <t>Svorkovnice stožárová</t>
  </si>
  <si>
    <t>3457114702</t>
  </si>
  <si>
    <t>Trubka kabelová chránička KOPOFLEX KF 09063</t>
  </si>
  <si>
    <t>78,7*1,1</t>
  </si>
  <si>
    <t>35441120</t>
  </si>
  <si>
    <t>Pásek uzemňovací pozinkovaný FeZn 30 x 4 mm</t>
  </si>
  <si>
    <t>80*0,95</t>
  </si>
  <si>
    <t>354411202</t>
  </si>
  <si>
    <t>Drát uzemňovací pozinkovaný FeZn D10</t>
  </si>
  <si>
    <t>3*3*0,62</t>
  </si>
  <si>
    <t>M99</t>
  </si>
  <si>
    <t>Ostatní práce "M"</t>
  </si>
  <si>
    <t>R99-01</t>
  </si>
  <si>
    <t>Revize</t>
  </si>
  <si>
    <t>hod</t>
  </si>
  <si>
    <t>103</t>
  </si>
  <si>
    <t>Přeložka VO</t>
  </si>
  <si>
    <t>103 Přeložka VO</t>
  </si>
  <si>
    <t>25-505-3.1 Přeložka VO</t>
  </si>
  <si>
    <t>Město Kroměříž</t>
  </si>
  <si>
    <t>Velké náměstí 115/1</t>
  </si>
  <si>
    <t>00287351</t>
  </si>
  <si>
    <t>25-505 Parkování na ulici Čelakovského, Kroměříž</t>
  </si>
  <si>
    <t>767 01 Kroměříž</t>
  </si>
  <si>
    <t>100.1</t>
  </si>
  <si>
    <t>100.2</t>
  </si>
  <si>
    <t>100.3</t>
  </si>
  <si>
    <t>25-505-0.2 Trvalé dopravní značení</t>
  </si>
  <si>
    <t>Trvalé dopravní značení</t>
  </si>
  <si>
    <t>Kácení a náhradní výsadba</t>
  </si>
  <si>
    <t>CZ00287351</t>
  </si>
  <si>
    <t>07 / 2025</t>
  </si>
  <si>
    <t>Výkaz výměr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</si>
</sst>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1" x14ac:knownFonts="1">
    <font>
      <sz val="10"/>
      <name val="Arial CE"/>
      <charset val="238"/>
    </font>
    <font>
      <sz val="10"/>
      <name val="Arial CE"/>
      <charset val="238"/>
    </font>
    <font>
      <b/>
      <sz val="14"/>
      <name val="Arial CE"/>
      <family val="2"/>
      <charset val="238"/>
    </font>
    <font>
      <sz val="9"/>
      <name val="Arial CE"/>
      <family val="2"/>
      <charset val="238"/>
    </font>
    <font>
      <b/>
      <sz val="9"/>
      <name val="Arial CE"/>
      <family val="2"/>
      <charset val="238"/>
    </font>
    <font>
      <sz val="12"/>
      <name val="Arial CE"/>
      <family val="2"/>
      <charset val="238"/>
    </font>
    <font>
      <b/>
      <sz val="12"/>
      <name val="Arial CE"/>
      <family val="2"/>
      <charset val="238"/>
    </font>
    <font>
      <b/>
      <sz val="10"/>
      <name val="Arial CE"/>
      <family val="2"/>
      <charset val="238"/>
    </font>
    <font>
      <sz val="10"/>
      <name val="Arial CE"/>
      <family val="2"/>
      <charset val="238"/>
    </font>
    <font>
      <b/>
      <sz val="10"/>
      <name val="Arial CE"/>
      <charset val="238"/>
    </font>
    <font>
      <sz val="10"/>
      <name val="Arial CE"/>
    </font>
    <font>
      <b/>
      <u/>
      <sz val="10"/>
      <name val="Arial CE"/>
      <family val="2"/>
      <charset val="238"/>
    </font>
    <font>
      <u/>
      <sz val="10"/>
      <name val="Arial CE"/>
      <family val="2"/>
      <charset val="238"/>
    </font>
    <font>
      <b/>
      <i/>
      <sz val="10"/>
      <name val="Arial CE"/>
      <family val="2"/>
      <charset val="238"/>
    </font>
    <font>
      <sz val="9"/>
      <name val="Arial CE"/>
    </font>
    <font>
      <b/>
      <sz val="4"/>
      <color indexed="22"/>
      <name val="Arial CE"/>
      <family val="2"/>
      <charset val="238"/>
    </font>
    <font>
      <sz val="10"/>
      <color indexed="9"/>
      <name val="Arial CE"/>
      <family val="2"/>
      <charset val="238"/>
    </font>
    <font>
      <sz val="8"/>
      <name val="Arial CE"/>
      <family val="2"/>
      <charset val="238"/>
    </font>
    <font>
      <sz val="8"/>
      <name val="Arial CE"/>
      <charset val="238"/>
    </font>
    <font>
      <sz val="8"/>
      <name val="Arial CE"/>
    </font>
    <font>
      <sz val="10"/>
      <color indexed="9"/>
      <name val="Arial CE"/>
    </font>
    <font>
      <sz val="8"/>
      <color indexed="17"/>
      <name val="Arial CE"/>
      <family val="2"/>
      <charset val="238"/>
    </font>
    <font>
      <sz val="10"/>
      <color indexed="17"/>
      <name val="Arial CE"/>
      <family val="2"/>
      <charset val="238"/>
    </font>
    <font>
      <sz val="8"/>
      <color indexed="9"/>
      <name val="Arial CE"/>
      <family val="2"/>
      <charset val="238"/>
    </font>
    <font>
      <sz val="8"/>
      <color indexed="12"/>
      <name val="Arial CE"/>
      <family val="2"/>
      <charset val="238"/>
    </font>
    <font>
      <sz val="10"/>
      <color indexed="12"/>
      <name val="Arial CE"/>
      <family val="2"/>
      <charset val="238"/>
    </font>
    <font>
      <sz val="8"/>
      <color indexed="9"/>
      <name val="Arial CE"/>
    </font>
    <font>
      <sz val="4"/>
      <color indexed="9"/>
      <name val="Arial CE"/>
      <family val="2"/>
      <charset val="238"/>
    </font>
    <font>
      <sz val="4"/>
      <color indexed="22"/>
      <name val="Arial CE"/>
      <family val="2"/>
      <charset val="238"/>
    </font>
    <font>
      <i/>
      <sz val="8"/>
      <name val="Arial CE"/>
      <family val="2"/>
      <charset val="238"/>
    </font>
    <font>
      <i/>
      <sz val="9"/>
      <name val="Arial CE"/>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9"/>
        <bgColor indexed="40"/>
      </patternFill>
    </fill>
    <fill>
      <patternFill patternType="solid">
        <fgColor theme="4"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2">
    <xf numFmtId="0" fontId="0" fillId="0" borderId="0"/>
    <xf numFmtId="0" fontId="10" fillId="0" borderId="0"/>
  </cellStyleXfs>
  <cellXfs count="176">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3" fillId="0" borderId="0" xfId="0" applyFont="1" applyAlignment="1">
      <alignment horizontal="right"/>
    </xf>
    <xf numFmtId="14" fontId="3" fillId="0" borderId="0" xfId="0" applyNumberFormat="1" applyFont="1" applyAlignment="1">
      <alignment horizontal="left"/>
    </xf>
    <xf numFmtId="0" fontId="4" fillId="0" borderId="0" xfId="0" applyFont="1" applyAlignment="1">
      <alignment horizontal="right"/>
    </xf>
    <xf numFmtId="49" fontId="0" fillId="0" borderId="0" xfId="0" applyNumberFormat="1"/>
    <xf numFmtId="0" fontId="5" fillId="0" borderId="0" xfId="0" applyFont="1" applyAlignment="1">
      <alignment horizontal="right"/>
    </xf>
    <xf numFmtId="49" fontId="6" fillId="0" borderId="0" xfId="0" applyNumberFormat="1" applyFont="1" applyAlignment="1">
      <alignment horizontal="left"/>
    </xf>
    <xf numFmtId="0" fontId="6" fillId="0" borderId="0" xfId="0" applyFont="1" applyAlignment="1">
      <alignment horizontal="left"/>
    </xf>
    <xf numFmtId="0" fontId="7" fillId="0" borderId="0" xfId="0" applyFont="1"/>
    <xf numFmtId="0" fontId="7" fillId="0" borderId="0" xfId="0" applyFont="1" applyAlignment="1">
      <alignment horizontal="right"/>
    </xf>
    <xf numFmtId="0" fontId="0" fillId="0" borderId="0" xfId="0" applyAlignment="1">
      <alignment horizontal="left"/>
    </xf>
    <xf numFmtId="0" fontId="0" fillId="0" borderId="0" xfId="0" applyAlignment="1">
      <alignment horizontal="right"/>
    </xf>
    <xf numFmtId="0" fontId="4" fillId="2" borderId="1" xfId="0" applyFont="1" applyFill="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xf numFmtId="0" fontId="4" fillId="2" borderId="1" xfId="0" applyFont="1" applyFill="1" applyBorder="1" applyAlignment="1">
      <alignment horizontal="right" wrapText="1"/>
    </xf>
    <xf numFmtId="0" fontId="0" fillId="2" borderId="2" xfId="0" applyFill="1" applyBorder="1"/>
    <xf numFmtId="0" fontId="4" fillId="2" borderId="2" xfId="0" applyFont="1" applyFill="1" applyBorder="1" applyAlignment="1">
      <alignment horizontal="right" wrapText="1"/>
    </xf>
    <xf numFmtId="0" fontId="4" fillId="2" borderId="3" xfId="0" applyFont="1" applyFill="1" applyBorder="1" applyAlignment="1">
      <alignment horizontal="right" vertical="center"/>
    </xf>
    <xf numFmtId="0" fontId="4" fillId="3" borderId="0" xfId="0" applyFont="1" applyFill="1" applyAlignment="1">
      <alignment horizontal="right" wrapText="1"/>
    </xf>
    <xf numFmtId="0" fontId="0" fillId="0" borderId="4" xfId="0" applyBorder="1" applyAlignment="1">
      <alignment vertical="center"/>
    </xf>
    <xf numFmtId="0" fontId="0" fillId="0" borderId="0" xfId="0" applyAlignment="1">
      <alignment vertical="center"/>
    </xf>
    <xf numFmtId="1" fontId="0" fillId="0" borderId="0" xfId="0" applyNumberFormat="1" applyAlignment="1">
      <alignment horizontal="right" vertical="center"/>
    </xf>
    <xf numFmtId="0" fontId="0" fillId="0" borderId="5" xfId="0" applyBorder="1" applyAlignment="1">
      <alignment vertical="center"/>
    </xf>
    <xf numFmtId="4" fontId="0" fillId="0" borderId="6" xfId="0" applyNumberFormat="1" applyBorder="1" applyAlignment="1">
      <alignment horizontal="right" vertical="center"/>
    </xf>
    <xf numFmtId="4" fontId="0" fillId="0" borderId="7" xfId="0" applyNumberFormat="1" applyBorder="1" applyAlignment="1">
      <alignment horizontal="right" vertical="center"/>
    </xf>
    <xf numFmtId="4" fontId="8" fillId="3" borderId="0" xfId="0" applyNumberFormat="1" applyFont="1" applyFill="1" applyAlignment="1">
      <alignment vertical="center"/>
    </xf>
    <xf numFmtId="4" fontId="0" fillId="0" borderId="4" xfId="0" applyNumberFormat="1" applyBorder="1" applyAlignment="1">
      <alignment horizontal="right" vertical="center"/>
    </xf>
    <xf numFmtId="4" fontId="0" fillId="0" borderId="0" xfId="0" applyNumberFormat="1" applyAlignment="1">
      <alignment horizontal="right" vertical="center"/>
    </xf>
    <xf numFmtId="4" fontId="0" fillId="3" borderId="0" xfId="0" applyNumberFormat="1" applyFill="1" applyAlignment="1">
      <alignment vertical="center"/>
    </xf>
    <xf numFmtId="4" fontId="0" fillId="0" borderId="9" xfId="0" applyNumberFormat="1" applyBorder="1" applyAlignment="1">
      <alignment horizontal="right" vertical="center"/>
    </xf>
    <xf numFmtId="4" fontId="0" fillId="0" borderId="10" xfId="0" applyNumberFormat="1" applyBorder="1" applyAlignment="1">
      <alignment horizontal="right" vertical="center"/>
    </xf>
    <xf numFmtId="0" fontId="6" fillId="4" borderId="1" xfId="0" applyFont="1" applyFill="1" applyBorder="1" applyAlignment="1">
      <alignment vertical="center"/>
    </xf>
    <xf numFmtId="0" fontId="7" fillId="4" borderId="2" xfId="0" applyFont="1" applyFill="1" applyBorder="1" applyAlignment="1">
      <alignment vertical="center"/>
    </xf>
    <xf numFmtId="0" fontId="0" fillId="4" borderId="2" xfId="0" applyFill="1" applyBorder="1" applyAlignment="1">
      <alignment vertical="center"/>
    </xf>
    <xf numFmtId="4" fontId="6" fillId="4" borderId="12" xfId="0" applyNumberFormat="1" applyFont="1" applyFill="1" applyBorder="1" applyAlignment="1">
      <alignment horizontal="right" vertical="center"/>
    </xf>
    <xf numFmtId="4" fontId="6" fillId="4" borderId="13" xfId="0" applyNumberFormat="1" applyFont="1" applyFill="1" applyBorder="1" applyAlignment="1">
      <alignment horizontal="right" vertical="center"/>
    </xf>
    <xf numFmtId="4" fontId="7" fillId="3" borderId="0" xfId="0" applyNumberFormat="1" applyFont="1" applyFill="1" applyAlignment="1">
      <alignment vertical="center"/>
    </xf>
    <xf numFmtId="0" fontId="2" fillId="0" borderId="0" xfId="0" applyFont="1" applyAlignment="1">
      <alignment horizontal="center"/>
    </xf>
    <xf numFmtId="4" fontId="0" fillId="0" borderId="0" xfId="0" applyNumberFormat="1"/>
    <xf numFmtId="0" fontId="4"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4" fontId="9" fillId="2" borderId="16" xfId="0" applyNumberFormat="1" applyFont="1" applyFill="1" applyBorder="1" applyAlignment="1">
      <alignment vertical="center"/>
    </xf>
    <xf numFmtId="49" fontId="3" fillId="0" borderId="6" xfId="0" applyNumberFormat="1" applyFont="1" applyBorder="1" applyAlignment="1">
      <alignment horizontal="left"/>
    </xf>
    <xf numFmtId="0" fontId="3" fillId="0" borderId="7" xfId="0" applyFont="1" applyBorder="1" applyAlignment="1">
      <alignment horizontal="left"/>
    </xf>
    <xf numFmtId="0" fontId="3" fillId="0" borderId="7" xfId="0" applyFont="1" applyBorder="1"/>
    <xf numFmtId="164" fontId="3" fillId="0" borderId="8" xfId="0" applyNumberFormat="1" applyFont="1" applyBorder="1"/>
    <xf numFmtId="3" fontId="4" fillId="0" borderId="17" xfId="0" applyNumberFormat="1" applyFont="1" applyBorder="1" applyAlignment="1">
      <alignment horizontal="right"/>
    </xf>
    <xf numFmtId="3" fontId="3" fillId="0" borderId="8" xfId="0" applyNumberFormat="1" applyFont="1" applyBorder="1" applyAlignment="1">
      <alignment horizontal="right"/>
    </xf>
    <xf numFmtId="3" fontId="3" fillId="0" borderId="17" xfId="0" applyNumberFormat="1" applyFont="1" applyBorder="1" applyAlignment="1">
      <alignment horizontal="right"/>
    </xf>
    <xf numFmtId="49" fontId="3" fillId="0" borderId="4" xfId="0" applyNumberFormat="1" applyFont="1" applyBorder="1" applyAlignment="1">
      <alignment horizontal="left"/>
    </xf>
    <xf numFmtId="0" fontId="3" fillId="0" borderId="0" xfId="0" applyFont="1" applyAlignment="1">
      <alignment horizontal="left"/>
    </xf>
    <xf numFmtId="0" fontId="3" fillId="0" borderId="0" xfId="0" applyFont="1"/>
    <xf numFmtId="164" fontId="3" fillId="0" borderId="5" xfId="0" applyNumberFormat="1" applyFont="1" applyBorder="1"/>
    <xf numFmtId="3" fontId="4" fillId="0" borderId="18" xfId="0" applyNumberFormat="1" applyFont="1" applyBorder="1" applyAlignment="1">
      <alignment horizontal="right"/>
    </xf>
    <xf numFmtId="3" fontId="3" fillId="0" borderId="5" xfId="0" applyNumberFormat="1" applyFont="1" applyBorder="1" applyAlignment="1">
      <alignment horizontal="right"/>
    </xf>
    <xf numFmtId="3" fontId="3" fillId="0" borderId="18" xfId="0" applyNumberFormat="1" applyFont="1" applyBorder="1"/>
    <xf numFmtId="3" fontId="3" fillId="0" borderId="18" xfId="0" applyNumberFormat="1" applyFont="1" applyBorder="1" applyAlignment="1">
      <alignment horizontal="right"/>
    </xf>
    <xf numFmtId="0" fontId="4" fillId="4" borderId="1" xfId="0" applyFont="1" applyFill="1" applyBorder="1" applyAlignment="1">
      <alignment vertical="center"/>
    </xf>
    <xf numFmtId="49" fontId="4" fillId="4" borderId="2" xfId="0" applyNumberFormat="1" applyFont="1" applyFill="1" applyBorder="1" applyAlignment="1">
      <alignment horizontal="left" vertical="center"/>
    </xf>
    <xf numFmtId="0" fontId="4" fillId="4" borderId="2" xfId="0" applyFont="1" applyFill="1" applyBorder="1" applyAlignment="1">
      <alignment vertical="center"/>
    </xf>
    <xf numFmtId="164" fontId="3" fillId="4" borderId="3" xfId="0" applyNumberFormat="1" applyFont="1" applyFill="1" applyBorder="1"/>
    <xf numFmtId="3" fontId="4" fillId="4" borderId="1" xfId="0" applyNumberFormat="1" applyFont="1" applyFill="1" applyBorder="1" applyAlignment="1">
      <alignment horizontal="right" vertical="center"/>
    </xf>
    <xf numFmtId="3" fontId="4" fillId="4" borderId="15" xfId="0" applyNumberFormat="1" applyFont="1" applyFill="1" applyBorder="1" applyAlignment="1">
      <alignment horizontal="right" vertical="center"/>
    </xf>
    <xf numFmtId="3" fontId="4" fillId="4" borderId="16" xfId="0" applyNumberFormat="1" applyFont="1" applyFill="1" applyBorder="1" applyAlignment="1">
      <alignment horizontal="right" vertical="center"/>
    </xf>
    <xf numFmtId="0" fontId="0" fillId="0" borderId="0" xfId="0" applyAlignment="1">
      <alignment horizontal="left" vertical="top" wrapText="1"/>
    </xf>
    <xf numFmtId="0" fontId="0" fillId="0" borderId="7" xfId="0" applyBorder="1" applyAlignment="1">
      <alignment horizontal="center"/>
    </xf>
    <xf numFmtId="0" fontId="0" fillId="0" borderId="7" xfId="0" applyBorder="1" applyAlignment="1">
      <alignment horizontal="left"/>
    </xf>
    <xf numFmtId="0" fontId="0" fillId="0" borderId="0" xfId="0" applyAlignment="1">
      <alignment horizontal="center"/>
    </xf>
    <xf numFmtId="0" fontId="0" fillId="0" borderId="7" xfId="0" applyBorder="1"/>
    <xf numFmtId="0" fontId="10" fillId="0" borderId="0" xfId="1"/>
    <xf numFmtId="0" fontId="11" fillId="0" borderId="0" xfId="1" applyFont="1" applyAlignment="1">
      <alignment horizontal="centerContinuous"/>
    </xf>
    <xf numFmtId="0" fontId="12" fillId="0" borderId="0" xfId="1" applyFont="1" applyAlignment="1">
      <alignment horizontal="centerContinuous"/>
    </xf>
    <xf numFmtId="0" fontId="12" fillId="0" borderId="0" xfId="1" applyFont="1" applyAlignment="1">
      <alignment horizontal="right"/>
    </xf>
    <xf numFmtId="0" fontId="10" fillId="3" borderId="19" xfId="1" applyFill="1" applyBorder="1" applyAlignment="1">
      <alignment horizontal="left"/>
    </xf>
    <xf numFmtId="0" fontId="10" fillId="3" borderId="20" xfId="1" applyFill="1" applyBorder="1" applyAlignment="1">
      <alignment horizontal="center"/>
    </xf>
    <xf numFmtId="0" fontId="13" fillId="3" borderId="20" xfId="1" applyFont="1" applyFill="1" applyBorder="1"/>
    <xf numFmtId="49" fontId="10" fillId="3" borderId="21" xfId="1" applyNumberFormat="1" applyFill="1" applyBorder="1"/>
    <xf numFmtId="0" fontId="10" fillId="3" borderId="20" xfId="1" applyFill="1" applyBorder="1" applyAlignment="1">
      <alignment horizontal="right"/>
    </xf>
    <xf numFmtId="0" fontId="10" fillId="3" borderId="20" xfId="1" applyFill="1" applyBorder="1"/>
    <xf numFmtId="0" fontId="10" fillId="3" borderId="22" xfId="1" applyFill="1" applyBorder="1"/>
    <xf numFmtId="49" fontId="10" fillId="3" borderId="23" xfId="1" applyNumberFormat="1" applyFill="1" applyBorder="1" applyAlignment="1">
      <alignment horizontal="left"/>
    </xf>
    <xf numFmtId="0" fontId="10" fillId="3" borderId="24" xfId="1" applyFill="1" applyBorder="1" applyAlignment="1">
      <alignment horizontal="center"/>
    </xf>
    <xf numFmtId="0" fontId="13" fillId="3" borderId="24" xfId="1" applyFont="1" applyFill="1" applyBorder="1"/>
    <xf numFmtId="49" fontId="10" fillId="3" borderId="25" xfId="1" applyNumberFormat="1" applyFill="1" applyBorder="1"/>
    <xf numFmtId="0" fontId="10" fillId="3" borderId="24" xfId="1" applyFill="1" applyBorder="1" applyAlignment="1">
      <alignment horizontal="right"/>
    </xf>
    <xf numFmtId="0" fontId="10" fillId="3" borderId="24" xfId="1" applyFill="1" applyBorder="1"/>
    <xf numFmtId="0" fontId="10" fillId="3" borderId="26" xfId="1" applyFill="1" applyBorder="1"/>
    <xf numFmtId="0" fontId="3" fillId="0" borderId="0" xfId="1" applyFont="1"/>
    <xf numFmtId="0" fontId="10" fillId="0" borderId="0" xfId="1" applyAlignment="1">
      <alignment horizontal="right"/>
    </xf>
    <xf numFmtId="49" fontId="14" fillId="3" borderId="16" xfId="1" applyNumberFormat="1" applyFont="1" applyFill="1" applyBorder="1" applyAlignment="1">
      <alignment wrapText="1"/>
    </xf>
    <xf numFmtId="0" fontId="14" fillId="3" borderId="3" xfId="1" applyFont="1" applyFill="1" applyBorder="1" applyAlignment="1">
      <alignment horizontal="center" wrapText="1"/>
    </xf>
    <xf numFmtId="0" fontId="14" fillId="3" borderId="16" xfId="1" applyFont="1" applyFill="1" applyBorder="1" applyAlignment="1">
      <alignment horizontal="center" wrapText="1"/>
    </xf>
    <xf numFmtId="0" fontId="10" fillId="3" borderId="16" xfId="1" applyFill="1" applyBorder="1" applyAlignment="1">
      <alignment wrapText="1" shrinkToFit="1"/>
    </xf>
    <xf numFmtId="0" fontId="10" fillId="0" borderId="0" xfId="1" applyAlignment="1">
      <alignment wrapText="1"/>
    </xf>
    <xf numFmtId="0" fontId="15" fillId="2" borderId="4" xfId="1" applyFont="1" applyFill="1" applyBorder="1" applyAlignment="1">
      <alignment horizontal="center"/>
    </xf>
    <xf numFmtId="49" fontId="7" fillId="2" borderId="7" xfId="1" applyNumberFormat="1" applyFont="1" applyFill="1" applyBorder="1" applyAlignment="1">
      <alignment horizontal="left"/>
    </xf>
    <xf numFmtId="0" fontId="7" fillId="2" borderId="7" xfId="1" applyFont="1" applyFill="1" applyBorder="1"/>
    <xf numFmtId="0" fontId="10" fillId="2" borderId="7" xfId="1" applyFill="1" applyBorder="1" applyAlignment="1">
      <alignment horizontal="center"/>
    </xf>
    <xf numFmtId="0" fontId="10" fillId="2" borderId="7" xfId="1" applyFill="1" applyBorder="1" applyAlignment="1">
      <alignment horizontal="right"/>
    </xf>
    <xf numFmtId="0" fontId="10" fillId="2" borderId="5" xfId="1" applyFill="1" applyBorder="1"/>
    <xf numFmtId="0" fontId="10" fillId="2" borderId="6" xfId="1" applyFill="1" applyBorder="1"/>
    <xf numFmtId="0" fontId="10" fillId="2" borderId="8" xfId="1" applyFill="1" applyBorder="1"/>
    <xf numFmtId="0" fontId="16" fillId="0" borderId="0" xfId="1" applyFont="1"/>
    <xf numFmtId="0" fontId="17" fillId="0" borderId="17" xfId="1" applyFont="1" applyBorder="1" applyAlignment="1">
      <alignment horizontal="center" vertical="top"/>
    </xf>
    <xf numFmtId="49" fontId="18" fillId="0" borderId="17" xfId="1" applyNumberFormat="1" applyFont="1" applyBorder="1" applyAlignment="1">
      <alignment horizontal="left" vertical="top" shrinkToFit="1"/>
    </xf>
    <xf numFmtId="0" fontId="18" fillId="0" borderId="17" xfId="1" applyFont="1" applyBorder="1" applyAlignment="1">
      <alignment vertical="top" wrapText="1"/>
    </xf>
    <xf numFmtId="49" fontId="19" fillId="0" borderId="17" xfId="1" applyNumberFormat="1" applyFont="1" applyBorder="1" applyAlignment="1">
      <alignment horizontal="center" shrinkToFit="1"/>
    </xf>
    <xf numFmtId="4" fontId="18" fillId="0" borderId="17" xfId="1" applyNumberFormat="1" applyFont="1" applyBorder="1" applyAlignment="1">
      <alignment horizontal="right" shrinkToFit="1"/>
    </xf>
    <xf numFmtId="4" fontId="19" fillId="0" borderId="17" xfId="1" applyNumberFormat="1" applyFont="1" applyBorder="1"/>
    <xf numFmtId="165" fontId="17" fillId="0" borderId="17" xfId="1" applyNumberFormat="1" applyFont="1" applyBorder="1"/>
    <xf numFmtId="4" fontId="17" fillId="0" borderId="8" xfId="1" applyNumberFormat="1" applyFont="1" applyBorder="1"/>
    <xf numFmtId="0" fontId="20" fillId="0" borderId="0" xfId="1" applyFont="1"/>
    <xf numFmtId="0" fontId="3" fillId="0" borderId="18" xfId="1" applyFont="1" applyBorder="1" applyAlignment="1">
      <alignment horizontal="center"/>
    </xf>
    <xf numFmtId="49" fontId="3" fillId="0" borderId="18" xfId="1" applyNumberFormat="1" applyFont="1" applyBorder="1" applyAlignment="1">
      <alignment horizontal="left"/>
    </xf>
    <xf numFmtId="4" fontId="10" fillId="0" borderId="5" xfId="1" applyNumberFormat="1" applyBorder="1"/>
    <xf numFmtId="0" fontId="23" fillId="0" borderId="0" xfId="1" applyFont="1" applyAlignment="1">
      <alignment wrapText="1"/>
    </xf>
    <xf numFmtId="4" fontId="24" fillId="5" borderId="29" xfId="1" applyNumberFormat="1" applyFont="1" applyFill="1" applyBorder="1" applyAlignment="1">
      <alignment horizontal="right" wrapText="1"/>
    </xf>
    <xf numFmtId="0" fontId="24" fillId="5" borderId="4" xfId="1" applyFont="1" applyFill="1" applyBorder="1" applyAlignment="1">
      <alignment horizontal="left" wrapText="1"/>
    </xf>
    <xf numFmtId="0" fontId="24" fillId="0" borderId="5" xfId="0" applyFont="1" applyBorder="1" applyAlignment="1">
      <alignment horizontal="right"/>
    </xf>
    <xf numFmtId="0" fontId="10" fillId="0" borderId="4" xfId="1" applyBorder="1"/>
    <xf numFmtId="0" fontId="26" fillId="0" borderId="0" xfId="1" applyFont="1" applyAlignment="1">
      <alignment wrapText="1"/>
    </xf>
    <xf numFmtId="0" fontId="20" fillId="0" borderId="0" xfId="1" applyFont="1" applyAlignment="1">
      <alignment wrapText="1"/>
    </xf>
    <xf numFmtId="0" fontId="27" fillId="3" borderId="1" xfId="1" applyFont="1" applyFill="1" applyBorder="1" applyAlignment="1">
      <alignment horizontal="center"/>
    </xf>
    <xf numFmtId="49" fontId="13" fillId="3" borderId="2" xfId="1" applyNumberFormat="1" applyFont="1" applyFill="1" applyBorder="1" applyAlignment="1">
      <alignment horizontal="left"/>
    </xf>
    <xf numFmtId="0" fontId="13" fillId="3" borderId="2" xfId="1" applyFont="1" applyFill="1" applyBorder="1" applyAlignment="1">
      <alignment horizontal="left"/>
    </xf>
    <xf numFmtId="0" fontId="10" fillId="3" borderId="2" xfId="1" applyFill="1" applyBorder="1" applyAlignment="1">
      <alignment horizontal="center"/>
    </xf>
    <xf numFmtId="4" fontId="10" fillId="3" borderId="2" xfId="1" applyNumberFormat="1" applyFill="1" applyBorder="1" applyAlignment="1">
      <alignment horizontal="right"/>
    </xf>
    <xf numFmtId="3" fontId="7" fillId="3" borderId="3" xfId="1" applyNumberFormat="1" applyFont="1" applyFill="1" applyBorder="1"/>
    <xf numFmtId="0" fontId="10" fillId="3" borderId="1" xfId="1" applyFill="1" applyBorder="1"/>
    <xf numFmtId="4" fontId="7" fillId="3" borderId="3" xfId="1" applyNumberFormat="1" applyFont="1" applyFill="1" applyBorder="1"/>
    <xf numFmtId="0" fontId="10" fillId="3" borderId="2" xfId="1" applyFill="1" applyBorder="1"/>
    <xf numFmtId="4" fontId="10" fillId="0" borderId="0" xfId="1" applyNumberFormat="1"/>
    <xf numFmtId="4" fontId="20" fillId="0" borderId="0" xfId="1" applyNumberFormat="1" applyFont="1"/>
    <xf numFmtId="3" fontId="20" fillId="0" borderId="0" xfId="1" applyNumberFormat="1" applyFont="1"/>
    <xf numFmtId="0" fontId="28" fillId="2" borderId="1" xfId="1" applyFont="1" applyFill="1" applyBorder="1" applyAlignment="1">
      <alignment horizontal="center"/>
    </xf>
    <xf numFmtId="49" fontId="13" fillId="2" borderId="2" xfId="1" applyNumberFormat="1" applyFont="1" applyFill="1" applyBorder="1" applyAlignment="1">
      <alignment horizontal="left"/>
    </xf>
    <xf numFmtId="0" fontId="13" fillId="2" borderId="2" xfId="1" applyFont="1" applyFill="1" applyBorder="1"/>
    <xf numFmtId="0" fontId="10" fillId="2" borderId="2" xfId="1" applyFill="1" applyBorder="1" applyAlignment="1">
      <alignment horizontal="center"/>
    </xf>
    <xf numFmtId="4" fontId="10" fillId="2" borderId="2" xfId="1" applyNumberFormat="1" applyFill="1" applyBorder="1" applyAlignment="1">
      <alignment horizontal="right"/>
    </xf>
    <xf numFmtId="3" fontId="7" fillId="2" borderId="3" xfId="1" applyNumberFormat="1" applyFont="1" applyFill="1" applyBorder="1"/>
    <xf numFmtId="0" fontId="10" fillId="2" borderId="2" xfId="1" applyFill="1" applyBorder="1"/>
    <xf numFmtId="4" fontId="7" fillId="2" borderId="3" xfId="1" applyNumberFormat="1" applyFont="1" applyFill="1" applyBorder="1"/>
    <xf numFmtId="3" fontId="10" fillId="0" borderId="0" xfId="1" applyNumberFormat="1"/>
    <xf numFmtId="0" fontId="7" fillId="0" borderId="0" xfId="1" applyFont="1"/>
    <xf numFmtId="0" fontId="29" fillId="0" borderId="0" xfId="1" applyFont="1"/>
    <xf numFmtId="0" fontId="30" fillId="0" borderId="0" xfId="1" applyFont="1"/>
    <xf numFmtId="3" fontId="30" fillId="0" borderId="0" xfId="1" applyNumberFormat="1" applyFont="1" applyAlignment="1">
      <alignment horizontal="right"/>
    </xf>
    <xf numFmtId="4" fontId="30" fillId="0" borderId="0" xfId="1" applyNumberFormat="1" applyFont="1"/>
    <xf numFmtId="0" fontId="7" fillId="0" borderId="4" xfId="1" applyFont="1" applyBorder="1" applyAlignment="1">
      <alignment horizontal="center"/>
    </xf>
    <xf numFmtId="49" fontId="7" fillId="0" borderId="0" xfId="1" applyNumberFormat="1" applyFont="1" applyAlignment="1">
      <alignment horizontal="left"/>
    </xf>
    <xf numFmtId="0" fontId="1" fillId="0" borderId="0" xfId="1" applyFont="1"/>
    <xf numFmtId="0" fontId="10" fillId="0" borderId="0" xfId="1" applyAlignment="1">
      <alignment horizontal="center"/>
    </xf>
    <xf numFmtId="14" fontId="3" fillId="0" borderId="0" xfId="0" quotePrefix="1" applyNumberFormat="1" applyFont="1" applyAlignment="1">
      <alignment horizontal="left"/>
    </xf>
    <xf numFmtId="4" fontId="0" fillId="0" borderId="7" xfId="0" applyNumberFormat="1" applyBorder="1" applyAlignment="1">
      <alignment horizontal="right" vertical="center"/>
    </xf>
    <xf numFmtId="4" fontId="0" fillId="0" borderId="8" xfId="0" applyNumberFormat="1" applyBorder="1" applyAlignment="1">
      <alignment horizontal="right" vertical="center"/>
    </xf>
    <xf numFmtId="4" fontId="0" fillId="0" borderId="0" xfId="0" applyNumberFormat="1" applyAlignment="1">
      <alignment horizontal="right" vertical="center"/>
    </xf>
    <xf numFmtId="4" fontId="0" fillId="0" borderId="5" xfId="0" applyNumberFormat="1" applyBorder="1" applyAlignment="1">
      <alignment horizontal="right" vertical="center"/>
    </xf>
    <xf numFmtId="4" fontId="0" fillId="0" borderId="10" xfId="0" applyNumberFormat="1" applyBorder="1" applyAlignment="1">
      <alignment horizontal="right" vertical="center"/>
    </xf>
    <xf numFmtId="4" fontId="0" fillId="0" borderId="11" xfId="0" applyNumberFormat="1" applyBorder="1" applyAlignment="1">
      <alignment horizontal="right" vertical="center"/>
    </xf>
    <xf numFmtId="4" fontId="6" fillId="4" borderId="13" xfId="0" applyNumberFormat="1" applyFont="1" applyFill="1" applyBorder="1" applyAlignment="1">
      <alignment horizontal="right" vertical="center"/>
    </xf>
    <xf numFmtId="4" fontId="0" fillId="0" borderId="14" xfId="0" applyNumberFormat="1" applyBorder="1" applyAlignment="1">
      <alignment horizontal="right" vertical="center"/>
    </xf>
    <xf numFmtId="0" fontId="6" fillId="0" borderId="0" xfId="1" applyFont="1" applyAlignment="1">
      <alignment horizontal="left"/>
    </xf>
    <xf numFmtId="0" fontId="21" fillId="5" borderId="4" xfId="1" applyFont="1" applyFill="1" applyBorder="1" applyAlignment="1">
      <alignment horizontal="left" wrapText="1" indent="1"/>
    </xf>
    <xf numFmtId="0" fontId="22" fillId="0" borderId="0" xfId="0" applyFont="1" applyAlignment="1">
      <alignment wrapText="1"/>
    </xf>
    <xf numFmtId="0" fontId="22" fillId="0" borderId="5" xfId="0" applyFont="1" applyBorder="1" applyAlignment="1">
      <alignment wrapText="1"/>
    </xf>
    <xf numFmtId="49" fontId="24" fillId="5" borderId="27" xfId="1" applyNumberFormat="1" applyFont="1" applyFill="1" applyBorder="1" applyAlignment="1">
      <alignment horizontal="left" wrapText="1"/>
    </xf>
    <xf numFmtId="49" fontId="25" fillId="0" borderId="28" xfId="0" applyNumberFormat="1" applyFont="1" applyBorder="1" applyAlignment="1">
      <alignment horizontal="left" wrapText="1"/>
    </xf>
    <xf numFmtId="4" fontId="19" fillId="6" borderId="17" xfId="1" applyNumberFormat="1" applyFont="1" applyFill="1" applyBorder="1" applyAlignment="1" applyProtection="1">
      <alignment horizontal="right"/>
      <protection locked="0"/>
    </xf>
  </cellXfs>
  <cellStyles count="2">
    <cellStyle name="Normální" xfId="0" builtinId="0"/>
    <cellStyle name="normální_POL.XLS" xfId="1" xr:uid="{628176D3-6094-425D-8585-0B5176C528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20(x86)\RTS\BUILDpower\MSOffice\RK10.xls" TargetMode="External"/><Relationship Id="rId1" Type="http://schemas.openxmlformats.org/officeDocument/2006/relationships/externalLinkPath" Target="file:///C:\Program%20Files%20(x86)\RTS\BUILDpower\MSOffice\RK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heetName val="Stavba"/>
      <sheetName val="Objekt"/>
      <sheetName val="List1"/>
    </sheetNames>
    <sheetDataSet>
      <sheetData sheetId="0" refreshError="1"/>
      <sheetData sheetId="1">
        <row r="19">
          <cell r="D19">
            <v>15</v>
          </cell>
        </row>
        <row r="21">
          <cell r="D21">
            <v>21</v>
          </cell>
        </row>
      </sheetData>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C621-84C0-4A2E-94B0-A53715681613}">
  <sheetPr codeName="List5112"/>
  <dimension ref="B1:N46"/>
  <sheetViews>
    <sheetView showGridLines="0" tabSelected="1" zoomScaleNormal="75" zoomScaleSheetLayoutView="75" workbookViewId="0">
      <selection activeCell="C2" sqref="C2"/>
    </sheetView>
  </sheetViews>
  <sheetFormatPr defaultRowHeight="12.75" x14ac:dyDescent="0.2"/>
  <cols>
    <col min="1" max="1" width="0.5703125" customWidth="1"/>
    <col min="2" max="2" width="7.140625" customWidth="1"/>
    <col min="4" max="4" width="19.7109375" customWidth="1"/>
    <col min="5" max="5" width="7" customWidth="1"/>
    <col min="6" max="6" width="16.7109375" customWidth="1"/>
    <col min="7" max="8" width="11" customWidth="1"/>
    <col min="9" max="9" width="12.85546875" customWidth="1"/>
    <col min="10" max="14" width="10.7109375" customWidth="1"/>
    <col min="257" max="257" width="0.5703125" customWidth="1"/>
    <col min="258" max="258" width="7.140625" customWidth="1"/>
    <col min="260" max="260" width="19.7109375" customWidth="1"/>
    <col min="261" max="261" width="7" customWidth="1"/>
    <col min="262" max="262" width="16.7109375" customWidth="1"/>
    <col min="263" max="264" width="11" customWidth="1"/>
    <col min="265" max="265" width="12.85546875" customWidth="1"/>
    <col min="266" max="270" width="10.7109375" customWidth="1"/>
    <col min="513" max="513" width="0.5703125" customWidth="1"/>
    <col min="514" max="514" width="7.140625" customWidth="1"/>
    <col min="516" max="516" width="19.7109375" customWidth="1"/>
    <col min="517" max="517" width="7" customWidth="1"/>
    <col min="518" max="518" width="16.7109375" customWidth="1"/>
    <col min="519" max="520" width="11" customWidth="1"/>
    <col min="521" max="521" width="12.85546875" customWidth="1"/>
    <col min="522" max="526" width="10.7109375" customWidth="1"/>
    <col min="769" max="769" width="0.5703125" customWidth="1"/>
    <col min="770" max="770" width="7.140625" customWidth="1"/>
    <col min="772" max="772" width="19.7109375" customWidth="1"/>
    <col min="773" max="773" width="7" customWidth="1"/>
    <col min="774" max="774" width="16.7109375" customWidth="1"/>
    <col min="775" max="776" width="11" customWidth="1"/>
    <col min="777" max="777" width="12.85546875" customWidth="1"/>
    <col min="778" max="782" width="10.7109375" customWidth="1"/>
    <col min="1025" max="1025" width="0.5703125" customWidth="1"/>
    <col min="1026" max="1026" width="7.140625" customWidth="1"/>
    <col min="1028" max="1028" width="19.7109375" customWidth="1"/>
    <col min="1029" max="1029" width="7" customWidth="1"/>
    <col min="1030" max="1030" width="16.7109375" customWidth="1"/>
    <col min="1031" max="1032" width="11" customWidth="1"/>
    <col min="1033" max="1033" width="12.85546875" customWidth="1"/>
    <col min="1034" max="1038" width="10.7109375" customWidth="1"/>
    <col min="1281" max="1281" width="0.5703125" customWidth="1"/>
    <col min="1282" max="1282" width="7.140625" customWidth="1"/>
    <col min="1284" max="1284" width="19.7109375" customWidth="1"/>
    <col min="1285" max="1285" width="7" customWidth="1"/>
    <col min="1286" max="1286" width="16.7109375" customWidth="1"/>
    <col min="1287" max="1288" width="11" customWidth="1"/>
    <col min="1289" max="1289" width="12.85546875" customWidth="1"/>
    <col min="1290" max="1294" width="10.7109375" customWidth="1"/>
    <col min="1537" max="1537" width="0.5703125" customWidth="1"/>
    <col min="1538" max="1538" width="7.140625" customWidth="1"/>
    <col min="1540" max="1540" width="19.7109375" customWidth="1"/>
    <col min="1541" max="1541" width="7" customWidth="1"/>
    <col min="1542" max="1542" width="16.7109375" customWidth="1"/>
    <col min="1543" max="1544" width="11" customWidth="1"/>
    <col min="1545" max="1545" width="12.85546875" customWidth="1"/>
    <col min="1546" max="1550" width="10.7109375" customWidth="1"/>
    <col min="1793" max="1793" width="0.5703125" customWidth="1"/>
    <col min="1794" max="1794" width="7.140625" customWidth="1"/>
    <col min="1796" max="1796" width="19.7109375" customWidth="1"/>
    <col min="1797" max="1797" width="7" customWidth="1"/>
    <col min="1798" max="1798" width="16.7109375" customWidth="1"/>
    <col min="1799" max="1800" width="11" customWidth="1"/>
    <col min="1801" max="1801" width="12.85546875" customWidth="1"/>
    <col min="1802" max="1806" width="10.7109375" customWidth="1"/>
    <col min="2049" max="2049" width="0.5703125" customWidth="1"/>
    <col min="2050" max="2050" width="7.140625" customWidth="1"/>
    <col min="2052" max="2052" width="19.7109375" customWidth="1"/>
    <col min="2053" max="2053" width="7" customWidth="1"/>
    <col min="2054" max="2054" width="16.7109375" customWidth="1"/>
    <col min="2055" max="2056" width="11" customWidth="1"/>
    <col min="2057" max="2057" width="12.85546875" customWidth="1"/>
    <col min="2058" max="2062" width="10.7109375" customWidth="1"/>
    <col min="2305" max="2305" width="0.5703125" customWidth="1"/>
    <col min="2306" max="2306" width="7.140625" customWidth="1"/>
    <col min="2308" max="2308" width="19.7109375" customWidth="1"/>
    <col min="2309" max="2309" width="7" customWidth="1"/>
    <col min="2310" max="2310" width="16.7109375" customWidth="1"/>
    <col min="2311" max="2312" width="11" customWidth="1"/>
    <col min="2313" max="2313" width="12.85546875" customWidth="1"/>
    <col min="2314" max="2318" width="10.7109375" customWidth="1"/>
    <col min="2561" max="2561" width="0.5703125" customWidth="1"/>
    <col min="2562" max="2562" width="7.140625" customWidth="1"/>
    <col min="2564" max="2564" width="19.7109375" customWidth="1"/>
    <col min="2565" max="2565" width="7" customWidth="1"/>
    <col min="2566" max="2566" width="16.7109375" customWidth="1"/>
    <col min="2567" max="2568" width="11" customWidth="1"/>
    <col min="2569" max="2569" width="12.85546875" customWidth="1"/>
    <col min="2570" max="2574" width="10.7109375" customWidth="1"/>
    <col min="2817" max="2817" width="0.5703125" customWidth="1"/>
    <col min="2818" max="2818" width="7.140625" customWidth="1"/>
    <col min="2820" max="2820" width="19.7109375" customWidth="1"/>
    <col min="2821" max="2821" width="7" customWidth="1"/>
    <col min="2822" max="2822" width="16.7109375" customWidth="1"/>
    <col min="2823" max="2824" width="11" customWidth="1"/>
    <col min="2825" max="2825" width="12.85546875" customWidth="1"/>
    <col min="2826" max="2830" width="10.7109375" customWidth="1"/>
    <col min="3073" max="3073" width="0.5703125" customWidth="1"/>
    <col min="3074" max="3074" width="7.140625" customWidth="1"/>
    <col min="3076" max="3076" width="19.7109375" customWidth="1"/>
    <col min="3077" max="3077" width="7" customWidth="1"/>
    <col min="3078" max="3078" width="16.7109375" customWidth="1"/>
    <col min="3079" max="3080" width="11" customWidth="1"/>
    <col min="3081" max="3081" width="12.85546875" customWidth="1"/>
    <col min="3082" max="3086" width="10.7109375" customWidth="1"/>
    <col min="3329" max="3329" width="0.5703125" customWidth="1"/>
    <col min="3330" max="3330" width="7.140625" customWidth="1"/>
    <col min="3332" max="3332" width="19.7109375" customWidth="1"/>
    <col min="3333" max="3333" width="7" customWidth="1"/>
    <col min="3334" max="3334" width="16.7109375" customWidth="1"/>
    <col min="3335" max="3336" width="11" customWidth="1"/>
    <col min="3337" max="3337" width="12.85546875" customWidth="1"/>
    <col min="3338" max="3342" width="10.7109375" customWidth="1"/>
    <col min="3585" max="3585" width="0.5703125" customWidth="1"/>
    <col min="3586" max="3586" width="7.140625" customWidth="1"/>
    <col min="3588" max="3588" width="19.7109375" customWidth="1"/>
    <col min="3589" max="3589" width="7" customWidth="1"/>
    <col min="3590" max="3590" width="16.7109375" customWidth="1"/>
    <col min="3591" max="3592" width="11" customWidth="1"/>
    <col min="3593" max="3593" width="12.85546875" customWidth="1"/>
    <col min="3594" max="3598" width="10.7109375" customWidth="1"/>
    <col min="3841" max="3841" width="0.5703125" customWidth="1"/>
    <col min="3842" max="3842" width="7.140625" customWidth="1"/>
    <col min="3844" max="3844" width="19.7109375" customWidth="1"/>
    <col min="3845" max="3845" width="7" customWidth="1"/>
    <col min="3846" max="3846" width="16.7109375" customWidth="1"/>
    <col min="3847" max="3848" width="11" customWidth="1"/>
    <col min="3849" max="3849" width="12.85546875" customWidth="1"/>
    <col min="3850" max="3854" width="10.7109375" customWidth="1"/>
    <col min="4097" max="4097" width="0.5703125" customWidth="1"/>
    <col min="4098" max="4098" width="7.140625" customWidth="1"/>
    <col min="4100" max="4100" width="19.7109375" customWidth="1"/>
    <col min="4101" max="4101" width="7" customWidth="1"/>
    <col min="4102" max="4102" width="16.7109375" customWidth="1"/>
    <col min="4103" max="4104" width="11" customWidth="1"/>
    <col min="4105" max="4105" width="12.85546875" customWidth="1"/>
    <col min="4106" max="4110" width="10.7109375" customWidth="1"/>
    <col min="4353" max="4353" width="0.5703125" customWidth="1"/>
    <col min="4354" max="4354" width="7.140625" customWidth="1"/>
    <col min="4356" max="4356" width="19.7109375" customWidth="1"/>
    <col min="4357" max="4357" width="7" customWidth="1"/>
    <col min="4358" max="4358" width="16.7109375" customWidth="1"/>
    <col min="4359" max="4360" width="11" customWidth="1"/>
    <col min="4361" max="4361" width="12.85546875" customWidth="1"/>
    <col min="4362" max="4366" width="10.7109375" customWidth="1"/>
    <col min="4609" max="4609" width="0.5703125" customWidth="1"/>
    <col min="4610" max="4610" width="7.140625" customWidth="1"/>
    <col min="4612" max="4612" width="19.7109375" customWidth="1"/>
    <col min="4613" max="4613" width="7" customWidth="1"/>
    <col min="4614" max="4614" width="16.7109375" customWidth="1"/>
    <col min="4615" max="4616" width="11" customWidth="1"/>
    <col min="4617" max="4617" width="12.85546875" customWidth="1"/>
    <col min="4618" max="4622" width="10.7109375" customWidth="1"/>
    <col min="4865" max="4865" width="0.5703125" customWidth="1"/>
    <col min="4866" max="4866" width="7.140625" customWidth="1"/>
    <col min="4868" max="4868" width="19.7109375" customWidth="1"/>
    <col min="4869" max="4869" width="7" customWidth="1"/>
    <col min="4870" max="4870" width="16.7109375" customWidth="1"/>
    <col min="4871" max="4872" width="11" customWidth="1"/>
    <col min="4873" max="4873" width="12.85546875" customWidth="1"/>
    <col min="4874" max="4878" width="10.7109375" customWidth="1"/>
    <col min="5121" max="5121" width="0.5703125" customWidth="1"/>
    <col min="5122" max="5122" width="7.140625" customWidth="1"/>
    <col min="5124" max="5124" width="19.7109375" customWidth="1"/>
    <col min="5125" max="5125" width="7" customWidth="1"/>
    <col min="5126" max="5126" width="16.7109375" customWidth="1"/>
    <col min="5127" max="5128" width="11" customWidth="1"/>
    <col min="5129" max="5129" width="12.85546875" customWidth="1"/>
    <col min="5130" max="5134" width="10.7109375" customWidth="1"/>
    <col min="5377" max="5377" width="0.5703125" customWidth="1"/>
    <col min="5378" max="5378" width="7.140625" customWidth="1"/>
    <col min="5380" max="5380" width="19.7109375" customWidth="1"/>
    <col min="5381" max="5381" width="7" customWidth="1"/>
    <col min="5382" max="5382" width="16.7109375" customWidth="1"/>
    <col min="5383" max="5384" width="11" customWidth="1"/>
    <col min="5385" max="5385" width="12.85546875" customWidth="1"/>
    <col min="5386" max="5390" width="10.7109375" customWidth="1"/>
    <col min="5633" max="5633" width="0.5703125" customWidth="1"/>
    <col min="5634" max="5634" width="7.140625" customWidth="1"/>
    <col min="5636" max="5636" width="19.7109375" customWidth="1"/>
    <col min="5637" max="5637" width="7" customWidth="1"/>
    <col min="5638" max="5638" width="16.7109375" customWidth="1"/>
    <col min="5639" max="5640" width="11" customWidth="1"/>
    <col min="5641" max="5641" width="12.85546875" customWidth="1"/>
    <col min="5642" max="5646" width="10.7109375" customWidth="1"/>
    <col min="5889" max="5889" width="0.5703125" customWidth="1"/>
    <col min="5890" max="5890" width="7.140625" customWidth="1"/>
    <col min="5892" max="5892" width="19.7109375" customWidth="1"/>
    <col min="5893" max="5893" width="7" customWidth="1"/>
    <col min="5894" max="5894" width="16.7109375" customWidth="1"/>
    <col min="5895" max="5896" width="11" customWidth="1"/>
    <col min="5897" max="5897" width="12.85546875" customWidth="1"/>
    <col min="5898" max="5902" width="10.7109375" customWidth="1"/>
    <col min="6145" max="6145" width="0.5703125" customWidth="1"/>
    <col min="6146" max="6146" width="7.140625" customWidth="1"/>
    <col min="6148" max="6148" width="19.7109375" customWidth="1"/>
    <col min="6149" max="6149" width="7" customWidth="1"/>
    <col min="6150" max="6150" width="16.7109375" customWidth="1"/>
    <col min="6151" max="6152" width="11" customWidth="1"/>
    <col min="6153" max="6153" width="12.85546875" customWidth="1"/>
    <col min="6154" max="6158" width="10.7109375" customWidth="1"/>
    <col min="6401" max="6401" width="0.5703125" customWidth="1"/>
    <col min="6402" max="6402" width="7.140625" customWidth="1"/>
    <col min="6404" max="6404" width="19.7109375" customWidth="1"/>
    <col min="6405" max="6405" width="7" customWidth="1"/>
    <col min="6406" max="6406" width="16.7109375" customWidth="1"/>
    <col min="6407" max="6408" width="11" customWidth="1"/>
    <col min="6409" max="6409" width="12.85546875" customWidth="1"/>
    <col min="6410" max="6414" width="10.7109375" customWidth="1"/>
    <col min="6657" max="6657" width="0.5703125" customWidth="1"/>
    <col min="6658" max="6658" width="7.140625" customWidth="1"/>
    <col min="6660" max="6660" width="19.7109375" customWidth="1"/>
    <col min="6661" max="6661" width="7" customWidth="1"/>
    <col min="6662" max="6662" width="16.7109375" customWidth="1"/>
    <col min="6663" max="6664" width="11" customWidth="1"/>
    <col min="6665" max="6665" width="12.85546875" customWidth="1"/>
    <col min="6666" max="6670" width="10.7109375" customWidth="1"/>
    <col min="6913" max="6913" width="0.5703125" customWidth="1"/>
    <col min="6914" max="6914" width="7.140625" customWidth="1"/>
    <col min="6916" max="6916" width="19.7109375" customWidth="1"/>
    <col min="6917" max="6917" width="7" customWidth="1"/>
    <col min="6918" max="6918" width="16.7109375" customWidth="1"/>
    <col min="6919" max="6920" width="11" customWidth="1"/>
    <col min="6921" max="6921" width="12.85546875" customWidth="1"/>
    <col min="6922" max="6926" width="10.7109375" customWidth="1"/>
    <col min="7169" max="7169" width="0.5703125" customWidth="1"/>
    <col min="7170" max="7170" width="7.140625" customWidth="1"/>
    <col min="7172" max="7172" width="19.7109375" customWidth="1"/>
    <col min="7173" max="7173" width="7" customWidth="1"/>
    <col min="7174" max="7174" width="16.7109375" customWidth="1"/>
    <col min="7175" max="7176" width="11" customWidth="1"/>
    <col min="7177" max="7177" width="12.85546875" customWidth="1"/>
    <col min="7178" max="7182" width="10.7109375" customWidth="1"/>
    <col min="7425" max="7425" width="0.5703125" customWidth="1"/>
    <col min="7426" max="7426" width="7.140625" customWidth="1"/>
    <col min="7428" max="7428" width="19.7109375" customWidth="1"/>
    <col min="7429" max="7429" width="7" customWidth="1"/>
    <col min="7430" max="7430" width="16.7109375" customWidth="1"/>
    <col min="7431" max="7432" width="11" customWidth="1"/>
    <col min="7433" max="7433" width="12.85546875" customWidth="1"/>
    <col min="7434" max="7438" width="10.7109375" customWidth="1"/>
    <col min="7681" max="7681" width="0.5703125" customWidth="1"/>
    <col min="7682" max="7682" width="7.140625" customWidth="1"/>
    <col min="7684" max="7684" width="19.7109375" customWidth="1"/>
    <col min="7685" max="7685" width="7" customWidth="1"/>
    <col min="7686" max="7686" width="16.7109375" customWidth="1"/>
    <col min="7687" max="7688" width="11" customWidth="1"/>
    <col min="7689" max="7689" width="12.85546875" customWidth="1"/>
    <col min="7690" max="7694" width="10.7109375" customWidth="1"/>
    <col min="7937" max="7937" width="0.5703125" customWidth="1"/>
    <col min="7938" max="7938" width="7.140625" customWidth="1"/>
    <col min="7940" max="7940" width="19.7109375" customWidth="1"/>
    <col min="7941" max="7941" width="7" customWidth="1"/>
    <col min="7942" max="7942" width="16.7109375" customWidth="1"/>
    <col min="7943" max="7944" width="11" customWidth="1"/>
    <col min="7945" max="7945" width="12.85546875" customWidth="1"/>
    <col min="7946" max="7950" width="10.7109375" customWidth="1"/>
    <col min="8193" max="8193" width="0.5703125" customWidth="1"/>
    <col min="8194" max="8194" width="7.140625" customWidth="1"/>
    <col min="8196" max="8196" width="19.7109375" customWidth="1"/>
    <col min="8197" max="8197" width="7" customWidth="1"/>
    <col min="8198" max="8198" width="16.7109375" customWidth="1"/>
    <col min="8199" max="8200" width="11" customWidth="1"/>
    <col min="8201" max="8201" width="12.85546875" customWidth="1"/>
    <col min="8202" max="8206" width="10.7109375" customWidth="1"/>
    <col min="8449" max="8449" width="0.5703125" customWidth="1"/>
    <col min="8450" max="8450" width="7.140625" customWidth="1"/>
    <col min="8452" max="8452" width="19.7109375" customWidth="1"/>
    <col min="8453" max="8453" width="7" customWidth="1"/>
    <col min="8454" max="8454" width="16.7109375" customWidth="1"/>
    <col min="8455" max="8456" width="11" customWidth="1"/>
    <col min="8457" max="8457" width="12.85546875" customWidth="1"/>
    <col min="8458" max="8462" width="10.7109375" customWidth="1"/>
    <col min="8705" max="8705" width="0.5703125" customWidth="1"/>
    <col min="8706" max="8706" width="7.140625" customWidth="1"/>
    <col min="8708" max="8708" width="19.7109375" customWidth="1"/>
    <col min="8709" max="8709" width="7" customWidth="1"/>
    <col min="8710" max="8710" width="16.7109375" customWidth="1"/>
    <col min="8711" max="8712" width="11" customWidth="1"/>
    <col min="8713" max="8713" width="12.85546875" customWidth="1"/>
    <col min="8714" max="8718" width="10.7109375" customWidth="1"/>
    <col min="8961" max="8961" width="0.5703125" customWidth="1"/>
    <col min="8962" max="8962" width="7.140625" customWidth="1"/>
    <col min="8964" max="8964" width="19.7109375" customWidth="1"/>
    <col min="8965" max="8965" width="7" customWidth="1"/>
    <col min="8966" max="8966" width="16.7109375" customWidth="1"/>
    <col min="8967" max="8968" width="11" customWidth="1"/>
    <col min="8969" max="8969" width="12.85546875" customWidth="1"/>
    <col min="8970" max="8974" width="10.7109375" customWidth="1"/>
    <col min="9217" max="9217" width="0.5703125" customWidth="1"/>
    <col min="9218" max="9218" width="7.140625" customWidth="1"/>
    <col min="9220" max="9220" width="19.7109375" customWidth="1"/>
    <col min="9221" max="9221" width="7" customWidth="1"/>
    <col min="9222" max="9222" width="16.7109375" customWidth="1"/>
    <col min="9223" max="9224" width="11" customWidth="1"/>
    <col min="9225" max="9225" width="12.85546875" customWidth="1"/>
    <col min="9226" max="9230" width="10.7109375" customWidth="1"/>
    <col min="9473" max="9473" width="0.5703125" customWidth="1"/>
    <col min="9474" max="9474" width="7.140625" customWidth="1"/>
    <col min="9476" max="9476" width="19.7109375" customWidth="1"/>
    <col min="9477" max="9477" width="7" customWidth="1"/>
    <col min="9478" max="9478" width="16.7109375" customWidth="1"/>
    <col min="9479" max="9480" width="11" customWidth="1"/>
    <col min="9481" max="9481" width="12.85546875" customWidth="1"/>
    <col min="9482" max="9486" width="10.7109375" customWidth="1"/>
    <col min="9729" max="9729" width="0.5703125" customWidth="1"/>
    <col min="9730" max="9730" width="7.140625" customWidth="1"/>
    <col min="9732" max="9732" width="19.7109375" customWidth="1"/>
    <col min="9733" max="9733" width="7" customWidth="1"/>
    <col min="9734" max="9734" width="16.7109375" customWidth="1"/>
    <col min="9735" max="9736" width="11" customWidth="1"/>
    <col min="9737" max="9737" width="12.85546875" customWidth="1"/>
    <col min="9738" max="9742" width="10.7109375" customWidth="1"/>
    <col min="9985" max="9985" width="0.5703125" customWidth="1"/>
    <col min="9986" max="9986" width="7.140625" customWidth="1"/>
    <col min="9988" max="9988" width="19.7109375" customWidth="1"/>
    <col min="9989" max="9989" width="7" customWidth="1"/>
    <col min="9990" max="9990" width="16.7109375" customWidth="1"/>
    <col min="9991" max="9992" width="11" customWidth="1"/>
    <col min="9993" max="9993" width="12.85546875" customWidth="1"/>
    <col min="9994" max="9998" width="10.7109375" customWidth="1"/>
    <col min="10241" max="10241" width="0.5703125" customWidth="1"/>
    <col min="10242" max="10242" width="7.140625" customWidth="1"/>
    <col min="10244" max="10244" width="19.7109375" customWidth="1"/>
    <col min="10245" max="10245" width="7" customWidth="1"/>
    <col min="10246" max="10246" width="16.7109375" customWidth="1"/>
    <col min="10247" max="10248" width="11" customWidth="1"/>
    <col min="10249" max="10249" width="12.85546875" customWidth="1"/>
    <col min="10250" max="10254" width="10.7109375" customWidth="1"/>
    <col min="10497" max="10497" width="0.5703125" customWidth="1"/>
    <col min="10498" max="10498" width="7.140625" customWidth="1"/>
    <col min="10500" max="10500" width="19.7109375" customWidth="1"/>
    <col min="10501" max="10501" width="7" customWidth="1"/>
    <col min="10502" max="10502" width="16.7109375" customWidth="1"/>
    <col min="10503" max="10504" width="11" customWidth="1"/>
    <col min="10505" max="10505" width="12.85546875" customWidth="1"/>
    <col min="10506" max="10510" width="10.7109375" customWidth="1"/>
    <col min="10753" max="10753" width="0.5703125" customWidth="1"/>
    <col min="10754" max="10754" width="7.140625" customWidth="1"/>
    <col min="10756" max="10756" width="19.7109375" customWidth="1"/>
    <col min="10757" max="10757" width="7" customWidth="1"/>
    <col min="10758" max="10758" width="16.7109375" customWidth="1"/>
    <col min="10759" max="10760" width="11" customWidth="1"/>
    <col min="10761" max="10761" width="12.85546875" customWidth="1"/>
    <col min="10762" max="10766" width="10.7109375" customWidth="1"/>
    <col min="11009" max="11009" width="0.5703125" customWidth="1"/>
    <col min="11010" max="11010" width="7.140625" customWidth="1"/>
    <col min="11012" max="11012" width="19.7109375" customWidth="1"/>
    <col min="11013" max="11013" width="7" customWidth="1"/>
    <col min="11014" max="11014" width="16.7109375" customWidth="1"/>
    <col min="11015" max="11016" width="11" customWidth="1"/>
    <col min="11017" max="11017" width="12.85546875" customWidth="1"/>
    <col min="11018" max="11022" width="10.7109375" customWidth="1"/>
    <col min="11265" max="11265" width="0.5703125" customWidth="1"/>
    <col min="11266" max="11266" width="7.140625" customWidth="1"/>
    <col min="11268" max="11268" width="19.7109375" customWidth="1"/>
    <col min="11269" max="11269" width="7" customWidth="1"/>
    <col min="11270" max="11270" width="16.7109375" customWidth="1"/>
    <col min="11271" max="11272" width="11" customWidth="1"/>
    <col min="11273" max="11273" width="12.85546875" customWidth="1"/>
    <col min="11274" max="11278" width="10.7109375" customWidth="1"/>
    <col min="11521" max="11521" width="0.5703125" customWidth="1"/>
    <col min="11522" max="11522" width="7.140625" customWidth="1"/>
    <col min="11524" max="11524" width="19.7109375" customWidth="1"/>
    <col min="11525" max="11525" width="7" customWidth="1"/>
    <col min="11526" max="11526" width="16.7109375" customWidth="1"/>
    <col min="11527" max="11528" width="11" customWidth="1"/>
    <col min="11529" max="11529" width="12.85546875" customWidth="1"/>
    <col min="11530" max="11534" width="10.7109375" customWidth="1"/>
    <col min="11777" max="11777" width="0.5703125" customWidth="1"/>
    <col min="11778" max="11778" width="7.140625" customWidth="1"/>
    <col min="11780" max="11780" width="19.7109375" customWidth="1"/>
    <col min="11781" max="11781" width="7" customWidth="1"/>
    <col min="11782" max="11782" width="16.7109375" customWidth="1"/>
    <col min="11783" max="11784" width="11" customWidth="1"/>
    <col min="11785" max="11785" width="12.85546875" customWidth="1"/>
    <col min="11786" max="11790" width="10.7109375" customWidth="1"/>
    <col min="12033" max="12033" width="0.5703125" customWidth="1"/>
    <col min="12034" max="12034" width="7.140625" customWidth="1"/>
    <col min="12036" max="12036" width="19.7109375" customWidth="1"/>
    <col min="12037" max="12037" width="7" customWidth="1"/>
    <col min="12038" max="12038" width="16.7109375" customWidth="1"/>
    <col min="12039" max="12040" width="11" customWidth="1"/>
    <col min="12041" max="12041" width="12.85546875" customWidth="1"/>
    <col min="12042" max="12046" width="10.7109375" customWidth="1"/>
    <col min="12289" max="12289" width="0.5703125" customWidth="1"/>
    <col min="12290" max="12290" width="7.140625" customWidth="1"/>
    <col min="12292" max="12292" width="19.7109375" customWidth="1"/>
    <col min="12293" max="12293" width="7" customWidth="1"/>
    <col min="12294" max="12294" width="16.7109375" customWidth="1"/>
    <col min="12295" max="12296" width="11" customWidth="1"/>
    <col min="12297" max="12297" width="12.85546875" customWidth="1"/>
    <col min="12298" max="12302" width="10.7109375" customWidth="1"/>
    <col min="12545" max="12545" width="0.5703125" customWidth="1"/>
    <col min="12546" max="12546" width="7.140625" customWidth="1"/>
    <col min="12548" max="12548" width="19.7109375" customWidth="1"/>
    <col min="12549" max="12549" width="7" customWidth="1"/>
    <col min="12550" max="12550" width="16.7109375" customWidth="1"/>
    <col min="12551" max="12552" width="11" customWidth="1"/>
    <col min="12553" max="12553" width="12.85546875" customWidth="1"/>
    <col min="12554" max="12558" width="10.7109375" customWidth="1"/>
    <col min="12801" max="12801" width="0.5703125" customWidth="1"/>
    <col min="12802" max="12802" width="7.140625" customWidth="1"/>
    <col min="12804" max="12804" width="19.7109375" customWidth="1"/>
    <col min="12805" max="12805" width="7" customWidth="1"/>
    <col min="12806" max="12806" width="16.7109375" customWidth="1"/>
    <col min="12807" max="12808" width="11" customWidth="1"/>
    <col min="12809" max="12809" width="12.85546875" customWidth="1"/>
    <col min="12810" max="12814" width="10.7109375" customWidth="1"/>
    <col min="13057" max="13057" width="0.5703125" customWidth="1"/>
    <col min="13058" max="13058" width="7.140625" customWidth="1"/>
    <col min="13060" max="13060" width="19.7109375" customWidth="1"/>
    <col min="13061" max="13061" width="7" customWidth="1"/>
    <col min="13062" max="13062" width="16.7109375" customWidth="1"/>
    <col min="13063" max="13064" width="11" customWidth="1"/>
    <col min="13065" max="13065" width="12.85546875" customWidth="1"/>
    <col min="13066" max="13070" width="10.7109375" customWidth="1"/>
    <col min="13313" max="13313" width="0.5703125" customWidth="1"/>
    <col min="13314" max="13314" width="7.140625" customWidth="1"/>
    <col min="13316" max="13316" width="19.7109375" customWidth="1"/>
    <col min="13317" max="13317" width="7" customWidth="1"/>
    <col min="13318" max="13318" width="16.7109375" customWidth="1"/>
    <col min="13319" max="13320" width="11" customWidth="1"/>
    <col min="13321" max="13321" width="12.85546875" customWidth="1"/>
    <col min="13322" max="13326" width="10.7109375" customWidth="1"/>
    <col min="13569" max="13569" width="0.5703125" customWidth="1"/>
    <col min="13570" max="13570" width="7.140625" customWidth="1"/>
    <col min="13572" max="13572" width="19.7109375" customWidth="1"/>
    <col min="13573" max="13573" width="7" customWidth="1"/>
    <col min="13574" max="13574" width="16.7109375" customWidth="1"/>
    <col min="13575" max="13576" width="11" customWidth="1"/>
    <col min="13577" max="13577" width="12.85546875" customWidth="1"/>
    <col min="13578" max="13582" width="10.7109375" customWidth="1"/>
    <col min="13825" max="13825" width="0.5703125" customWidth="1"/>
    <col min="13826" max="13826" width="7.140625" customWidth="1"/>
    <col min="13828" max="13828" width="19.7109375" customWidth="1"/>
    <col min="13829" max="13829" width="7" customWidth="1"/>
    <col min="13830" max="13830" width="16.7109375" customWidth="1"/>
    <col min="13831" max="13832" width="11" customWidth="1"/>
    <col min="13833" max="13833" width="12.85546875" customWidth="1"/>
    <col min="13834" max="13838" width="10.7109375" customWidth="1"/>
    <col min="14081" max="14081" width="0.5703125" customWidth="1"/>
    <col min="14082" max="14082" width="7.140625" customWidth="1"/>
    <col min="14084" max="14084" width="19.7109375" customWidth="1"/>
    <col min="14085" max="14085" width="7" customWidth="1"/>
    <col min="14086" max="14086" width="16.7109375" customWidth="1"/>
    <col min="14087" max="14088" width="11" customWidth="1"/>
    <col min="14089" max="14089" width="12.85546875" customWidth="1"/>
    <col min="14090" max="14094" width="10.7109375" customWidth="1"/>
    <col min="14337" max="14337" width="0.5703125" customWidth="1"/>
    <col min="14338" max="14338" width="7.140625" customWidth="1"/>
    <col min="14340" max="14340" width="19.7109375" customWidth="1"/>
    <col min="14341" max="14341" width="7" customWidth="1"/>
    <col min="14342" max="14342" width="16.7109375" customWidth="1"/>
    <col min="14343" max="14344" width="11" customWidth="1"/>
    <col min="14345" max="14345" width="12.85546875" customWidth="1"/>
    <col min="14346" max="14350" width="10.7109375" customWidth="1"/>
    <col min="14593" max="14593" width="0.5703125" customWidth="1"/>
    <col min="14594" max="14594" width="7.140625" customWidth="1"/>
    <col min="14596" max="14596" width="19.7109375" customWidth="1"/>
    <col min="14597" max="14597" width="7" customWidth="1"/>
    <col min="14598" max="14598" width="16.7109375" customWidth="1"/>
    <col min="14599" max="14600" width="11" customWidth="1"/>
    <col min="14601" max="14601" width="12.85546875" customWidth="1"/>
    <col min="14602" max="14606" width="10.7109375" customWidth="1"/>
    <col min="14849" max="14849" width="0.5703125" customWidth="1"/>
    <col min="14850" max="14850" width="7.140625" customWidth="1"/>
    <col min="14852" max="14852" width="19.7109375" customWidth="1"/>
    <col min="14853" max="14853" width="7" customWidth="1"/>
    <col min="14854" max="14854" width="16.7109375" customWidth="1"/>
    <col min="14855" max="14856" width="11" customWidth="1"/>
    <col min="14857" max="14857" width="12.85546875" customWidth="1"/>
    <col min="14858" max="14862" width="10.7109375" customWidth="1"/>
    <col min="15105" max="15105" width="0.5703125" customWidth="1"/>
    <col min="15106" max="15106" width="7.140625" customWidth="1"/>
    <col min="15108" max="15108" width="19.7109375" customWidth="1"/>
    <col min="15109" max="15109" width="7" customWidth="1"/>
    <col min="15110" max="15110" width="16.7109375" customWidth="1"/>
    <col min="15111" max="15112" width="11" customWidth="1"/>
    <col min="15113" max="15113" width="12.85546875" customWidth="1"/>
    <col min="15114" max="15118" width="10.7109375" customWidth="1"/>
    <col min="15361" max="15361" width="0.5703125" customWidth="1"/>
    <col min="15362" max="15362" width="7.140625" customWidth="1"/>
    <col min="15364" max="15364" width="19.7109375" customWidth="1"/>
    <col min="15365" max="15365" width="7" customWidth="1"/>
    <col min="15366" max="15366" width="16.7109375" customWidth="1"/>
    <col min="15367" max="15368" width="11" customWidth="1"/>
    <col min="15369" max="15369" width="12.85546875" customWidth="1"/>
    <col min="15370" max="15374" width="10.7109375" customWidth="1"/>
    <col min="15617" max="15617" width="0.5703125" customWidth="1"/>
    <col min="15618" max="15618" width="7.140625" customWidth="1"/>
    <col min="15620" max="15620" width="19.7109375" customWidth="1"/>
    <col min="15621" max="15621" width="7" customWidth="1"/>
    <col min="15622" max="15622" width="16.7109375" customWidth="1"/>
    <col min="15623" max="15624" width="11" customWidth="1"/>
    <col min="15625" max="15625" width="12.85546875" customWidth="1"/>
    <col min="15626" max="15630" width="10.7109375" customWidth="1"/>
    <col min="15873" max="15873" width="0.5703125" customWidth="1"/>
    <col min="15874" max="15874" width="7.140625" customWidth="1"/>
    <col min="15876" max="15876" width="19.7109375" customWidth="1"/>
    <col min="15877" max="15877" width="7" customWidth="1"/>
    <col min="15878" max="15878" width="16.7109375" customWidth="1"/>
    <col min="15879" max="15880" width="11" customWidth="1"/>
    <col min="15881" max="15881" width="12.85546875" customWidth="1"/>
    <col min="15882" max="15886" width="10.7109375" customWidth="1"/>
    <col min="16129" max="16129" width="0.5703125" customWidth="1"/>
    <col min="16130" max="16130" width="7.140625" customWidth="1"/>
    <col min="16132" max="16132" width="19.7109375" customWidth="1"/>
    <col min="16133" max="16133" width="7" customWidth="1"/>
    <col min="16134" max="16134" width="16.7109375" customWidth="1"/>
    <col min="16135" max="16136" width="11" customWidth="1"/>
    <col min="16137" max="16137" width="12.85546875" customWidth="1"/>
    <col min="16138" max="16142" width="10.7109375" customWidth="1"/>
  </cols>
  <sheetData>
    <row r="1" spans="2:14" ht="12" customHeight="1" x14ac:dyDescent="0.2"/>
    <row r="2" spans="2:14" ht="17.25" customHeight="1" x14ac:dyDescent="0.25">
      <c r="B2" s="1"/>
      <c r="C2" s="2" t="s">
        <v>507</v>
      </c>
      <c r="E2" s="3"/>
      <c r="F2" s="2"/>
      <c r="G2" s="1"/>
      <c r="H2" s="4" t="s">
        <v>0</v>
      </c>
      <c r="I2" s="160" t="s">
        <v>506</v>
      </c>
      <c r="J2" s="1"/>
    </row>
    <row r="3" spans="2:14" ht="6" customHeight="1" x14ac:dyDescent="0.2">
      <c r="C3" s="6"/>
      <c r="D3" s="7" t="s">
        <v>1</v>
      </c>
    </row>
    <row r="4" spans="2:14" ht="4.5" customHeight="1" x14ac:dyDescent="0.2"/>
    <row r="5" spans="2:14" ht="13.5" customHeight="1" x14ac:dyDescent="0.25">
      <c r="C5" s="8" t="s">
        <v>2</v>
      </c>
      <c r="D5" s="9" t="s">
        <v>497</v>
      </c>
      <c r="E5" s="10"/>
      <c r="F5" s="11"/>
      <c r="G5" s="11"/>
      <c r="H5" s="11"/>
      <c r="N5" s="5"/>
    </row>
    <row r="7" spans="2:14" x14ac:dyDescent="0.2">
      <c r="C7" s="12" t="s">
        <v>3</v>
      </c>
      <c r="D7" s="13" t="s">
        <v>494</v>
      </c>
      <c r="H7" s="14" t="s">
        <v>4</v>
      </c>
      <c r="I7" s="13" t="s">
        <v>496</v>
      </c>
      <c r="J7" s="13"/>
    </row>
    <row r="8" spans="2:14" x14ac:dyDescent="0.2">
      <c r="D8" s="13" t="s">
        <v>495</v>
      </c>
      <c r="H8" s="14" t="s">
        <v>5</v>
      </c>
      <c r="I8" s="13" t="s">
        <v>505</v>
      </c>
      <c r="J8" s="13"/>
    </row>
    <row r="9" spans="2:14" x14ac:dyDescent="0.2">
      <c r="C9" s="14"/>
      <c r="D9" s="13" t="s">
        <v>498</v>
      </c>
      <c r="H9" s="14"/>
      <c r="I9" s="13"/>
    </row>
    <row r="10" spans="2:14" x14ac:dyDescent="0.2">
      <c r="H10" s="14"/>
      <c r="I10" s="13"/>
    </row>
    <row r="11" spans="2:14" x14ac:dyDescent="0.2">
      <c r="C11" s="12" t="s">
        <v>6</v>
      </c>
      <c r="D11" s="13"/>
      <c r="H11" s="14" t="s">
        <v>4</v>
      </c>
      <c r="I11" s="13"/>
      <c r="J11" s="13"/>
    </row>
    <row r="12" spans="2:14" x14ac:dyDescent="0.2">
      <c r="D12" s="13"/>
      <c r="H12" s="14" t="s">
        <v>5</v>
      </c>
      <c r="I12" s="13"/>
      <c r="J12" s="13"/>
    </row>
    <row r="13" spans="2:14" ht="12.75" customHeight="1" x14ac:dyDescent="0.2">
      <c r="C13" s="14"/>
      <c r="D13" s="13"/>
      <c r="I13" s="14"/>
    </row>
    <row r="14" spans="2:14" ht="0.75" hidden="1" customHeight="1" x14ac:dyDescent="0.2">
      <c r="I14" s="14"/>
    </row>
    <row r="15" spans="2:14" ht="4.5" customHeight="1" x14ac:dyDescent="0.2">
      <c r="I15" s="14"/>
    </row>
    <row r="16" spans="2:14" ht="4.5" customHeight="1" x14ac:dyDescent="0.2"/>
    <row r="17" spans="2:11" ht="3.75" customHeight="1" x14ac:dyDescent="0.2"/>
    <row r="18" spans="2:11" ht="13.5" customHeight="1" x14ac:dyDescent="0.2">
      <c r="B18" s="15"/>
      <c r="C18" s="16"/>
      <c r="D18" s="16"/>
      <c r="E18" s="17"/>
      <c r="F18" s="18"/>
      <c r="G18" s="19"/>
      <c r="H18" s="20"/>
      <c r="I18" s="21" t="s">
        <v>7</v>
      </c>
      <c r="J18" s="22"/>
    </row>
    <row r="19" spans="2:11" ht="15" customHeight="1" x14ac:dyDescent="0.2">
      <c r="B19" s="23" t="s">
        <v>8</v>
      </c>
      <c r="C19" s="24"/>
      <c r="D19" s="25">
        <v>12</v>
      </c>
      <c r="E19" s="26" t="s">
        <v>9</v>
      </c>
      <c r="F19" s="27"/>
      <c r="G19" s="28"/>
      <c r="H19" s="161">
        <f>CEILING(G36,1)</f>
        <v>0</v>
      </c>
      <c r="I19" s="162"/>
      <c r="J19" s="29"/>
    </row>
    <row r="20" spans="2:11" x14ac:dyDescent="0.2">
      <c r="B20" s="23" t="s">
        <v>10</v>
      </c>
      <c r="C20" s="24"/>
      <c r="D20" s="25">
        <f>SazbaDPH1</f>
        <v>12</v>
      </c>
      <c r="E20" s="26" t="s">
        <v>9</v>
      </c>
      <c r="F20" s="30"/>
      <c r="G20" s="31"/>
      <c r="H20" s="163">
        <f>ROUND(H19*D20/100,1)</f>
        <v>0</v>
      </c>
      <c r="I20" s="164"/>
      <c r="J20" s="32"/>
    </row>
    <row r="21" spans="2:11" x14ac:dyDescent="0.2">
      <c r="B21" s="23" t="s">
        <v>8</v>
      </c>
      <c r="C21" s="24"/>
      <c r="D21" s="25">
        <v>21</v>
      </c>
      <c r="E21" s="26" t="s">
        <v>9</v>
      </c>
      <c r="F21" s="30"/>
      <c r="G21" s="31"/>
      <c r="H21" s="163">
        <f>CEILING(H36,1)</f>
        <v>0</v>
      </c>
      <c r="I21" s="164"/>
      <c r="J21" s="32"/>
    </row>
    <row r="22" spans="2:11" ht="13.5" thickBot="1" x14ac:dyDescent="0.25">
      <c r="B22" s="23" t="s">
        <v>10</v>
      </c>
      <c r="C22" s="24"/>
      <c r="D22" s="25">
        <f>SazbaDPH2</f>
        <v>21</v>
      </c>
      <c r="E22" s="26" t="s">
        <v>9</v>
      </c>
      <c r="F22" s="33"/>
      <c r="G22" s="34"/>
      <c r="H22" s="165">
        <f>ROUND(H21*D21/100,1)</f>
        <v>0</v>
      </c>
      <c r="I22" s="166"/>
      <c r="J22" s="32"/>
    </row>
    <row r="23" spans="2:11" ht="16.5" thickBot="1" x14ac:dyDescent="0.25">
      <c r="B23" s="35" t="s">
        <v>11</v>
      </c>
      <c r="C23" s="36"/>
      <c r="D23" s="36"/>
      <c r="E23" s="37"/>
      <c r="F23" s="38"/>
      <c r="G23" s="39"/>
      <c r="H23" s="167">
        <f>SUM(SUM(H19:I22))</f>
        <v>0</v>
      </c>
      <c r="I23" s="168"/>
      <c r="J23" s="40"/>
    </row>
    <row r="26" spans="2:11" ht="1.5" customHeight="1" x14ac:dyDescent="0.2"/>
    <row r="27" spans="2:11" ht="15.75" customHeight="1" x14ac:dyDescent="0.25">
      <c r="B27" s="10" t="s">
        <v>12</v>
      </c>
      <c r="C27" s="41"/>
      <c r="D27" s="41"/>
      <c r="E27" s="41"/>
      <c r="F27" s="41"/>
      <c r="G27" s="41"/>
      <c r="H27" s="41"/>
      <c r="I27" s="41"/>
      <c r="J27" s="41"/>
      <c r="K27" s="42"/>
    </row>
    <row r="28" spans="2:11" ht="5.25" customHeight="1" x14ac:dyDescent="0.2">
      <c r="K28" s="42"/>
    </row>
    <row r="29" spans="2:11" ht="24" customHeight="1" x14ac:dyDescent="0.2">
      <c r="B29" s="43" t="s">
        <v>13</v>
      </c>
      <c r="C29" s="44"/>
      <c r="D29" s="44"/>
      <c r="E29" s="45"/>
      <c r="F29" s="46" t="s">
        <v>14</v>
      </c>
      <c r="G29" s="47" t="str">
        <f>CONCATENATE("Základ DPH ",SazbaDPH1," %")</f>
        <v>Základ DPH 12 %</v>
      </c>
      <c r="H29" s="48" t="str">
        <f>CONCATENATE("Základ DPH ",SazbaDPH2," %")</f>
        <v>Základ DPH 21 %</v>
      </c>
      <c r="I29" s="49" t="s">
        <v>15</v>
      </c>
    </row>
    <row r="30" spans="2:11" x14ac:dyDescent="0.2">
      <c r="B30" s="50" t="s">
        <v>499</v>
      </c>
      <c r="C30" s="51" t="s">
        <v>77</v>
      </c>
      <c r="D30" s="52"/>
      <c r="E30" s="53"/>
      <c r="F30" s="54">
        <f>G30+H30+I30</f>
        <v>0</v>
      </c>
      <c r="G30" s="55">
        <v>0</v>
      </c>
      <c r="H30" s="56">
        <f>'100 25-505-0.1 '!G27</f>
        <v>0</v>
      </c>
      <c r="I30" s="56">
        <f>(G30*SazbaDPH1)/100+(H30*SazbaDPH2)/100</f>
        <v>0</v>
      </c>
    </row>
    <row r="31" spans="2:11" x14ac:dyDescent="0.2">
      <c r="B31" s="57" t="s">
        <v>500</v>
      </c>
      <c r="C31" s="58" t="s">
        <v>503</v>
      </c>
      <c r="D31" s="59"/>
      <c r="E31" s="60"/>
      <c r="F31" s="61">
        <f t="shared" ref="F31:F32" si="0">G31+H31+I31</f>
        <v>0</v>
      </c>
      <c r="G31" s="62">
        <v>0</v>
      </c>
      <c r="H31" s="64">
        <f>'100 25-505-0.2 '!G25</f>
        <v>0</v>
      </c>
      <c r="I31" s="64">
        <f>(G31*SazbaDPH1)/100+(H31*SazbaDPH2)/100</f>
        <v>0</v>
      </c>
    </row>
    <row r="32" spans="2:11" x14ac:dyDescent="0.2">
      <c r="B32" s="57" t="s">
        <v>501</v>
      </c>
      <c r="C32" s="58" t="s">
        <v>504</v>
      </c>
      <c r="D32" s="59"/>
      <c r="E32" s="60"/>
      <c r="F32" s="61">
        <f t="shared" si="0"/>
        <v>0</v>
      </c>
      <c r="G32" s="62">
        <v>0</v>
      </c>
      <c r="H32" s="64">
        <f>'100 25-505-0.3 '!G58</f>
        <v>0</v>
      </c>
      <c r="I32" s="64">
        <f>(G32*SazbaDPH1)/100+(H32*SazbaDPH2)/100</f>
        <v>0</v>
      </c>
    </row>
    <row r="33" spans="2:10" x14ac:dyDescent="0.2">
      <c r="B33" s="57" t="s">
        <v>350</v>
      </c>
      <c r="C33" s="58" t="s">
        <v>351</v>
      </c>
      <c r="D33" s="59"/>
      <c r="E33" s="60"/>
      <c r="F33" s="61">
        <f t="shared" ref="F33:F35" si="1">G33+H33+I33</f>
        <v>0</v>
      </c>
      <c r="G33" s="62">
        <v>0</v>
      </c>
      <c r="H33" s="63">
        <f>'101 25-505-1.1 '!G126</f>
        <v>0</v>
      </c>
      <c r="I33" s="64">
        <f t="shared" ref="I33:I35" si="2">G33*SazbaDPH1/100+H33*SazbaDPH2/100</f>
        <v>0</v>
      </c>
    </row>
    <row r="34" spans="2:10" x14ac:dyDescent="0.2">
      <c r="B34" s="57" t="s">
        <v>409</v>
      </c>
      <c r="C34" s="58" t="s">
        <v>410</v>
      </c>
      <c r="D34" s="59"/>
      <c r="E34" s="60"/>
      <c r="F34" s="61">
        <f t="shared" si="1"/>
        <v>0</v>
      </c>
      <c r="G34" s="62">
        <v>0</v>
      </c>
      <c r="H34" s="63">
        <f>'102 25-505-2.1 '!G61</f>
        <v>0</v>
      </c>
      <c r="I34" s="64">
        <f t="shared" si="2"/>
        <v>0</v>
      </c>
    </row>
    <row r="35" spans="2:10" x14ac:dyDescent="0.2">
      <c r="B35" s="57" t="s">
        <v>490</v>
      </c>
      <c r="C35" s="58" t="s">
        <v>491</v>
      </c>
      <c r="D35" s="59"/>
      <c r="E35" s="60"/>
      <c r="F35" s="61">
        <f t="shared" si="1"/>
        <v>0</v>
      </c>
      <c r="G35" s="62">
        <v>0</v>
      </c>
      <c r="H35" s="63">
        <f>'103 25-505-3.1 '!G68</f>
        <v>0</v>
      </c>
      <c r="I35" s="64">
        <f t="shared" si="2"/>
        <v>0</v>
      </c>
    </row>
    <row r="36" spans="2:10" ht="17.25" customHeight="1" x14ac:dyDescent="0.2">
      <c r="B36" s="65" t="s">
        <v>16</v>
      </c>
      <c r="C36" s="66"/>
      <c r="D36" s="67"/>
      <c r="E36" s="68"/>
      <c r="F36" s="69">
        <f>SUM(F30:F35)</f>
        <v>0</v>
      </c>
      <c r="G36" s="70">
        <f>SUM(G30:G35)</f>
        <v>0</v>
      </c>
      <c r="H36" s="71">
        <f>SUM(H30:H35)</f>
        <v>0</v>
      </c>
      <c r="I36" s="71">
        <f>SUM(I30:I35)</f>
        <v>0</v>
      </c>
    </row>
    <row r="37" spans="2:10" x14ac:dyDescent="0.2">
      <c r="B37" s="72"/>
      <c r="C37" s="72"/>
      <c r="D37" s="72"/>
      <c r="E37" s="72"/>
      <c r="F37" s="72"/>
      <c r="G37" s="72"/>
      <c r="H37" s="72"/>
      <c r="I37" s="72"/>
      <c r="J37" s="72"/>
    </row>
    <row r="38" spans="2:10" x14ac:dyDescent="0.2">
      <c r="B38" s="72"/>
      <c r="C38" s="72"/>
      <c r="D38" s="72"/>
      <c r="E38" s="72"/>
      <c r="F38" s="72"/>
      <c r="G38" s="72"/>
      <c r="H38" s="72"/>
      <c r="I38" s="72"/>
      <c r="J38" s="72"/>
    </row>
    <row r="39" spans="2:10" x14ac:dyDescent="0.2">
      <c r="B39" s="72"/>
      <c r="C39" s="72"/>
      <c r="D39" s="72"/>
      <c r="E39" s="72"/>
      <c r="F39" s="72"/>
      <c r="G39" s="72"/>
      <c r="H39" s="72"/>
      <c r="I39" s="72"/>
      <c r="J39" s="72"/>
    </row>
    <row r="40" spans="2:10" x14ac:dyDescent="0.2">
      <c r="B40" s="72"/>
      <c r="C40" s="72"/>
      <c r="D40" s="72"/>
      <c r="E40" s="72"/>
      <c r="F40" s="72"/>
      <c r="G40" s="72"/>
      <c r="H40" s="72"/>
      <c r="I40" s="72"/>
      <c r="J40" s="72"/>
    </row>
    <row r="41" spans="2:10" x14ac:dyDescent="0.2">
      <c r="B41" s="72"/>
      <c r="C41" s="72"/>
      <c r="D41" s="72"/>
      <c r="E41" s="72"/>
      <c r="F41" s="72"/>
      <c r="G41" s="72"/>
      <c r="H41" s="72"/>
      <c r="I41" s="72"/>
      <c r="J41" s="72"/>
    </row>
    <row r="46" spans="2:10" x14ac:dyDescent="0.2">
      <c r="C46" s="73"/>
      <c r="D46" s="74" t="s">
        <v>17</v>
      </c>
      <c r="E46" s="75"/>
      <c r="F46" s="75"/>
      <c r="G46" s="76"/>
      <c r="H46" s="73" t="s">
        <v>18</v>
      </c>
      <c r="I46" s="76"/>
    </row>
  </sheetData>
  <mergeCells count="5">
    <mergeCell ref="H19:I19"/>
    <mergeCell ref="H20:I20"/>
    <mergeCell ref="H21:I21"/>
    <mergeCell ref="H22:I22"/>
    <mergeCell ref="H23:I23"/>
  </mergeCells>
  <phoneticPr fontId="18" type="noConversion"/>
  <pageMargins left="0.59055118110236227" right="0.19685039370078741" top="0.39370078740157483" bottom="0.39370078740157483" header="0" footer="0.19685039370078741"/>
  <pageSetup paperSize="9" orientation="portrait" horizontalDpi="300" verticalDpi="300" r:id="rId1"/>
  <headerFooter alignWithMargins="0">
    <oddFooter>&amp;L&amp;9Zpracováno programem &amp;"Arial CE,Tučné"BUILDpower,  © RTS, a.s.&amp;R&amp;9Stránka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EAFB-7FD2-4DF0-B01A-4D3F44266C19}">
  <sheetPr codeName="List4"/>
  <dimension ref="A1:CZ1007"/>
  <sheetViews>
    <sheetView showGridLines="0" showZeros="0" zoomScaleNormal="100" workbookViewId="0">
      <selection activeCell="F24" activeCellId="6" sqref="F8 F10 F12:F18 F21 F22 F23 F24"/>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78</v>
      </c>
      <c r="E3" s="85"/>
      <c r="F3" s="86"/>
      <c r="G3" s="87"/>
    </row>
    <row r="4" spans="1:104" ht="13.5" customHeight="1" thickBot="1" x14ac:dyDescent="0.25">
      <c r="A4" s="88" t="s">
        <v>20</v>
      </c>
      <c r="B4" s="89"/>
      <c r="C4" s="90"/>
      <c r="D4" s="91" t="s">
        <v>185</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155</v>
      </c>
      <c r="C7" s="104" t="s">
        <v>39</v>
      </c>
      <c r="D7" s="105"/>
      <c r="E7" s="106"/>
      <c r="F7" s="106"/>
      <c r="G7" s="107"/>
      <c r="H7" s="108"/>
      <c r="I7" s="109"/>
      <c r="J7" s="108"/>
      <c r="K7" s="109"/>
      <c r="O7" s="110"/>
    </row>
    <row r="8" spans="1:104" ht="22.5" x14ac:dyDescent="0.2">
      <c r="A8" s="111">
        <v>1</v>
      </c>
      <c r="B8" s="112" t="s">
        <v>156</v>
      </c>
      <c r="C8" s="113" t="s">
        <v>157</v>
      </c>
      <c r="D8" s="114" t="s">
        <v>113</v>
      </c>
      <c r="E8" s="115">
        <v>1</v>
      </c>
      <c r="F8" s="175"/>
      <c r="G8" s="116">
        <f>E8*F8</f>
        <v>0</v>
      </c>
      <c r="H8" s="117">
        <v>0</v>
      </c>
      <c r="I8" s="118">
        <f>E8*H8</f>
        <v>0</v>
      </c>
      <c r="J8" s="117"/>
      <c r="K8" s="118">
        <f>E8*J8</f>
        <v>0</v>
      </c>
      <c r="O8" s="110"/>
      <c r="Z8" s="119"/>
      <c r="AA8" s="119">
        <v>12</v>
      </c>
      <c r="AB8" s="119">
        <v>0</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12</v>
      </c>
      <c r="CB8" s="119">
        <v>0</v>
      </c>
      <c r="CZ8" s="77">
        <v>1</v>
      </c>
    </row>
    <row r="9" spans="1:104" x14ac:dyDescent="0.2">
      <c r="A9" s="120"/>
      <c r="B9" s="121"/>
      <c r="C9" s="170" t="s">
        <v>158</v>
      </c>
      <c r="D9" s="171"/>
      <c r="E9" s="171"/>
      <c r="F9" s="171"/>
      <c r="G9" s="172"/>
      <c r="I9" s="122"/>
      <c r="K9" s="122"/>
      <c r="L9" s="123" t="s">
        <v>158</v>
      </c>
      <c r="O9" s="110"/>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row>
    <row r="10" spans="1:104" x14ac:dyDescent="0.2">
      <c r="A10" s="111">
        <v>2</v>
      </c>
      <c r="B10" s="112" t="s">
        <v>159</v>
      </c>
      <c r="C10" s="113" t="s">
        <v>160</v>
      </c>
      <c r="D10" s="114" t="s">
        <v>113</v>
      </c>
      <c r="E10" s="115">
        <v>1</v>
      </c>
      <c r="F10" s="175"/>
      <c r="G10" s="116">
        <f>E10*F10</f>
        <v>0</v>
      </c>
      <c r="H10" s="117">
        <v>0</v>
      </c>
      <c r="I10" s="118">
        <f>E10*H10</f>
        <v>0</v>
      </c>
      <c r="J10" s="117"/>
      <c r="K10" s="118">
        <f>E10*J10</f>
        <v>0</v>
      </c>
      <c r="O10" s="110"/>
      <c r="Z10" s="119"/>
      <c r="AA10" s="119">
        <v>12</v>
      </c>
      <c r="AB10" s="119">
        <v>0</v>
      </c>
      <c r="AC10" s="119">
        <v>2</v>
      </c>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CA10" s="119">
        <v>12</v>
      </c>
      <c r="CB10" s="119">
        <v>0</v>
      </c>
      <c r="CZ10" s="77">
        <v>1</v>
      </c>
    </row>
    <row r="11" spans="1:104" x14ac:dyDescent="0.2">
      <c r="A11" s="120"/>
      <c r="B11" s="121"/>
      <c r="C11" s="170"/>
      <c r="D11" s="171"/>
      <c r="E11" s="171"/>
      <c r="F11" s="171"/>
      <c r="G11" s="172"/>
      <c r="I11" s="122"/>
      <c r="K11" s="122"/>
      <c r="L11" s="123"/>
      <c r="O11" s="110"/>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row>
    <row r="12" spans="1:104" x14ac:dyDescent="0.2">
      <c r="A12" s="111">
        <v>3</v>
      </c>
      <c r="B12" s="112" t="s">
        <v>161</v>
      </c>
      <c r="C12" s="113" t="s">
        <v>162</v>
      </c>
      <c r="D12" s="114" t="s">
        <v>113</v>
      </c>
      <c r="E12" s="115">
        <v>1</v>
      </c>
      <c r="F12" s="175"/>
      <c r="G12" s="116">
        <f t="shared" ref="G12:G18" si="0">E12*F12</f>
        <v>0</v>
      </c>
      <c r="H12" s="117">
        <v>0</v>
      </c>
      <c r="I12" s="118">
        <f t="shared" ref="I12:I18" si="1">E12*H12</f>
        <v>0</v>
      </c>
      <c r="J12" s="117"/>
      <c r="K12" s="118">
        <f t="shared" ref="K12:K18" si="2">E12*J12</f>
        <v>0</v>
      </c>
      <c r="O12" s="110"/>
      <c r="Z12" s="119"/>
      <c r="AA12" s="119">
        <v>12</v>
      </c>
      <c r="AB12" s="119">
        <v>0</v>
      </c>
      <c r="AC12" s="119">
        <v>3</v>
      </c>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CA12" s="119">
        <v>12</v>
      </c>
      <c r="CB12" s="119">
        <v>0</v>
      </c>
      <c r="CZ12" s="77">
        <v>1</v>
      </c>
    </row>
    <row r="13" spans="1:104" x14ac:dyDescent="0.2">
      <c r="A13" s="111">
        <v>4</v>
      </c>
      <c r="B13" s="112" t="s">
        <v>163</v>
      </c>
      <c r="C13" s="113" t="s">
        <v>164</v>
      </c>
      <c r="D13" s="114" t="s">
        <v>113</v>
      </c>
      <c r="E13" s="115">
        <v>1</v>
      </c>
      <c r="F13" s="175"/>
      <c r="G13" s="116">
        <f t="shared" si="0"/>
        <v>0</v>
      </c>
      <c r="H13" s="117">
        <v>0</v>
      </c>
      <c r="I13" s="118">
        <f t="shared" si="1"/>
        <v>0</v>
      </c>
      <c r="J13" s="117"/>
      <c r="K13" s="118">
        <f t="shared" si="2"/>
        <v>0</v>
      </c>
      <c r="O13" s="110"/>
      <c r="Z13" s="119"/>
      <c r="AA13" s="119">
        <v>12</v>
      </c>
      <c r="AB13" s="119">
        <v>0</v>
      </c>
      <c r="AC13" s="119">
        <v>4</v>
      </c>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CA13" s="119">
        <v>12</v>
      </c>
      <c r="CB13" s="119">
        <v>0</v>
      </c>
      <c r="CZ13" s="77">
        <v>1</v>
      </c>
    </row>
    <row r="14" spans="1:104" x14ac:dyDescent="0.2">
      <c r="A14" s="111">
        <v>5</v>
      </c>
      <c r="B14" s="112" t="s">
        <v>165</v>
      </c>
      <c r="C14" s="113" t="s">
        <v>166</v>
      </c>
      <c r="D14" s="114" t="s">
        <v>113</v>
      </c>
      <c r="E14" s="115">
        <v>1</v>
      </c>
      <c r="F14" s="175"/>
      <c r="G14" s="116">
        <f t="shared" si="0"/>
        <v>0</v>
      </c>
      <c r="H14" s="117">
        <v>0</v>
      </c>
      <c r="I14" s="118">
        <f t="shared" si="1"/>
        <v>0</v>
      </c>
      <c r="J14" s="117"/>
      <c r="K14" s="118">
        <f t="shared" si="2"/>
        <v>0</v>
      </c>
      <c r="O14" s="110"/>
      <c r="Z14" s="119"/>
      <c r="AA14" s="119">
        <v>12</v>
      </c>
      <c r="AB14" s="119">
        <v>0</v>
      </c>
      <c r="AC14" s="119">
        <v>5</v>
      </c>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CA14" s="119">
        <v>12</v>
      </c>
      <c r="CB14" s="119">
        <v>0</v>
      </c>
      <c r="CZ14" s="77">
        <v>1</v>
      </c>
    </row>
    <row r="15" spans="1:104" x14ac:dyDescent="0.2">
      <c r="A15" s="111">
        <v>6</v>
      </c>
      <c r="B15" s="112" t="s">
        <v>167</v>
      </c>
      <c r="C15" s="113" t="s">
        <v>168</v>
      </c>
      <c r="D15" s="114" t="s">
        <v>113</v>
      </c>
      <c r="E15" s="115">
        <v>1</v>
      </c>
      <c r="F15" s="175"/>
      <c r="G15" s="116">
        <f t="shared" si="0"/>
        <v>0</v>
      </c>
      <c r="H15" s="117">
        <v>0</v>
      </c>
      <c r="I15" s="118">
        <f t="shared" si="1"/>
        <v>0</v>
      </c>
      <c r="J15" s="117"/>
      <c r="K15" s="118">
        <f t="shared" si="2"/>
        <v>0</v>
      </c>
      <c r="O15" s="110"/>
      <c r="Z15" s="119"/>
      <c r="AA15" s="119">
        <v>12</v>
      </c>
      <c r="AB15" s="119">
        <v>0</v>
      </c>
      <c r="AC15" s="119">
        <v>6</v>
      </c>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CA15" s="119">
        <v>12</v>
      </c>
      <c r="CB15" s="119">
        <v>0</v>
      </c>
      <c r="CZ15" s="77">
        <v>1</v>
      </c>
    </row>
    <row r="16" spans="1:104" x14ac:dyDescent="0.2">
      <c r="A16" s="111">
        <v>7</v>
      </c>
      <c r="B16" s="112" t="s">
        <v>169</v>
      </c>
      <c r="C16" s="113" t="s">
        <v>170</v>
      </c>
      <c r="D16" s="114" t="s">
        <v>113</v>
      </c>
      <c r="E16" s="115">
        <v>1</v>
      </c>
      <c r="F16" s="175"/>
      <c r="G16" s="116">
        <f t="shared" si="0"/>
        <v>0</v>
      </c>
      <c r="H16" s="117">
        <v>0</v>
      </c>
      <c r="I16" s="118">
        <f t="shared" si="1"/>
        <v>0</v>
      </c>
      <c r="J16" s="117"/>
      <c r="K16" s="118">
        <f t="shared" si="2"/>
        <v>0</v>
      </c>
      <c r="O16" s="110"/>
      <c r="Z16" s="119"/>
      <c r="AA16" s="119">
        <v>12</v>
      </c>
      <c r="AB16" s="119">
        <v>0</v>
      </c>
      <c r="AC16" s="119">
        <v>7</v>
      </c>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CA16" s="119">
        <v>12</v>
      </c>
      <c r="CB16" s="119">
        <v>0</v>
      </c>
      <c r="CZ16" s="77">
        <v>1</v>
      </c>
    </row>
    <row r="17" spans="1:104" x14ac:dyDescent="0.2">
      <c r="A17" s="111">
        <v>8</v>
      </c>
      <c r="B17" s="112" t="s">
        <v>171</v>
      </c>
      <c r="C17" s="113" t="s">
        <v>172</v>
      </c>
      <c r="D17" s="114" t="s">
        <v>113</v>
      </c>
      <c r="E17" s="115">
        <v>1</v>
      </c>
      <c r="F17" s="175"/>
      <c r="G17" s="116">
        <f t="shared" si="0"/>
        <v>0</v>
      </c>
      <c r="H17" s="117">
        <v>0</v>
      </c>
      <c r="I17" s="118">
        <f t="shared" si="1"/>
        <v>0</v>
      </c>
      <c r="J17" s="117"/>
      <c r="K17" s="118">
        <f t="shared" si="2"/>
        <v>0</v>
      </c>
      <c r="O17" s="110"/>
      <c r="Z17" s="119"/>
      <c r="AA17" s="119">
        <v>12</v>
      </c>
      <c r="AB17" s="119">
        <v>0</v>
      </c>
      <c r="AC17" s="119">
        <v>8</v>
      </c>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CA17" s="119">
        <v>12</v>
      </c>
      <c r="CB17" s="119">
        <v>0</v>
      </c>
      <c r="CZ17" s="77">
        <v>1</v>
      </c>
    </row>
    <row r="18" spans="1:104" ht="22.5" x14ac:dyDescent="0.2">
      <c r="A18" s="111">
        <v>9</v>
      </c>
      <c r="B18" s="112" t="s">
        <v>173</v>
      </c>
      <c r="C18" s="113" t="s">
        <v>174</v>
      </c>
      <c r="D18" s="114" t="s">
        <v>113</v>
      </c>
      <c r="E18" s="115">
        <v>1</v>
      </c>
      <c r="F18" s="175"/>
      <c r="G18" s="116">
        <f t="shared" si="0"/>
        <v>0</v>
      </c>
      <c r="H18" s="117">
        <v>0</v>
      </c>
      <c r="I18" s="118">
        <f t="shared" si="1"/>
        <v>0</v>
      </c>
      <c r="J18" s="117"/>
      <c r="K18" s="118">
        <f t="shared" si="2"/>
        <v>0</v>
      </c>
      <c r="O18" s="110"/>
      <c r="Z18" s="119"/>
      <c r="AA18" s="119">
        <v>12</v>
      </c>
      <c r="AB18" s="119">
        <v>0</v>
      </c>
      <c r="AC18" s="119">
        <v>9</v>
      </c>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CA18" s="119">
        <v>12</v>
      </c>
      <c r="CB18" s="119">
        <v>0</v>
      </c>
      <c r="CZ18" s="77">
        <v>1</v>
      </c>
    </row>
    <row r="19" spans="1:104" x14ac:dyDescent="0.2">
      <c r="A19" s="120"/>
      <c r="B19" s="121"/>
      <c r="C19" s="170" t="s">
        <v>175</v>
      </c>
      <c r="D19" s="171"/>
      <c r="E19" s="171"/>
      <c r="F19" s="171"/>
      <c r="G19" s="172"/>
      <c r="I19" s="122"/>
      <c r="K19" s="122"/>
      <c r="L19" s="123" t="s">
        <v>175</v>
      </c>
      <c r="O19" s="110"/>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row>
    <row r="20" spans="1:104" x14ac:dyDescent="0.2">
      <c r="A20" s="120"/>
      <c r="B20" s="121"/>
      <c r="C20" s="170"/>
      <c r="D20" s="171"/>
      <c r="E20" s="171"/>
      <c r="F20" s="171"/>
      <c r="G20" s="172"/>
      <c r="I20" s="122"/>
      <c r="K20" s="122"/>
      <c r="L20" s="123"/>
      <c r="O20" s="110"/>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row>
    <row r="21" spans="1:104" ht="22.5" x14ac:dyDescent="0.2">
      <c r="A21" s="111">
        <v>10</v>
      </c>
      <c r="B21" s="112" t="s">
        <v>176</v>
      </c>
      <c r="C21" s="113" t="s">
        <v>177</v>
      </c>
      <c r="D21" s="114" t="s">
        <v>127</v>
      </c>
      <c r="E21" s="115">
        <v>4</v>
      </c>
      <c r="F21" s="175"/>
      <c r="G21" s="116">
        <f>E21*F21</f>
        <v>0</v>
      </c>
      <c r="H21" s="117">
        <v>0</v>
      </c>
      <c r="I21" s="118">
        <f>E21*H21</f>
        <v>0</v>
      </c>
      <c r="J21" s="117"/>
      <c r="K21" s="118">
        <f>E21*J21</f>
        <v>0</v>
      </c>
      <c r="O21" s="110"/>
      <c r="Z21" s="119"/>
      <c r="AA21" s="119">
        <v>12</v>
      </c>
      <c r="AB21" s="119">
        <v>0</v>
      </c>
      <c r="AC21" s="119">
        <v>10</v>
      </c>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CA21" s="119">
        <v>12</v>
      </c>
      <c r="CB21" s="119">
        <v>0</v>
      </c>
      <c r="CZ21" s="77">
        <v>1</v>
      </c>
    </row>
    <row r="22" spans="1:104" x14ac:dyDescent="0.2">
      <c r="A22" s="111">
        <v>11</v>
      </c>
      <c r="B22" s="112" t="s">
        <v>178</v>
      </c>
      <c r="C22" s="113" t="s">
        <v>179</v>
      </c>
      <c r="D22" s="114" t="s">
        <v>113</v>
      </c>
      <c r="E22" s="115">
        <v>1</v>
      </c>
      <c r="F22" s="175"/>
      <c r="G22" s="116">
        <f>E22*F22</f>
        <v>0</v>
      </c>
      <c r="H22" s="117">
        <v>0</v>
      </c>
      <c r="I22" s="118">
        <f>E22*H22</f>
        <v>0</v>
      </c>
      <c r="J22" s="117"/>
      <c r="K22" s="118">
        <f>E22*J22</f>
        <v>0</v>
      </c>
      <c r="O22" s="110"/>
      <c r="Z22" s="119"/>
      <c r="AA22" s="119">
        <v>12</v>
      </c>
      <c r="AB22" s="119">
        <v>0</v>
      </c>
      <c r="AC22" s="119">
        <v>11</v>
      </c>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CA22" s="119">
        <v>12</v>
      </c>
      <c r="CB22" s="119">
        <v>0</v>
      </c>
      <c r="CZ22" s="77">
        <v>1</v>
      </c>
    </row>
    <row r="23" spans="1:104" x14ac:dyDescent="0.2">
      <c r="A23" s="111">
        <v>12</v>
      </c>
      <c r="B23" s="112" t="s">
        <v>180</v>
      </c>
      <c r="C23" s="113" t="s">
        <v>181</v>
      </c>
      <c r="D23" s="114" t="s">
        <v>113</v>
      </c>
      <c r="E23" s="115">
        <v>1</v>
      </c>
      <c r="F23" s="175"/>
      <c r="G23" s="116">
        <f>E23*F23</f>
        <v>0</v>
      </c>
      <c r="H23" s="117">
        <v>0</v>
      </c>
      <c r="I23" s="118">
        <f>E23*H23</f>
        <v>0</v>
      </c>
      <c r="J23" s="117"/>
      <c r="K23" s="118">
        <f>E23*J23</f>
        <v>0</v>
      </c>
      <c r="O23" s="110"/>
      <c r="Z23" s="119"/>
      <c r="AA23" s="119">
        <v>12</v>
      </c>
      <c r="AB23" s="119">
        <v>0</v>
      </c>
      <c r="AC23" s="119">
        <v>12</v>
      </c>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A23" s="119">
        <v>12</v>
      </c>
      <c r="CB23" s="119">
        <v>0</v>
      </c>
      <c r="CZ23" s="77">
        <v>1</v>
      </c>
    </row>
    <row r="24" spans="1:104" ht="22.5" x14ac:dyDescent="0.2">
      <c r="A24" s="111">
        <v>13</v>
      </c>
      <c r="B24" s="112" t="s">
        <v>182</v>
      </c>
      <c r="C24" s="113" t="s">
        <v>183</v>
      </c>
      <c r="D24" s="114" t="s">
        <v>113</v>
      </c>
      <c r="E24" s="115">
        <v>1</v>
      </c>
      <c r="F24" s="175"/>
      <c r="G24" s="116">
        <f>E24*F24</f>
        <v>0</v>
      </c>
      <c r="H24" s="117">
        <v>0</v>
      </c>
      <c r="I24" s="118">
        <f>E24*H24</f>
        <v>0</v>
      </c>
      <c r="J24" s="117"/>
      <c r="K24" s="118">
        <f>E24*J24</f>
        <v>0</v>
      </c>
      <c r="O24" s="110"/>
      <c r="Z24" s="119"/>
      <c r="AA24" s="119">
        <v>12</v>
      </c>
      <c r="AB24" s="119">
        <v>0</v>
      </c>
      <c r="AC24" s="119">
        <v>13</v>
      </c>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CA24" s="119">
        <v>12</v>
      </c>
      <c r="CB24" s="119">
        <v>0</v>
      </c>
      <c r="CZ24" s="77">
        <v>1</v>
      </c>
    </row>
    <row r="25" spans="1:104" x14ac:dyDescent="0.2">
      <c r="A25" s="120"/>
      <c r="B25" s="121"/>
      <c r="C25" s="170" t="s">
        <v>184</v>
      </c>
      <c r="D25" s="171"/>
      <c r="E25" s="171"/>
      <c r="F25" s="171"/>
      <c r="G25" s="172"/>
      <c r="I25" s="122"/>
      <c r="K25" s="122"/>
      <c r="L25" s="123" t="s">
        <v>184</v>
      </c>
      <c r="O25" s="110"/>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row>
    <row r="26" spans="1:104" x14ac:dyDescent="0.2">
      <c r="A26" s="130" t="s">
        <v>36</v>
      </c>
      <c r="B26" s="131" t="s">
        <v>155</v>
      </c>
      <c r="C26" s="132" t="s">
        <v>39</v>
      </c>
      <c r="D26" s="133"/>
      <c r="E26" s="134"/>
      <c r="F26" s="134"/>
      <c r="G26" s="135">
        <f>SUM(G7:G25)</f>
        <v>0</v>
      </c>
      <c r="H26" s="136"/>
      <c r="I26" s="137">
        <f>SUM(I7:I25)</f>
        <v>0</v>
      </c>
      <c r="J26" s="138"/>
      <c r="K26" s="137">
        <f>SUM(K7:K25)</f>
        <v>0</v>
      </c>
      <c r="O26" s="110"/>
      <c r="X26" s="139">
        <f>K26</f>
        <v>0</v>
      </c>
      <c r="Y26" s="139">
        <f>I26</f>
        <v>0</v>
      </c>
      <c r="Z26" s="140">
        <f>G26</f>
        <v>0</v>
      </c>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41"/>
      <c r="BB26" s="141"/>
      <c r="BC26" s="141"/>
      <c r="BD26" s="141"/>
      <c r="BE26" s="141"/>
      <c r="BF26" s="141"/>
      <c r="BG26" s="119"/>
      <c r="BH26" s="119"/>
      <c r="BI26" s="119"/>
      <c r="BJ26" s="119"/>
      <c r="BK26" s="119"/>
    </row>
    <row r="27" spans="1:104" x14ac:dyDescent="0.2">
      <c r="A27" s="142" t="s">
        <v>37</v>
      </c>
      <c r="B27" s="143" t="s">
        <v>38</v>
      </c>
      <c r="C27" s="144"/>
      <c r="D27" s="145"/>
      <c r="E27" s="146"/>
      <c r="F27" s="146"/>
      <c r="G27" s="147">
        <f>SUM(Z7:Z27)</f>
        <v>0</v>
      </c>
      <c r="H27" s="148"/>
      <c r="I27" s="149">
        <f>SUM(Y7:Y27)</f>
        <v>0</v>
      </c>
      <c r="J27" s="148"/>
      <c r="K27" s="149">
        <f>SUM(X7:X27)</f>
        <v>0</v>
      </c>
      <c r="O27" s="110"/>
      <c r="BA27" s="150"/>
      <c r="BB27" s="150"/>
      <c r="BC27" s="150"/>
      <c r="BD27" s="150"/>
      <c r="BE27" s="150"/>
      <c r="BF27" s="150"/>
    </row>
    <row r="28" spans="1:104" x14ac:dyDescent="0.2">
      <c r="E28" s="77"/>
    </row>
    <row r="29" spans="1:104" x14ac:dyDescent="0.2">
      <c r="A29" s="151"/>
      <c r="E29" s="77"/>
    </row>
    <row r="30" spans="1:104" x14ac:dyDescent="0.2">
      <c r="E30" s="77"/>
    </row>
    <row r="31" spans="1:104" x14ac:dyDescent="0.2">
      <c r="E31" s="77"/>
    </row>
    <row r="32" spans="1:104" x14ac:dyDescent="0.2">
      <c r="E32" s="77"/>
    </row>
    <row r="33" spans="5:5" x14ac:dyDescent="0.2">
      <c r="E33" s="77"/>
    </row>
    <row r="34" spans="5:5" x14ac:dyDescent="0.2">
      <c r="E34" s="77"/>
    </row>
    <row r="35" spans="5:5" x14ac:dyDescent="0.2">
      <c r="E35" s="77"/>
    </row>
    <row r="36" spans="5:5" x14ac:dyDescent="0.2">
      <c r="E36" s="77"/>
    </row>
    <row r="37" spans="5:5" x14ac:dyDescent="0.2">
      <c r="E37" s="77"/>
    </row>
    <row r="38" spans="5:5" x14ac:dyDescent="0.2">
      <c r="E38" s="77"/>
    </row>
    <row r="39" spans="5:5" x14ac:dyDescent="0.2">
      <c r="E39" s="77"/>
    </row>
    <row r="40" spans="5:5" x14ac:dyDescent="0.2">
      <c r="E40" s="77"/>
    </row>
    <row r="41" spans="5:5" x14ac:dyDescent="0.2">
      <c r="E41" s="77"/>
    </row>
    <row r="42" spans="5:5" x14ac:dyDescent="0.2">
      <c r="E42" s="77"/>
    </row>
    <row r="43" spans="5:5" x14ac:dyDescent="0.2">
      <c r="E43" s="77"/>
    </row>
    <row r="44" spans="5:5" x14ac:dyDescent="0.2">
      <c r="E44" s="77"/>
    </row>
    <row r="45" spans="5:5" x14ac:dyDescent="0.2">
      <c r="E45" s="77"/>
    </row>
    <row r="46" spans="5:5" x14ac:dyDescent="0.2">
      <c r="E46" s="77"/>
    </row>
    <row r="47" spans="5:5" x14ac:dyDescent="0.2">
      <c r="E47" s="77"/>
    </row>
    <row r="48" spans="5:5"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1:7" x14ac:dyDescent="0.2">
      <c r="E81" s="77"/>
    </row>
    <row r="82" spans="1:7" x14ac:dyDescent="0.2">
      <c r="A82" s="152"/>
      <c r="B82" s="152"/>
    </row>
    <row r="83" spans="1:7" x14ac:dyDescent="0.2">
      <c r="C83" s="153"/>
      <c r="D83" s="153"/>
      <c r="E83" s="154"/>
      <c r="F83" s="153"/>
      <c r="G83" s="155"/>
    </row>
    <row r="84" spans="1:7" x14ac:dyDescent="0.2">
      <c r="A84" s="152"/>
      <c r="B84" s="152"/>
    </row>
    <row r="1001" spans="1:7" x14ac:dyDescent="0.2">
      <c r="A1001" s="156"/>
      <c r="B1001" s="157"/>
      <c r="C1001" s="158" t="s">
        <v>40</v>
      </c>
      <c r="D1001" s="159"/>
      <c r="F1001" s="96"/>
      <c r="G1001" s="122">
        <v>100000</v>
      </c>
    </row>
    <row r="1002" spans="1:7" x14ac:dyDescent="0.2">
      <c r="A1002" s="156"/>
      <c r="B1002" s="157"/>
      <c r="C1002" s="158" t="s">
        <v>41</v>
      </c>
      <c r="D1002" s="159"/>
      <c r="F1002" s="96"/>
      <c r="G1002" s="122">
        <v>100000</v>
      </c>
    </row>
    <row r="1003" spans="1:7" x14ac:dyDescent="0.2">
      <c r="A1003" s="156"/>
      <c r="B1003" s="157"/>
      <c r="C1003" s="158" t="s">
        <v>42</v>
      </c>
      <c r="D1003" s="159"/>
      <c r="F1003" s="96"/>
      <c r="G1003" s="122">
        <v>100000</v>
      </c>
    </row>
    <row r="1004" spans="1:7" x14ac:dyDescent="0.2">
      <c r="A1004" s="156"/>
      <c r="B1004" s="157"/>
      <c r="C1004" s="158" t="s">
        <v>43</v>
      </c>
      <c r="D1004" s="159"/>
      <c r="F1004" s="96"/>
      <c r="G1004" s="122">
        <v>100000</v>
      </c>
    </row>
    <row r="1005" spans="1:7" x14ac:dyDescent="0.2">
      <c r="A1005" s="156"/>
      <c r="B1005" s="157"/>
      <c r="C1005" s="158" t="s">
        <v>44</v>
      </c>
      <c r="D1005" s="159"/>
      <c r="F1005" s="96"/>
      <c r="G1005" s="122">
        <v>100000</v>
      </c>
    </row>
    <row r="1006" spans="1:7" x14ac:dyDescent="0.2">
      <c r="A1006" s="156"/>
      <c r="B1006" s="157"/>
      <c r="C1006" s="158" t="s">
        <v>45</v>
      </c>
      <c r="D1006" s="159"/>
      <c r="F1006" s="96"/>
      <c r="G1006" s="122">
        <v>100000</v>
      </c>
    </row>
    <row r="1007" spans="1:7" x14ac:dyDescent="0.2">
      <c r="A1007" s="156"/>
      <c r="B1007" s="157"/>
      <c r="C1007" s="158" t="s">
        <v>46</v>
      </c>
      <c r="D1007" s="159"/>
      <c r="F1007" s="96"/>
      <c r="G1007" s="122">
        <v>100000</v>
      </c>
    </row>
  </sheetData>
  <mergeCells count="6">
    <mergeCell ref="C25:G25"/>
    <mergeCell ref="A1:G1"/>
    <mergeCell ref="C9:G9"/>
    <mergeCell ref="C11:G11"/>
    <mergeCell ref="C19:G19"/>
    <mergeCell ref="C20:G20"/>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D98F-AF24-4C3B-9841-31347311DF93}">
  <sheetPr codeName="List2"/>
  <dimension ref="A1:CZ1005"/>
  <sheetViews>
    <sheetView showGridLines="0" showZeros="0" zoomScaleNormal="100" workbookViewId="0">
      <selection activeCell="F23" activeCellId="3" sqref="F8:F11 F14:F16 F18 F23"/>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78</v>
      </c>
      <c r="E3" s="85"/>
      <c r="F3" s="86"/>
      <c r="G3" s="87"/>
    </row>
    <row r="4" spans="1:104" ht="13.5" customHeight="1" thickBot="1" x14ac:dyDescent="0.25">
      <c r="A4" s="88" t="s">
        <v>20</v>
      </c>
      <c r="B4" s="89"/>
      <c r="C4" s="90"/>
      <c r="D4" s="91" t="s">
        <v>502</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47</v>
      </c>
      <c r="C7" s="104" t="s">
        <v>48</v>
      </c>
      <c r="D7" s="105"/>
      <c r="E7" s="106"/>
      <c r="F7" s="106"/>
      <c r="G7" s="107"/>
      <c r="H7" s="108"/>
      <c r="I7" s="109"/>
      <c r="J7" s="108"/>
      <c r="K7" s="109"/>
      <c r="O7" s="110"/>
    </row>
    <row r="8" spans="1:104" ht="22.5" x14ac:dyDescent="0.2">
      <c r="A8" s="111">
        <v>1</v>
      </c>
      <c r="B8" s="112" t="s">
        <v>49</v>
      </c>
      <c r="C8" s="113" t="s">
        <v>50</v>
      </c>
      <c r="D8" s="114" t="s">
        <v>51</v>
      </c>
      <c r="E8" s="115">
        <v>6</v>
      </c>
      <c r="F8" s="175"/>
      <c r="G8" s="116">
        <f>E8*F8</f>
        <v>0</v>
      </c>
      <c r="H8" s="117">
        <v>0.118399999999951</v>
      </c>
      <c r="I8" s="118">
        <f>E8*H8</f>
        <v>0.71039999999970604</v>
      </c>
      <c r="J8" s="117">
        <v>0</v>
      </c>
      <c r="K8" s="118">
        <f>E8*J8</f>
        <v>0</v>
      </c>
      <c r="O8" s="110"/>
      <c r="Z8" s="119"/>
      <c r="AA8" s="119">
        <v>1</v>
      </c>
      <c r="AB8" s="119">
        <v>1</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v>
      </c>
      <c r="CB8" s="119">
        <v>1</v>
      </c>
      <c r="CZ8" s="77">
        <v>1</v>
      </c>
    </row>
    <row r="9" spans="1:104" x14ac:dyDescent="0.2">
      <c r="A9" s="111">
        <v>2</v>
      </c>
      <c r="B9" s="112" t="s">
        <v>52</v>
      </c>
      <c r="C9" s="113" t="s">
        <v>53</v>
      </c>
      <c r="D9" s="114" t="s">
        <v>51</v>
      </c>
      <c r="E9" s="115">
        <v>6</v>
      </c>
      <c r="F9" s="175"/>
      <c r="G9" s="116">
        <f>E9*F9</f>
        <v>0</v>
      </c>
      <c r="H9" s="117">
        <v>0</v>
      </c>
      <c r="I9" s="118">
        <f>E9*H9</f>
        <v>0</v>
      </c>
      <c r="J9" s="117">
        <v>0</v>
      </c>
      <c r="K9" s="118">
        <f>E9*J9</f>
        <v>0</v>
      </c>
      <c r="O9" s="110"/>
      <c r="Z9" s="119"/>
      <c r="AA9" s="119">
        <v>1</v>
      </c>
      <c r="AB9" s="119">
        <v>1</v>
      </c>
      <c r="AC9" s="119">
        <v>1</v>
      </c>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CA9" s="119">
        <v>1</v>
      </c>
      <c r="CB9" s="119">
        <v>1</v>
      </c>
      <c r="CZ9" s="77">
        <v>1</v>
      </c>
    </row>
    <row r="10" spans="1:104" x14ac:dyDescent="0.2">
      <c r="A10" s="111">
        <v>3</v>
      </c>
      <c r="B10" s="112" t="s">
        <v>54</v>
      </c>
      <c r="C10" s="113" t="s">
        <v>55</v>
      </c>
      <c r="D10" s="114" t="s">
        <v>51</v>
      </c>
      <c r="E10" s="115">
        <v>1</v>
      </c>
      <c r="F10" s="175"/>
      <c r="G10" s="116">
        <f>E10*F10</f>
        <v>0</v>
      </c>
      <c r="H10" s="117">
        <v>0</v>
      </c>
      <c r="I10" s="118">
        <f>E10*H10</f>
        <v>0</v>
      </c>
      <c r="J10" s="117">
        <v>0</v>
      </c>
      <c r="K10" s="118">
        <f>E10*J10</f>
        <v>0</v>
      </c>
      <c r="O10" s="110"/>
      <c r="Z10" s="119"/>
      <c r="AA10" s="119">
        <v>1</v>
      </c>
      <c r="AB10" s="119">
        <v>1</v>
      </c>
      <c r="AC10" s="119">
        <v>1</v>
      </c>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CA10" s="119">
        <v>1</v>
      </c>
      <c r="CB10" s="119">
        <v>1</v>
      </c>
      <c r="CZ10" s="77">
        <v>1</v>
      </c>
    </row>
    <row r="11" spans="1:104" ht="22.5" x14ac:dyDescent="0.2">
      <c r="A11" s="111">
        <v>4</v>
      </c>
      <c r="B11" s="112" t="s">
        <v>56</v>
      </c>
      <c r="C11" s="113" t="s">
        <v>57</v>
      </c>
      <c r="D11" s="114" t="s">
        <v>58</v>
      </c>
      <c r="E11" s="115">
        <v>38</v>
      </c>
      <c r="F11" s="175"/>
      <c r="G11" s="116">
        <f>E11*F11</f>
        <v>0</v>
      </c>
      <c r="H11" s="117">
        <v>1.2999999999996299E-4</v>
      </c>
      <c r="I11" s="118">
        <f>E11*H11</f>
        <v>4.939999999998594E-3</v>
      </c>
      <c r="J11" s="117">
        <v>0</v>
      </c>
      <c r="K11" s="118">
        <f>E11*J11</f>
        <v>0</v>
      </c>
      <c r="O11" s="110"/>
      <c r="Z11" s="119"/>
      <c r="AA11" s="119">
        <v>1</v>
      </c>
      <c r="AB11" s="119">
        <v>1</v>
      </c>
      <c r="AC11" s="119">
        <v>1</v>
      </c>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CA11" s="119">
        <v>1</v>
      </c>
      <c r="CB11" s="119">
        <v>1</v>
      </c>
      <c r="CZ11" s="77">
        <v>1</v>
      </c>
    </row>
    <row r="12" spans="1:104" x14ac:dyDescent="0.2">
      <c r="A12" s="120"/>
      <c r="B12" s="121"/>
      <c r="C12" s="173" t="s">
        <v>59</v>
      </c>
      <c r="D12" s="174"/>
      <c r="E12" s="124">
        <v>22</v>
      </c>
      <c r="F12" s="125"/>
      <c r="G12" s="126"/>
      <c r="H12" s="127"/>
      <c r="I12" s="122"/>
      <c r="K12" s="122"/>
      <c r="M12" s="128" t="s">
        <v>59</v>
      </c>
      <c r="O12" s="110"/>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29" t="str">
        <f>C11</f>
        <v>Vodorovné značení dělicích čar 12 cm střík.barvou barva žlutá</v>
      </c>
      <c r="BE12" s="119"/>
      <c r="BF12" s="119"/>
      <c r="BG12" s="119"/>
      <c r="BH12" s="119"/>
      <c r="BI12" s="119"/>
      <c r="BJ12" s="119"/>
      <c r="BK12" s="119"/>
    </row>
    <row r="13" spans="1:104" x14ac:dyDescent="0.2">
      <c r="A13" s="120"/>
      <c r="B13" s="121"/>
      <c r="C13" s="173" t="s">
        <v>60</v>
      </c>
      <c r="D13" s="174"/>
      <c r="E13" s="124">
        <v>16</v>
      </c>
      <c r="F13" s="125"/>
      <c r="G13" s="126"/>
      <c r="H13" s="127"/>
      <c r="I13" s="122"/>
      <c r="K13" s="122"/>
      <c r="M13" s="128" t="s">
        <v>60</v>
      </c>
      <c r="O13" s="110"/>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29" t="str">
        <f>C12</f>
        <v>V12c - nová:22</v>
      </c>
      <c r="BE13" s="119"/>
      <c r="BF13" s="119"/>
      <c r="BG13" s="119"/>
      <c r="BH13" s="119"/>
      <c r="BI13" s="119"/>
      <c r="BJ13" s="119"/>
      <c r="BK13" s="119"/>
    </row>
    <row r="14" spans="1:104" x14ac:dyDescent="0.2">
      <c r="A14" s="111">
        <v>5</v>
      </c>
      <c r="B14" s="112" t="s">
        <v>61</v>
      </c>
      <c r="C14" s="113" t="s">
        <v>62</v>
      </c>
      <c r="D14" s="114" t="s">
        <v>58</v>
      </c>
      <c r="E14" s="115">
        <v>38</v>
      </c>
      <c r="F14" s="175"/>
      <c r="G14" s="116">
        <f>E14*F14</f>
        <v>0</v>
      </c>
      <c r="H14" s="117">
        <v>3.9999999999984499E-5</v>
      </c>
      <c r="I14" s="118">
        <f>E14*H14</f>
        <v>1.5199999999994109E-3</v>
      </c>
      <c r="J14" s="117">
        <v>0</v>
      </c>
      <c r="K14" s="118">
        <f>E14*J14</f>
        <v>0</v>
      </c>
      <c r="O14" s="110"/>
      <c r="Z14" s="119"/>
      <c r="AA14" s="119">
        <v>1</v>
      </c>
      <c r="AB14" s="119">
        <v>1</v>
      </c>
      <c r="AC14" s="119">
        <v>1</v>
      </c>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CA14" s="119">
        <v>1</v>
      </c>
      <c r="CB14" s="119">
        <v>1</v>
      </c>
      <c r="CZ14" s="77">
        <v>1</v>
      </c>
    </row>
    <row r="15" spans="1:104" x14ac:dyDescent="0.2">
      <c r="A15" s="111">
        <v>6</v>
      </c>
      <c r="B15" s="112" t="s">
        <v>63</v>
      </c>
      <c r="C15" s="113" t="s">
        <v>64</v>
      </c>
      <c r="D15" s="114" t="s">
        <v>58</v>
      </c>
      <c r="E15" s="115">
        <v>38</v>
      </c>
      <c r="F15" s="175"/>
      <c r="G15" s="116">
        <f>E15*F15</f>
        <v>0</v>
      </c>
      <c r="H15" s="117">
        <v>0</v>
      </c>
      <c r="I15" s="118">
        <f>E15*H15</f>
        <v>0</v>
      </c>
      <c r="J15" s="117">
        <v>0</v>
      </c>
      <c r="K15" s="118">
        <f>E15*J15</f>
        <v>0</v>
      </c>
      <c r="O15" s="110"/>
      <c r="Z15" s="119"/>
      <c r="AA15" s="119">
        <v>1</v>
      </c>
      <c r="AB15" s="119">
        <v>1</v>
      </c>
      <c r="AC15" s="119">
        <v>1</v>
      </c>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CA15" s="119">
        <v>1</v>
      </c>
      <c r="CB15" s="119">
        <v>1</v>
      </c>
      <c r="CZ15" s="77">
        <v>1</v>
      </c>
    </row>
    <row r="16" spans="1:104" x14ac:dyDescent="0.2">
      <c r="A16" s="111">
        <v>7</v>
      </c>
      <c r="B16" s="112" t="s">
        <v>65</v>
      </c>
      <c r="C16" s="113" t="s">
        <v>66</v>
      </c>
      <c r="D16" s="114" t="s">
        <v>51</v>
      </c>
      <c r="E16" s="115">
        <v>2</v>
      </c>
      <c r="F16" s="175"/>
      <c r="G16" s="116">
        <f>E16*F16</f>
        <v>0</v>
      </c>
      <c r="H16" s="117">
        <v>5.0999999999987696E-3</v>
      </c>
      <c r="I16" s="118">
        <f>E16*H16</f>
        <v>1.0199999999997539E-2</v>
      </c>
      <c r="J16" s="117"/>
      <c r="K16" s="118">
        <f>E16*J16</f>
        <v>0</v>
      </c>
      <c r="O16" s="110"/>
      <c r="Z16" s="119"/>
      <c r="AA16" s="119">
        <v>3</v>
      </c>
      <c r="AB16" s="119">
        <v>1</v>
      </c>
      <c r="AC16" s="119" t="s">
        <v>65</v>
      </c>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CA16" s="119">
        <v>3</v>
      </c>
      <c r="CB16" s="119">
        <v>1</v>
      </c>
      <c r="CZ16" s="77">
        <v>1</v>
      </c>
    </row>
    <row r="17" spans="1:104" x14ac:dyDescent="0.2">
      <c r="A17" s="120"/>
      <c r="B17" s="121"/>
      <c r="C17" s="173" t="s">
        <v>67</v>
      </c>
      <c r="D17" s="174"/>
      <c r="E17" s="124">
        <v>2</v>
      </c>
      <c r="F17" s="125"/>
      <c r="G17" s="126"/>
      <c r="H17" s="127"/>
      <c r="I17" s="122"/>
      <c r="K17" s="122"/>
      <c r="M17" s="128" t="s">
        <v>67</v>
      </c>
      <c r="O17" s="110"/>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29" t="str">
        <f>C16</f>
        <v>Značka uprav přednost P2-3 500/500  fól1, EG 7letá</v>
      </c>
      <c r="BE17" s="119"/>
      <c r="BF17" s="119"/>
      <c r="BG17" s="119"/>
      <c r="BH17" s="119"/>
      <c r="BI17" s="119"/>
      <c r="BJ17" s="119"/>
      <c r="BK17" s="119"/>
    </row>
    <row r="18" spans="1:104" x14ac:dyDescent="0.2">
      <c r="A18" s="111">
        <v>8</v>
      </c>
      <c r="B18" s="112" t="s">
        <v>68</v>
      </c>
      <c r="C18" s="113" t="s">
        <v>69</v>
      </c>
      <c r="D18" s="114" t="s">
        <v>51</v>
      </c>
      <c r="E18" s="115">
        <v>5</v>
      </c>
      <c r="F18" s="175"/>
      <c r="G18" s="116">
        <f>E18*F18</f>
        <v>0</v>
      </c>
      <c r="H18" s="117">
        <v>5.0999999999987696E-3</v>
      </c>
      <c r="I18" s="118">
        <f>E18*H18</f>
        <v>2.5499999999993847E-2</v>
      </c>
      <c r="J18" s="117"/>
      <c r="K18" s="118">
        <f>E18*J18</f>
        <v>0</v>
      </c>
      <c r="O18" s="110"/>
      <c r="Z18" s="119"/>
      <c r="AA18" s="119">
        <v>3</v>
      </c>
      <c r="AB18" s="119">
        <v>1</v>
      </c>
      <c r="AC18" s="119" t="s">
        <v>68</v>
      </c>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CA18" s="119">
        <v>3</v>
      </c>
      <c r="CB18" s="119">
        <v>1</v>
      </c>
      <c r="CZ18" s="77">
        <v>1</v>
      </c>
    </row>
    <row r="19" spans="1:104" x14ac:dyDescent="0.2">
      <c r="A19" s="120"/>
      <c r="B19" s="121"/>
      <c r="C19" s="173" t="s">
        <v>70</v>
      </c>
      <c r="D19" s="174"/>
      <c r="E19" s="124">
        <v>2</v>
      </c>
      <c r="F19" s="125"/>
      <c r="G19" s="126"/>
      <c r="H19" s="127"/>
      <c r="I19" s="122"/>
      <c r="K19" s="122"/>
      <c r="M19" s="128" t="s">
        <v>70</v>
      </c>
      <c r="O19" s="110"/>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29" t="str">
        <f>C18</f>
        <v>Značka doprav zákazová B1-B34 700 fól 1, EG 7letá</v>
      </c>
      <c r="BE19" s="119"/>
      <c r="BF19" s="119"/>
      <c r="BG19" s="119"/>
      <c r="BH19" s="119"/>
      <c r="BI19" s="119"/>
      <c r="BJ19" s="119"/>
      <c r="BK19" s="119"/>
    </row>
    <row r="20" spans="1:104" x14ac:dyDescent="0.2">
      <c r="A20" s="120"/>
      <c r="B20" s="121"/>
      <c r="C20" s="173" t="s">
        <v>71</v>
      </c>
      <c r="D20" s="174"/>
      <c r="E20" s="124">
        <v>3</v>
      </c>
      <c r="F20" s="125"/>
      <c r="G20" s="126"/>
      <c r="H20" s="127"/>
      <c r="I20" s="122"/>
      <c r="K20" s="122"/>
      <c r="M20" s="128" t="s">
        <v>71</v>
      </c>
      <c r="O20" s="110"/>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29" t="str">
        <f>C19</f>
        <v>B28  – Zákaz zastavení:2</v>
      </c>
      <c r="BE20" s="119"/>
      <c r="BF20" s="119"/>
      <c r="BG20" s="119"/>
      <c r="BH20" s="119"/>
      <c r="BI20" s="119"/>
      <c r="BJ20" s="119"/>
      <c r="BK20" s="119"/>
    </row>
    <row r="21" spans="1:104" x14ac:dyDescent="0.2">
      <c r="A21" s="130" t="s">
        <v>36</v>
      </c>
      <c r="B21" s="131" t="s">
        <v>47</v>
      </c>
      <c r="C21" s="132" t="s">
        <v>48</v>
      </c>
      <c r="D21" s="133"/>
      <c r="E21" s="134"/>
      <c r="F21" s="134"/>
      <c r="G21" s="135">
        <f>SUM(G7:G20)</f>
        <v>0</v>
      </c>
      <c r="H21" s="136"/>
      <c r="I21" s="137">
        <f>SUM(I7:I20)</f>
        <v>0.75255999999969547</v>
      </c>
      <c r="J21" s="138"/>
      <c r="K21" s="137">
        <f>SUM(K7:K20)</f>
        <v>0</v>
      </c>
      <c r="O21" s="110"/>
      <c r="X21" s="139">
        <f>K21</f>
        <v>0</v>
      </c>
      <c r="Y21" s="139">
        <f>I21</f>
        <v>0.75255999999969547</v>
      </c>
      <c r="Z21" s="140">
        <f>G21</f>
        <v>0</v>
      </c>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41"/>
      <c r="BB21" s="141"/>
      <c r="BC21" s="141"/>
      <c r="BD21" s="141"/>
      <c r="BE21" s="141"/>
      <c r="BF21" s="141"/>
      <c r="BG21" s="119"/>
      <c r="BH21" s="119"/>
      <c r="BI21" s="119"/>
      <c r="BJ21" s="119"/>
      <c r="BK21" s="119"/>
    </row>
    <row r="22" spans="1:104" ht="14.25" customHeight="1" x14ac:dyDescent="0.2">
      <c r="A22" s="102" t="s">
        <v>32</v>
      </c>
      <c r="B22" s="103" t="s">
        <v>72</v>
      </c>
      <c r="C22" s="104" t="s">
        <v>73</v>
      </c>
      <c r="D22" s="105"/>
      <c r="E22" s="106"/>
      <c r="F22" s="106"/>
      <c r="G22" s="107"/>
      <c r="H22" s="108"/>
      <c r="I22" s="109"/>
      <c r="J22" s="108"/>
      <c r="K22" s="109"/>
      <c r="O22" s="110"/>
    </row>
    <row r="23" spans="1:104" x14ac:dyDescent="0.2">
      <c r="A23" s="111">
        <v>9</v>
      </c>
      <c r="B23" s="112" t="s">
        <v>74</v>
      </c>
      <c r="C23" s="113" t="s">
        <v>75</v>
      </c>
      <c r="D23" s="114" t="s">
        <v>76</v>
      </c>
      <c r="E23" s="115">
        <v>0.75255999999969803</v>
      </c>
      <c r="F23" s="175"/>
      <c r="G23" s="116">
        <f>E23*F23</f>
        <v>0</v>
      </c>
      <c r="H23" s="117">
        <v>0</v>
      </c>
      <c r="I23" s="118">
        <f>E23*H23</f>
        <v>0</v>
      </c>
      <c r="J23" s="117"/>
      <c r="K23" s="118">
        <f>E23*J23</f>
        <v>0</v>
      </c>
      <c r="O23" s="110"/>
      <c r="Z23" s="119"/>
      <c r="AA23" s="119">
        <v>7</v>
      </c>
      <c r="AB23" s="119">
        <v>1</v>
      </c>
      <c r="AC23" s="119">
        <v>2</v>
      </c>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A23" s="119">
        <v>7</v>
      </c>
      <c r="CB23" s="119">
        <v>1</v>
      </c>
      <c r="CZ23" s="77">
        <v>1</v>
      </c>
    </row>
    <row r="24" spans="1:104" x14ac:dyDescent="0.2">
      <c r="A24" s="130" t="s">
        <v>36</v>
      </c>
      <c r="B24" s="131" t="s">
        <v>72</v>
      </c>
      <c r="C24" s="132" t="s">
        <v>73</v>
      </c>
      <c r="D24" s="133"/>
      <c r="E24" s="134"/>
      <c r="F24" s="134"/>
      <c r="G24" s="135">
        <f>SUM(G22:G23)</f>
        <v>0</v>
      </c>
      <c r="H24" s="136"/>
      <c r="I24" s="137">
        <f>SUM(I22:I23)</f>
        <v>0</v>
      </c>
      <c r="J24" s="138"/>
      <c r="K24" s="137">
        <f>SUM(K22:K23)</f>
        <v>0</v>
      </c>
      <c r="O24" s="110"/>
      <c r="X24" s="139">
        <f>K24</f>
        <v>0</v>
      </c>
      <c r="Y24" s="139">
        <f>I24</f>
        <v>0</v>
      </c>
      <c r="Z24" s="140">
        <f>G24</f>
        <v>0</v>
      </c>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41"/>
      <c r="BB24" s="141"/>
      <c r="BC24" s="141"/>
      <c r="BD24" s="141"/>
      <c r="BE24" s="141"/>
      <c r="BF24" s="141"/>
      <c r="BG24" s="119"/>
      <c r="BH24" s="119"/>
      <c r="BI24" s="119"/>
      <c r="BJ24" s="119"/>
      <c r="BK24" s="119"/>
    </row>
    <row r="25" spans="1:104" x14ac:dyDescent="0.2">
      <c r="A25" s="142" t="s">
        <v>37</v>
      </c>
      <c r="B25" s="143" t="s">
        <v>38</v>
      </c>
      <c r="C25" s="144"/>
      <c r="D25" s="145"/>
      <c r="E25" s="146"/>
      <c r="F25" s="146"/>
      <c r="G25" s="147">
        <f>SUM(Z7:Z25)</f>
        <v>0</v>
      </c>
      <c r="H25" s="148"/>
      <c r="I25" s="149">
        <f>SUM(Y7:Y25)</f>
        <v>0.75255999999969547</v>
      </c>
      <c r="J25" s="148"/>
      <c r="K25" s="149">
        <f>SUM(X7:X25)</f>
        <v>0</v>
      </c>
      <c r="O25" s="110"/>
      <c r="BA25" s="150"/>
      <c r="BB25" s="150"/>
      <c r="BC25" s="150"/>
      <c r="BD25" s="150"/>
      <c r="BE25" s="150"/>
      <c r="BF25" s="150"/>
    </row>
    <row r="26" spans="1:104" x14ac:dyDescent="0.2">
      <c r="E26" s="77"/>
    </row>
    <row r="27" spans="1:104" x14ac:dyDescent="0.2">
      <c r="A27" s="151"/>
      <c r="E27" s="77"/>
    </row>
    <row r="28" spans="1:104" x14ac:dyDescent="0.2">
      <c r="E28" s="77"/>
    </row>
    <row r="29" spans="1:104" x14ac:dyDescent="0.2">
      <c r="E29" s="77"/>
    </row>
    <row r="30" spans="1:104" x14ac:dyDescent="0.2">
      <c r="E30" s="77"/>
    </row>
    <row r="31" spans="1:104" x14ac:dyDescent="0.2">
      <c r="E31" s="77"/>
    </row>
    <row r="32" spans="1:104" x14ac:dyDescent="0.2">
      <c r="E32" s="77"/>
    </row>
    <row r="33" spans="5:5" x14ac:dyDescent="0.2">
      <c r="E33" s="77"/>
    </row>
    <row r="34" spans="5:5" x14ac:dyDescent="0.2">
      <c r="E34" s="77"/>
    </row>
    <row r="35" spans="5:5" x14ac:dyDescent="0.2">
      <c r="E35" s="77"/>
    </row>
    <row r="36" spans="5:5" x14ac:dyDescent="0.2">
      <c r="E36" s="77"/>
    </row>
    <row r="37" spans="5:5" x14ac:dyDescent="0.2">
      <c r="E37" s="77"/>
    </row>
    <row r="38" spans="5:5" x14ac:dyDescent="0.2">
      <c r="E38" s="77"/>
    </row>
    <row r="39" spans="5:5" x14ac:dyDescent="0.2">
      <c r="E39" s="77"/>
    </row>
    <row r="40" spans="5:5" x14ac:dyDescent="0.2">
      <c r="E40" s="77"/>
    </row>
    <row r="41" spans="5:5" x14ac:dyDescent="0.2">
      <c r="E41" s="77"/>
    </row>
    <row r="42" spans="5:5" x14ac:dyDescent="0.2">
      <c r="E42" s="77"/>
    </row>
    <row r="43" spans="5:5" x14ac:dyDescent="0.2">
      <c r="E43" s="77"/>
    </row>
    <row r="44" spans="5:5" x14ac:dyDescent="0.2">
      <c r="E44" s="77"/>
    </row>
    <row r="45" spans="5:5" x14ac:dyDescent="0.2">
      <c r="E45" s="77"/>
    </row>
    <row r="46" spans="5:5" x14ac:dyDescent="0.2">
      <c r="E46" s="77"/>
    </row>
    <row r="47" spans="5:5" x14ac:dyDescent="0.2">
      <c r="E47" s="77"/>
    </row>
    <row r="48" spans="5:5"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1:5" x14ac:dyDescent="0.2">
      <c r="E65" s="77"/>
    </row>
    <row r="66" spans="1:5" x14ac:dyDescent="0.2">
      <c r="E66" s="77"/>
    </row>
    <row r="67" spans="1:5" x14ac:dyDescent="0.2">
      <c r="E67" s="77"/>
    </row>
    <row r="68" spans="1:5" x14ac:dyDescent="0.2">
      <c r="E68" s="77"/>
    </row>
    <row r="69" spans="1:5" x14ac:dyDescent="0.2">
      <c r="E69" s="77"/>
    </row>
    <row r="70" spans="1:5" x14ac:dyDescent="0.2">
      <c r="E70" s="77"/>
    </row>
    <row r="71" spans="1:5" x14ac:dyDescent="0.2">
      <c r="E71" s="77"/>
    </row>
    <row r="72" spans="1:5" x14ac:dyDescent="0.2">
      <c r="E72" s="77"/>
    </row>
    <row r="73" spans="1:5" x14ac:dyDescent="0.2">
      <c r="E73" s="77"/>
    </row>
    <row r="74" spans="1:5" x14ac:dyDescent="0.2">
      <c r="E74" s="77"/>
    </row>
    <row r="75" spans="1:5" x14ac:dyDescent="0.2">
      <c r="E75" s="77"/>
    </row>
    <row r="76" spans="1:5" x14ac:dyDescent="0.2">
      <c r="E76" s="77"/>
    </row>
    <row r="77" spans="1:5" x14ac:dyDescent="0.2">
      <c r="E77" s="77"/>
    </row>
    <row r="78" spans="1:5" x14ac:dyDescent="0.2">
      <c r="E78" s="77"/>
    </row>
    <row r="79" spans="1:5" x14ac:dyDescent="0.2">
      <c r="E79" s="77"/>
    </row>
    <row r="80" spans="1:5" x14ac:dyDescent="0.2">
      <c r="A80" s="152"/>
      <c r="B80" s="152"/>
    </row>
    <row r="81" spans="1:7" x14ac:dyDescent="0.2">
      <c r="C81" s="153"/>
      <c r="D81" s="153"/>
      <c r="E81" s="154"/>
      <c r="F81" s="153"/>
      <c r="G81" s="155"/>
    </row>
    <row r="82" spans="1:7" x14ac:dyDescent="0.2">
      <c r="A82" s="152"/>
      <c r="B82" s="152"/>
    </row>
    <row r="999" spans="1:7" x14ac:dyDescent="0.2">
      <c r="A999" s="156"/>
      <c r="B999" s="157"/>
      <c r="C999" s="158" t="s">
        <v>40</v>
      </c>
      <c r="D999" s="159"/>
      <c r="F999" s="96"/>
      <c r="G999" s="122">
        <v>100000</v>
      </c>
    </row>
    <row r="1000" spans="1:7" x14ac:dyDescent="0.2">
      <c r="A1000" s="156"/>
      <c r="B1000" s="157"/>
      <c r="C1000" s="158" t="s">
        <v>41</v>
      </c>
      <c r="D1000" s="159"/>
      <c r="F1000" s="96"/>
      <c r="G1000" s="122">
        <v>100000</v>
      </c>
    </row>
    <row r="1001" spans="1:7" x14ac:dyDescent="0.2">
      <c r="A1001" s="156"/>
      <c r="B1001" s="157"/>
      <c r="C1001" s="158" t="s">
        <v>42</v>
      </c>
      <c r="D1001" s="159"/>
      <c r="F1001" s="96"/>
      <c r="G1001" s="122">
        <v>100000</v>
      </c>
    </row>
    <row r="1002" spans="1:7" x14ac:dyDescent="0.2">
      <c r="A1002" s="156"/>
      <c r="B1002" s="157"/>
      <c r="C1002" s="158" t="s">
        <v>43</v>
      </c>
      <c r="D1002" s="159"/>
      <c r="F1002" s="96"/>
      <c r="G1002" s="122">
        <v>100000</v>
      </c>
    </row>
    <row r="1003" spans="1:7" x14ac:dyDescent="0.2">
      <c r="A1003" s="156"/>
      <c r="B1003" s="157"/>
      <c r="C1003" s="158" t="s">
        <v>44</v>
      </c>
      <c r="D1003" s="159"/>
      <c r="F1003" s="96"/>
      <c r="G1003" s="122">
        <v>100000</v>
      </c>
    </row>
    <row r="1004" spans="1:7" x14ac:dyDescent="0.2">
      <c r="A1004" s="156"/>
      <c r="B1004" s="157"/>
      <c r="C1004" s="158" t="s">
        <v>45</v>
      </c>
      <c r="D1004" s="159"/>
      <c r="F1004" s="96"/>
      <c r="G1004" s="122">
        <v>100000</v>
      </c>
    </row>
    <row r="1005" spans="1:7" x14ac:dyDescent="0.2">
      <c r="A1005" s="156"/>
      <c r="B1005" s="157"/>
      <c r="C1005" s="158" t="s">
        <v>46</v>
      </c>
      <c r="D1005" s="159"/>
      <c r="F1005" s="96"/>
      <c r="G1005" s="122">
        <v>100000</v>
      </c>
    </row>
  </sheetData>
  <mergeCells count="6">
    <mergeCell ref="C20:D20"/>
    <mergeCell ref="A1:G1"/>
    <mergeCell ref="C12:D12"/>
    <mergeCell ref="C13:D13"/>
    <mergeCell ref="C17:D17"/>
    <mergeCell ref="C19:D19"/>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EF08-3385-4F96-B33B-EEEA0CB3C2C7}">
  <sheetPr codeName="List3"/>
  <dimension ref="A1:CZ1038"/>
  <sheetViews>
    <sheetView showGridLines="0" showZeros="0" zoomScaleNormal="100" workbookViewId="0">
      <selection activeCell="L16" sqref="L16"/>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78</v>
      </c>
      <c r="E3" s="85"/>
      <c r="F3" s="86"/>
      <c r="G3" s="87"/>
    </row>
    <row r="4" spans="1:104" ht="13.5" customHeight="1" thickBot="1" x14ac:dyDescent="0.25">
      <c r="A4" s="88" t="s">
        <v>20</v>
      </c>
      <c r="B4" s="89"/>
      <c r="C4" s="90"/>
      <c r="D4" s="91" t="s">
        <v>154</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79</v>
      </c>
      <c r="C7" s="104" t="s">
        <v>80</v>
      </c>
      <c r="D7" s="105"/>
      <c r="E7" s="106"/>
      <c r="F7" s="106"/>
      <c r="G7" s="107"/>
      <c r="H7" s="108"/>
      <c r="I7" s="109"/>
      <c r="J7" s="108"/>
      <c r="K7" s="109"/>
      <c r="O7" s="110"/>
    </row>
    <row r="8" spans="1:104" ht="22.5" x14ac:dyDescent="0.2">
      <c r="A8" s="111">
        <v>1</v>
      </c>
      <c r="B8" s="112" t="s">
        <v>81</v>
      </c>
      <c r="C8" s="113" t="s">
        <v>82</v>
      </c>
      <c r="D8" s="114" t="s">
        <v>51</v>
      </c>
      <c r="E8" s="115">
        <v>1</v>
      </c>
      <c r="F8" s="175"/>
      <c r="G8" s="116">
        <f>E8*F8</f>
        <v>0</v>
      </c>
      <c r="H8" s="117">
        <v>0</v>
      </c>
      <c r="I8" s="118">
        <f>E8*H8</f>
        <v>0</v>
      </c>
      <c r="J8" s="117">
        <v>0</v>
      </c>
      <c r="K8" s="118">
        <f>E8*J8</f>
        <v>0</v>
      </c>
      <c r="O8" s="110"/>
      <c r="Z8" s="119"/>
      <c r="AA8" s="119">
        <v>1</v>
      </c>
      <c r="AB8" s="119">
        <v>1</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v>
      </c>
      <c r="CB8" s="119">
        <v>1</v>
      </c>
      <c r="CZ8" s="77">
        <v>1</v>
      </c>
    </row>
    <row r="9" spans="1:104" ht="22.5" x14ac:dyDescent="0.2">
      <c r="A9" s="120"/>
      <c r="B9" s="121"/>
      <c r="C9" s="170" t="s">
        <v>83</v>
      </c>
      <c r="D9" s="171"/>
      <c r="E9" s="171"/>
      <c r="F9" s="171"/>
      <c r="G9" s="172"/>
      <c r="I9" s="122"/>
      <c r="K9" s="122"/>
      <c r="L9" s="123" t="s">
        <v>83</v>
      </c>
      <c r="O9" s="110"/>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row>
    <row r="10" spans="1:104" ht="22.5" x14ac:dyDescent="0.2">
      <c r="A10" s="111">
        <v>2</v>
      </c>
      <c r="B10" s="112" t="s">
        <v>84</v>
      </c>
      <c r="C10" s="113" t="s">
        <v>85</v>
      </c>
      <c r="D10" s="114" t="s">
        <v>51</v>
      </c>
      <c r="E10" s="115">
        <v>2</v>
      </c>
      <c r="F10" s="175"/>
      <c r="G10" s="116">
        <f>E10*F10</f>
        <v>0</v>
      </c>
      <c r="H10" s="117">
        <v>0</v>
      </c>
      <c r="I10" s="118">
        <f>E10*H10</f>
        <v>0</v>
      </c>
      <c r="J10" s="117">
        <v>0</v>
      </c>
      <c r="K10" s="118">
        <f>E10*J10</f>
        <v>0</v>
      </c>
      <c r="O10" s="110"/>
      <c r="Z10" s="119"/>
      <c r="AA10" s="119">
        <v>1</v>
      </c>
      <c r="AB10" s="119">
        <v>1</v>
      </c>
      <c r="AC10" s="119">
        <v>1</v>
      </c>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CA10" s="119">
        <v>1</v>
      </c>
      <c r="CB10" s="119">
        <v>1</v>
      </c>
      <c r="CZ10" s="77">
        <v>1</v>
      </c>
    </row>
    <row r="11" spans="1:104" ht="22.5" x14ac:dyDescent="0.2">
      <c r="A11" s="120"/>
      <c r="B11" s="121"/>
      <c r="C11" s="170" t="s">
        <v>83</v>
      </c>
      <c r="D11" s="171"/>
      <c r="E11" s="171"/>
      <c r="F11" s="171"/>
      <c r="G11" s="172"/>
      <c r="I11" s="122"/>
      <c r="K11" s="122"/>
      <c r="L11" s="123" t="s">
        <v>83</v>
      </c>
      <c r="O11" s="110"/>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row>
    <row r="12" spans="1:104" x14ac:dyDescent="0.2">
      <c r="A12" s="111">
        <v>3</v>
      </c>
      <c r="B12" s="112" t="s">
        <v>86</v>
      </c>
      <c r="C12" s="113" t="s">
        <v>87</v>
      </c>
      <c r="D12" s="114" t="s">
        <v>51</v>
      </c>
      <c r="E12" s="115">
        <v>3</v>
      </c>
      <c r="F12" s="175"/>
      <c r="G12" s="116">
        <f>E12*F12</f>
        <v>0</v>
      </c>
      <c r="H12" s="117">
        <v>9.9999999999989E-5</v>
      </c>
      <c r="I12" s="118">
        <f>E12*H12</f>
        <v>2.9999999999996701E-4</v>
      </c>
      <c r="J12" s="117">
        <v>0</v>
      </c>
      <c r="K12" s="118">
        <f>E12*J12</f>
        <v>0</v>
      </c>
      <c r="O12" s="110"/>
      <c r="Z12" s="119"/>
      <c r="AA12" s="119">
        <v>1</v>
      </c>
      <c r="AB12" s="119">
        <v>1</v>
      </c>
      <c r="AC12" s="119">
        <v>1</v>
      </c>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CA12" s="119">
        <v>1</v>
      </c>
      <c r="CB12" s="119">
        <v>1</v>
      </c>
      <c r="CZ12" s="77">
        <v>1</v>
      </c>
    </row>
    <row r="13" spans="1:104" x14ac:dyDescent="0.2">
      <c r="A13" s="111">
        <v>4</v>
      </c>
      <c r="B13" s="112" t="s">
        <v>88</v>
      </c>
      <c r="C13" s="113" t="s">
        <v>89</v>
      </c>
      <c r="D13" s="114" t="s">
        <v>51</v>
      </c>
      <c r="E13" s="115">
        <v>4</v>
      </c>
      <c r="F13" s="175"/>
      <c r="G13" s="116">
        <f>E13*F13</f>
        <v>0</v>
      </c>
      <c r="H13" s="117">
        <v>0</v>
      </c>
      <c r="I13" s="118">
        <f>E13*H13</f>
        <v>0</v>
      </c>
      <c r="J13" s="117">
        <v>0</v>
      </c>
      <c r="K13" s="118">
        <f>E13*J13</f>
        <v>0</v>
      </c>
      <c r="O13" s="110"/>
      <c r="Z13" s="119"/>
      <c r="AA13" s="119">
        <v>1</v>
      </c>
      <c r="AB13" s="119">
        <v>1</v>
      </c>
      <c r="AC13" s="119">
        <v>1</v>
      </c>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CA13" s="119">
        <v>1</v>
      </c>
      <c r="CB13" s="119">
        <v>1</v>
      </c>
      <c r="CZ13" s="77">
        <v>1</v>
      </c>
    </row>
    <row r="14" spans="1:104" ht="22.5" x14ac:dyDescent="0.2">
      <c r="A14" s="120"/>
      <c r="B14" s="121"/>
      <c r="C14" s="170" t="s">
        <v>90</v>
      </c>
      <c r="D14" s="171"/>
      <c r="E14" s="171"/>
      <c r="F14" s="171"/>
      <c r="G14" s="172"/>
      <c r="I14" s="122"/>
      <c r="K14" s="122"/>
      <c r="L14" s="123" t="s">
        <v>90</v>
      </c>
      <c r="O14" s="110"/>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row>
    <row r="15" spans="1:104" ht="22.5" x14ac:dyDescent="0.2">
      <c r="A15" s="111">
        <v>5</v>
      </c>
      <c r="B15" s="112" t="s">
        <v>91</v>
      </c>
      <c r="C15" s="113" t="s">
        <v>92</v>
      </c>
      <c r="D15" s="114" t="s">
        <v>51</v>
      </c>
      <c r="E15" s="115">
        <v>4</v>
      </c>
      <c r="F15" s="175"/>
      <c r="G15" s="116">
        <f>E15*F15</f>
        <v>0</v>
      </c>
      <c r="H15" s="117">
        <v>0</v>
      </c>
      <c r="I15" s="118">
        <f>E15*H15</f>
        <v>0</v>
      </c>
      <c r="J15" s="117">
        <v>0</v>
      </c>
      <c r="K15" s="118">
        <f>E15*J15</f>
        <v>0</v>
      </c>
      <c r="O15" s="110"/>
      <c r="Z15" s="119"/>
      <c r="AA15" s="119">
        <v>1</v>
      </c>
      <c r="AB15" s="119">
        <v>1</v>
      </c>
      <c r="AC15" s="119">
        <v>1</v>
      </c>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CA15" s="119">
        <v>1</v>
      </c>
      <c r="CB15" s="119">
        <v>1</v>
      </c>
      <c r="CZ15" s="77">
        <v>1</v>
      </c>
    </row>
    <row r="16" spans="1:104" x14ac:dyDescent="0.2">
      <c r="A16" s="111">
        <v>6</v>
      </c>
      <c r="B16" s="112" t="s">
        <v>93</v>
      </c>
      <c r="C16" s="113" t="s">
        <v>94</v>
      </c>
      <c r="D16" s="114" t="s">
        <v>51</v>
      </c>
      <c r="E16" s="115">
        <v>4</v>
      </c>
      <c r="F16" s="175"/>
      <c r="G16" s="116">
        <f>E16*F16</f>
        <v>0</v>
      </c>
      <c r="H16" s="117">
        <v>5.6000000000011596E-4</v>
      </c>
      <c r="I16" s="118">
        <f>E16*H16</f>
        <v>2.2400000000004638E-3</v>
      </c>
      <c r="J16" s="117">
        <v>0</v>
      </c>
      <c r="K16" s="118">
        <f>E16*J16</f>
        <v>0</v>
      </c>
      <c r="O16" s="110"/>
      <c r="Z16" s="119"/>
      <c r="AA16" s="119">
        <v>1</v>
      </c>
      <c r="AB16" s="119">
        <v>1</v>
      </c>
      <c r="AC16" s="119">
        <v>1</v>
      </c>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CA16" s="119">
        <v>1</v>
      </c>
      <c r="CB16" s="119">
        <v>1</v>
      </c>
      <c r="CZ16" s="77">
        <v>1</v>
      </c>
    </row>
    <row r="17" spans="1:104" x14ac:dyDescent="0.2">
      <c r="A17" s="111">
        <v>7</v>
      </c>
      <c r="B17" s="112" t="s">
        <v>95</v>
      </c>
      <c r="C17" s="113" t="s">
        <v>96</v>
      </c>
      <c r="D17" s="114" t="s">
        <v>35</v>
      </c>
      <c r="E17" s="115">
        <v>4</v>
      </c>
      <c r="F17" s="175"/>
      <c r="G17" s="116">
        <f>E17*F17</f>
        <v>0</v>
      </c>
      <c r="H17" s="117">
        <v>0</v>
      </c>
      <c r="I17" s="118">
        <f>E17*H17</f>
        <v>0</v>
      </c>
      <c r="J17" s="117">
        <v>0</v>
      </c>
      <c r="K17" s="118">
        <f>E17*J17</f>
        <v>0</v>
      </c>
      <c r="O17" s="110"/>
      <c r="Z17" s="119"/>
      <c r="AA17" s="119">
        <v>1</v>
      </c>
      <c r="AB17" s="119">
        <v>1</v>
      </c>
      <c r="AC17" s="119">
        <v>1</v>
      </c>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CA17" s="119">
        <v>1</v>
      </c>
      <c r="CB17" s="119">
        <v>1</v>
      </c>
      <c r="CZ17" s="77">
        <v>1</v>
      </c>
    </row>
    <row r="18" spans="1:104" x14ac:dyDescent="0.2">
      <c r="A18" s="120"/>
      <c r="B18" s="121"/>
      <c r="C18" s="173" t="s">
        <v>97</v>
      </c>
      <c r="D18" s="174"/>
      <c r="E18" s="124">
        <v>4</v>
      </c>
      <c r="F18" s="125"/>
      <c r="G18" s="126"/>
      <c r="H18" s="127"/>
      <c r="I18" s="122"/>
      <c r="K18" s="122"/>
      <c r="M18" s="128" t="s">
        <v>97</v>
      </c>
      <c r="O18" s="110"/>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29" t="str">
        <f>C17</f>
        <v>Chem. odplevelení před založ. postřikem, v rovině</v>
      </c>
      <c r="BE18" s="119"/>
      <c r="BF18" s="119"/>
      <c r="BG18" s="119"/>
      <c r="BH18" s="119"/>
      <c r="BI18" s="119"/>
      <c r="BJ18" s="119"/>
      <c r="BK18" s="119"/>
    </row>
    <row r="19" spans="1:104" x14ac:dyDescent="0.2">
      <c r="A19" s="111">
        <v>8</v>
      </c>
      <c r="B19" s="112" t="s">
        <v>98</v>
      </c>
      <c r="C19" s="113" t="s">
        <v>99</v>
      </c>
      <c r="D19" s="114" t="s">
        <v>35</v>
      </c>
      <c r="E19" s="115">
        <v>2.56</v>
      </c>
      <c r="F19" s="175"/>
      <c r="G19" s="116">
        <f>E19*F19</f>
        <v>0</v>
      </c>
      <c r="H19" s="117">
        <v>9.3999999999994106E-3</v>
      </c>
      <c r="I19" s="118">
        <f>E19*H19</f>
        <v>2.4063999999998493E-2</v>
      </c>
      <c r="J19" s="117">
        <v>0</v>
      </c>
      <c r="K19" s="118">
        <f>E19*J19</f>
        <v>0</v>
      </c>
      <c r="O19" s="110"/>
      <c r="Z19" s="119"/>
      <c r="AA19" s="119">
        <v>1</v>
      </c>
      <c r="AB19" s="119">
        <v>1</v>
      </c>
      <c r="AC19" s="119">
        <v>1</v>
      </c>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CA19" s="119">
        <v>1</v>
      </c>
      <c r="CB19" s="119">
        <v>1</v>
      </c>
      <c r="CZ19" s="77">
        <v>1</v>
      </c>
    </row>
    <row r="20" spans="1:104" x14ac:dyDescent="0.2">
      <c r="A20" s="120"/>
      <c r="B20" s="121"/>
      <c r="C20" s="173" t="s">
        <v>100</v>
      </c>
      <c r="D20" s="174"/>
      <c r="E20" s="124">
        <v>2.56</v>
      </c>
      <c r="F20" s="125"/>
      <c r="G20" s="126"/>
      <c r="H20" s="127"/>
      <c r="I20" s="122"/>
      <c r="K20" s="122"/>
      <c r="M20" s="128" t="s">
        <v>100</v>
      </c>
      <c r="O20" s="110"/>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29" t="str">
        <f>C19</f>
        <v>Ochrana stromu bedněním - zřízení</v>
      </c>
      <c r="BE20" s="119"/>
      <c r="BF20" s="119"/>
      <c r="BG20" s="119"/>
      <c r="BH20" s="119"/>
      <c r="BI20" s="119"/>
      <c r="BJ20" s="119"/>
      <c r="BK20" s="119"/>
    </row>
    <row r="21" spans="1:104" x14ac:dyDescent="0.2">
      <c r="A21" s="111">
        <v>9</v>
      </c>
      <c r="B21" s="112" t="s">
        <v>101</v>
      </c>
      <c r="C21" s="113" t="s">
        <v>102</v>
      </c>
      <c r="D21" s="114" t="s">
        <v>35</v>
      </c>
      <c r="E21" s="115">
        <v>2.56</v>
      </c>
      <c r="F21" s="175"/>
      <c r="G21" s="116">
        <f>E21*F21</f>
        <v>0</v>
      </c>
      <c r="H21" s="117">
        <v>0</v>
      </c>
      <c r="I21" s="118">
        <f>E21*H21</f>
        <v>0</v>
      </c>
      <c r="J21" s="117">
        <v>0</v>
      </c>
      <c r="K21" s="118">
        <f>E21*J21</f>
        <v>0</v>
      </c>
      <c r="O21" s="110"/>
      <c r="Z21" s="119"/>
      <c r="AA21" s="119">
        <v>1</v>
      </c>
      <c r="AB21" s="119">
        <v>1</v>
      </c>
      <c r="AC21" s="119">
        <v>1</v>
      </c>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CA21" s="119">
        <v>1</v>
      </c>
      <c r="CB21" s="119">
        <v>1</v>
      </c>
      <c r="CZ21" s="77">
        <v>1</v>
      </c>
    </row>
    <row r="22" spans="1:104" x14ac:dyDescent="0.2">
      <c r="A22" s="111">
        <v>10</v>
      </c>
      <c r="B22" s="112" t="s">
        <v>103</v>
      </c>
      <c r="C22" s="113" t="s">
        <v>104</v>
      </c>
      <c r="D22" s="114" t="s">
        <v>51</v>
      </c>
      <c r="E22" s="115">
        <v>4</v>
      </c>
      <c r="F22" s="175"/>
      <c r="G22" s="116">
        <f>E22*F22</f>
        <v>0</v>
      </c>
      <c r="H22" s="117">
        <v>0</v>
      </c>
      <c r="I22" s="118">
        <f>E22*H22</f>
        <v>0</v>
      </c>
      <c r="J22" s="117">
        <v>0</v>
      </c>
      <c r="K22" s="118">
        <f>E22*J22</f>
        <v>0</v>
      </c>
      <c r="O22" s="110"/>
      <c r="Z22" s="119"/>
      <c r="AA22" s="119">
        <v>1</v>
      </c>
      <c r="AB22" s="119">
        <v>1</v>
      </c>
      <c r="AC22" s="119">
        <v>1</v>
      </c>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CA22" s="119">
        <v>1</v>
      </c>
      <c r="CB22" s="119">
        <v>1</v>
      </c>
      <c r="CZ22" s="77">
        <v>1</v>
      </c>
    </row>
    <row r="23" spans="1:104" x14ac:dyDescent="0.2">
      <c r="A23" s="111">
        <v>11</v>
      </c>
      <c r="B23" s="112" t="s">
        <v>105</v>
      </c>
      <c r="C23" s="113" t="s">
        <v>106</v>
      </c>
      <c r="D23" s="114" t="s">
        <v>107</v>
      </c>
      <c r="E23" s="115">
        <v>0.4</v>
      </c>
      <c r="F23" s="175"/>
      <c r="G23" s="116">
        <f>E23*F23</f>
        <v>0</v>
      </c>
      <c r="H23" s="117">
        <v>0</v>
      </c>
      <c r="I23" s="118">
        <f>E23*H23</f>
        <v>0</v>
      </c>
      <c r="J23" s="117">
        <v>0</v>
      </c>
      <c r="K23" s="118">
        <f>E23*J23</f>
        <v>0</v>
      </c>
      <c r="O23" s="110"/>
      <c r="Z23" s="119"/>
      <c r="AA23" s="119">
        <v>1</v>
      </c>
      <c r="AB23" s="119">
        <v>1</v>
      </c>
      <c r="AC23" s="119">
        <v>1</v>
      </c>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A23" s="119">
        <v>1</v>
      </c>
      <c r="CB23" s="119">
        <v>1</v>
      </c>
      <c r="CZ23" s="77">
        <v>1</v>
      </c>
    </row>
    <row r="24" spans="1:104" x14ac:dyDescent="0.2">
      <c r="A24" s="120"/>
      <c r="B24" s="121"/>
      <c r="C24" s="173" t="s">
        <v>108</v>
      </c>
      <c r="D24" s="174"/>
      <c r="E24" s="124">
        <v>0.4</v>
      </c>
      <c r="F24" s="125"/>
      <c r="G24" s="126"/>
      <c r="H24" s="127"/>
      <c r="I24" s="122"/>
      <c r="K24" s="122"/>
      <c r="M24" s="128" t="s">
        <v>108</v>
      </c>
      <c r="O24" s="110"/>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29" t="str">
        <f>C23</f>
        <v>Zalití rostlin vodou plochy do 20 m2</v>
      </c>
      <c r="BE24" s="119"/>
      <c r="BF24" s="119"/>
      <c r="BG24" s="119"/>
      <c r="BH24" s="119"/>
      <c r="BI24" s="119"/>
      <c r="BJ24" s="119"/>
      <c r="BK24" s="119"/>
    </row>
    <row r="25" spans="1:104" x14ac:dyDescent="0.2">
      <c r="A25" s="111">
        <v>12</v>
      </c>
      <c r="B25" s="112" t="s">
        <v>109</v>
      </c>
      <c r="C25" s="113" t="s">
        <v>110</v>
      </c>
      <c r="D25" s="114" t="s">
        <v>107</v>
      </c>
      <c r="E25" s="115">
        <v>0.4</v>
      </c>
      <c r="F25" s="175"/>
      <c r="G25" s="116">
        <f>E25*F25</f>
        <v>0</v>
      </c>
      <c r="H25" s="117">
        <v>0</v>
      </c>
      <c r="I25" s="118">
        <f>E25*H25</f>
        <v>0</v>
      </c>
      <c r="J25" s="117">
        <v>0</v>
      </c>
      <c r="K25" s="118">
        <f>E25*J25</f>
        <v>0</v>
      </c>
      <c r="O25" s="110"/>
      <c r="Z25" s="119"/>
      <c r="AA25" s="119">
        <v>1</v>
      </c>
      <c r="AB25" s="119">
        <v>1</v>
      </c>
      <c r="AC25" s="119">
        <v>1</v>
      </c>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CA25" s="119">
        <v>1</v>
      </c>
      <c r="CB25" s="119">
        <v>1</v>
      </c>
      <c r="CZ25" s="77">
        <v>1</v>
      </c>
    </row>
    <row r="26" spans="1:104" x14ac:dyDescent="0.2">
      <c r="A26" s="111">
        <v>13</v>
      </c>
      <c r="B26" s="112" t="s">
        <v>111</v>
      </c>
      <c r="C26" s="113" t="s">
        <v>112</v>
      </c>
      <c r="D26" s="114" t="s">
        <v>113</v>
      </c>
      <c r="E26" s="115">
        <v>20</v>
      </c>
      <c r="F26" s="175"/>
      <c r="G26" s="116">
        <f>E26*F26</f>
        <v>0</v>
      </c>
      <c r="H26" s="117">
        <v>0</v>
      </c>
      <c r="I26" s="118">
        <f>E26*H26</f>
        <v>0</v>
      </c>
      <c r="J26" s="117"/>
      <c r="K26" s="118">
        <f>E26*J26</f>
        <v>0</v>
      </c>
      <c r="O26" s="110"/>
      <c r="Z26" s="119"/>
      <c r="AA26" s="119">
        <v>12</v>
      </c>
      <c r="AB26" s="119">
        <v>0</v>
      </c>
      <c r="AC26" s="119">
        <v>1</v>
      </c>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CA26" s="119">
        <v>12</v>
      </c>
      <c r="CB26" s="119">
        <v>0</v>
      </c>
      <c r="CZ26" s="77">
        <v>1</v>
      </c>
    </row>
    <row r="27" spans="1:104" x14ac:dyDescent="0.2">
      <c r="A27" s="120"/>
      <c r="B27" s="121"/>
      <c r="C27" s="170" t="s">
        <v>114</v>
      </c>
      <c r="D27" s="171"/>
      <c r="E27" s="171"/>
      <c r="F27" s="171"/>
      <c r="G27" s="172"/>
      <c r="I27" s="122"/>
      <c r="K27" s="122"/>
      <c r="L27" s="123" t="s">
        <v>114</v>
      </c>
      <c r="O27" s="110"/>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row>
    <row r="28" spans="1:104" x14ac:dyDescent="0.2">
      <c r="A28" s="120"/>
      <c r="B28" s="121"/>
      <c r="C28" s="170" t="s">
        <v>115</v>
      </c>
      <c r="D28" s="171"/>
      <c r="E28" s="171"/>
      <c r="F28" s="171"/>
      <c r="G28" s="172"/>
      <c r="I28" s="122"/>
      <c r="K28" s="122"/>
      <c r="L28" s="123" t="s">
        <v>115</v>
      </c>
      <c r="O28" s="110"/>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row>
    <row r="29" spans="1:104" x14ac:dyDescent="0.2">
      <c r="A29" s="120"/>
      <c r="B29" s="121"/>
      <c r="C29" s="170" t="s">
        <v>116</v>
      </c>
      <c r="D29" s="171"/>
      <c r="E29" s="171"/>
      <c r="F29" s="171"/>
      <c r="G29" s="172"/>
      <c r="I29" s="122"/>
      <c r="K29" s="122"/>
      <c r="L29" s="123" t="s">
        <v>116</v>
      </c>
      <c r="O29" s="110"/>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row>
    <row r="30" spans="1:104" x14ac:dyDescent="0.2">
      <c r="A30" s="120"/>
      <c r="B30" s="121"/>
      <c r="C30" s="170" t="s">
        <v>117</v>
      </c>
      <c r="D30" s="171"/>
      <c r="E30" s="171"/>
      <c r="F30" s="171"/>
      <c r="G30" s="172"/>
      <c r="I30" s="122"/>
      <c r="K30" s="122"/>
      <c r="L30" s="123" t="s">
        <v>117</v>
      </c>
      <c r="O30" s="110"/>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row>
    <row r="31" spans="1:104" x14ac:dyDescent="0.2">
      <c r="A31" s="120"/>
      <c r="B31" s="121"/>
      <c r="C31" s="170" t="s">
        <v>118</v>
      </c>
      <c r="D31" s="171"/>
      <c r="E31" s="171"/>
      <c r="F31" s="171"/>
      <c r="G31" s="172"/>
      <c r="I31" s="122"/>
      <c r="K31" s="122"/>
      <c r="L31" s="123" t="s">
        <v>118</v>
      </c>
      <c r="O31" s="110"/>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row>
    <row r="32" spans="1:104" x14ac:dyDescent="0.2">
      <c r="A32" s="120"/>
      <c r="B32" s="121"/>
      <c r="C32" s="173" t="s">
        <v>119</v>
      </c>
      <c r="D32" s="174"/>
      <c r="E32" s="124">
        <v>20</v>
      </c>
      <c r="F32" s="125"/>
      <c r="G32" s="126"/>
      <c r="H32" s="127"/>
      <c r="I32" s="122"/>
      <c r="K32" s="122"/>
      <c r="M32" s="128" t="s">
        <v>119</v>
      </c>
      <c r="O32" s="110"/>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29" t="str">
        <f>C31</f>
        <v>- náhradní výsadba v případě neuchycení stromu</v>
      </c>
      <c r="BE32" s="119"/>
      <c r="BF32" s="119"/>
      <c r="BG32" s="119"/>
      <c r="BH32" s="119"/>
      <c r="BI32" s="119"/>
      <c r="BJ32" s="119"/>
      <c r="BK32" s="119"/>
    </row>
    <row r="33" spans="1:104" x14ac:dyDescent="0.2">
      <c r="A33" s="111">
        <v>14</v>
      </c>
      <c r="B33" s="112" t="s">
        <v>120</v>
      </c>
      <c r="C33" s="113" t="s">
        <v>121</v>
      </c>
      <c r="D33" s="114" t="s">
        <v>107</v>
      </c>
      <c r="E33" s="115">
        <v>2</v>
      </c>
      <c r="F33" s="175"/>
      <c r="G33" s="116">
        <f>E33*F33</f>
        <v>0</v>
      </c>
      <c r="H33" s="117">
        <v>0.60000000000036402</v>
      </c>
      <c r="I33" s="118">
        <f>E33*H33</f>
        <v>1.200000000000728</v>
      </c>
      <c r="J33" s="117"/>
      <c r="K33" s="118">
        <f>E33*J33</f>
        <v>0</v>
      </c>
      <c r="O33" s="110"/>
      <c r="Z33" s="119"/>
      <c r="AA33" s="119">
        <v>3</v>
      </c>
      <c r="AB33" s="119">
        <v>1</v>
      </c>
      <c r="AC33" s="119">
        <v>10371500</v>
      </c>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CA33" s="119">
        <v>3</v>
      </c>
      <c r="CB33" s="119">
        <v>1</v>
      </c>
      <c r="CZ33" s="77">
        <v>1</v>
      </c>
    </row>
    <row r="34" spans="1:104" ht="22.5" x14ac:dyDescent="0.2">
      <c r="A34" s="111">
        <v>15</v>
      </c>
      <c r="B34" s="112" t="s">
        <v>122</v>
      </c>
      <c r="C34" s="113" t="s">
        <v>123</v>
      </c>
      <c r="D34" s="114" t="s">
        <v>107</v>
      </c>
      <c r="E34" s="115">
        <v>0.6</v>
      </c>
      <c r="F34" s="175"/>
      <c r="G34" s="116">
        <f>E34*F34</f>
        <v>0</v>
      </c>
      <c r="H34" s="117">
        <v>0.60000000000036402</v>
      </c>
      <c r="I34" s="118">
        <f>E34*H34</f>
        <v>0.36000000000021842</v>
      </c>
      <c r="J34" s="117"/>
      <c r="K34" s="118">
        <f>E34*J34</f>
        <v>0</v>
      </c>
      <c r="O34" s="110"/>
      <c r="Z34" s="119"/>
      <c r="AA34" s="119">
        <v>3</v>
      </c>
      <c r="AB34" s="119">
        <v>1</v>
      </c>
      <c r="AC34" s="119">
        <v>10391100</v>
      </c>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CA34" s="119">
        <v>3</v>
      </c>
      <c r="CB34" s="119">
        <v>1</v>
      </c>
      <c r="CZ34" s="77">
        <v>1</v>
      </c>
    </row>
    <row r="35" spans="1:104" ht="25.5" x14ac:dyDescent="0.2">
      <c r="A35" s="120"/>
      <c r="B35" s="121"/>
      <c r="C35" s="173" t="s">
        <v>124</v>
      </c>
      <c r="D35" s="174"/>
      <c r="E35" s="124">
        <v>0.6</v>
      </c>
      <c r="F35" s="125"/>
      <c r="G35" s="126"/>
      <c r="H35" s="127"/>
      <c r="I35" s="122"/>
      <c r="K35" s="122"/>
      <c r="M35" s="128" t="s">
        <v>124</v>
      </c>
      <c r="O35" s="110"/>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29" t="str">
        <f>C34</f>
        <v>Dodávka a rozprostření mulčovací kůry k vysázeným stromům, volně ložená</v>
      </c>
      <c r="BE35" s="119"/>
      <c r="BF35" s="119"/>
      <c r="BG35" s="119"/>
      <c r="BH35" s="119"/>
      <c r="BI35" s="119"/>
      <c r="BJ35" s="119"/>
      <c r="BK35" s="119"/>
    </row>
    <row r="36" spans="1:104" ht="22.5" x14ac:dyDescent="0.2">
      <c r="A36" s="111">
        <v>16</v>
      </c>
      <c r="B36" s="112" t="s">
        <v>125</v>
      </c>
      <c r="C36" s="113" t="s">
        <v>126</v>
      </c>
      <c r="D36" s="114" t="s">
        <v>127</v>
      </c>
      <c r="E36" s="115">
        <v>1</v>
      </c>
      <c r="F36" s="175"/>
      <c r="G36" s="116">
        <f>E36*F36</f>
        <v>0</v>
      </c>
      <c r="H36" s="117">
        <v>0</v>
      </c>
      <c r="I36" s="118">
        <f>E36*H36</f>
        <v>0</v>
      </c>
      <c r="J36" s="117"/>
      <c r="K36" s="118">
        <f>E36*J36</f>
        <v>0</v>
      </c>
      <c r="O36" s="110"/>
      <c r="Z36" s="119"/>
      <c r="AA36" s="119">
        <v>3</v>
      </c>
      <c r="AB36" s="119">
        <v>1</v>
      </c>
      <c r="AC36" s="119" t="s">
        <v>125</v>
      </c>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CA36" s="119">
        <v>3</v>
      </c>
      <c r="CB36" s="119">
        <v>1</v>
      </c>
      <c r="CZ36" s="77">
        <v>1</v>
      </c>
    </row>
    <row r="37" spans="1:104" x14ac:dyDescent="0.2">
      <c r="A37" s="120"/>
      <c r="B37" s="121"/>
      <c r="C37" s="170"/>
      <c r="D37" s="171"/>
      <c r="E37" s="171"/>
      <c r="F37" s="171"/>
      <c r="G37" s="172"/>
      <c r="I37" s="122"/>
      <c r="K37" s="122"/>
      <c r="L37" s="123"/>
      <c r="O37" s="110"/>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row>
    <row r="38" spans="1:104" ht="22.5" x14ac:dyDescent="0.2">
      <c r="A38" s="111">
        <v>17</v>
      </c>
      <c r="B38" s="112" t="s">
        <v>128</v>
      </c>
      <c r="C38" s="113" t="s">
        <v>129</v>
      </c>
      <c r="D38" s="114" t="s">
        <v>127</v>
      </c>
      <c r="E38" s="115">
        <v>1</v>
      </c>
      <c r="F38" s="175"/>
      <c r="G38" s="116">
        <f>E38*F38</f>
        <v>0</v>
      </c>
      <c r="H38" s="117">
        <v>0</v>
      </c>
      <c r="I38" s="118">
        <f>E38*H38</f>
        <v>0</v>
      </c>
      <c r="J38" s="117"/>
      <c r="K38" s="118">
        <f>E38*J38</f>
        <v>0</v>
      </c>
      <c r="O38" s="110"/>
      <c r="Z38" s="119"/>
      <c r="AA38" s="119">
        <v>3</v>
      </c>
      <c r="AB38" s="119">
        <v>1</v>
      </c>
      <c r="AC38" s="119" t="s">
        <v>128</v>
      </c>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CA38" s="119">
        <v>3</v>
      </c>
      <c r="CB38" s="119">
        <v>1</v>
      </c>
      <c r="CZ38" s="77">
        <v>1</v>
      </c>
    </row>
    <row r="39" spans="1:104" x14ac:dyDescent="0.2">
      <c r="A39" s="120"/>
      <c r="B39" s="121"/>
      <c r="C39" s="170"/>
      <c r="D39" s="171"/>
      <c r="E39" s="171"/>
      <c r="F39" s="171"/>
      <c r="G39" s="172"/>
      <c r="I39" s="122"/>
      <c r="K39" s="122"/>
      <c r="L39" s="123"/>
      <c r="O39" s="110"/>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row>
    <row r="40" spans="1:104" ht="22.5" x14ac:dyDescent="0.2">
      <c r="A40" s="111">
        <v>18</v>
      </c>
      <c r="B40" s="112" t="s">
        <v>130</v>
      </c>
      <c r="C40" s="113" t="s">
        <v>131</v>
      </c>
      <c r="D40" s="114" t="s">
        <v>127</v>
      </c>
      <c r="E40" s="115">
        <v>1</v>
      </c>
      <c r="F40" s="175"/>
      <c r="G40" s="116">
        <f>E40*F40</f>
        <v>0</v>
      </c>
      <c r="H40" s="117">
        <v>0</v>
      </c>
      <c r="I40" s="118">
        <f>E40*H40</f>
        <v>0</v>
      </c>
      <c r="J40" s="117"/>
      <c r="K40" s="118">
        <f>E40*J40</f>
        <v>0</v>
      </c>
      <c r="O40" s="110"/>
      <c r="Z40" s="119"/>
      <c r="AA40" s="119">
        <v>3</v>
      </c>
      <c r="AB40" s="119">
        <v>1</v>
      </c>
      <c r="AC40" s="119" t="s">
        <v>130</v>
      </c>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CA40" s="119">
        <v>3</v>
      </c>
      <c r="CB40" s="119">
        <v>1</v>
      </c>
      <c r="CZ40" s="77">
        <v>1</v>
      </c>
    </row>
    <row r="41" spans="1:104" x14ac:dyDescent="0.2">
      <c r="A41" s="120"/>
      <c r="B41" s="121"/>
      <c r="C41" s="170"/>
      <c r="D41" s="171"/>
      <c r="E41" s="171"/>
      <c r="F41" s="171"/>
      <c r="G41" s="172"/>
      <c r="I41" s="122"/>
      <c r="K41" s="122"/>
      <c r="L41" s="123"/>
      <c r="O41" s="110"/>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row>
    <row r="42" spans="1:104" ht="22.5" x14ac:dyDescent="0.2">
      <c r="A42" s="111">
        <v>19</v>
      </c>
      <c r="B42" s="112" t="s">
        <v>132</v>
      </c>
      <c r="C42" s="113" t="s">
        <v>133</v>
      </c>
      <c r="D42" s="114" t="s">
        <v>127</v>
      </c>
      <c r="E42" s="115">
        <v>1</v>
      </c>
      <c r="F42" s="175"/>
      <c r="G42" s="116">
        <f>E42*F42</f>
        <v>0</v>
      </c>
      <c r="H42" s="117">
        <v>0</v>
      </c>
      <c r="I42" s="118">
        <f>E42*H42</f>
        <v>0</v>
      </c>
      <c r="J42" s="117"/>
      <c r="K42" s="118">
        <f>E42*J42</f>
        <v>0</v>
      </c>
      <c r="O42" s="110"/>
      <c r="Z42" s="119"/>
      <c r="AA42" s="119">
        <v>3</v>
      </c>
      <c r="AB42" s="119">
        <v>1</v>
      </c>
      <c r="AC42" s="119" t="s">
        <v>132</v>
      </c>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CA42" s="119">
        <v>3</v>
      </c>
      <c r="CB42" s="119">
        <v>1</v>
      </c>
      <c r="CZ42" s="77">
        <v>1</v>
      </c>
    </row>
    <row r="43" spans="1:104" x14ac:dyDescent="0.2">
      <c r="A43" s="120"/>
      <c r="B43" s="121"/>
      <c r="C43" s="170"/>
      <c r="D43" s="171"/>
      <c r="E43" s="171"/>
      <c r="F43" s="171"/>
      <c r="G43" s="172"/>
      <c r="I43" s="122"/>
      <c r="K43" s="122"/>
      <c r="L43" s="123"/>
      <c r="O43" s="110"/>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row>
    <row r="44" spans="1:104" x14ac:dyDescent="0.2">
      <c r="A44" s="111">
        <v>20</v>
      </c>
      <c r="B44" s="112" t="s">
        <v>134</v>
      </c>
      <c r="C44" s="113" t="s">
        <v>135</v>
      </c>
      <c r="D44" s="114" t="s">
        <v>76</v>
      </c>
      <c r="E44" s="115">
        <v>0.02</v>
      </c>
      <c r="F44" s="175"/>
      <c r="G44" s="116">
        <f>E44*F44</f>
        <v>0</v>
      </c>
      <c r="H44" s="117">
        <v>1</v>
      </c>
      <c r="I44" s="118">
        <f>E44*H44</f>
        <v>0.02</v>
      </c>
      <c r="J44" s="117"/>
      <c r="K44" s="118">
        <f>E44*J44</f>
        <v>0</v>
      </c>
      <c r="O44" s="110"/>
      <c r="Z44" s="119"/>
      <c r="AA44" s="119">
        <v>3</v>
      </c>
      <c r="AB44" s="119">
        <v>1</v>
      </c>
      <c r="AC44" s="119">
        <v>25191155</v>
      </c>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CA44" s="119">
        <v>3</v>
      </c>
      <c r="CB44" s="119">
        <v>1</v>
      </c>
      <c r="CZ44" s="77">
        <v>1</v>
      </c>
    </row>
    <row r="45" spans="1:104" x14ac:dyDescent="0.2">
      <c r="A45" s="120"/>
      <c r="B45" s="121"/>
      <c r="C45" s="173" t="s">
        <v>136</v>
      </c>
      <c r="D45" s="174"/>
      <c r="E45" s="124">
        <v>0.02</v>
      </c>
      <c r="F45" s="125"/>
      <c r="G45" s="126"/>
      <c r="H45" s="127"/>
      <c r="I45" s="122"/>
      <c r="K45" s="122"/>
      <c r="M45" s="128" t="s">
        <v>136</v>
      </c>
      <c r="O45" s="110"/>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29" t="str">
        <f>C44</f>
        <v>Cererit Z balený po 10 kg</v>
      </c>
      <c r="BE45" s="119"/>
      <c r="BF45" s="119"/>
      <c r="BG45" s="119"/>
      <c r="BH45" s="119"/>
      <c r="BI45" s="119"/>
      <c r="BJ45" s="119"/>
      <c r="BK45" s="119"/>
    </row>
    <row r="46" spans="1:104" x14ac:dyDescent="0.2">
      <c r="A46" s="111">
        <v>21</v>
      </c>
      <c r="B46" s="112" t="s">
        <v>137</v>
      </c>
      <c r="C46" s="113" t="s">
        <v>138</v>
      </c>
      <c r="D46" s="114" t="s">
        <v>139</v>
      </c>
      <c r="E46" s="115">
        <v>0.8</v>
      </c>
      <c r="F46" s="175"/>
      <c r="G46" s="116">
        <f>E46*F46</f>
        <v>0</v>
      </c>
      <c r="H46" s="117">
        <v>9.9999999999944599E-4</v>
      </c>
      <c r="I46" s="118">
        <f>E46*H46</f>
        <v>7.9999999999955682E-4</v>
      </c>
      <c r="J46" s="117"/>
      <c r="K46" s="118">
        <f>E46*J46</f>
        <v>0</v>
      </c>
      <c r="O46" s="110"/>
      <c r="Z46" s="119"/>
      <c r="AA46" s="119">
        <v>3</v>
      </c>
      <c r="AB46" s="119">
        <v>1</v>
      </c>
      <c r="AC46" s="119" t="s">
        <v>137</v>
      </c>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CA46" s="119">
        <v>3</v>
      </c>
      <c r="CB46" s="119">
        <v>1</v>
      </c>
      <c r="CZ46" s="77">
        <v>1</v>
      </c>
    </row>
    <row r="47" spans="1:104" x14ac:dyDescent="0.2">
      <c r="A47" s="120"/>
      <c r="B47" s="121"/>
      <c r="C47" s="173" t="s">
        <v>140</v>
      </c>
      <c r="D47" s="174"/>
      <c r="E47" s="124">
        <v>0.8</v>
      </c>
      <c r="F47" s="125"/>
      <c r="G47" s="126"/>
      <c r="H47" s="127"/>
      <c r="I47" s="122"/>
      <c r="K47" s="122"/>
      <c r="M47" s="128" t="s">
        <v>140</v>
      </c>
      <c r="O47" s="110"/>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29" t="str">
        <f>C46</f>
        <v>ROUNDUP KLASIK herbicid totální</v>
      </c>
      <c r="BE47" s="119"/>
      <c r="BF47" s="119"/>
      <c r="BG47" s="119"/>
      <c r="BH47" s="119"/>
      <c r="BI47" s="119"/>
      <c r="BJ47" s="119"/>
      <c r="BK47" s="119"/>
    </row>
    <row r="48" spans="1:104" x14ac:dyDescent="0.2">
      <c r="A48" s="111">
        <v>22</v>
      </c>
      <c r="B48" s="112" t="s">
        <v>141</v>
      </c>
      <c r="C48" s="113" t="s">
        <v>142</v>
      </c>
      <c r="D48" s="114" t="s">
        <v>58</v>
      </c>
      <c r="E48" s="115">
        <v>4</v>
      </c>
      <c r="F48" s="175"/>
      <c r="G48" s="116">
        <f>E48*F48</f>
        <v>0</v>
      </c>
      <c r="H48" s="117">
        <v>1.59999999999938E-4</v>
      </c>
      <c r="I48" s="118">
        <f>E48*H48</f>
        <v>6.3999999999975199E-4</v>
      </c>
      <c r="J48" s="117"/>
      <c r="K48" s="118">
        <f>E48*J48</f>
        <v>0</v>
      </c>
      <c r="O48" s="110"/>
      <c r="Z48" s="119"/>
      <c r="AA48" s="119">
        <v>3</v>
      </c>
      <c r="AB48" s="119">
        <v>1</v>
      </c>
      <c r="AC48" s="119">
        <v>28611220</v>
      </c>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CA48" s="119">
        <v>3</v>
      </c>
      <c r="CB48" s="119">
        <v>1</v>
      </c>
      <c r="CZ48" s="77">
        <v>1</v>
      </c>
    </row>
    <row r="49" spans="1:104" x14ac:dyDescent="0.2">
      <c r="A49" s="120"/>
      <c r="B49" s="121"/>
      <c r="C49" s="173" t="s">
        <v>143</v>
      </c>
      <c r="D49" s="174"/>
      <c r="E49" s="124">
        <v>4</v>
      </c>
      <c r="F49" s="125"/>
      <c r="G49" s="126"/>
      <c r="H49" s="127"/>
      <c r="I49" s="122"/>
      <c r="K49" s="122"/>
      <c r="M49" s="128" t="s">
        <v>143</v>
      </c>
      <c r="O49" s="110"/>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29" t="str">
        <f>C48</f>
        <v>Trubka PVC drenážní flexibilní d 50 mm</v>
      </c>
      <c r="BE49" s="119"/>
      <c r="BF49" s="119"/>
      <c r="BG49" s="119"/>
      <c r="BH49" s="119"/>
      <c r="BI49" s="119"/>
      <c r="BJ49" s="119"/>
      <c r="BK49" s="119"/>
    </row>
    <row r="50" spans="1:104" x14ac:dyDescent="0.2">
      <c r="A50" s="111">
        <v>23</v>
      </c>
      <c r="B50" s="112" t="s">
        <v>144</v>
      </c>
      <c r="C50" s="113" t="s">
        <v>145</v>
      </c>
      <c r="D50" s="114" t="s">
        <v>51</v>
      </c>
      <c r="E50" s="115">
        <v>12</v>
      </c>
      <c r="F50" s="175"/>
      <c r="G50" s="116">
        <f>E50*F50</f>
        <v>0</v>
      </c>
      <c r="H50" s="117">
        <v>6.9999999999979003E-3</v>
      </c>
      <c r="I50" s="118">
        <f>E50*H50</f>
        <v>8.3999999999974803E-2</v>
      </c>
      <c r="J50" s="117"/>
      <c r="K50" s="118">
        <f>E50*J50</f>
        <v>0</v>
      </c>
      <c r="O50" s="110"/>
      <c r="Z50" s="119"/>
      <c r="AA50" s="119">
        <v>3</v>
      </c>
      <c r="AB50" s="119">
        <v>1</v>
      </c>
      <c r="AC50" s="119">
        <v>60850016</v>
      </c>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CA50" s="119">
        <v>3</v>
      </c>
      <c r="CB50" s="119">
        <v>1</v>
      </c>
      <c r="CZ50" s="77">
        <v>1</v>
      </c>
    </row>
    <row r="51" spans="1:104" x14ac:dyDescent="0.2">
      <c r="A51" s="120"/>
      <c r="B51" s="121"/>
      <c r="C51" s="173" t="s">
        <v>146</v>
      </c>
      <c r="D51" s="174"/>
      <c r="E51" s="124">
        <v>12</v>
      </c>
      <c r="F51" s="125"/>
      <c r="G51" s="126"/>
      <c r="H51" s="127"/>
      <c r="I51" s="122"/>
      <c r="K51" s="122"/>
      <c r="M51" s="128" t="s">
        <v>146</v>
      </c>
      <c r="O51" s="110"/>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29" t="str">
        <f>C50</f>
        <v>Kůl vyvazovací impregnovaný 250 x 8 cm</v>
      </c>
      <c r="BE51" s="119"/>
      <c r="BF51" s="119"/>
      <c r="BG51" s="119"/>
      <c r="BH51" s="119"/>
      <c r="BI51" s="119"/>
      <c r="BJ51" s="119"/>
      <c r="BK51" s="119"/>
    </row>
    <row r="52" spans="1:104" x14ac:dyDescent="0.2">
      <c r="A52" s="111">
        <v>24</v>
      </c>
      <c r="B52" s="112" t="s">
        <v>147</v>
      </c>
      <c r="C52" s="113" t="s">
        <v>148</v>
      </c>
      <c r="D52" s="114" t="s">
        <v>51</v>
      </c>
      <c r="E52" s="115">
        <v>12</v>
      </c>
      <c r="F52" s="175"/>
      <c r="G52" s="116">
        <f>E52*F52</f>
        <v>0</v>
      </c>
      <c r="H52" s="117">
        <v>1.9999999999988898E-3</v>
      </c>
      <c r="I52" s="118">
        <f>E52*H52</f>
        <v>2.3999999999986678E-2</v>
      </c>
      <c r="J52" s="117"/>
      <c r="K52" s="118">
        <f>E52*J52</f>
        <v>0</v>
      </c>
      <c r="O52" s="110"/>
      <c r="Z52" s="119"/>
      <c r="AA52" s="119">
        <v>3</v>
      </c>
      <c r="AB52" s="119">
        <v>1</v>
      </c>
      <c r="AC52" s="119">
        <v>60850030</v>
      </c>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CA52" s="119">
        <v>3</v>
      </c>
      <c r="CB52" s="119">
        <v>1</v>
      </c>
      <c r="CZ52" s="77">
        <v>1</v>
      </c>
    </row>
    <row r="53" spans="1:104" x14ac:dyDescent="0.2">
      <c r="A53" s="120"/>
      <c r="B53" s="121"/>
      <c r="C53" s="173" t="s">
        <v>146</v>
      </c>
      <c r="D53" s="174"/>
      <c r="E53" s="124">
        <v>12</v>
      </c>
      <c r="F53" s="125"/>
      <c r="G53" s="126"/>
      <c r="H53" s="127"/>
      <c r="I53" s="122"/>
      <c r="K53" s="122"/>
      <c r="M53" s="128" t="s">
        <v>146</v>
      </c>
      <c r="O53" s="110"/>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29" t="str">
        <f>C52</f>
        <v>Příčka spojovací ke kůlům impregnovaná 60 x 8 cm</v>
      </c>
      <c r="BE53" s="119"/>
      <c r="BF53" s="119"/>
      <c r="BG53" s="119"/>
      <c r="BH53" s="119"/>
      <c r="BI53" s="119"/>
      <c r="BJ53" s="119"/>
      <c r="BK53" s="119"/>
    </row>
    <row r="54" spans="1:104" x14ac:dyDescent="0.2">
      <c r="A54" s="111">
        <v>25</v>
      </c>
      <c r="B54" s="112" t="s">
        <v>149</v>
      </c>
      <c r="C54" s="113" t="s">
        <v>150</v>
      </c>
      <c r="D54" s="114" t="s">
        <v>58</v>
      </c>
      <c r="E54" s="115">
        <v>4</v>
      </c>
      <c r="F54" s="175"/>
      <c r="G54" s="116">
        <f>E54*F54</f>
        <v>0</v>
      </c>
      <c r="H54" s="117">
        <v>2.6999999999999198E-4</v>
      </c>
      <c r="I54" s="118">
        <f>E54*H54</f>
        <v>1.0799999999999679E-3</v>
      </c>
      <c r="J54" s="117"/>
      <c r="K54" s="118">
        <f>E54*J54</f>
        <v>0</v>
      </c>
      <c r="O54" s="110"/>
      <c r="Z54" s="119"/>
      <c r="AA54" s="119">
        <v>3</v>
      </c>
      <c r="AB54" s="119">
        <v>1</v>
      </c>
      <c r="AC54" s="119" t="s">
        <v>149</v>
      </c>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CA54" s="119">
        <v>3</v>
      </c>
      <c r="CB54" s="119">
        <v>1</v>
      </c>
      <c r="CZ54" s="77">
        <v>1</v>
      </c>
    </row>
    <row r="55" spans="1:104" x14ac:dyDescent="0.2">
      <c r="A55" s="120"/>
      <c r="B55" s="121"/>
      <c r="C55" s="173" t="s">
        <v>151</v>
      </c>
      <c r="D55" s="174"/>
      <c r="E55" s="124">
        <v>4</v>
      </c>
      <c r="F55" s="125"/>
      <c r="G55" s="126"/>
      <c r="H55" s="127"/>
      <c r="I55" s="122"/>
      <c r="K55" s="122"/>
      <c r="M55" s="128" t="s">
        <v>151</v>
      </c>
      <c r="O55" s="110"/>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29" t="str">
        <f>C54</f>
        <v>Tkanina jutová JH 211 g/m2 šíře 130 cm zelená</v>
      </c>
      <c r="BE55" s="119"/>
      <c r="BF55" s="119"/>
      <c r="BG55" s="119"/>
      <c r="BH55" s="119"/>
      <c r="BI55" s="119"/>
      <c r="BJ55" s="119"/>
      <c r="BK55" s="119"/>
    </row>
    <row r="56" spans="1:104" x14ac:dyDescent="0.2">
      <c r="A56" s="111">
        <v>26</v>
      </c>
      <c r="B56" s="112" t="s">
        <v>152</v>
      </c>
      <c r="C56" s="113" t="s">
        <v>153</v>
      </c>
      <c r="D56" s="114" t="s">
        <v>76</v>
      </c>
      <c r="E56" s="115">
        <v>1.71712400000091</v>
      </c>
      <c r="F56" s="175"/>
      <c r="G56" s="116">
        <f>E56*F56</f>
        <v>0</v>
      </c>
      <c r="H56" s="117">
        <v>0</v>
      </c>
      <c r="I56" s="118">
        <f>E56*H56</f>
        <v>0</v>
      </c>
      <c r="J56" s="117"/>
      <c r="K56" s="118">
        <f>E56*J56</f>
        <v>0</v>
      </c>
      <c r="O56" s="110"/>
      <c r="Z56" s="119"/>
      <c r="AA56" s="119">
        <v>7</v>
      </c>
      <c r="AB56" s="119">
        <v>1</v>
      </c>
      <c r="AC56" s="119">
        <v>2</v>
      </c>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CA56" s="119">
        <v>7</v>
      </c>
      <c r="CB56" s="119">
        <v>1</v>
      </c>
      <c r="CZ56" s="77">
        <v>1</v>
      </c>
    </row>
    <row r="57" spans="1:104" x14ac:dyDescent="0.2">
      <c r="A57" s="130" t="s">
        <v>36</v>
      </c>
      <c r="B57" s="131" t="s">
        <v>79</v>
      </c>
      <c r="C57" s="132" t="s">
        <v>80</v>
      </c>
      <c r="D57" s="133"/>
      <c r="E57" s="134"/>
      <c r="F57" s="134"/>
      <c r="G57" s="135">
        <f>SUM(G7:G56)</f>
        <v>0</v>
      </c>
      <c r="H57" s="136"/>
      <c r="I57" s="137">
        <f>SUM(I7:I56)</f>
        <v>1.717124000000906</v>
      </c>
      <c r="J57" s="138"/>
      <c r="K57" s="137">
        <f>SUM(K7:K56)</f>
        <v>0</v>
      </c>
      <c r="O57" s="110"/>
      <c r="X57" s="139">
        <f>K57</f>
        <v>0</v>
      </c>
      <c r="Y57" s="139">
        <f>I57</f>
        <v>1.717124000000906</v>
      </c>
      <c r="Z57" s="140">
        <f>G57</f>
        <v>0</v>
      </c>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41"/>
      <c r="BB57" s="141"/>
      <c r="BC57" s="141"/>
      <c r="BD57" s="141"/>
      <c r="BE57" s="141"/>
      <c r="BF57" s="141"/>
      <c r="BG57" s="119"/>
      <c r="BH57" s="119"/>
      <c r="BI57" s="119"/>
      <c r="BJ57" s="119"/>
      <c r="BK57" s="119"/>
    </row>
    <row r="58" spans="1:104" x14ac:dyDescent="0.2">
      <c r="A58" s="142" t="s">
        <v>37</v>
      </c>
      <c r="B58" s="143" t="s">
        <v>38</v>
      </c>
      <c r="C58" s="144"/>
      <c r="D58" s="145"/>
      <c r="E58" s="146"/>
      <c r="F58" s="146"/>
      <c r="G58" s="147">
        <f>SUM(Z7:Z58)</f>
        <v>0</v>
      </c>
      <c r="H58" s="148"/>
      <c r="I58" s="149">
        <f>SUM(Y7:Y58)</f>
        <v>1.717124000000906</v>
      </c>
      <c r="J58" s="148"/>
      <c r="K58" s="149">
        <f>SUM(X7:X58)</f>
        <v>0</v>
      </c>
      <c r="O58" s="110"/>
      <c r="BA58" s="150"/>
      <c r="BB58" s="150"/>
      <c r="BC58" s="150"/>
      <c r="BD58" s="150"/>
      <c r="BE58" s="150"/>
      <c r="BF58" s="150"/>
    </row>
    <row r="59" spans="1:104" x14ac:dyDescent="0.2">
      <c r="E59" s="77"/>
    </row>
    <row r="60" spans="1:104" x14ac:dyDescent="0.2">
      <c r="A60" s="151"/>
      <c r="E60" s="77"/>
    </row>
    <row r="61" spans="1:104" x14ac:dyDescent="0.2">
      <c r="E61" s="77"/>
    </row>
    <row r="62" spans="1:104" x14ac:dyDescent="0.2">
      <c r="E62" s="77"/>
    </row>
    <row r="63" spans="1:104" x14ac:dyDescent="0.2">
      <c r="E63" s="77"/>
    </row>
    <row r="64" spans="1:104"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1:7" x14ac:dyDescent="0.2">
      <c r="A113" s="152"/>
      <c r="B113" s="152"/>
    </row>
    <row r="114" spans="1:7" x14ac:dyDescent="0.2">
      <c r="C114" s="153"/>
      <c r="D114" s="153"/>
      <c r="E114" s="154"/>
      <c r="F114" s="153"/>
      <c r="G114" s="155"/>
    </row>
    <row r="115" spans="1:7" x14ac:dyDescent="0.2">
      <c r="A115" s="152"/>
      <c r="B115" s="152"/>
    </row>
    <row r="1032" spans="1:7" x14ac:dyDescent="0.2">
      <c r="A1032" s="156"/>
      <c r="B1032" s="157"/>
      <c r="C1032" s="158" t="s">
        <v>40</v>
      </c>
      <c r="D1032" s="159"/>
      <c r="F1032" s="96"/>
      <c r="G1032" s="122">
        <v>100000</v>
      </c>
    </row>
    <row r="1033" spans="1:7" x14ac:dyDescent="0.2">
      <c r="A1033" s="156"/>
      <c r="B1033" s="157"/>
      <c r="C1033" s="158" t="s">
        <v>41</v>
      </c>
      <c r="D1033" s="159"/>
      <c r="F1033" s="96"/>
      <c r="G1033" s="122">
        <v>100000</v>
      </c>
    </row>
    <row r="1034" spans="1:7" x14ac:dyDescent="0.2">
      <c r="A1034" s="156"/>
      <c r="B1034" s="157"/>
      <c r="C1034" s="158" t="s">
        <v>42</v>
      </c>
      <c r="D1034" s="159"/>
      <c r="F1034" s="96"/>
      <c r="G1034" s="122">
        <v>100000</v>
      </c>
    </row>
    <row r="1035" spans="1:7" x14ac:dyDescent="0.2">
      <c r="A1035" s="156"/>
      <c r="B1035" s="157"/>
      <c r="C1035" s="158" t="s">
        <v>43</v>
      </c>
      <c r="D1035" s="159"/>
      <c r="F1035" s="96"/>
      <c r="G1035" s="122">
        <v>100000</v>
      </c>
    </row>
    <row r="1036" spans="1:7" x14ac:dyDescent="0.2">
      <c r="A1036" s="156"/>
      <c r="B1036" s="157"/>
      <c r="C1036" s="158" t="s">
        <v>44</v>
      </c>
      <c r="D1036" s="159"/>
      <c r="F1036" s="96"/>
      <c r="G1036" s="122">
        <v>100000</v>
      </c>
    </row>
    <row r="1037" spans="1:7" x14ac:dyDescent="0.2">
      <c r="A1037" s="156"/>
      <c r="B1037" s="157"/>
      <c r="C1037" s="158" t="s">
        <v>45</v>
      </c>
      <c r="D1037" s="159"/>
      <c r="F1037" s="96"/>
      <c r="G1037" s="122">
        <v>100000</v>
      </c>
    </row>
    <row r="1038" spans="1:7" x14ac:dyDescent="0.2">
      <c r="A1038" s="156"/>
      <c r="B1038" s="157"/>
      <c r="C1038" s="158" t="s">
        <v>46</v>
      </c>
      <c r="D1038" s="159"/>
      <c r="F1038" s="96"/>
      <c r="G1038" s="122">
        <v>100000</v>
      </c>
    </row>
  </sheetData>
  <mergeCells count="24">
    <mergeCell ref="C35:D35"/>
    <mergeCell ref="A1:G1"/>
    <mergeCell ref="C9:G9"/>
    <mergeCell ref="C11:G11"/>
    <mergeCell ref="C14:G14"/>
    <mergeCell ref="C18:D18"/>
    <mergeCell ref="C20:D20"/>
    <mergeCell ref="C24:D24"/>
    <mergeCell ref="C27:G27"/>
    <mergeCell ref="C28:G28"/>
    <mergeCell ref="C29:G29"/>
    <mergeCell ref="C30:G30"/>
    <mergeCell ref="C31:G31"/>
    <mergeCell ref="C32:D32"/>
    <mergeCell ref="C49:D49"/>
    <mergeCell ref="C51:D51"/>
    <mergeCell ref="C53:D53"/>
    <mergeCell ref="C55:D55"/>
    <mergeCell ref="C37:G37"/>
    <mergeCell ref="C39:G39"/>
    <mergeCell ref="C41:G41"/>
    <mergeCell ref="C43:G43"/>
    <mergeCell ref="C45:D45"/>
    <mergeCell ref="C47:D47"/>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E74-7B8B-4C76-9B7E-EEFB4EE0CCC4}">
  <sheetPr codeName="List5"/>
  <dimension ref="A1:CZ1106"/>
  <sheetViews>
    <sheetView showGridLines="0" showZeros="0" zoomScaleNormal="100" workbookViewId="0">
      <selection activeCell="F8" activeCellId="48" sqref="F124 F120 F118 F114 F111 F109 F108 F105 F102 F100 F99 F98 F94 F93 F92 F91 F89 F88 F86 F85 F83 F80 F78 F77 F75 F74 F73 F72 F68 F67 F66 F63 F61 F58 F57 F54 F50 F49 F48 F45 F41 F38 F29:F35 F23:F24 F21 F18 F14 F11 F8"/>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352</v>
      </c>
      <c r="E3" s="85"/>
      <c r="F3" s="86"/>
      <c r="G3" s="87"/>
    </row>
    <row r="4" spans="1:104" ht="13.5" customHeight="1" thickBot="1" x14ac:dyDescent="0.25">
      <c r="A4" s="88" t="s">
        <v>20</v>
      </c>
      <c r="B4" s="89"/>
      <c r="C4" s="90"/>
      <c r="D4" s="91" t="s">
        <v>353</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33</v>
      </c>
      <c r="C7" s="104" t="s">
        <v>34</v>
      </c>
      <c r="D7" s="105"/>
      <c r="E7" s="106"/>
      <c r="F7" s="106"/>
      <c r="G7" s="107"/>
      <c r="H7" s="108"/>
      <c r="I7" s="109"/>
      <c r="J7" s="108"/>
      <c r="K7" s="109"/>
      <c r="O7" s="110"/>
    </row>
    <row r="8" spans="1:104" x14ac:dyDescent="0.2">
      <c r="A8" s="111">
        <v>1</v>
      </c>
      <c r="B8" s="112" t="s">
        <v>186</v>
      </c>
      <c r="C8" s="113" t="s">
        <v>187</v>
      </c>
      <c r="D8" s="114" t="s">
        <v>107</v>
      </c>
      <c r="E8" s="115">
        <v>374.02600000000001</v>
      </c>
      <c r="F8" s="175"/>
      <c r="G8" s="116">
        <f>E8*F8</f>
        <v>0</v>
      </c>
      <c r="H8" s="117">
        <v>0</v>
      </c>
      <c r="I8" s="118">
        <f>E8*H8</f>
        <v>0</v>
      </c>
      <c r="J8" s="117">
        <v>0</v>
      </c>
      <c r="K8" s="118">
        <f>E8*J8</f>
        <v>0</v>
      </c>
      <c r="O8" s="110"/>
      <c r="Z8" s="119"/>
      <c r="AA8" s="119">
        <v>1</v>
      </c>
      <c r="AB8" s="119">
        <v>1</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v>
      </c>
      <c r="CB8" s="119">
        <v>1</v>
      </c>
      <c r="CZ8" s="77">
        <v>1</v>
      </c>
    </row>
    <row r="9" spans="1:104" x14ac:dyDescent="0.2">
      <c r="A9" s="120"/>
      <c r="B9" s="121"/>
      <c r="C9" s="173" t="s">
        <v>188</v>
      </c>
      <c r="D9" s="174"/>
      <c r="E9" s="124">
        <v>185.52600000000001</v>
      </c>
      <c r="F9" s="125"/>
      <c r="G9" s="126"/>
      <c r="H9" s="127"/>
      <c r="I9" s="122"/>
      <c r="K9" s="122"/>
      <c r="M9" s="128" t="s">
        <v>188</v>
      </c>
      <c r="O9" s="110"/>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29" t="str">
        <f>C8</f>
        <v>Odkopávky pro silnice v hor. 3 od 100 m3</v>
      </c>
      <c r="BE9" s="119"/>
      <c r="BF9" s="119"/>
      <c r="BG9" s="119"/>
      <c r="BH9" s="119"/>
      <c r="BI9" s="119"/>
      <c r="BJ9" s="119"/>
      <c r="BK9" s="119"/>
    </row>
    <row r="10" spans="1:104" x14ac:dyDescent="0.2">
      <c r="A10" s="120"/>
      <c r="B10" s="121"/>
      <c r="C10" s="173" t="s">
        <v>189</v>
      </c>
      <c r="D10" s="174"/>
      <c r="E10" s="124">
        <v>188.5</v>
      </c>
      <c r="F10" s="125"/>
      <c r="G10" s="126"/>
      <c r="H10" s="127"/>
      <c r="I10" s="122"/>
      <c r="K10" s="122"/>
      <c r="M10" s="128" t="s">
        <v>189</v>
      </c>
      <c r="O10" s="110"/>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29" t="str">
        <f>C9</f>
        <v>515,35*0,36</v>
      </c>
      <c r="BE10" s="119"/>
      <c r="BF10" s="119"/>
      <c r="BG10" s="119"/>
      <c r="BH10" s="119"/>
      <c r="BI10" s="119"/>
      <c r="BJ10" s="119"/>
      <c r="BK10" s="119"/>
    </row>
    <row r="11" spans="1:104" x14ac:dyDescent="0.2">
      <c r="A11" s="111">
        <v>2</v>
      </c>
      <c r="B11" s="112" t="s">
        <v>190</v>
      </c>
      <c r="C11" s="113" t="s">
        <v>191</v>
      </c>
      <c r="D11" s="114" t="s">
        <v>107</v>
      </c>
      <c r="E11" s="115">
        <v>374.02600000000001</v>
      </c>
      <c r="F11" s="175"/>
      <c r="G11" s="116">
        <f>E11*F11</f>
        <v>0</v>
      </c>
      <c r="H11" s="117">
        <v>0</v>
      </c>
      <c r="I11" s="118">
        <f>E11*H11</f>
        <v>0</v>
      </c>
      <c r="J11" s="117">
        <v>0</v>
      </c>
      <c r="K11" s="118">
        <f>E11*J11</f>
        <v>0</v>
      </c>
      <c r="O11" s="110"/>
      <c r="Z11" s="119"/>
      <c r="AA11" s="119">
        <v>1</v>
      </c>
      <c r="AB11" s="119">
        <v>1</v>
      </c>
      <c r="AC11" s="119">
        <v>1</v>
      </c>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CA11" s="119">
        <v>1</v>
      </c>
      <c r="CB11" s="119">
        <v>1</v>
      </c>
      <c r="CZ11" s="77">
        <v>1</v>
      </c>
    </row>
    <row r="12" spans="1:104" x14ac:dyDescent="0.2">
      <c r="A12" s="120"/>
      <c r="B12" s="121"/>
      <c r="C12" s="173" t="s">
        <v>188</v>
      </c>
      <c r="D12" s="174"/>
      <c r="E12" s="124">
        <v>185.52600000000001</v>
      </c>
      <c r="F12" s="125"/>
      <c r="G12" s="126"/>
      <c r="H12" s="127"/>
      <c r="I12" s="122"/>
      <c r="K12" s="122"/>
      <c r="M12" s="128" t="s">
        <v>188</v>
      </c>
      <c r="O12" s="110"/>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29" t="str">
        <f>C11</f>
        <v>Příplatek za lepivost - odkop. pro silnice v hor.3</v>
      </c>
      <c r="BE12" s="119"/>
      <c r="BF12" s="119"/>
      <c r="BG12" s="119"/>
      <c r="BH12" s="119"/>
      <c r="BI12" s="119"/>
      <c r="BJ12" s="119"/>
      <c r="BK12" s="119"/>
    </row>
    <row r="13" spans="1:104" x14ac:dyDescent="0.2">
      <c r="A13" s="120"/>
      <c r="B13" s="121"/>
      <c r="C13" s="173" t="s">
        <v>189</v>
      </c>
      <c r="D13" s="174"/>
      <c r="E13" s="124">
        <v>188.5</v>
      </c>
      <c r="F13" s="125"/>
      <c r="G13" s="126"/>
      <c r="H13" s="127"/>
      <c r="I13" s="122"/>
      <c r="K13" s="122"/>
      <c r="M13" s="128" t="s">
        <v>189</v>
      </c>
      <c r="O13" s="110"/>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29" t="str">
        <f>C12</f>
        <v>515,35*0,36</v>
      </c>
      <c r="BE13" s="119"/>
      <c r="BF13" s="119"/>
      <c r="BG13" s="119"/>
      <c r="BH13" s="119"/>
      <c r="BI13" s="119"/>
      <c r="BJ13" s="119"/>
      <c r="BK13" s="119"/>
    </row>
    <row r="14" spans="1:104" x14ac:dyDescent="0.2">
      <c r="A14" s="111">
        <v>3</v>
      </c>
      <c r="B14" s="112" t="s">
        <v>192</v>
      </c>
      <c r="C14" s="113" t="s">
        <v>193</v>
      </c>
      <c r="D14" s="114" t="s">
        <v>107</v>
      </c>
      <c r="E14" s="115">
        <v>374.02600000000001</v>
      </c>
      <c r="F14" s="175"/>
      <c r="G14" s="116">
        <f>E14*F14</f>
        <v>0</v>
      </c>
      <c r="H14" s="117">
        <v>0</v>
      </c>
      <c r="I14" s="118">
        <f>E14*H14</f>
        <v>0</v>
      </c>
      <c r="J14" s="117">
        <v>0</v>
      </c>
      <c r="K14" s="118">
        <f>E14*J14</f>
        <v>0</v>
      </c>
      <c r="O14" s="110"/>
      <c r="Z14" s="119"/>
      <c r="AA14" s="119">
        <v>1</v>
      </c>
      <c r="AB14" s="119">
        <v>1</v>
      </c>
      <c r="AC14" s="119">
        <v>1</v>
      </c>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CA14" s="119">
        <v>1</v>
      </c>
      <c r="CB14" s="119">
        <v>1</v>
      </c>
      <c r="CZ14" s="77">
        <v>1</v>
      </c>
    </row>
    <row r="15" spans="1:104" x14ac:dyDescent="0.2">
      <c r="A15" s="120"/>
      <c r="B15" s="121"/>
      <c r="C15" s="173" t="s">
        <v>188</v>
      </c>
      <c r="D15" s="174"/>
      <c r="E15" s="124">
        <v>185.52600000000001</v>
      </c>
      <c r="F15" s="125"/>
      <c r="G15" s="126"/>
      <c r="H15" s="127"/>
      <c r="I15" s="122"/>
      <c r="K15" s="122"/>
      <c r="M15" s="128" t="s">
        <v>188</v>
      </c>
      <c r="O15" s="110"/>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29" t="str">
        <f>C14</f>
        <v>Vodorovné přemístění výkopku z hor.1-4 do 10000 m</v>
      </c>
      <c r="BE15" s="119"/>
      <c r="BF15" s="119"/>
      <c r="BG15" s="119"/>
      <c r="BH15" s="119"/>
      <c r="BI15" s="119"/>
      <c r="BJ15" s="119"/>
      <c r="BK15" s="119"/>
    </row>
    <row r="16" spans="1:104" x14ac:dyDescent="0.2">
      <c r="A16" s="120"/>
      <c r="B16" s="121"/>
      <c r="C16" s="173" t="s">
        <v>189</v>
      </c>
      <c r="D16" s="174"/>
      <c r="E16" s="124">
        <v>188.5</v>
      </c>
      <c r="F16" s="125"/>
      <c r="G16" s="126"/>
      <c r="H16" s="127"/>
      <c r="I16" s="122"/>
      <c r="K16" s="122"/>
      <c r="M16" s="128" t="s">
        <v>189</v>
      </c>
      <c r="O16" s="110"/>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29" t="str">
        <f>C15</f>
        <v>515,35*0,36</v>
      </c>
      <c r="BE16" s="119"/>
      <c r="BF16" s="119"/>
      <c r="BG16" s="119"/>
      <c r="BH16" s="119"/>
      <c r="BI16" s="119"/>
      <c r="BJ16" s="119"/>
      <c r="BK16" s="119"/>
    </row>
    <row r="17" spans="1:104" x14ac:dyDescent="0.2">
      <c r="A17" s="120"/>
      <c r="B17" s="121"/>
      <c r="C17" s="173" t="s">
        <v>194</v>
      </c>
      <c r="D17" s="174"/>
      <c r="E17" s="124">
        <v>0</v>
      </c>
      <c r="F17" s="125"/>
      <c r="G17" s="126"/>
      <c r="H17" s="127"/>
      <c r="I17" s="122"/>
      <c r="K17" s="122"/>
      <c r="M17" s="128">
        <v>0</v>
      </c>
      <c r="O17" s="110"/>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29" t="str">
        <f>C16</f>
        <v>sanace tl.40cm:471,25*0,4</v>
      </c>
      <c r="BE17" s="119"/>
      <c r="BF17" s="119"/>
      <c r="BG17" s="119"/>
      <c r="BH17" s="119"/>
      <c r="BI17" s="119"/>
      <c r="BJ17" s="119"/>
      <c r="BK17" s="119"/>
    </row>
    <row r="18" spans="1:104" x14ac:dyDescent="0.2">
      <c r="A18" s="111">
        <v>4</v>
      </c>
      <c r="B18" s="112" t="s">
        <v>195</v>
      </c>
      <c r="C18" s="113" t="s">
        <v>196</v>
      </c>
      <c r="D18" s="114" t="s">
        <v>107</v>
      </c>
      <c r="E18" s="115">
        <v>397.476</v>
      </c>
      <c r="F18" s="175"/>
      <c r="G18" s="116">
        <f>E18*F18</f>
        <v>0</v>
      </c>
      <c r="H18" s="117">
        <v>0</v>
      </c>
      <c r="I18" s="118">
        <f>E18*H18</f>
        <v>0</v>
      </c>
      <c r="J18" s="117">
        <v>0</v>
      </c>
      <c r="K18" s="118">
        <f>E18*J18</f>
        <v>0</v>
      </c>
      <c r="O18" s="110"/>
      <c r="Z18" s="119"/>
      <c r="AA18" s="119">
        <v>1</v>
      </c>
      <c r="AB18" s="119">
        <v>1</v>
      </c>
      <c r="AC18" s="119">
        <v>1</v>
      </c>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CA18" s="119">
        <v>1</v>
      </c>
      <c r="CB18" s="119">
        <v>1</v>
      </c>
      <c r="CZ18" s="77">
        <v>1</v>
      </c>
    </row>
    <row r="19" spans="1:104" x14ac:dyDescent="0.2">
      <c r="A19" s="120"/>
      <c r="B19" s="121"/>
      <c r="C19" s="173" t="s">
        <v>197</v>
      </c>
      <c r="D19" s="174"/>
      <c r="E19" s="124">
        <v>374.02600000000001</v>
      </c>
      <c r="F19" s="125"/>
      <c r="G19" s="126"/>
      <c r="H19" s="127"/>
      <c r="I19" s="122"/>
      <c r="K19" s="122"/>
      <c r="M19" s="128" t="s">
        <v>197</v>
      </c>
      <c r="O19" s="110"/>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29" t="str">
        <f>C18</f>
        <v>Nakládání výkopku z hor.1-4 v množství od 100 m3</v>
      </c>
      <c r="BE19" s="119"/>
      <c r="BF19" s="119"/>
      <c r="BG19" s="119"/>
      <c r="BH19" s="119"/>
      <c r="BI19" s="119"/>
      <c r="BJ19" s="119"/>
      <c r="BK19" s="119"/>
    </row>
    <row r="20" spans="1:104" x14ac:dyDescent="0.2">
      <c r="A20" s="120"/>
      <c r="B20" s="121"/>
      <c r="C20" s="173" t="s">
        <v>198</v>
      </c>
      <c r="D20" s="174"/>
      <c r="E20" s="124">
        <v>23.45</v>
      </c>
      <c r="F20" s="125"/>
      <c r="G20" s="126"/>
      <c r="H20" s="127"/>
      <c r="I20" s="122"/>
      <c r="K20" s="122"/>
      <c r="M20" s="128" t="s">
        <v>198</v>
      </c>
      <c r="O20" s="110"/>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29" t="str">
        <f>C19</f>
        <v>Odkop:374,026</v>
      </c>
      <c r="BE20" s="119"/>
      <c r="BF20" s="119"/>
      <c r="BG20" s="119"/>
      <c r="BH20" s="119"/>
      <c r="BI20" s="119"/>
      <c r="BJ20" s="119"/>
      <c r="BK20" s="119"/>
    </row>
    <row r="21" spans="1:104" x14ac:dyDescent="0.2">
      <c r="A21" s="111">
        <v>5</v>
      </c>
      <c r="B21" s="112" t="s">
        <v>199</v>
      </c>
      <c r="C21" s="113" t="s">
        <v>200</v>
      </c>
      <c r="D21" s="114" t="s">
        <v>107</v>
      </c>
      <c r="E21" s="115">
        <v>350.57600000000002</v>
      </c>
      <c r="F21" s="175"/>
      <c r="G21" s="116">
        <f>E21*F21</f>
        <v>0</v>
      </c>
      <c r="H21" s="117">
        <v>0</v>
      </c>
      <c r="I21" s="118">
        <f>E21*H21</f>
        <v>0</v>
      </c>
      <c r="J21" s="117">
        <v>0</v>
      </c>
      <c r="K21" s="118">
        <f>E21*J21</f>
        <v>0</v>
      </c>
      <c r="O21" s="110"/>
      <c r="Z21" s="119"/>
      <c r="AA21" s="119">
        <v>1</v>
      </c>
      <c r="AB21" s="119">
        <v>1</v>
      </c>
      <c r="AC21" s="119">
        <v>1</v>
      </c>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CA21" s="119">
        <v>1</v>
      </c>
      <c r="CB21" s="119">
        <v>1</v>
      </c>
      <c r="CZ21" s="77">
        <v>1</v>
      </c>
    </row>
    <row r="22" spans="1:104" x14ac:dyDescent="0.2">
      <c r="A22" s="120"/>
      <c r="B22" s="121"/>
      <c r="C22" s="173" t="s">
        <v>201</v>
      </c>
      <c r="D22" s="174"/>
      <c r="E22" s="124">
        <v>350.57600000000002</v>
      </c>
      <c r="F22" s="125"/>
      <c r="G22" s="126"/>
      <c r="H22" s="127"/>
      <c r="I22" s="122"/>
      <c r="K22" s="122"/>
      <c r="M22" s="128" t="s">
        <v>201</v>
      </c>
      <c r="O22" s="110"/>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29" t="str">
        <f>C21</f>
        <v>Uložení sypaniny na skl.-sypanina na výšku přes 2m</v>
      </c>
      <c r="BE22" s="119"/>
      <c r="BF22" s="119"/>
      <c r="BG22" s="119"/>
      <c r="BH22" s="119"/>
      <c r="BI22" s="119"/>
      <c r="BJ22" s="119"/>
      <c r="BK22" s="119"/>
    </row>
    <row r="23" spans="1:104" x14ac:dyDescent="0.2">
      <c r="A23" s="111">
        <v>6</v>
      </c>
      <c r="B23" s="112" t="s">
        <v>202</v>
      </c>
      <c r="C23" s="113" t="s">
        <v>203</v>
      </c>
      <c r="D23" s="114" t="s">
        <v>107</v>
      </c>
      <c r="E23" s="115">
        <v>23.45</v>
      </c>
      <c r="F23" s="175"/>
      <c r="G23" s="116">
        <f>E23*F23</f>
        <v>0</v>
      </c>
      <c r="H23" s="117">
        <v>0</v>
      </c>
      <c r="I23" s="118">
        <f>E23*H23</f>
        <v>0</v>
      </c>
      <c r="J23" s="117">
        <v>0</v>
      </c>
      <c r="K23" s="118">
        <f>E23*J23</f>
        <v>0</v>
      </c>
      <c r="O23" s="110"/>
      <c r="Z23" s="119"/>
      <c r="AA23" s="119">
        <v>1</v>
      </c>
      <c r="AB23" s="119">
        <v>1</v>
      </c>
      <c r="AC23" s="119">
        <v>1</v>
      </c>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A23" s="119">
        <v>1</v>
      </c>
      <c r="CB23" s="119">
        <v>1</v>
      </c>
      <c r="CZ23" s="77">
        <v>1</v>
      </c>
    </row>
    <row r="24" spans="1:104" x14ac:dyDescent="0.2">
      <c r="A24" s="111">
        <v>7</v>
      </c>
      <c r="B24" s="112" t="s">
        <v>204</v>
      </c>
      <c r="C24" s="113" t="s">
        <v>205</v>
      </c>
      <c r="D24" s="114" t="s">
        <v>35</v>
      </c>
      <c r="E24" s="115">
        <v>986.6</v>
      </c>
      <c r="F24" s="175"/>
      <c r="G24" s="116">
        <f>E24*F24</f>
        <v>0</v>
      </c>
      <c r="H24" s="117">
        <v>0</v>
      </c>
      <c r="I24" s="118">
        <f>E24*H24</f>
        <v>0</v>
      </c>
      <c r="J24" s="117">
        <v>0</v>
      </c>
      <c r="K24" s="118">
        <f>E24*J24</f>
        <v>0</v>
      </c>
      <c r="O24" s="110"/>
      <c r="Z24" s="119"/>
      <c r="AA24" s="119">
        <v>1</v>
      </c>
      <c r="AB24" s="119">
        <v>1</v>
      </c>
      <c r="AC24" s="119">
        <v>1</v>
      </c>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CA24" s="119">
        <v>1</v>
      </c>
      <c r="CB24" s="119">
        <v>1</v>
      </c>
      <c r="CZ24" s="77">
        <v>1</v>
      </c>
    </row>
    <row r="25" spans="1:104" x14ac:dyDescent="0.2">
      <c r="A25" s="120"/>
      <c r="B25" s="121"/>
      <c r="C25" s="173" t="s">
        <v>206</v>
      </c>
      <c r="D25" s="174"/>
      <c r="E25" s="124">
        <v>515.35</v>
      </c>
      <c r="F25" s="125"/>
      <c r="G25" s="126"/>
      <c r="H25" s="127"/>
      <c r="I25" s="122"/>
      <c r="K25" s="122"/>
      <c r="M25" s="128" t="s">
        <v>206</v>
      </c>
      <c r="O25" s="110"/>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29" t="str">
        <f>C24</f>
        <v>Úprava pláně v zářezech v hor. 1-4, se zhutněním</v>
      </c>
      <c r="BE25" s="119"/>
      <c r="BF25" s="119"/>
      <c r="BG25" s="119"/>
      <c r="BH25" s="119"/>
      <c r="BI25" s="119"/>
      <c r="BJ25" s="119"/>
      <c r="BK25" s="119"/>
    </row>
    <row r="26" spans="1:104" x14ac:dyDescent="0.2">
      <c r="A26" s="120"/>
      <c r="B26" s="121"/>
      <c r="C26" s="173" t="s">
        <v>207</v>
      </c>
      <c r="D26" s="174"/>
      <c r="E26" s="124">
        <v>471.25</v>
      </c>
      <c r="F26" s="125"/>
      <c r="G26" s="126"/>
      <c r="H26" s="127"/>
      <c r="I26" s="122"/>
      <c r="K26" s="122"/>
      <c r="M26" s="128" t="s">
        <v>207</v>
      </c>
      <c r="O26" s="110"/>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29" t="str">
        <f>C25</f>
        <v>401+114,35</v>
      </c>
      <c r="BE26" s="119"/>
      <c r="BF26" s="119"/>
      <c r="BG26" s="119"/>
      <c r="BH26" s="119"/>
      <c r="BI26" s="119"/>
      <c r="BJ26" s="119"/>
      <c r="BK26" s="119"/>
    </row>
    <row r="27" spans="1:104" x14ac:dyDescent="0.2">
      <c r="A27" s="130" t="s">
        <v>36</v>
      </c>
      <c r="B27" s="131" t="s">
        <v>33</v>
      </c>
      <c r="C27" s="132" t="s">
        <v>34</v>
      </c>
      <c r="D27" s="133"/>
      <c r="E27" s="134"/>
      <c r="F27" s="134"/>
      <c r="G27" s="135">
        <f>SUM(G7:G26)</f>
        <v>0</v>
      </c>
      <c r="H27" s="136"/>
      <c r="I27" s="137">
        <f>SUM(I7:I26)</f>
        <v>0</v>
      </c>
      <c r="J27" s="138"/>
      <c r="K27" s="137">
        <f>SUM(K7:K26)</f>
        <v>0</v>
      </c>
      <c r="O27" s="110"/>
      <c r="X27" s="139">
        <f>K27</f>
        <v>0</v>
      </c>
      <c r="Y27" s="139">
        <f>I27</f>
        <v>0</v>
      </c>
      <c r="Z27" s="140">
        <f>G27</f>
        <v>0</v>
      </c>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41"/>
      <c r="BB27" s="141"/>
      <c r="BC27" s="141"/>
      <c r="BD27" s="141"/>
      <c r="BE27" s="141"/>
      <c r="BF27" s="141"/>
      <c r="BG27" s="119"/>
      <c r="BH27" s="119"/>
      <c r="BI27" s="119"/>
      <c r="BJ27" s="119"/>
      <c r="BK27" s="119"/>
    </row>
    <row r="28" spans="1:104" ht="14.25" customHeight="1" x14ac:dyDescent="0.2">
      <c r="A28" s="102" t="s">
        <v>32</v>
      </c>
      <c r="B28" s="103" t="s">
        <v>208</v>
      </c>
      <c r="C28" s="104" t="s">
        <v>209</v>
      </c>
      <c r="D28" s="105"/>
      <c r="E28" s="106"/>
      <c r="F28" s="106"/>
      <c r="G28" s="107"/>
      <c r="H28" s="108"/>
      <c r="I28" s="109"/>
      <c r="J28" s="108"/>
      <c r="K28" s="109"/>
      <c r="O28" s="110"/>
    </row>
    <row r="29" spans="1:104" x14ac:dyDescent="0.2">
      <c r="A29" s="111">
        <v>8</v>
      </c>
      <c r="B29" s="112" t="s">
        <v>210</v>
      </c>
      <c r="C29" s="113" t="s">
        <v>211</v>
      </c>
      <c r="D29" s="114" t="s">
        <v>35</v>
      </c>
      <c r="E29" s="115">
        <v>224.5</v>
      </c>
      <c r="F29" s="175"/>
      <c r="G29" s="116">
        <f t="shared" ref="G29:G35" si="0">E29*F29</f>
        <v>0</v>
      </c>
      <c r="H29" s="117">
        <v>0</v>
      </c>
      <c r="I29" s="118">
        <f t="shared" ref="I29:I35" si="1">E29*H29</f>
        <v>0</v>
      </c>
      <c r="J29" s="117">
        <v>0</v>
      </c>
      <c r="K29" s="118">
        <f t="shared" ref="K29:K35" si="2">E29*J29</f>
        <v>0</v>
      </c>
      <c r="O29" s="110"/>
      <c r="Z29" s="119"/>
      <c r="AA29" s="119">
        <v>1</v>
      </c>
      <c r="AB29" s="119">
        <v>1</v>
      </c>
      <c r="AC29" s="119">
        <v>1</v>
      </c>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CA29" s="119">
        <v>1</v>
      </c>
      <c r="CB29" s="119">
        <v>1</v>
      </c>
      <c r="CZ29" s="77">
        <v>1</v>
      </c>
    </row>
    <row r="30" spans="1:104" x14ac:dyDescent="0.2">
      <c r="A30" s="111">
        <v>9</v>
      </c>
      <c r="B30" s="112" t="s">
        <v>212</v>
      </c>
      <c r="C30" s="113" t="s">
        <v>213</v>
      </c>
      <c r="D30" s="114" t="s">
        <v>35</v>
      </c>
      <c r="E30" s="115">
        <v>224.5</v>
      </c>
      <c r="F30" s="175"/>
      <c r="G30" s="116">
        <f t="shared" si="0"/>
        <v>0</v>
      </c>
      <c r="H30" s="117">
        <v>0</v>
      </c>
      <c r="I30" s="118">
        <f t="shared" si="1"/>
        <v>0</v>
      </c>
      <c r="J30" s="117">
        <v>0</v>
      </c>
      <c r="K30" s="118">
        <f t="shared" si="2"/>
        <v>0</v>
      </c>
      <c r="O30" s="110"/>
      <c r="Z30" s="119"/>
      <c r="AA30" s="119">
        <v>1</v>
      </c>
      <c r="AB30" s="119">
        <v>1</v>
      </c>
      <c r="AC30" s="119">
        <v>1</v>
      </c>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CA30" s="119">
        <v>1</v>
      </c>
      <c r="CB30" s="119">
        <v>1</v>
      </c>
      <c r="CZ30" s="77">
        <v>1</v>
      </c>
    </row>
    <row r="31" spans="1:104" x14ac:dyDescent="0.2">
      <c r="A31" s="111">
        <v>10</v>
      </c>
      <c r="B31" s="112" t="s">
        <v>214</v>
      </c>
      <c r="C31" s="113" t="s">
        <v>215</v>
      </c>
      <c r="D31" s="114" t="s">
        <v>35</v>
      </c>
      <c r="E31" s="115">
        <v>224.5</v>
      </c>
      <c r="F31" s="175"/>
      <c r="G31" s="116">
        <f t="shared" si="0"/>
        <v>0</v>
      </c>
      <c r="H31" s="117">
        <v>0</v>
      </c>
      <c r="I31" s="118">
        <f t="shared" si="1"/>
        <v>0</v>
      </c>
      <c r="J31" s="117">
        <v>0</v>
      </c>
      <c r="K31" s="118">
        <f t="shared" si="2"/>
        <v>0</v>
      </c>
      <c r="O31" s="110"/>
      <c r="Z31" s="119"/>
      <c r="AA31" s="119">
        <v>1</v>
      </c>
      <c r="AB31" s="119">
        <v>1</v>
      </c>
      <c r="AC31" s="119">
        <v>1</v>
      </c>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CA31" s="119">
        <v>1</v>
      </c>
      <c r="CB31" s="119">
        <v>1</v>
      </c>
      <c r="CZ31" s="77">
        <v>1</v>
      </c>
    </row>
    <row r="32" spans="1:104" x14ac:dyDescent="0.2">
      <c r="A32" s="111">
        <v>11</v>
      </c>
      <c r="B32" s="112" t="s">
        <v>216</v>
      </c>
      <c r="C32" s="113" t="s">
        <v>217</v>
      </c>
      <c r="D32" s="114" t="s">
        <v>35</v>
      </c>
      <c r="E32" s="115">
        <v>224.5</v>
      </c>
      <c r="F32" s="175"/>
      <c r="G32" s="116">
        <f t="shared" si="0"/>
        <v>0</v>
      </c>
      <c r="H32" s="117">
        <v>0</v>
      </c>
      <c r="I32" s="118">
        <f t="shared" si="1"/>
        <v>0</v>
      </c>
      <c r="J32" s="117">
        <v>0</v>
      </c>
      <c r="K32" s="118">
        <f t="shared" si="2"/>
        <v>0</v>
      </c>
      <c r="O32" s="110"/>
      <c r="Z32" s="119"/>
      <c r="AA32" s="119">
        <v>1</v>
      </c>
      <c r="AB32" s="119">
        <v>1</v>
      </c>
      <c r="AC32" s="119">
        <v>1</v>
      </c>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CA32" s="119">
        <v>1</v>
      </c>
      <c r="CB32" s="119">
        <v>1</v>
      </c>
      <c r="CZ32" s="77">
        <v>1</v>
      </c>
    </row>
    <row r="33" spans="1:104" x14ac:dyDescent="0.2">
      <c r="A33" s="111">
        <v>12</v>
      </c>
      <c r="B33" s="112" t="s">
        <v>218</v>
      </c>
      <c r="C33" s="113" t="s">
        <v>219</v>
      </c>
      <c r="D33" s="114" t="s">
        <v>35</v>
      </c>
      <c r="E33" s="115">
        <v>224.5</v>
      </c>
      <c r="F33" s="175"/>
      <c r="G33" s="116">
        <f t="shared" si="0"/>
        <v>0</v>
      </c>
      <c r="H33" s="117">
        <v>0</v>
      </c>
      <c r="I33" s="118">
        <f t="shared" si="1"/>
        <v>0</v>
      </c>
      <c r="J33" s="117">
        <v>0</v>
      </c>
      <c r="K33" s="118">
        <f t="shared" si="2"/>
        <v>0</v>
      </c>
      <c r="O33" s="110"/>
      <c r="Z33" s="119"/>
      <c r="AA33" s="119">
        <v>1</v>
      </c>
      <c r="AB33" s="119">
        <v>1</v>
      </c>
      <c r="AC33" s="119">
        <v>1</v>
      </c>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CA33" s="119">
        <v>1</v>
      </c>
      <c r="CB33" s="119">
        <v>1</v>
      </c>
      <c r="CZ33" s="77">
        <v>1</v>
      </c>
    </row>
    <row r="34" spans="1:104" x14ac:dyDescent="0.2">
      <c r="A34" s="111">
        <v>13</v>
      </c>
      <c r="B34" s="112" t="s">
        <v>220</v>
      </c>
      <c r="C34" s="113" t="s">
        <v>221</v>
      </c>
      <c r="D34" s="114" t="s">
        <v>35</v>
      </c>
      <c r="E34" s="115">
        <v>224.5</v>
      </c>
      <c r="F34" s="175"/>
      <c r="G34" s="116">
        <f t="shared" si="0"/>
        <v>0</v>
      </c>
      <c r="H34" s="117">
        <v>0</v>
      </c>
      <c r="I34" s="118">
        <f t="shared" si="1"/>
        <v>0</v>
      </c>
      <c r="J34" s="117">
        <v>0</v>
      </c>
      <c r="K34" s="118">
        <f t="shared" si="2"/>
        <v>0</v>
      </c>
      <c r="O34" s="110"/>
      <c r="Z34" s="119"/>
      <c r="AA34" s="119">
        <v>1</v>
      </c>
      <c r="AB34" s="119">
        <v>1</v>
      </c>
      <c r="AC34" s="119">
        <v>1</v>
      </c>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CA34" s="119">
        <v>1</v>
      </c>
      <c r="CB34" s="119">
        <v>1</v>
      </c>
      <c r="CZ34" s="77">
        <v>1</v>
      </c>
    </row>
    <row r="35" spans="1:104" x14ac:dyDescent="0.2">
      <c r="A35" s="111">
        <v>14</v>
      </c>
      <c r="B35" s="112" t="s">
        <v>222</v>
      </c>
      <c r="C35" s="113" t="s">
        <v>223</v>
      </c>
      <c r="D35" s="114" t="s">
        <v>224</v>
      </c>
      <c r="E35" s="115">
        <v>35.92</v>
      </c>
      <c r="F35" s="175"/>
      <c r="G35" s="116">
        <f t="shared" si="0"/>
        <v>0</v>
      </c>
      <c r="H35" s="117">
        <v>9.9999999999944599E-4</v>
      </c>
      <c r="I35" s="118">
        <f t="shared" si="1"/>
        <v>3.59199999999801E-2</v>
      </c>
      <c r="J35" s="117"/>
      <c r="K35" s="118">
        <f t="shared" si="2"/>
        <v>0</v>
      </c>
      <c r="O35" s="110"/>
      <c r="Z35" s="119"/>
      <c r="AA35" s="119">
        <v>3</v>
      </c>
      <c r="AB35" s="119">
        <v>1</v>
      </c>
      <c r="AC35" s="119">
        <v>572410</v>
      </c>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CA35" s="119">
        <v>3</v>
      </c>
      <c r="CB35" s="119">
        <v>1</v>
      </c>
      <c r="CZ35" s="77">
        <v>1</v>
      </c>
    </row>
    <row r="36" spans="1:104" x14ac:dyDescent="0.2">
      <c r="A36" s="120"/>
      <c r="B36" s="121"/>
      <c r="C36" s="173" t="s">
        <v>225</v>
      </c>
      <c r="D36" s="174"/>
      <c r="E36" s="124">
        <v>22.45</v>
      </c>
      <c r="F36" s="125"/>
      <c r="G36" s="126"/>
      <c r="H36" s="127"/>
      <c r="I36" s="122"/>
      <c r="K36" s="122"/>
      <c r="M36" s="128" t="s">
        <v>225</v>
      </c>
      <c r="O36" s="110"/>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29" t="str">
        <f>C35</f>
        <v>Směs travní parková II. mírná zátěž PROFI</v>
      </c>
      <c r="BE36" s="119"/>
      <c r="BF36" s="119"/>
      <c r="BG36" s="119"/>
      <c r="BH36" s="119"/>
      <c r="BI36" s="119"/>
      <c r="BJ36" s="119"/>
      <c r="BK36" s="119"/>
    </row>
    <row r="37" spans="1:104" x14ac:dyDescent="0.2">
      <c r="A37" s="120"/>
      <c r="B37" s="121"/>
      <c r="C37" s="173" t="s">
        <v>226</v>
      </c>
      <c r="D37" s="174"/>
      <c r="E37" s="124">
        <v>13.47</v>
      </c>
      <c r="F37" s="125"/>
      <c r="G37" s="126"/>
      <c r="H37" s="127"/>
      <c r="I37" s="122"/>
      <c r="K37" s="122"/>
      <c r="M37" s="128" t="s">
        <v>226</v>
      </c>
      <c r="O37" s="110"/>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29" t="str">
        <f>C36</f>
        <v>úsek č. 1-první osetí - spotřeba 100g/m2:224,5000*100/1000</v>
      </c>
      <c r="BE37" s="119"/>
      <c r="BF37" s="119"/>
      <c r="BG37" s="119"/>
      <c r="BH37" s="119"/>
      <c r="BI37" s="119"/>
      <c r="BJ37" s="119"/>
      <c r="BK37" s="119"/>
    </row>
    <row r="38" spans="1:104" x14ac:dyDescent="0.2">
      <c r="A38" s="111">
        <v>15</v>
      </c>
      <c r="B38" s="112" t="s">
        <v>227</v>
      </c>
      <c r="C38" s="113" t="s">
        <v>228</v>
      </c>
      <c r="D38" s="114" t="s">
        <v>107</v>
      </c>
      <c r="E38" s="115">
        <v>22.5</v>
      </c>
      <c r="F38" s="175"/>
      <c r="G38" s="116">
        <f>E38*F38</f>
        <v>0</v>
      </c>
      <c r="H38" s="117">
        <v>1.6700000000000701</v>
      </c>
      <c r="I38" s="118">
        <f>E38*H38</f>
        <v>37.57500000000158</v>
      </c>
      <c r="J38" s="117"/>
      <c r="K38" s="118">
        <f>E38*J38</f>
        <v>0</v>
      </c>
      <c r="O38" s="110"/>
      <c r="Z38" s="119"/>
      <c r="AA38" s="119">
        <v>3</v>
      </c>
      <c r="AB38" s="119">
        <v>10</v>
      </c>
      <c r="AC38" s="119">
        <v>10364200</v>
      </c>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CA38" s="119">
        <v>3</v>
      </c>
      <c r="CB38" s="119">
        <v>10</v>
      </c>
      <c r="CZ38" s="77">
        <v>1</v>
      </c>
    </row>
    <row r="39" spans="1:104" x14ac:dyDescent="0.2">
      <c r="A39" s="130" t="s">
        <v>36</v>
      </c>
      <c r="B39" s="131" t="s">
        <v>208</v>
      </c>
      <c r="C39" s="132" t="s">
        <v>209</v>
      </c>
      <c r="D39" s="133"/>
      <c r="E39" s="134"/>
      <c r="F39" s="134"/>
      <c r="G39" s="135">
        <f>SUM(G28:G38)</f>
        <v>0</v>
      </c>
      <c r="H39" s="136"/>
      <c r="I39" s="137">
        <f>SUM(I28:I38)</f>
        <v>37.610920000001563</v>
      </c>
      <c r="J39" s="138"/>
      <c r="K39" s="137">
        <f>SUM(K28:K38)</f>
        <v>0</v>
      </c>
      <c r="O39" s="110"/>
      <c r="X39" s="139">
        <f>K39</f>
        <v>0</v>
      </c>
      <c r="Y39" s="139">
        <f>I39</f>
        <v>37.610920000001563</v>
      </c>
      <c r="Z39" s="140">
        <f>G39</f>
        <v>0</v>
      </c>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41"/>
      <c r="BB39" s="141"/>
      <c r="BC39" s="141"/>
      <c r="BD39" s="141"/>
      <c r="BE39" s="141"/>
      <c r="BF39" s="141"/>
      <c r="BG39" s="119"/>
      <c r="BH39" s="119"/>
      <c r="BI39" s="119"/>
      <c r="BJ39" s="119"/>
      <c r="BK39" s="119"/>
    </row>
    <row r="40" spans="1:104" ht="14.25" customHeight="1" x14ac:dyDescent="0.2">
      <c r="A40" s="102" t="s">
        <v>32</v>
      </c>
      <c r="B40" s="103" t="s">
        <v>229</v>
      </c>
      <c r="C40" s="104" t="s">
        <v>230</v>
      </c>
      <c r="D40" s="105"/>
      <c r="E40" s="106"/>
      <c r="F40" s="106"/>
      <c r="G40" s="107"/>
      <c r="H40" s="108"/>
      <c r="I40" s="109"/>
      <c r="J40" s="108"/>
      <c r="K40" s="109"/>
      <c r="O40" s="110"/>
    </row>
    <row r="41" spans="1:104" x14ac:dyDescent="0.2">
      <c r="A41" s="111">
        <v>16</v>
      </c>
      <c r="B41" s="112" t="s">
        <v>231</v>
      </c>
      <c r="C41" s="113" t="s">
        <v>232</v>
      </c>
      <c r="D41" s="114" t="s">
        <v>35</v>
      </c>
      <c r="E41" s="115">
        <v>942.5</v>
      </c>
      <c r="F41" s="175"/>
      <c r="G41" s="116">
        <f>E41*F41</f>
        <v>0</v>
      </c>
      <c r="H41" s="117">
        <v>0.42999999999983601</v>
      </c>
      <c r="I41" s="118">
        <f>E41*H41</f>
        <v>405.27499999984542</v>
      </c>
      <c r="J41" s="117">
        <v>0</v>
      </c>
      <c r="K41" s="118">
        <f>E41*J41</f>
        <v>0</v>
      </c>
      <c r="O41" s="110"/>
      <c r="Z41" s="119"/>
      <c r="AA41" s="119">
        <v>1</v>
      </c>
      <c r="AB41" s="119">
        <v>1</v>
      </c>
      <c r="AC41" s="119">
        <v>1</v>
      </c>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CA41" s="119">
        <v>1</v>
      </c>
      <c r="CB41" s="119">
        <v>1</v>
      </c>
      <c r="CZ41" s="77">
        <v>1</v>
      </c>
    </row>
    <row r="42" spans="1:104" x14ac:dyDescent="0.2">
      <c r="A42" s="120"/>
      <c r="B42" s="121"/>
      <c r="C42" s="170" t="s">
        <v>233</v>
      </c>
      <c r="D42" s="171"/>
      <c r="E42" s="171"/>
      <c r="F42" s="171"/>
      <c r="G42" s="172"/>
      <c r="I42" s="122"/>
      <c r="K42" s="122"/>
      <c r="L42" s="123" t="s">
        <v>233</v>
      </c>
      <c r="O42" s="110"/>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row>
    <row r="43" spans="1:104" x14ac:dyDescent="0.2">
      <c r="A43" s="120"/>
      <c r="B43" s="121"/>
      <c r="C43" s="173" t="s">
        <v>234</v>
      </c>
      <c r="D43" s="174"/>
      <c r="E43" s="124">
        <v>942.5</v>
      </c>
      <c r="F43" s="125"/>
      <c r="G43" s="126"/>
      <c r="H43" s="127"/>
      <c r="I43" s="122"/>
      <c r="K43" s="122"/>
      <c r="M43" s="128" t="s">
        <v>234</v>
      </c>
      <c r="O43" s="110"/>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29" t="str">
        <f>C42</f>
        <v>sanace 40 cm - 2vrstvy dle výsledku zkoušky na pláni</v>
      </c>
      <c r="BE43" s="119"/>
      <c r="BF43" s="119"/>
      <c r="BG43" s="119"/>
      <c r="BH43" s="119"/>
      <c r="BI43" s="119"/>
      <c r="BJ43" s="119"/>
      <c r="BK43" s="119"/>
    </row>
    <row r="44" spans="1:104" x14ac:dyDescent="0.2">
      <c r="A44" s="120"/>
      <c r="B44" s="121"/>
      <c r="C44" s="173" t="s">
        <v>194</v>
      </c>
      <c r="D44" s="174"/>
      <c r="E44" s="124">
        <v>0</v>
      </c>
      <c r="F44" s="125"/>
      <c r="G44" s="126"/>
      <c r="H44" s="127"/>
      <c r="I44" s="122"/>
      <c r="K44" s="122"/>
      <c r="M44" s="128">
        <v>0</v>
      </c>
      <c r="O44" s="110"/>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29" t="str">
        <f>C43</f>
        <v>471,25*2</v>
      </c>
      <c r="BE44" s="119"/>
      <c r="BF44" s="119"/>
      <c r="BG44" s="119"/>
      <c r="BH44" s="119"/>
      <c r="BI44" s="119"/>
      <c r="BJ44" s="119"/>
      <c r="BK44" s="119"/>
    </row>
    <row r="45" spans="1:104" x14ac:dyDescent="0.2">
      <c r="A45" s="111">
        <v>17</v>
      </c>
      <c r="B45" s="112" t="s">
        <v>235</v>
      </c>
      <c r="C45" s="113" t="s">
        <v>236</v>
      </c>
      <c r="D45" s="114" t="s">
        <v>35</v>
      </c>
      <c r="E45" s="115">
        <v>458.17500000000001</v>
      </c>
      <c r="F45" s="175"/>
      <c r="G45" s="116">
        <f>E45*F45</f>
        <v>0</v>
      </c>
      <c r="H45" s="117">
        <v>0.71644000000014796</v>
      </c>
      <c r="I45" s="118">
        <f>E45*H45</f>
        <v>328.25489700006779</v>
      </c>
      <c r="J45" s="117">
        <v>0</v>
      </c>
      <c r="K45" s="118">
        <f>E45*J45</f>
        <v>0</v>
      </c>
      <c r="O45" s="110"/>
      <c r="Z45" s="119"/>
      <c r="AA45" s="119">
        <v>1</v>
      </c>
      <c r="AB45" s="119">
        <v>1</v>
      </c>
      <c r="AC45" s="119">
        <v>1</v>
      </c>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CA45" s="119">
        <v>1</v>
      </c>
      <c r="CB45" s="119">
        <v>1</v>
      </c>
      <c r="CZ45" s="77">
        <v>1</v>
      </c>
    </row>
    <row r="46" spans="1:104" x14ac:dyDescent="0.2">
      <c r="A46" s="120"/>
      <c r="B46" s="121"/>
      <c r="C46" s="170" t="s">
        <v>237</v>
      </c>
      <c r="D46" s="171"/>
      <c r="E46" s="171"/>
      <c r="F46" s="171"/>
      <c r="G46" s="172"/>
      <c r="I46" s="122"/>
      <c r="K46" s="122"/>
      <c r="L46" s="123" t="s">
        <v>237</v>
      </c>
      <c r="O46" s="110"/>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row>
    <row r="47" spans="1:104" x14ac:dyDescent="0.2">
      <c r="A47" s="120"/>
      <c r="B47" s="121"/>
      <c r="C47" s="173" t="s">
        <v>238</v>
      </c>
      <c r="D47" s="174"/>
      <c r="E47" s="124">
        <v>458.17500000000001</v>
      </c>
      <c r="F47" s="125"/>
      <c r="G47" s="126"/>
      <c r="H47" s="127"/>
      <c r="I47" s="122"/>
      <c r="K47" s="122"/>
      <c r="M47" s="128" t="s">
        <v>238</v>
      </c>
      <c r="O47" s="110"/>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29" t="str">
        <f>C46</f>
        <v>hutnit ve 2 vrstvách</v>
      </c>
      <c r="BE47" s="119"/>
      <c r="BF47" s="119"/>
      <c r="BG47" s="119"/>
      <c r="BH47" s="119"/>
      <c r="BI47" s="119"/>
      <c r="BJ47" s="119"/>
      <c r="BK47" s="119"/>
    </row>
    <row r="48" spans="1:104" x14ac:dyDescent="0.2">
      <c r="A48" s="111">
        <v>18</v>
      </c>
      <c r="B48" s="112" t="s">
        <v>239</v>
      </c>
      <c r="C48" s="113" t="s">
        <v>240</v>
      </c>
      <c r="D48" s="114" t="s">
        <v>35</v>
      </c>
      <c r="E48" s="115">
        <v>515.35</v>
      </c>
      <c r="F48" s="175"/>
      <c r="G48" s="116">
        <f>E48*F48</f>
        <v>0</v>
      </c>
      <c r="H48" s="117">
        <v>0</v>
      </c>
      <c r="I48" s="118">
        <f>E48*H48</f>
        <v>0</v>
      </c>
      <c r="J48" s="117">
        <v>0</v>
      </c>
      <c r="K48" s="118">
        <f>E48*J48</f>
        <v>0</v>
      </c>
      <c r="O48" s="110"/>
      <c r="Z48" s="119"/>
      <c r="AA48" s="119">
        <v>1</v>
      </c>
      <c r="AB48" s="119">
        <v>1</v>
      </c>
      <c r="AC48" s="119">
        <v>1</v>
      </c>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CA48" s="119">
        <v>1</v>
      </c>
      <c r="CB48" s="119">
        <v>1</v>
      </c>
      <c r="CZ48" s="77">
        <v>1</v>
      </c>
    </row>
    <row r="49" spans="1:104" x14ac:dyDescent="0.2">
      <c r="A49" s="111">
        <v>19</v>
      </c>
      <c r="B49" s="112" t="s">
        <v>241</v>
      </c>
      <c r="C49" s="113" t="s">
        <v>242</v>
      </c>
      <c r="D49" s="114" t="s">
        <v>35</v>
      </c>
      <c r="E49" s="115">
        <v>515.35</v>
      </c>
      <c r="F49" s="175"/>
      <c r="G49" s="116">
        <f>E49*F49</f>
        <v>0</v>
      </c>
      <c r="H49" s="117">
        <v>2.29999999999952E-4</v>
      </c>
      <c r="I49" s="118">
        <f>E49*H49</f>
        <v>0.11853049999997527</v>
      </c>
      <c r="J49" s="117">
        <v>0</v>
      </c>
      <c r="K49" s="118">
        <f>E49*J49</f>
        <v>0</v>
      </c>
      <c r="O49" s="110"/>
      <c r="Z49" s="119"/>
      <c r="AA49" s="119">
        <v>1</v>
      </c>
      <c r="AB49" s="119">
        <v>1</v>
      </c>
      <c r="AC49" s="119">
        <v>1</v>
      </c>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CA49" s="119">
        <v>1</v>
      </c>
      <c r="CB49" s="119">
        <v>1</v>
      </c>
      <c r="CZ49" s="77">
        <v>1</v>
      </c>
    </row>
    <row r="50" spans="1:104" x14ac:dyDescent="0.2">
      <c r="A50" s="111">
        <v>20</v>
      </c>
      <c r="B50" s="112" t="s">
        <v>243</v>
      </c>
      <c r="C50" s="113" t="s">
        <v>244</v>
      </c>
      <c r="D50" s="114" t="s">
        <v>35</v>
      </c>
      <c r="E50" s="115">
        <v>566.88499999999999</v>
      </c>
      <c r="F50" s="175"/>
      <c r="G50" s="116">
        <f>E50*F50</f>
        <v>0</v>
      </c>
      <c r="H50" s="117">
        <v>3.00000000000189E-4</v>
      </c>
      <c r="I50" s="118">
        <f>E50*H50</f>
        <v>0.17006550000010714</v>
      </c>
      <c r="J50" s="117"/>
      <c r="K50" s="118">
        <f>E50*J50</f>
        <v>0</v>
      </c>
      <c r="O50" s="110"/>
      <c r="Z50" s="119"/>
      <c r="AA50" s="119">
        <v>3</v>
      </c>
      <c r="AB50" s="119">
        <v>1</v>
      </c>
      <c r="AC50" s="119" t="s">
        <v>243</v>
      </c>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CA50" s="119">
        <v>3</v>
      </c>
      <c r="CB50" s="119">
        <v>1</v>
      </c>
      <c r="CZ50" s="77">
        <v>1</v>
      </c>
    </row>
    <row r="51" spans="1:104" x14ac:dyDescent="0.2">
      <c r="A51" s="120"/>
      <c r="B51" s="121"/>
      <c r="C51" s="173" t="s">
        <v>245</v>
      </c>
      <c r="D51" s="174"/>
      <c r="E51" s="124">
        <v>566.88499999999999</v>
      </c>
      <c r="F51" s="125"/>
      <c r="G51" s="126"/>
      <c r="H51" s="127"/>
      <c r="I51" s="122"/>
      <c r="K51" s="122"/>
      <c r="M51" s="128" t="s">
        <v>245</v>
      </c>
      <c r="O51" s="110"/>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29" t="str">
        <f>C50</f>
        <v>Geotextilie netkaná - 300 g/m2</v>
      </c>
      <c r="BE51" s="119"/>
      <c r="BF51" s="119"/>
      <c r="BG51" s="119"/>
      <c r="BH51" s="119"/>
      <c r="BI51" s="119"/>
      <c r="BJ51" s="119"/>
      <c r="BK51" s="119"/>
    </row>
    <row r="52" spans="1:104" x14ac:dyDescent="0.2">
      <c r="A52" s="130" t="s">
        <v>36</v>
      </c>
      <c r="B52" s="131" t="s">
        <v>229</v>
      </c>
      <c r="C52" s="132" t="s">
        <v>230</v>
      </c>
      <c r="D52" s="133"/>
      <c r="E52" s="134"/>
      <c r="F52" s="134"/>
      <c r="G52" s="135">
        <f>SUM(G40:G51)</f>
        <v>0</v>
      </c>
      <c r="H52" s="136"/>
      <c r="I52" s="137">
        <f>SUM(I40:I51)</f>
        <v>733.81849299991336</v>
      </c>
      <c r="J52" s="138"/>
      <c r="K52" s="137">
        <f>SUM(K40:K51)</f>
        <v>0</v>
      </c>
      <c r="O52" s="110"/>
      <c r="X52" s="139">
        <f>K52</f>
        <v>0</v>
      </c>
      <c r="Y52" s="139">
        <f>I52</f>
        <v>733.81849299991336</v>
      </c>
      <c r="Z52" s="140">
        <f>G52</f>
        <v>0</v>
      </c>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41"/>
      <c r="BB52" s="141"/>
      <c r="BC52" s="141"/>
      <c r="BD52" s="141"/>
      <c r="BE52" s="141"/>
      <c r="BF52" s="141"/>
      <c r="BG52" s="119"/>
      <c r="BH52" s="119"/>
      <c r="BI52" s="119"/>
      <c r="BJ52" s="119"/>
      <c r="BK52" s="119"/>
    </row>
    <row r="53" spans="1:104" ht="14.25" customHeight="1" x14ac:dyDescent="0.2">
      <c r="A53" s="102" t="s">
        <v>32</v>
      </c>
      <c r="B53" s="103" t="s">
        <v>246</v>
      </c>
      <c r="C53" s="104" t="s">
        <v>247</v>
      </c>
      <c r="D53" s="105"/>
      <c r="E53" s="106"/>
      <c r="F53" s="106"/>
      <c r="G53" s="107"/>
      <c r="H53" s="108"/>
      <c r="I53" s="109"/>
      <c r="J53" s="108"/>
      <c r="K53" s="109"/>
      <c r="O53" s="110"/>
    </row>
    <row r="54" spans="1:104" x14ac:dyDescent="0.2">
      <c r="A54" s="111">
        <v>21</v>
      </c>
      <c r="B54" s="112" t="s">
        <v>248</v>
      </c>
      <c r="C54" s="113" t="s">
        <v>249</v>
      </c>
      <c r="D54" s="114" t="s">
        <v>35</v>
      </c>
      <c r="E54" s="115">
        <v>401</v>
      </c>
      <c r="F54" s="175"/>
      <c r="G54" s="116">
        <f>E54*F54</f>
        <v>0</v>
      </c>
      <c r="H54" s="117">
        <v>7.3899999999980495E-2</v>
      </c>
      <c r="I54" s="118">
        <f>E54*H54</f>
        <v>29.633899999992177</v>
      </c>
      <c r="J54" s="117">
        <v>0</v>
      </c>
      <c r="K54" s="118">
        <f>E54*J54</f>
        <v>0</v>
      </c>
      <c r="O54" s="110"/>
      <c r="Z54" s="119"/>
      <c r="AA54" s="119">
        <v>1</v>
      </c>
      <c r="AB54" s="119">
        <v>1</v>
      </c>
      <c r="AC54" s="119">
        <v>1</v>
      </c>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CA54" s="119">
        <v>1</v>
      </c>
      <c r="CB54" s="119">
        <v>1</v>
      </c>
      <c r="CZ54" s="77">
        <v>1</v>
      </c>
    </row>
    <row r="55" spans="1:104" x14ac:dyDescent="0.2">
      <c r="A55" s="120"/>
      <c r="B55" s="121"/>
      <c r="C55" s="170" t="s">
        <v>250</v>
      </c>
      <c r="D55" s="171"/>
      <c r="E55" s="171"/>
      <c r="F55" s="171"/>
      <c r="G55" s="172"/>
      <c r="I55" s="122"/>
      <c r="K55" s="122"/>
      <c r="L55" s="123" t="s">
        <v>250</v>
      </c>
      <c r="O55" s="110"/>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row>
    <row r="56" spans="1:104" ht="25.5" x14ac:dyDescent="0.2">
      <c r="A56" s="120"/>
      <c r="B56" s="121"/>
      <c r="C56" s="173" t="s">
        <v>251</v>
      </c>
      <c r="D56" s="174"/>
      <c r="E56" s="124">
        <v>401</v>
      </c>
      <c r="F56" s="125"/>
      <c r="G56" s="126"/>
      <c r="H56" s="127"/>
      <c r="I56" s="122"/>
      <c r="K56" s="122"/>
      <c r="M56" s="128" t="s">
        <v>251</v>
      </c>
      <c r="O56" s="110"/>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29" t="str">
        <f>C55</f>
        <v>položka obsahuje kladecí vrstvu DK fr. 4-8 mm + zásyp spar, dlažba ve specifikaci</v>
      </c>
      <c r="BE56" s="119"/>
      <c r="BF56" s="119"/>
      <c r="BG56" s="119"/>
      <c r="BH56" s="119"/>
      <c r="BI56" s="119"/>
      <c r="BJ56" s="119"/>
      <c r="BK56" s="119"/>
    </row>
    <row r="57" spans="1:104" x14ac:dyDescent="0.2">
      <c r="A57" s="111">
        <v>22</v>
      </c>
      <c r="B57" s="112" t="s">
        <v>252</v>
      </c>
      <c r="C57" s="113" t="s">
        <v>253</v>
      </c>
      <c r="D57" s="114" t="s">
        <v>58</v>
      </c>
      <c r="E57" s="115">
        <v>109.4</v>
      </c>
      <c r="F57" s="175"/>
      <c r="G57" s="116">
        <f>E57*F57</f>
        <v>0</v>
      </c>
      <c r="H57" s="117">
        <v>3.6000000000013799E-4</v>
      </c>
      <c r="I57" s="118">
        <f>E57*H57</f>
        <v>3.9384000000015094E-2</v>
      </c>
      <c r="J57" s="117">
        <v>0</v>
      </c>
      <c r="K57" s="118">
        <f>E57*J57</f>
        <v>0</v>
      </c>
      <c r="O57" s="110"/>
      <c r="Z57" s="119"/>
      <c r="AA57" s="119">
        <v>1</v>
      </c>
      <c r="AB57" s="119">
        <v>1</v>
      </c>
      <c r="AC57" s="119">
        <v>1</v>
      </c>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CA57" s="119">
        <v>1</v>
      </c>
      <c r="CB57" s="119">
        <v>1</v>
      </c>
      <c r="CZ57" s="77">
        <v>1</v>
      </c>
    </row>
    <row r="58" spans="1:104" x14ac:dyDescent="0.2">
      <c r="A58" s="111">
        <v>23</v>
      </c>
      <c r="B58" s="112" t="s">
        <v>254</v>
      </c>
      <c r="C58" s="113" t="s">
        <v>255</v>
      </c>
      <c r="D58" s="114" t="s">
        <v>58</v>
      </c>
      <c r="E58" s="115">
        <v>228.7</v>
      </c>
      <c r="F58" s="175"/>
      <c r="G58" s="116">
        <f>E58*F58</f>
        <v>0</v>
      </c>
      <c r="H58" s="117">
        <v>0.148740000000089</v>
      </c>
      <c r="I58" s="118">
        <f>E58*H58</f>
        <v>34.01683800002035</v>
      </c>
      <c r="J58" s="117">
        <v>0</v>
      </c>
      <c r="K58" s="118">
        <f>E58*J58</f>
        <v>0</v>
      </c>
      <c r="O58" s="110"/>
      <c r="Z58" s="119"/>
      <c r="AA58" s="119">
        <v>1</v>
      </c>
      <c r="AB58" s="119">
        <v>1</v>
      </c>
      <c r="AC58" s="119">
        <v>1</v>
      </c>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CA58" s="119">
        <v>1</v>
      </c>
      <c r="CB58" s="119">
        <v>1</v>
      </c>
      <c r="CZ58" s="77">
        <v>1</v>
      </c>
    </row>
    <row r="59" spans="1:104" x14ac:dyDescent="0.2">
      <c r="A59" s="120"/>
      <c r="B59" s="121"/>
      <c r="C59" s="173" t="s">
        <v>256</v>
      </c>
      <c r="D59" s="174"/>
      <c r="E59" s="124">
        <v>228.7</v>
      </c>
      <c r="F59" s="125"/>
      <c r="G59" s="126"/>
      <c r="H59" s="127"/>
      <c r="I59" s="122"/>
      <c r="K59" s="122"/>
      <c r="M59" s="128" t="s">
        <v>256</v>
      </c>
      <c r="O59" s="110"/>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29" t="str">
        <f>C58</f>
        <v>Osazení obrub.bet. s opěrou,lože z C 15/20</v>
      </c>
      <c r="BE59" s="119"/>
      <c r="BF59" s="119"/>
      <c r="BG59" s="119"/>
      <c r="BH59" s="119"/>
      <c r="BI59" s="119"/>
      <c r="BJ59" s="119"/>
      <c r="BK59" s="119"/>
    </row>
    <row r="60" spans="1:104" x14ac:dyDescent="0.2">
      <c r="A60" s="120"/>
      <c r="B60" s="121"/>
      <c r="C60" s="173" t="s">
        <v>257</v>
      </c>
      <c r="D60" s="174"/>
      <c r="E60" s="124">
        <v>0</v>
      </c>
      <c r="F60" s="125"/>
      <c r="G60" s="126"/>
      <c r="H60" s="127"/>
      <c r="I60" s="122"/>
      <c r="K60" s="122"/>
      <c r="M60" s="128" t="s">
        <v>257</v>
      </c>
      <c r="O60" s="110"/>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29" t="str">
        <f>C59</f>
        <v>silniční obrubník 15/25, 15/15, přechodové:145,7+83,0+0+0</v>
      </c>
      <c r="BE60" s="119"/>
      <c r="BF60" s="119"/>
      <c r="BG60" s="119"/>
      <c r="BH60" s="119"/>
      <c r="BI60" s="119"/>
      <c r="BJ60" s="119"/>
      <c r="BK60" s="119"/>
    </row>
    <row r="61" spans="1:104" ht="22.5" x14ac:dyDescent="0.2">
      <c r="A61" s="111">
        <v>24</v>
      </c>
      <c r="B61" s="112" t="s">
        <v>258</v>
      </c>
      <c r="C61" s="113" t="s">
        <v>259</v>
      </c>
      <c r="D61" s="114" t="s">
        <v>58</v>
      </c>
      <c r="E61" s="115">
        <v>109</v>
      </c>
      <c r="F61" s="175"/>
      <c r="G61" s="116">
        <f>E61*F61</f>
        <v>0</v>
      </c>
      <c r="H61" s="117">
        <v>0.15750000000002701</v>
      </c>
      <c r="I61" s="118">
        <f>E61*H61</f>
        <v>17.167500000002942</v>
      </c>
      <c r="J61" s="117">
        <v>0</v>
      </c>
      <c r="K61" s="118">
        <f>E61*J61</f>
        <v>0</v>
      </c>
      <c r="O61" s="110"/>
      <c r="Z61" s="119"/>
      <c r="AA61" s="119">
        <v>1</v>
      </c>
      <c r="AB61" s="119">
        <v>1</v>
      </c>
      <c r="AC61" s="119">
        <v>1</v>
      </c>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CA61" s="119">
        <v>1</v>
      </c>
      <c r="CB61" s="119">
        <v>1</v>
      </c>
      <c r="CZ61" s="77">
        <v>1</v>
      </c>
    </row>
    <row r="62" spans="1:104" x14ac:dyDescent="0.2">
      <c r="A62" s="120"/>
      <c r="B62" s="121"/>
      <c r="C62" s="170" t="s">
        <v>260</v>
      </c>
      <c r="D62" s="171"/>
      <c r="E62" s="171"/>
      <c r="F62" s="171"/>
      <c r="G62" s="172"/>
      <c r="I62" s="122"/>
      <c r="K62" s="122"/>
      <c r="L62" s="123" t="s">
        <v>260</v>
      </c>
      <c r="O62" s="110"/>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row>
    <row r="63" spans="1:104" x14ac:dyDescent="0.2">
      <c r="A63" s="111">
        <v>25</v>
      </c>
      <c r="B63" s="112" t="s">
        <v>261</v>
      </c>
      <c r="C63" s="113" t="s">
        <v>262</v>
      </c>
      <c r="D63" s="114" t="s">
        <v>76</v>
      </c>
      <c r="E63" s="115">
        <v>3.5625</v>
      </c>
      <c r="F63" s="175"/>
      <c r="G63" s="116">
        <f>E63*F63</f>
        <v>0</v>
      </c>
      <c r="H63" s="117">
        <v>1</v>
      </c>
      <c r="I63" s="118">
        <f>E63*H63</f>
        <v>3.5625</v>
      </c>
      <c r="J63" s="117"/>
      <c r="K63" s="118">
        <f>E63*J63</f>
        <v>0</v>
      </c>
      <c r="O63" s="110"/>
      <c r="Z63" s="119"/>
      <c r="AA63" s="119">
        <v>3</v>
      </c>
      <c r="AB63" s="119">
        <v>1</v>
      </c>
      <c r="AC63" s="119">
        <v>58380129</v>
      </c>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CA63" s="119">
        <v>3</v>
      </c>
      <c r="CB63" s="119">
        <v>1</v>
      </c>
      <c r="CZ63" s="77">
        <v>1</v>
      </c>
    </row>
    <row r="64" spans="1:104" x14ac:dyDescent="0.2">
      <c r="A64" s="120"/>
      <c r="B64" s="121"/>
      <c r="C64" s="170" t="s">
        <v>263</v>
      </c>
      <c r="D64" s="171"/>
      <c r="E64" s="171"/>
      <c r="F64" s="171"/>
      <c r="G64" s="172"/>
      <c r="I64" s="122"/>
      <c r="K64" s="122"/>
      <c r="L64" s="123" t="s">
        <v>263</v>
      </c>
      <c r="O64" s="110"/>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row>
    <row r="65" spans="1:104" x14ac:dyDescent="0.2">
      <c r="A65" s="120"/>
      <c r="B65" s="121"/>
      <c r="C65" s="173" t="s">
        <v>264</v>
      </c>
      <c r="D65" s="174"/>
      <c r="E65" s="124">
        <v>3.5625</v>
      </c>
      <c r="F65" s="125"/>
      <c r="G65" s="126"/>
      <c r="H65" s="127"/>
      <c r="I65" s="122"/>
      <c r="K65" s="122"/>
      <c r="M65" s="128" t="s">
        <v>264</v>
      </c>
      <c r="O65" s="110"/>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29" t="str">
        <f>C64</f>
        <v>použity očištěné původní + 30% doplnění nové</v>
      </c>
      <c r="BE65" s="119"/>
      <c r="BF65" s="119"/>
      <c r="BG65" s="119"/>
      <c r="BH65" s="119"/>
      <c r="BI65" s="119"/>
      <c r="BJ65" s="119"/>
      <c r="BK65" s="119"/>
    </row>
    <row r="66" spans="1:104" x14ac:dyDescent="0.2">
      <c r="A66" s="111">
        <v>26</v>
      </c>
      <c r="B66" s="112" t="s">
        <v>265</v>
      </c>
      <c r="C66" s="113" t="s">
        <v>266</v>
      </c>
      <c r="D66" s="114" t="s">
        <v>51</v>
      </c>
      <c r="E66" s="115">
        <v>88</v>
      </c>
      <c r="F66" s="175"/>
      <c r="G66" s="116">
        <f>E66*F66</f>
        <v>0</v>
      </c>
      <c r="H66" s="117">
        <v>8.2099999999968504E-2</v>
      </c>
      <c r="I66" s="118">
        <f>E66*H66</f>
        <v>7.2247999999972281</v>
      </c>
      <c r="J66" s="117"/>
      <c r="K66" s="118">
        <f>E66*J66</f>
        <v>0</v>
      </c>
      <c r="O66" s="110"/>
      <c r="Z66" s="119"/>
      <c r="AA66" s="119">
        <v>3</v>
      </c>
      <c r="AB66" s="119">
        <v>1</v>
      </c>
      <c r="AC66" s="119">
        <v>59217472</v>
      </c>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CA66" s="119">
        <v>3</v>
      </c>
      <c r="CB66" s="119">
        <v>1</v>
      </c>
      <c r="CZ66" s="77">
        <v>1</v>
      </c>
    </row>
    <row r="67" spans="1:104" x14ac:dyDescent="0.2">
      <c r="A67" s="111">
        <v>27</v>
      </c>
      <c r="B67" s="112" t="s">
        <v>267</v>
      </c>
      <c r="C67" s="113" t="s">
        <v>268</v>
      </c>
      <c r="D67" s="114" t="s">
        <v>51</v>
      </c>
      <c r="E67" s="115">
        <v>153</v>
      </c>
      <c r="F67" s="175"/>
      <c r="G67" s="116">
        <f>E67*F67</f>
        <v>0</v>
      </c>
      <c r="H67" s="117">
        <v>4.8299999999983398E-2</v>
      </c>
      <c r="I67" s="118">
        <f>E67*H67</f>
        <v>7.3898999999974597</v>
      </c>
      <c r="J67" s="117"/>
      <c r="K67" s="118">
        <f>E67*J67</f>
        <v>0</v>
      </c>
      <c r="O67" s="110"/>
      <c r="Z67" s="119"/>
      <c r="AA67" s="119">
        <v>3</v>
      </c>
      <c r="AB67" s="119">
        <v>1</v>
      </c>
      <c r="AC67" s="119">
        <v>59217476</v>
      </c>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CA67" s="119">
        <v>3</v>
      </c>
      <c r="CB67" s="119">
        <v>1</v>
      </c>
      <c r="CZ67" s="77">
        <v>1</v>
      </c>
    </row>
    <row r="68" spans="1:104" ht="22.5" x14ac:dyDescent="0.2">
      <c r="A68" s="111">
        <v>28</v>
      </c>
      <c r="B68" s="112" t="s">
        <v>269</v>
      </c>
      <c r="C68" s="113" t="s">
        <v>270</v>
      </c>
      <c r="D68" s="114" t="s">
        <v>35</v>
      </c>
      <c r="E68" s="115">
        <v>421.05</v>
      </c>
      <c r="F68" s="175"/>
      <c r="G68" s="116">
        <f>E68*F68</f>
        <v>0</v>
      </c>
      <c r="H68" s="117">
        <v>0.144999999999982</v>
      </c>
      <c r="I68" s="118">
        <f>E68*H68</f>
        <v>61.052249999992426</v>
      </c>
      <c r="J68" s="117"/>
      <c r="K68" s="118">
        <f>E68*J68</f>
        <v>0</v>
      </c>
      <c r="O68" s="110"/>
      <c r="Z68" s="119"/>
      <c r="AA68" s="119">
        <v>3</v>
      </c>
      <c r="AB68" s="119">
        <v>1</v>
      </c>
      <c r="AC68" s="119" t="s">
        <v>269</v>
      </c>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CA68" s="119">
        <v>3</v>
      </c>
      <c r="CB68" s="119">
        <v>1</v>
      </c>
      <c r="CZ68" s="77">
        <v>1</v>
      </c>
    </row>
    <row r="69" spans="1:104" x14ac:dyDescent="0.2">
      <c r="A69" s="120"/>
      <c r="B69" s="121"/>
      <c r="C69" s="173" t="s">
        <v>271</v>
      </c>
      <c r="D69" s="174"/>
      <c r="E69" s="124">
        <v>421.05</v>
      </c>
      <c r="F69" s="125"/>
      <c r="G69" s="126"/>
      <c r="H69" s="127"/>
      <c r="I69" s="122"/>
      <c r="K69" s="122"/>
      <c r="M69" s="128" t="s">
        <v>271</v>
      </c>
      <c r="O69" s="110"/>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29" t="str">
        <f>C68</f>
        <v>Dlažba drenážní přírodní 17/20 x 17/20 x 8 cm vč. zásypu spar DKfr.2-5</v>
      </c>
      <c r="BE69" s="119"/>
      <c r="BF69" s="119"/>
      <c r="BG69" s="119"/>
      <c r="BH69" s="119"/>
      <c r="BI69" s="119"/>
      <c r="BJ69" s="119"/>
      <c r="BK69" s="119"/>
    </row>
    <row r="70" spans="1:104" x14ac:dyDescent="0.2">
      <c r="A70" s="130" t="s">
        <v>36</v>
      </c>
      <c r="B70" s="131" t="s">
        <v>246</v>
      </c>
      <c r="C70" s="132" t="s">
        <v>247</v>
      </c>
      <c r="D70" s="133"/>
      <c r="E70" s="134"/>
      <c r="F70" s="134"/>
      <c r="G70" s="135">
        <f>SUM(G53:G69)</f>
        <v>0</v>
      </c>
      <c r="H70" s="136"/>
      <c r="I70" s="137">
        <f>SUM(I53:I69)</f>
        <v>160.08707200000259</v>
      </c>
      <c r="J70" s="138"/>
      <c r="K70" s="137">
        <f>SUM(K53:K69)</f>
        <v>0</v>
      </c>
      <c r="O70" s="110"/>
      <c r="X70" s="139">
        <f>K70</f>
        <v>0</v>
      </c>
      <c r="Y70" s="139">
        <f>I70</f>
        <v>160.08707200000259</v>
      </c>
      <c r="Z70" s="140">
        <f>G70</f>
        <v>0</v>
      </c>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41"/>
      <c r="BB70" s="141"/>
      <c r="BC70" s="141"/>
      <c r="BD70" s="141"/>
      <c r="BE70" s="141"/>
      <c r="BF70" s="141"/>
      <c r="BG70" s="119"/>
      <c r="BH70" s="119"/>
      <c r="BI70" s="119"/>
      <c r="BJ70" s="119"/>
      <c r="BK70" s="119"/>
    </row>
    <row r="71" spans="1:104" ht="14.25" customHeight="1" x14ac:dyDescent="0.2">
      <c r="A71" s="102" t="s">
        <v>32</v>
      </c>
      <c r="B71" s="103" t="s">
        <v>272</v>
      </c>
      <c r="C71" s="104" t="s">
        <v>273</v>
      </c>
      <c r="D71" s="105"/>
      <c r="E71" s="106"/>
      <c r="F71" s="106"/>
      <c r="G71" s="107"/>
      <c r="H71" s="108"/>
      <c r="I71" s="109"/>
      <c r="J71" s="108"/>
      <c r="K71" s="109"/>
      <c r="O71" s="110"/>
    </row>
    <row r="72" spans="1:104" ht="22.5" x14ac:dyDescent="0.2">
      <c r="A72" s="111">
        <v>29</v>
      </c>
      <c r="B72" s="112" t="s">
        <v>274</v>
      </c>
      <c r="C72" s="113" t="s">
        <v>275</v>
      </c>
      <c r="D72" s="114" t="s">
        <v>58</v>
      </c>
      <c r="E72" s="115">
        <v>83.5</v>
      </c>
      <c r="F72" s="175"/>
      <c r="G72" s="116">
        <f>E72*F72</f>
        <v>0</v>
      </c>
      <c r="H72" s="117">
        <v>0</v>
      </c>
      <c r="I72" s="118">
        <f>E72*H72</f>
        <v>0</v>
      </c>
      <c r="J72" s="117">
        <v>0</v>
      </c>
      <c r="K72" s="118">
        <f>E72*J72</f>
        <v>0</v>
      </c>
      <c r="O72" s="110"/>
      <c r="Z72" s="119"/>
      <c r="AA72" s="119">
        <v>1</v>
      </c>
      <c r="AB72" s="119">
        <v>1</v>
      </c>
      <c r="AC72" s="119">
        <v>1</v>
      </c>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CA72" s="119">
        <v>1</v>
      </c>
      <c r="CB72" s="119">
        <v>1</v>
      </c>
      <c r="CZ72" s="77">
        <v>1</v>
      </c>
    </row>
    <row r="73" spans="1:104" ht="22.5" x14ac:dyDescent="0.2">
      <c r="A73" s="111">
        <v>30</v>
      </c>
      <c r="B73" s="112" t="s">
        <v>276</v>
      </c>
      <c r="C73" s="113" t="s">
        <v>277</v>
      </c>
      <c r="D73" s="114" t="s">
        <v>51</v>
      </c>
      <c r="E73" s="115">
        <v>3</v>
      </c>
      <c r="F73" s="175"/>
      <c r="G73" s="116">
        <f>E73*F73</f>
        <v>0</v>
      </c>
      <c r="H73" s="117">
        <v>0.14493999999990601</v>
      </c>
      <c r="I73" s="118">
        <f>E73*H73</f>
        <v>0.43481999999971799</v>
      </c>
      <c r="J73" s="117">
        <v>0</v>
      </c>
      <c r="K73" s="118">
        <f>E73*J73</f>
        <v>0</v>
      </c>
      <c r="O73" s="110"/>
      <c r="Z73" s="119"/>
      <c r="AA73" s="119">
        <v>1</v>
      </c>
      <c r="AB73" s="119">
        <v>1</v>
      </c>
      <c r="AC73" s="119">
        <v>1</v>
      </c>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CA73" s="119">
        <v>1</v>
      </c>
      <c r="CB73" s="119">
        <v>1</v>
      </c>
      <c r="CZ73" s="77">
        <v>1</v>
      </c>
    </row>
    <row r="74" spans="1:104" x14ac:dyDescent="0.2">
      <c r="A74" s="111">
        <v>31</v>
      </c>
      <c r="B74" s="112" t="s">
        <v>278</v>
      </c>
      <c r="C74" s="113" t="s">
        <v>279</v>
      </c>
      <c r="D74" s="114" t="s">
        <v>51</v>
      </c>
      <c r="E74" s="115">
        <v>3</v>
      </c>
      <c r="F74" s="175"/>
      <c r="G74" s="116">
        <f>E74*F74</f>
        <v>0</v>
      </c>
      <c r="H74" s="117">
        <v>9.3600000000009197E-3</v>
      </c>
      <c r="I74" s="118">
        <f>E74*H74</f>
        <v>2.8080000000002759E-2</v>
      </c>
      <c r="J74" s="117">
        <v>0</v>
      </c>
      <c r="K74" s="118">
        <f>E74*J74</f>
        <v>0</v>
      </c>
      <c r="O74" s="110"/>
      <c r="Z74" s="119"/>
      <c r="AA74" s="119">
        <v>1</v>
      </c>
      <c r="AB74" s="119">
        <v>1</v>
      </c>
      <c r="AC74" s="119">
        <v>1</v>
      </c>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CA74" s="119">
        <v>1</v>
      </c>
      <c r="CB74" s="119">
        <v>1</v>
      </c>
      <c r="CZ74" s="77">
        <v>1</v>
      </c>
    </row>
    <row r="75" spans="1:104" x14ac:dyDescent="0.2">
      <c r="A75" s="111">
        <v>32</v>
      </c>
      <c r="B75" s="112" t="s">
        <v>280</v>
      </c>
      <c r="C75" s="113" t="s">
        <v>281</v>
      </c>
      <c r="D75" s="114" t="s">
        <v>113</v>
      </c>
      <c r="E75" s="115">
        <v>3</v>
      </c>
      <c r="F75" s="175"/>
      <c r="G75" s="116">
        <f>E75*F75</f>
        <v>0</v>
      </c>
      <c r="H75" s="117">
        <v>0</v>
      </c>
      <c r="I75" s="118">
        <f>E75*H75</f>
        <v>0</v>
      </c>
      <c r="J75" s="117"/>
      <c r="K75" s="118">
        <f>E75*J75</f>
        <v>0</v>
      </c>
      <c r="O75" s="110"/>
      <c r="Z75" s="119"/>
      <c r="AA75" s="119">
        <v>12</v>
      </c>
      <c r="AB75" s="119">
        <v>0</v>
      </c>
      <c r="AC75" s="119">
        <v>56</v>
      </c>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CA75" s="119">
        <v>12</v>
      </c>
      <c r="CB75" s="119">
        <v>0</v>
      </c>
      <c r="CZ75" s="77">
        <v>1</v>
      </c>
    </row>
    <row r="76" spans="1:104" x14ac:dyDescent="0.2">
      <c r="A76" s="120"/>
      <c r="B76" s="121"/>
      <c r="C76" s="170"/>
      <c r="D76" s="171"/>
      <c r="E76" s="171"/>
      <c r="F76" s="171"/>
      <c r="G76" s="172"/>
      <c r="I76" s="122"/>
      <c r="K76" s="122"/>
      <c r="L76" s="123"/>
      <c r="O76" s="110"/>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row>
    <row r="77" spans="1:104" x14ac:dyDescent="0.2">
      <c r="A77" s="111">
        <v>33</v>
      </c>
      <c r="B77" s="112" t="s">
        <v>282</v>
      </c>
      <c r="C77" s="113" t="s">
        <v>283</v>
      </c>
      <c r="D77" s="114" t="s">
        <v>51</v>
      </c>
      <c r="E77" s="115">
        <v>3</v>
      </c>
      <c r="F77" s="175"/>
      <c r="G77" s="116">
        <f>E77*F77</f>
        <v>0</v>
      </c>
      <c r="H77" s="117">
        <v>0</v>
      </c>
      <c r="I77" s="118">
        <f>E77*H77</f>
        <v>0</v>
      </c>
      <c r="J77" s="117"/>
      <c r="K77" s="118">
        <f>E77*J77</f>
        <v>0</v>
      </c>
      <c r="O77" s="110"/>
      <c r="Z77" s="119"/>
      <c r="AA77" s="119">
        <v>12</v>
      </c>
      <c r="AB77" s="119">
        <v>0</v>
      </c>
      <c r="AC77" s="119">
        <v>57</v>
      </c>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CA77" s="119">
        <v>12</v>
      </c>
      <c r="CB77" s="119">
        <v>0</v>
      </c>
      <c r="CZ77" s="77">
        <v>1</v>
      </c>
    </row>
    <row r="78" spans="1:104" x14ac:dyDescent="0.2">
      <c r="A78" s="111">
        <v>34</v>
      </c>
      <c r="B78" s="112" t="s">
        <v>284</v>
      </c>
      <c r="C78" s="113" t="s">
        <v>285</v>
      </c>
      <c r="D78" s="114" t="s">
        <v>58</v>
      </c>
      <c r="E78" s="115">
        <v>87.674999999999997</v>
      </c>
      <c r="F78" s="175"/>
      <c r="G78" s="116">
        <f>E78*F78</f>
        <v>0</v>
      </c>
      <c r="H78" s="117">
        <v>9.6000000000007202E-4</v>
      </c>
      <c r="I78" s="118">
        <f>E78*H78</f>
        <v>8.4168000000006307E-2</v>
      </c>
      <c r="J78" s="117"/>
      <c r="K78" s="118">
        <f>E78*J78</f>
        <v>0</v>
      </c>
      <c r="O78" s="110"/>
      <c r="Z78" s="119"/>
      <c r="AA78" s="119">
        <v>3</v>
      </c>
      <c r="AB78" s="119">
        <v>1</v>
      </c>
      <c r="AC78" s="119" t="s">
        <v>284</v>
      </c>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CA78" s="119">
        <v>3</v>
      </c>
      <c r="CB78" s="119">
        <v>1</v>
      </c>
      <c r="CZ78" s="77">
        <v>1</v>
      </c>
    </row>
    <row r="79" spans="1:104" x14ac:dyDescent="0.2">
      <c r="A79" s="120"/>
      <c r="B79" s="121"/>
      <c r="C79" s="173" t="s">
        <v>286</v>
      </c>
      <c r="D79" s="174"/>
      <c r="E79" s="124">
        <v>87.674999999999997</v>
      </c>
      <c r="F79" s="125"/>
      <c r="G79" s="126"/>
      <c r="H79" s="127"/>
      <c r="I79" s="122"/>
      <c r="K79" s="122"/>
      <c r="M79" s="128" t="s">
        <v>286</v>
      </c>
      <c r="O79" s="110"/>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29" t="str">
        <f>C78</f>
        <v>Trubka PVC drenážní flexibilní d 200 mm</v>
      </c>
      <c r="BE79" s="119"/>
      <c r="BF79" s="119"/>
      <c r="BG79" s="119"/>
      <c r="BH79" s="119"/>
      <c r="BI79" s="119"/>
      <c r="BJ79" s="119"/>
      <c r="BK79" s="119"/>
    </row>
    <row r="80" spans="1:104" x14ac:dyDescent="0.2">
      <c r="A80" s="111">
        <v>35</v>
      </c>
      <c r="B80" s="112" t="s">
        <v>287</v>
      </c>
      <c r="C80" s="113" t="s">
        <v>288</v>
      </c>
      <c r="D80" s="114" t="s">
        <v>51</v>
      </c>
      <c r="E80" s="115">
        <v>3</v>
      </c>
      <c r="F80" s="175"/>
      <c r="G80" s="116">
        <f>E80*F80</f>
        <v>0</v>
      </c>
      <c r="H80" s="117">
        <v>8.5000000000036394E-2</v>
      </c>
      <c r="I80" s="118">
        <f>E80*H80</f>
        <v>0.25500000000010919</v>
      </c>
      <c r="J80" s="117"/>
      <c r="K80" s="118">
        <f>E80*J80</f>
        <v>0</v>
      </c>
      <c r="O80" s="110"/>
      <c r="Z80" s="119"/>
      <c r="AA80" s="119">
        <v>3</v>
      </c>
      <c r="AB80" s="119">
        <v>1</v>
      </c>
      <c r="AC80" s="119">
        <v>55243094</v>
      </c>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CA80" s="119">
        <v>3</v>
      </c>
      <c r="CB80" s="119">
        <v>1</v>
      </c>
      <c r="CZ80" s="77">
        <v>1</v>
      </c>
    </row>
    <row r="81" spans="1:104" x14ac:dyDescent="0.2">
      <c r="A81" s="130" t="s">
        <v>36</v>
      </c>
      <c r="B81" s="131" t="s">
        <v>272</v>
      </c>
      <c r="C81" s="132" t="s">
        <v>273</v>
      </c>
      <c r="D81" s="133"/>
      <c r="E81" s="134"/>
      <c r="F81" s="134"/>
      <c r="G81" s="135">
        <f>SUM(G71:G80)</f>
        <v>0</v>
      </c>
      <c r="H81" s="136"/>
      <c r="I81" s="137">
        <f>SUM(I71:I80)</f>
        <v>0.80206799999983636</v>
      </c>
      <c r="J81" s="138"/>
      <c r="K81" s="137">
        <f>SUM(K71:K80)</f>
        <v>0</v>
      </c>
      <c r="O81" s="110"/>
      <c r="X81" s="139">
        <f>K81</f>
        <v>0</v>
      </c>
      <c r="Y81" s="139">
        <f>I81</f>
        <v>0.80206799999983636</v>
      </c>
      <c r="Z81" s="140">
        <f>G81</f>
        <v>0</v>
      </c>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41"/>
      <c r="BB81" s="141"/>
      <c r="BC81" s="141"/>
      <c r="BD81" s="141"/>
      <c r="BE81" s="141"/>
      <c r="BF81" s="141"/>
      <c r="BG81" s="119"/>
      <c r="BH81" s="119"/>
      <c r="BI81" s="119"/>
      <c r="BJ81" s="119"/>
      <c r="BK81" s="119"/>
    </row>
    <row r="82" spans="1:104" ht="14.25" customHeight="1" x14ac:dyDescent="0.2">
      <c r="A82" s="102" t="s">
        <v>32</v>
      </c>
      <c r="B82" s="103" t="s">
        <v>289</v>
      </c>
      <c r="C82" s="104" t="s">
        <v>290</v>
      </c>
      <c r="D82" s="105"/>
      <c r="E82" s="106"/>
      <c r="F82" s="106"/>
      <c r="G82" s="107"/>
      <c r="H82" s="108"/>
      <c r="I82" s="109"/>
      <c r="J82" s="108"/>
      <c r="K82" s="109"/>
      <c r="O82" s="110"/>
    </row>
    <row r="83" spans="1:104" x14ac:dyDescent="0.2">
      <c r="A83" s="111">
        <v>36</v>
      </c>
      <c r="B83" s="112" t="s">
        <v>291</v>
      </c>
      <c r="C83" s="113" t="s">
        <v>292</v>
      </c>
      <c r="D83" s="114" t="s">
        <v>35</v>
      </c>
      <c r="E83" s="115">
        <v>232.1</v>
      </c>
      <c r="F83" s="175"/>
      <c r="G83" s="116">
        <f>E83*F83</f>
        <v>0</v>
      </c>
      <c r="H83" s="117">
        <v>0</v>
      </c>
      <c r="I83" s="118">
        <f>E83*H83</f>
        <v>0</v>
      </c>
      <c r="J83" s="117">
        <v>-0.44000000000005501</v>
      </c>
      <c r="K83" s="118">
        <f>E83*J83</f>
        <v>-102.12400000001277</v>
      </c>
      <c r="O83" s="110"/>
      <c r="Z83" s="119"/>
      <c r="AA83" s="119">
        <v>1</v>
      </c>
      <c r="AB83" s="119">
        <v>1</v>
      </c>
      <c r="AC83" s="119">
        <v>1</v>
      </c>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CA83" s="119">
        <v>1</v>
      </c>
      <c r="CB83" s="119">
        <v>1</v>
      </c>
      <c r="CZ83" s="77">
        <v>1</v>
      </c>
    </row>
    <row r="84" spans="1:104" x14ac:dyDescent="0.2">
      <c r="A84" s="120"/>
      <c r="B84" s="121"/>
      <c r="C84" s="170" t="s">
        <v>293</v>
      </c>
      <c r="D84" s="171"/>
      <c r="E84" s="171"/>
      <c r="F84" s="171"/>
      <c r="G84" s="172"/>
      <c r="I84" s="122"/>
      <c r="K84" s="122"/>
      <c r="L84" s="123" t="s">
        <v>293</v>
      </c>
      <c r="O84" s="110"/>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row>
    <row r="85" spans="1:104" x14ac:dyDescent="0.2">
      <c r="A85" s="111">
        <v>37</v>
      </c>
      <c r="B85" s="112" t="s">
        <v>294</v>
      </c>
      <c r="C85" s="113" t="s">
        <v>295</v>
      </c>
      <c r="D85" s="114" t="s">
        <v>35</v>
      </c>
      <c r="E85" s="115">
        <v>232.1</v>
      </c>
      <c r="F85" s="175"/>
      <c r="G85" s="116">
        <f>E85*F85</f>
        <v>0</v>
      </c>
      <c r="H85" s="117">
        <v>0</v>
      </c>
      <c r="I85" s="118">
        <f>E85*H85</f>
        <v>0</v>
      </c>
      <c r="J85" s="117">
        <v>-0.32999999999992702</v>
      </c>
      <c r="K85" s="118">
        <f>E85*J85</f>
        <v>-76.592999999983064</v>
      </c>
      <c r="O85" s="110"/>
      <c r="Z85" s="119"/>
      <c r="AA85" s="119">
        <v>1</v>
      </c>
      <c r="AB85" s="119">
        <v>1</v>
      </c>
      <c r="AC85" s="119">
        <v>1</v>
      </c>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CA85" s="119">
        <v>1</v>
      </c>
      <c r="CB85" s="119">
        <v>1</v>
      </c>
      <c r="CZ85" s="77">
        <v>1</v>
      </c>
    </row>
    <row r="86" spans="1:104" x14ac:dyDescent="0.2">
      <c r="A86" s="111">
        <v>38</v>
      </c>
      <c r="B86" s="112" t="s">
        <v>296</v>
      </c>
      <c r="C86" s="113" t="s">
        <v>297</v>
      </c>
      <c r="D86" s="114" t="s">
        <v>35</v>
      </c>
      <c r="E86" s="115">
        <v>232.1</v>
      </c>
      <c r="F86" s="175"/>
      <c r="G86" s="116">
        <f>E86*F86</f>
        <v>0</v>
      </c>
      <c r="H86" s="117">
        <v>0</v>
      </c>
      <c r="I86" s="118">
        <f>E86*H86</f>
        <v>0</v>
      </c>
      <c r="J86" s="117">
        <v>-0.48000000000001802</v>
      </c>
      <c r="K86" s="118">
        <f>E86*J86</f>
        <v>-111.40800000000418</v>
      </c>
      <c r="O86" s="110"/>
      <c r="Z86" s="119"/>
      <c r="AA86" s="119">
        <v>1</v>
      </c>
      <c r="AB86" s="119">
        <v>1</v>
      </c>
      <c r="AC86" s="119">
        <v>1</v>
      </c>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CA86" s="119">
        <v>1</v>
      </c>
      <c r="CB86" s="119">
        <v>1</v>
      </c>
      <c r="CZ86" s="77">
        <v>1</v>
      </c>
    </row>
    <row r="87" spans="1:104" x14ac:dyDescent="0.2">
      <c r="A87" s="120"/>
      <c r="B87" s="121"/>
      <c r="C87" s="170" t="s">
        <v>298</v>
      </c>
      <c r="D87" s="171"/>
      <c r="E87" s="171"/>
      <c r="F87" s="171"/>
      <c r="G87" s="172"/>
      <c r="I87" s="122"/>
      <c r="K87" s="122"/>
      <c r="L87" s="123" t="s">
        <v>298</v>
      </c>
      <c r="O87" s="110"/>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row>
    <row r="88" spans="1:104" x14ac:dyDescent="0.2">
      <c r="A88" s="111">
        <v>39</v>
      </c>
      <c r="B88" s="112" t="s">
        <v>299</v>
      </c>
      <c r="C88" s="113" t="s">
        <v>300</v>
      </c>
      <c r="D88" s="114" t="s">
        <v>58</v>
      </c>
      <c r="E88" s="115">
        <v>99.7</v>
      </c>
      <c r="F88" s="175"/>
      <c r="G88" s="116">
        <f>E88*F88</f>
        <v>0</v>
      </c>
      <c r="H88" s="117">
        <v>0</v>
      </c>
      <c r="I88" s="118">
        <f>E88*H88</f>
        <v>0</v>
      </c>
      <c r="J88" s="117">
        <v>-0.26999999999998198</v>
      </c>
      <c r="K88" s="118">
        <f>E88*J88</f>
        <v>-26.918999999998203</v>
      </c>
      <c r="O88" s="110"/>
      <c r="Z88" s="119"/>
      <c r="AA88" s="119">
        <v>1</v>
      </c>
      <c r="AB88" s="119">
        <v>1</v>
      </c>
      <c r="AC88" s="119">
        <v>1</v>
      </c>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CA88" s="119">
        <v>1</v>
      </c>
      <c r="CB88" s="119">
        <v>1</v>
      </c>
      <c r="CZ88" s="77">
        <v>1</v>
      </c>
    </row>
    <row r="89" spans="1:104" x14ac:dyDescent="0.2">
      <c r="A89" s="111">
        <v>40</v>
      </c>
      <c r="B89" s="112" t="s">
        <v>301</v>
      </c>
      <c r="C89" s="113" t="s">
        <v>302</v>
      </c>
      <c r="D89" s="114" t="s">
        <v>58</v>
      </c>
      <c r="E89" s="115">
        <v>199.4</v>
      </c>
      <c r="F89" s="175"/>
      <c r="G89" s="116">
        <f>E89*F89</f>
        <v>0</v>
      </c>
      <c r="H89" s="117">
        <v>0</v>
      </c>
      <c r="I89" s="118">
        <f>E89*H89</f>
        <v>0</v>
      </c>
      <c r="J89" s="117">
        <v>-0.115000000000009</v>
      </c>
      <c r="K89" s="118">
        <f>E89*J89</f>
        <v>-22.931000000001795</v>
      </c>
      <c r="O89" s="110"/>
      <c r="Z89" s="119"/>
      <c r="AA89" s="119">
        <v>1</v>
      </c>
      <c r="AB89" s="119">
        <v>1</v>
      </c>
      <c r="AC89" s="119">
        <v>1</v>
      </c>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CA89" s="119">
        <v>1</v>
      </c>
      <c r="CB89" s="119">
        <v>1</v>
      </c>
      <c r="CZ89" s="77">
        <v>1</v>
      </c>
    </row>
    <row r="90" spans="1:104" x14ac:dyDescent="0.2">
      <c r="A90" s="120"/>
      <c r="B90" s="121"/>
      <c r="C90" s="173" t="s">
        <v>303</v>
      </c>
      <c r="D90" s="174"/>
      <c r="E90" s="124">
        <v>199.4</v>
      </c>
      <c r="F90" s="125"/>
      <c r="G90" s="126"/>
      <c r="H90" s="127"/>
      <c r="I90" s="122"/>
      <c r="K90" s="122"/>
      <c r="M90" s="128" t="s">
        <v>303</v>
      </c>
      <c r="O90" s="110"/>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29" t="str">
        <f>C89</f>
        <v>Vytrhání obrub z dlažebních kostek</v>
      </c>
      <c r="BE90" s="119"/>
      <c r="BF90" s="119"/>
      <c r="BG90" s="119"/>
      <c r="BH90" s="119"/>
      <c r="BI90" s="119"/>
      <c r="BJ90" s="119"/>
      <c r="BK90" s="119"/>
    </row>
    <row r="91" spans="1:104" x14ac:dyDescent="0.2">
      <c r="A91" s="111">
        <v>41</v>
      </c>
      <c r="B91" s="112" t="s">
        <v>304</v>
      </c>
      <c r="C91" s="113" t="s">
        <v>305</v>
      </c>
      <c r="D91" s="114" t="s">
        <v>58</v>
      </c>
      <c r="E91" s="115">
        <v>110</v>
      </c>
      <c r="F91" s="175"/>
      <c r="G91" s="116">
        <f>E91*F91</f>
        <v>0</v>
      </c>
      <c r="H91" s="117">
        <v>0</v>
      </c>
      <c r="I91" s="118">
        <f>E91*H91</f>
        <v>0</v>
      </c>
      <c r="J91" s="117">
        <v>0</v>
      </c>
      <c r="K91" s="118">
        <f>E91*J91</f>
        <v>0</v>
      </c>
      <c r="O91" s="110"/>
      <c r="Z91" s="119"/>
      <c r="AA91" s="119">
        <v>1</v>
      </c>
      <c r="AB91" s="119">
        <v>1</v>
      </c>
      <c r="AC91" s="119">
        <v>1</v>
      </c>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CA91" s="119">
        <v>1</v>
      </c>
      <c r="CB91" s="119">
        <v>1</v>
      </c>
      <c r="CZ91" s="77">
        <v>1</v>
      </c>
    </row>
    <row r="92" spans="1:104" x14ac:dyDescent="0.2">
      <c r="A92" s="111">
        <v>42</v>
      </c>
      <c r="B92" s="112" t="s">
        <v>306</v>
      </c>
      <c r="C92" s="113" t="s">
        <v>307</v>
      </c>
      <c r="D92" s="114" t="s">
        <v>58</v>
      </c>
      <c r="E92" s="115">
        <v>110</v>
      </c>
      <c r="F92" s="175"/>
      <c r="G92" s="116">
        <f>E92*F92</f>
        <v>0</v>
      </c>
      <c r="H92" s="117">
        <v>0</v>
      </c>
      <c r="I92" s="118">
        <f>E92*H92</f>
        <v>0</v>
      </c>
      <c r="J92" s="117">
        <v>0</v>
      </c>
      <c r="K92" s="118">
        <f>E92*J92</f>
        <v>0</v>
      </c>
      <c r="O92" s="110"/>
      <c r="Z92" s="119"/>
      <c r="AA92" s="119">
        <v>1</v>
      </c>
      <c r="AB92" s="119">
        <v>1</v>
      </c>
      <c r="AC92" s="119">
        <v>1</v>
      </c>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CA92" s="119">
        <v>1</v>
      </c>
      <c r="CB92" s="119">
        <v>1</v>
      </c>
      <c r="CZ92" s="77">
        <v>1</v>
      </c>
    </row>
    <row r="93" spans="1:104" x14ac:dyDescent="0.2">
      <c r="A93" s="111">
        <v>43</v>
      </c>
      <c r="B93" s="112" t="s">
        <v>308</v>
      </c>
      <c r="C93" s="113" t="s">
        <v>309</v>
      </c>
      <c r="D93" s="114" t="s">
        <v>58</v>
      </c>
      <c r="E93" s="115">
        <v>110</v>
      </c>
      <c r="F93" s="175"/>
      <c r="G93" s="116">
        <f>E93*F93</f>
        <v>0</v>
      </c>
      <c r="H93" s="117">
        <v>0</v>
      </c>
      <c r="I93" s="118">
        <f>E93*H93</f>
        <v>0</v>
      </c>
      <c r="J93" s="117">
        <v>0</v>
      </c>
      <c r="K93" s="118">
        <f>E93*J93</f>
        <v>0</v>
      </c>
      <c r="O93" s="110"/>
      <c r="Z93" s="119"/>
      <c r="AA93" s="119">
        <v>1</v>
      </c>
      <c r="AB93" s="119">
        <v>1</v>
      </c>
      <c r="AC93" s="119">
        <v>1</v>
      </c>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CA93" s="119">
        <v>1</v>
      </c>
      <c r="CB93" s="119">
        <v>1</v>
      </c>
      <c r="CZ93" s="77">
        <v>1</v>
      </c>
    </row>
    <row r="94" spans="1:104" x14ac:dyDescent="0.2">
      <c r="A94" s="111">
        <v>44</v>
      </c>
      <c r="B94" s="112" t="s">
        <v>310</v>
      </c>
      <c r="C94" s="113" t="s">
        <v>311</v>
      </c>
      <c r="D94" s="114" t="s">
        <v>35</v>
      </c>
      <c r="E94" s="115">
        <v>24.925000000000001</v>
      </c>
      <c r="F94" s="175"/>
      <c r="G94" s="116">
        <f>E94*F94</f>
        <v>0</v>
      </c>
      <c r="H94" s="117">
        <v>0</v>
      </c>
      <c r="I94" s="118">
        <f>E94*H94</f>
        <v>0</v>
      </c>
      <c r="J94" s="117">
        <v>0</v>
      </c>
      <c r="K94" s="118">
        <f>E94*J94</f>
        <v>0</v>
      </c>
      <c r="O94" s="110"/>
      <c r="Z94" s="119"/>
      <c r="AA94" s="119">
        <v>1</v>
      </c>
      <c r="AB94" s="119">
        <v>1</v>
      </c>
      <c r="AC94" s="119">
        <v>1</v>
      </c>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CA94" s="119">
        <v>1</v>
      </c>
      <c r="CB94" s="119">
        <v>1</v>
      </c>
      <c r="CZ94" s="77">
        <v>1</v>
      </c>
    </row>
    <row r="95" spans="1:104" x14ac:dyDescent="0.2">
      <c r="A95" s="120"/>
      <c r="B95" s="121"/>
      <c r="C95" s="173" t="s">
        <v>312</v>
      </c>
      <c r="D95" s="174"/>
      <c r="E95" s="124">
        <v>24.925000000000001</v>
      </c>
      <c r="F95" s="125"/>
      <c r="G95" s="126"/>
      <c r="H95" s="127"/>
      <c r="I95" s="122"/>
      <c r="K95" s="122"/>
      <c r="M95" s="128" t="s">
        <v>312</v>
      </c>
      <c r="O95" s="110"/>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29" t="str">
        <f>C94</f>
        <v>Očištění vybour.kostek drobných s výplní MC/živicí</v>
      </c>
      <c r="BE95" s="119"/>
      <c r="BF95" s="119"/>
      <c r="BG95" s="119"/>
      <c r="BH95" s="119"/>
      <c r="BI95" s="119"/>
      <c r="BJ95" s="119"/>
      <c r="BK95" s="119"/>
    </row>
    <row r="96" spans="1:104" x14ac:dyDescent="0.2">
      <c r="A96" s="130" t="s">
        <v>36</v>
      </c>
      <c r="B96" s="131" t="s">
        <v>289</v>
      </c>
      <c r="C96" s="132" t="s">
        <v>290</v>
      </c>
      <c r="D96" s="133"/>
      <c r="E96" s="134"/>
      <c r="F96" s="134"/>
      <c r="G96" s="135">
        <f>SUM(G82:G95)</f>
        <v>0</v>
      </c>
      <c r="H96" s="136"/>
      <c r="I96" s="137">
        <f>SUM(I82:I95)</f>
        <v>0</v>
      </c>
      <c r="J96" s="138"/>
      <c r="K96" s="137">
        <f>SUM(K82:K95)</f>
        <v>-339.97500000000002</v>
      </c>
      <c r="O96" s="110"/>
      <c r="X96" s="139">
        <f>K96</f>
        <v>-339.97500000000002</v>
      </c>
      <c r="Y96" s="139">
        <f>I96</f>
        <v>0</v>
      </c>
      <c r="Z96" s="140">
        <f>G96</f>
        <v>0</v>
      </c>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41"/>
      <c r="BB96" s="141"/>
      <c r="BC96" s="141"/>
      <c r="BD96" s="141"/>
      <c r="BE96" s="141"/>
      <c r="BF96" s="141"/>
      <c r="BG96" s="119"/>
      <c r="BH96" s="119"/>
      <c r="BI96" s="119"/>
      <c r="BJ96" s="119"/>
      <c r="BK96" s="119"/>
    </row>
    <row r="97" spans="1:104" ht="14.25" customHeight="1" x14ac:dyDescent="0.2">
      <c r="A97" s="102" t="s">
        <v>32</v>
      </c>
      <c r="B97" s="103" t="s">
        <v>47</v>
      </c>
      <c r="C97" s="104" t="s">
        <v>48</v>
      </c>
      <c r="D97" s="105"/>
      <c r="E97" s="106"/>
      <c r="F97" s="106"/>
      <c r="G97" s="107"/>
      <c r="H97" s="108"/>
      <c r="I97" s="109"/>
      <c r="J97" s="108"/>
      <c r="K97" s="109"/>
      <c r="O97" s="110"/>
    </row>
    <row r="98" spans="1:104" ht="22.5" x14ac:dyDescent="0.2">
      <c r="A98" s="111">
        <v>45</v>
      </c>
      <c r="B98" s="112" t="s">
        <v>313</v>
      </c>
      <c r="C98" s="113" t="s">
        <v>314</v>
      </c>
      <c r="D98" s="114" t="s">
        <v>51</v>
      </c>
      <c r="E98" s="115">
        <v>1</v>
      </c>
      <c r="F98" s="175"/>
      <c r="G98" s="116">
        <f>E98*F98</f>
        <v>0</v>
      </c>
      <c r="H98" s="117">
        <v>0.430940000000192</v>
      </c>
      <c r="I98" s="118">
        <f>E98*H98</f>
        <v>0.430940000000192</v>
      </c>
      <c r="J98" s="117">
        <v>0</v>
      </c>
      <c r="K98" s="118">
        <f>E98*J98</f>
        <v>0</v>
      </c>
      <c r="O98" s="110"/>
      <c r="Z98" s="119"/>
      <c r="AA98" s="119">
        <v>1</v>
      </c>
      <c r="AB98" s="119">
        <v>1</v>
      </c>
      <c r="AC98" s="119">
        <v>1</v>
      </c>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CA98" s="119">
        <v>1</v>
      </c>
      <c r="CB98" s="119">
        <v>1</v>
      </c>
      <c r="CZ98" s="77">
        <v>1</v>
      </c>
    </row>
    <row r="99" spans="1:104" x14ac:dyDescent="0.2">
      <c r="A99" s="111">
        <v>46</v>
      </c>
      <c r="B99" s="112" t="s">
        <v>315</v>
      </c>
      <c r="C99" s="113" t="s">
        <v>316</v>
      </c>
      <c r="D99" s="114" t="s">
        <v>51</v>
      </c>
      <c r="E99" s="115">
        <v>1</v>
      </c>
      <c r="F99" s="175"/>
      <c r="G99" s="116">
        <f>E99*F99</f>
        <v>0</v>
      </c>
      <c r="H99" s="117">
        <v>0.31590000000005602</v>
      </c>
      <c r="I99" s="118">
        <f>E99*H99</f>
        <v>0.31590000000005602</v>
      </c>
      <c r="J99" s="117">
        <v>0</v>
      </c>
      <c r="K99" s="118">
        <f>E99*J99</f>
        <v>0</v>
      </c>
      <c r="O99" s="110"/>
      <c r="Z99" s="119"/>
      <c r="AA99" s="119">
        <v>1</v>
      </c>
      <c r="AB99" s="119">
        <v>1</v>
      </c>
      <c r="AC99" s="119">
        <v>1</v>
      </c>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CA99" s="119">
        <v>1</v>
      </c>
      <c r="CB99" s="119">
        <v>1</v>
      </c>
      <c r="CZ99" s="77">
        <v>1</v>
      </c>
    </row>
    <row r="100" spans="1:104" ht="22.5" x14ac:dyDescent="0.2">
      <c r="A100" s="111">
        <v>47</v>
      </c>
      <c r="B100" s="112" t="s">
        <v>317</v>
      </c>
      <c r="C100" s="113" t="s">
        <v>318</v>
      </c>
      <c r="D100" s="114" t="s">
        <v>35</v>
      </c>
      <c r="E100" s="115">
        <v>109.8</v>
      </c>
      <c r="F100" s="175"/>
      <c r="G100" s="116">
        <f>E100*F100</f>
        <v>0</v>
      </c>
      <c r="H100" s="117">
        <v>0.65982999999960201</v>
      </c>
      <c r="I100" s="118">
        <f>E100*H100</f>
        <v>72.449333999956295</v>
      </c>
      <c r="J100" s="117">
        <v>-0.58100000000013097</v>
      </c>
      <c r="K100" s="118">
        <f>E100*J100</f>
        <v>-63.793800000014379</v>
      </c>
      <c r="O100" s="110"/>
      <c r="Z100" s="119"/>
      <c r="AA100" s="119">
        <v>2</v>
      </c>
      <c r="AB100" s="119">
        <v>1</v>
      </c>
      <c r="AC100" s="119">
        <v>1</v>
      </c>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CA100" s="119">
        <v>2</v>
      </c>
      <c r="CB100" s="119">
        <v>1</v>
      </c>
      <c r="CZ100" s="77">
        <v>1</v>
      </c>
    </row>
    <row r="101" spans="1:104" ht="22.5" x14ac:dyDescent="0.2">
      <c r="A101" s="120"/>
      <c r="B101" s="121"/>
      <c r="C101" s="170" t="s">
        <v>319</v>
      </c>
      <c r="D101" s="171"/>
      <c r="E101" s="171"/>
      <c r="F101" s="171"/>
      <c r="G101" s="172"/>
      <c r="I101" s="122"/>
      <c r="K101" s="122"/>
      <c r="L101" s="123" t="s">
        <v>319</v>
      </c>
      <c r="O101" s="110"/>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row>
    <row r="102" spans="1:104" ht="22.5" x14ac:dyDescent="0.2">
      <c r="A102" s="111">
        <v>48</v>
      </c>
      <c r="B102" s="112" t="s">
        <v>320</v>
      </c>
      <c r="C102" s="113" t="s">
        <v>321</v>
      </c>
      <c r="D102" s="114" t="s">
        <v>58</v>
      </c>
      <c r="E102" s="115">
        <v>8</v>
      </c>
      <c r="F102" s="175"/>
      <c r="G102" s="116">
        <f>E102*F102</f>
        <v>0</v>
      </c>
      <c r="H102" s="117">
        <v>0</v>
      </c>
      <c r="I102" s="118">
        <f>E102*H102</f>
        <v>0</v>
      </c>
      <c r="J102" s="117"/>
      <c r="K102" s="118">
        <f>E102*J102</f>
        <v>0</v>
      </c>
      <c r="O102" s="110"/>
      <c r="Z102" s="119"/>
      <c r="AA102" s="119">
        <v>12</v>
      </c>
      <c r="AB102" s="119">
        <v>0</v>
      </c>
      <c r="AC102" s="119">
        <v>64</v>
      </c>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CA102" s="119">
        <v>12</v>
      </c>
      <c r="CB102" s="119">
        <v>0</v>
      </c>
      <c r="CZ102" s="77">
        <v>1</v>
      </c>
    </row>
    <row r="103" spans="1:104" x14ac:dyDescent="0.2">
      <c r="A103" s="130" t="s">
        <v>36</v>
      </c>
      <c r="B103" s="131" t="s">
        <v>47</v>
      </c>
      <c r="C103" s="132" t="s">
        <v>48</v>
      </c>
      <c r="D103" s="133"/>
      <c r="E103" s="134"/>
      <c r="F103" s="134"/>
      <c r="G103" s="135">
        <f>SUM(G97:G102)</f>
        <v>0</v>
      </c>
      <c r="H103" s="136"/>
      <c r="I103" s="137">
        <f>SUM(I97:I102)</f>
        <v>73.196173999956542</v>
      </c>
      <c r="J103" s="138"/>
      <c r="K103" s="137">
        <f>SUM(K97:K102)</f>
        <v>-63.793800000014379</v>
      </c>
      <c r="O103" s="110"/>
      <c r="X103" s="139">
        <f>K103</f>
        <v>-63.793800000014379</v>
      </c>
      <c r="Y103" s="139">
        <f>I103</f>
        <v>73.196173999956542</v>
      </c>
      <c r="Z103" s="140">
        <f>G103</f>
        <v>0</v>
      </c>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41"/>
      <c r="BB103" s="141"/>
      <c r="BC103" s="141"/>
      <c r="BD103" s="141"/>
      <c r="BE103" s="141"/>
      <c r="BF103" s="141"/>
      <c r="BG103" s="119"/>
      <c r="BH103" s="119"/>
      <c r="BI103" s="119"/>
      <c r="BJ103" s="119"/>
      <c r="BK103" s="119"/>
    </row>
    <row r="104" spans="1:104" ht="14.25" customHeight="1" x14ac:dyDescent="0.2">
      <c r="A104" s="102" t="s">
        <v>32</v>
      </c>
      <c r="B104" s="103" t="s">
        <v>72</v>
      </c>
      <c r="C104" s="104" t="s">
        <v>73</v>
      </c>
      <c r="D104" s="105"/>
      <c r="E104" s="106"/>
      <c r="F104" s="106"/>
      <c r="G104" s="107"/>
      <c r="H104" s="108"/>
      <c r="I104" s="109"/>
      <c r="J104" s="108"/>
      <c r="K104" s="109"/>
      <c r="O104" s="110"/>
    </row>
    <row r="105" spans="1:104" x14ac:dyDescent="0.2">
      <c r="A105" s="111">
        <v>49</v>
      </c>
      <c r="B105" s="112" t="s">
        <v>322</v>
      </c>
      <c r="C105" s="113" t="s">
        <v>323</v>
      </c>
      <c r="D105" s="114" t="s">
        <v>76</v>
      </c>
      <c r="E105" s="115">
        <v>933.065392999918</v>
      </c>
      <c r="F105" s="175"/>
      <c r="G105" s="116">
        <f>E105*F105</f>
        <v>0</v>
      </c>
      <c r="H105" s="117">
        <v>0</v>
      </c>
      <c r="I105" s="118">
        <f>E105*H105</f>
        <v>0</v>
      </c>
      <c r="J105" s="117"/>
      <c r="K105" s="118">
        <f>E105*J105</f>
        <v>0</v>
      </c>
      <c r="O105" s="110"/>
      <c r="Z105" s="119"/>
      <c r="AA105" s="119">
        <v>7</v>
      </c>
      <c r="AB105" s="119">
        <v>1</v>
      </c>
      <c r="AC105" s="119">
        <v>2</v>
      </c>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CA105" s="119">
        <v>7</v>
      </c>
      <c r="CB105" s="119">
        <v>1</v>
      </c>
      <c r="CZ105" s="77">
        <v>1</v>
      </c>
    </row>
    <row r="106" spans="1:104" x14ac:dyDescent="0.2">
      <c r="A106" s="130" t="s">
        <v>36</v>
      </c>
      <c r="B106" s="131" t="s">
        <v>72</v>
      </c>
      <c r="C106" s="132" t="s">
        <v>73</v>
      </c>
      <c r="D106" s="133"/>
      <c r="E106" s="134"/>
      <c r="F106" s="134"/>
      <c r="G106" s="135">
        <f>SUM(G104:G105)</f>
        <v>0</v>
      </c>
      <c r="H106" s="136"/>
      <c r="I106" s="137">
        <f>SUM(I104:I105)</f>
        <v>0</v>
      </c>
      <c r="J106" s="138"/>
      <c r="K106" s="137">
        <f>SUM(K104:K105)</f>
        <v>0</v>
      </c>
      <c r="O106" s="110"/>
      <c r="X106" s="139">
        <f>K106</f>
        <v>0</v>
      </c>
      <c r="Y106" s="139">
        <f>I106</f>
        <v>0</v>
      </c>
      <c r="Z106" s="140">
        <f>G106</f>
        <v>0</v>
      </c>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41"/>
      <c r="BB106" s="141"/>
      <c r="BC106" s="141"/>
      <c r="BD106" s="141"/>
      <c r="BE106" s="141"/>
      <c r="BF106" s="141"/>
      <c r="BG106" s="119"/>
      <c r="BH106" s="119"/>
      <c r="BI106" s="119"/>
      <c r="BJ106" s="119"/>
      <c r="BK106" s="119"/>
    </row>
    <row r="107" spans="1:104" ht="14.25" customHeight="1" x14ac:dyDescent="0.2">
      <c r="A107" s="102" t="s">
        <v>32</v>
      </c>
      <c r="B107" s="103" t="s">
        <v>324</v>
      </c>
      <c r="C107" s="104" t="s">
        <v>325</v>
      </c>
      <c r="D107" s="105"/>
      <c r="E107" s="106"/>
      <c r="F107" s="106"/>
      <c r="G107" s="107"/>
      <c r="H107" s="108"/>
      <c r="I107" s="109"/>
      <c r="J107" s="108"/>
      <c r="K107" s="109"/>
      <c r="O107" s="110"/>
    </row>
    <row r="108" spans="1:104" x14ac:dyDescent="0.2">
      <c r="A108" s="111">
        <v>50</v>
      </c>
      <c r="B108" s="112" t="s">
        <v>326</v>
      </c>
      <c r="C108" s="113" t="s">
        <v>327</v>
      </c>
      <c r="D108" s="114" t="s">
        <v>107</v>
      </c>
      <c r="E108" s="115">
        <v>350.57600000000002</v>
      </c>
      <c r="F108" s="175"/>
      <c r="G108" s="116">
        <f>E108*F108</f>
        <v>0</v>
      </c>
      <c r="H108" s="117">
        <v>0</v>
      </c>
      <c r="I108" s="118">
        <f>E108*H108</f>
        <v>0</v>
      </c>
      <c r="J108" s="117">
        <v>0</v>
      </c>
      <c r="K108" s="118">
        <f>E108*J108</f>
        <v>0</v>
      </c>
      <c r="O108" s="110"/>
      <c r="Z108" s="119"/>
      <c r="AA108" s="119">
        <v>1</v>
      </c>
      <c r="AB108" s="119">
        <v>1</v>
      </c>
      <c r="AC108" s="119">
        <v>1</v>
      </c>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c r="BI108" s="119"/>
      <c r="BJ108" s="119"/>
      <c r="BK108" s="119"/>
      <c r="CA108" s="119">
        <v>1</v>
      </c>
      <c r="CB108" s="119">
        <v>1</v>
      </c>
      <c r="CZ108" s="77">
        <v>1</v>
      </c>
    </row>
    <row r="109" spans="1:104" x14ac:dyDescent="0.2">
      <c r="A109" s="111">
        <v>51</v>
      </c>
      <c r="B109" s="112" t="s">
        <v>328</v>
      </c>
      <c r="C109" s="113" t="s">
        <v>329</v>
      </c>
      <c r="D109" s="114" t="s">
        <v>76</v>
      </c>
      <c r="E109" s="115">
        <v>102.124</v>
      </c>
      <c r="F109" s="175"/>
      <c r="G109" s="116">
        <f>E109*F109</f>
        <v>0</v>
      </c>
      <c r="H109" s="117">
        <v>0</v>
      </c>
      <c r="I109" s="118">
        <f>E109*H109</f>
        <v>0</v>
      </c>
      <c r="J109" s="117">
        <v>0</v>
      </c>
      <c r="K109" s="118">
        <f>E109*J109</f>
        <v>0</v>
      </c>
      <c r="O109" s="110"/>
      <c r="Z109" s="119"/>
      <c r="AA109" s="119">
        <v>1</v>
      </c>
      <c r="AB109" s="119">
        <v>3</v>
      </c>
      <c r="AC109" s="119">
        <v>3</v>
      </c>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c r="BI109" s="119"/>
      <c r="BJ109" s="119"/>
      <c r="BK109" s="119"/>
      <c r="CA109" s="119">
        <v>1</v>
      </c>
      <c r="CB109" s="119">
        <v>3</v>
      </c>
      <c r="CZ109" s="77">
        <v>1</v>
      </c>
    </row>
    <row r="110" spans="1:104" x14ac:dyDescent="0.2">
      <c r="A110" s="120"/>
      <c r="B110" s="121"/>
      <c r="C110" s="170" t="s">
        <v>330</v>
      </c>
      <c r="D110" s="171"/>
      <c r="E110" s="171"/>
      <c r="F110" s="171"/>
      <c r="G110" s="172"/>
      <c r="I110" s="122"/>
      <c r="K110" s="122"/>
      <c r="L110" s="123" t="s">
        <v>330</v>
      </c>
      <c r="O110" s="110"/>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row>
    <row r="111" spans="1:104" x14ac:dyDescent="0.2">
      <c r="A111" s="111">
        <v>52</v>
      </c>
      <c r="B111" s="112" t="s">
        <v>331</v>
      </c>
      <c r="C111" s="113" t="s">
        <v>332</v>
      </c>
      <c r="D111" s="114" t="s">
        <v>76</v>
      </c>
      <c r="E111" s="115">
        <v>138.327</v>
      </c>
      <c r="F111" s="175"/>
      <c r="G111" s="116">
        <f>E111*F111</f>
        <v>0</v>
      </c>
      <c r="H111" s="117">
        <v>0</v>
      </c>
      <c r="I111" s="118">
        <f>E111*H111</f>
        <v>0</v>
      </c>
      <c r="J111" s="117">
        <v>0</v>
      </c>
      <c r="K111" s="118">
        <f>E111*J111</f>
        <v>0</v>
      </c>
      <c r="O111" s="110"/>
      <c r="Z111" s="119"/>
      <c r="AA111" s="119">
        <v>1</v>
      </c>
      <c r="AB111" s="119">
        <v>3</v>
      </c>
      <c r="AC111" s="119">
        <v>3</v>
      </c>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CA111" s="119">
        <v>1</v>
      </c>
      <c r="CB111" s="119">
        <v>3</v>
      </c>
      <c r="CZ111" s="77">
        <v>1</v>
      </c>
    </row>
    <row r="112" spans="1:104" x14ac:dyDescent="0.2">
      <c r="A112" s="120"/>
      <c r="B112" s="121"/>
      <c r="C112" s="170" t="s">
        <v>333</v>
      </c>
      <c r="D112" s="171"/>
      <c r="E112" s="171"/>
      <c r="F112" s="171"/>
      <c r="G112" s="172"/>
      <c r="I112" s="122"/>
      <c r="K112" s="122"/>
      <c r="L112" s="123" t="s">
        <v>333</v>
      </c>
      <c r="O112" s="110"/>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c r="BI112" s="119"/>
      <c r="BJ112" s="119"/>
      <c r="BK112" s="119"/>
    </row>
    <row r="113" spans="1:104" x14ac:dyDescent="0.2">
      <c r="A113" s="120"/>
      <c r="B113" s="121"/>
      <c r="C113" s="173" t="s">
        <v>334</v>
      </c>
      <c r="D113" s="174"/>
      <c r="E113" s="124">
        <v>138.327</v>
      </c>
      <c r="F113" s="125"/>
      <c r="G113" s="126"/>
      <c r="H113" s="127"/>
      <c r="I113" s="122"/>
      <c r="K113" s="122"/>
      <c r="M113" s="128" t="s">
        <v>334</v>
      </c>
      <c r="O113" s="110"/>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29" t="str">
        <f>C112</f>
        <v>určeno k recyklaci</v>
      </c>
      <c r="BE113" s="119"/>
      <c r="BF113" s="119"/>
      <c r="BG113" s="119"/>
      <c r="BH113" s="119"/>
      <c r="BI113" s="119"/>
      <c r="BJ113" s="119"/>
      <c r="BK113" s="119"/>
    </row>
    <row r="114" spans="1:104" x14ac:dyDescent="0.2">
      <c r="A114" s="111">
        <v>53</v>
      </c>
      <c r="B114" s="112" t="s">
        <v>335</v>
      </c>
      <c r="C114" s="113" t="s">
        <v>336</v>
      </c>
      <c r="D114" s="114" t="s">
        <v>76</v>
      </c>
      <c r="E114" s="115">
        <v>76.593000000000004</v>
      </c>
      <c r="F114" s="175"/>
      <c r="G114" s="116">
        <f>E114*F114</f>
        <v>0</v>
      </c>
      <c r="H114" s="117">
        <v>0</v>
      </c>
      <c r="I114" s="118">
        <f>E114*H114</f>
        <v>0</v>
      </c>
      <c r="J114" s="117">
        <v>0</v>
      </c>
      <c r="K114" s="118">
        <f>E114*J114</f>
        <v>0</v>
      </c>
      <c r="O114" s="110"/>
      <c r="Z114" s="119"/>
      <c r="AA114" s="119">
        <v>1</v>
      </c>
      <c r="AB114" s="119">
        <v>3</v>
      </c>
      <c r="AC114" s="119">
        <v>3</v>
      </c>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c r="BI114" s="119"/>
      <c r="BJ114" s="119"/>
      <c r="BK114" s="119"/>
      <c r="CA114" s="119">
        <v>1</v>
      </c>
      <c r="CB114" s="119">
        <v>3</v>
      </c>
      <c r="CZ114" s="77">
        <v>1</v>
      </c>
    </row>
    <row r="115" spans="1:104" x14ac:dyDescent="0.2">
      <c r="A115" s="120"/>
      <c r="B115" s="121"/>
      <c r="C115" s="170" t="s">
        <v>337</v>
      </c>
      <c r="D115" s="171"/>
      <c r="E115" s="171"/>
      <c r="F115" s="171"/>
      <c r="G115" s="172"/>
      <c r="I115" s="122"/>
      <c r="K115" s="122"/>
      <c r="L115" s="123" t="s">
        <v>337</v>
      </c>
      <c r="O115" s="110"/>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c r="BI115" s="119"/>
      <c r="BJ115" s="119"/>
      <c r="BK115" s="119"/>
    </row>
    <row r="116" spans="1:104" x14ac:dyDescent="0.2">
      <c r="A116" s="130" t="s">
        <v>36</v>
      </c>
      <c r="B116" s="131" t="s">
        <v>324</v>
      </c>
      <c r="C116" s="132" t="s">
        <v>325</v>
      </c>
      <c r="D116" s="133"/>
      <c r="E116" s="134"/>
      <c r="F116" s="134"/>
      <c r="G116" s="135">
        <f>SUM(G107:G115)</f>
        <v>0</v>
      </c>
      <c r="H116" s="136"/>
      <c r="I116" s="137">
        <f>SUM(I107:I115)</f>
        <v>0</v>
      </c>
      <c r="J116" s="138"/>
      <c r="K116" s="137">
        <f>SUM(K107:K115)</f>
        <v>0</v>
      </c>
      <c r="O116" s="110"/>
      <c r="X116" s="139">
        <f>K116</f>
        <v>0</v>
      </c>
      <c r="Y116" s="139">
        <f>I116</f>
        <v>0</v>
      </c>
      <c r="Z116" s="140">
        <f>G116</f>
        <v>0</v>
      </c>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41"/>
      <c r="BB116" s="141"/>
      <c r="BC116" s="141"/>
      <c r="BD116" s="141"/>
      <c r="BE116" s="141"/>
      <c r="BF116" s="141"/>
      <c r="BG116" s="119"/>
      <c r="BH116" s="119"/>
      <c r="BI116" s="119"/>
      <c r="BJ116" s="119"/>
      <c r="BK116" s="119"/>
    </row>
    <row r="117" spans="1:104" ht="14.25" customHeight="1" x14ac:dyDescent="0.2">
      <c r="A117" s="102" t="s">
        <v>32</v>
      </c>
      <c r="B117" s="103" t="s">
        <v>338</v>
      </c>
      <c r="C117" s="104" t="s">
        <v>339</v>
      </c>
      <c r="D117" s="105"/>
      <c r="E117" s="106"/>
      <c r="F117" s="106"/>
      <c r="G117" s="107"/>
      <c r="H117" s="108"/>
      <c r="I117" s="109"/>
      <c r="J117" s="108"/>
      <c r="K117" s="109"/>
      <c r="O117" s="110"/>
    </row>
    <row r="118" spans="1:104" x14ac:dyDescent="0.2">
      <c r="A118" s="111">
        <v>54</v>
      </c>
      <c r="B118" s="112" t="s">
        <v>340</v>
      </c>
      <c r="C118" s="113" t="s">
        <v>341</v>
      </c>
      <c r="D118" s="114" t="s">
        <v>76</v>
      </c>
      <c r="E118" s="115">
        <v>317.04399999999998</v>
      </c>
      <c r="F118" s="175"/>
      <c r="G118" s="116">
        <f>E118*F118</f>
        <v>0</v>
      </c>
      <c r="H118" s="117">
        <v>0</v>
      </c>
      <c r="I118" s="118">
        <f>E118*H118</f>
        <v>0</v>
      </c>
      <c r="J118" s="117">
        <v>0</v>
      </c>
      <c r="K118" s="118">
        <f>E118*J118</f>
        <v>0</v>
      </c>
      <c r="O118" s="110"/>
      <c r="Z118" s="119"/>
      <c r="AA118" s="119">
        <v>1</v>
      </c>
      <c r="AB118" s="119">
        <v>3</v>
      </c>
      <c r="AC118" s="119">
        <v>3</v>
      </c>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CA118" s="119">
        <v>1</v>
      </c>
      <c r="CB118" s="119">
        <v>3</v>
      </c>
      <c r="CZ118" s="77">
        <v>1</v>
      </c>
    </row>
    <row r="119" spans="1:104" x14ac:dyDescent="0.2">
      <c r="A119" s="120"/>
      <c r="B119" s="121"/>
      <c r="C119" s="173" t="s">
        <v>342</v>
      </c>
      <c r="D119" s="174"/>
      <c r="E119" s="124">
        <v>317.04399999999998</v>
      </c>
      <c r="F119" s="125"/>
      <c r="G119" s="126"/>
      <c r="H119" s="127"/>
      <c r="I119" s="122"/>
      <c r="K119" s="122"/>
      <c r="M119" s="128" t="s">
        <v>342</v>
      </c>
      <c r="O119" s="110"/>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29" t="str">
        <f>C118</f>
        <v>Odvoz suti a vybour. hmot na skládku do 1 km</v>
      </c>
      <c r="BE119" s="119"/>
      <c r="BF119" s="119"/>
      <c r="BG119" s="119"/>
      <c r="BH119" s="119"/>
      <c r="BI119" s="119"/>
      <c r="BJ119" s="119"/>
      <c r="BK119" s="119"/>
    </row>
    <row r="120" spans="1:104" x14ac:dyDescent="0.2">
      <c r="A120" s="111">
        <v>55</v>
      </c>
      <c r="B120" s="112" t="s">
        <v>343</v>
      </c>
      <c r="C120" s="113" t="s">
        <v>344</v>
      </c>
      <c r="D120" s="114" t="s">
        <v>76</v>
      </c>
      <c r="E120" s="115">
        <v>3668.09</v>
      </c>
      <c r="F120" s="175"/>
      <c r="G120" s="116">
        <f>E120*F120</f>
        <v>0</v>
      </c>
      <c r="H120" s="117">
        <v>0</v>
      </c>
      <c r="I120" s="118">
        <f>E120*H120</f>
        <v>0</v>
      </c>
      <c r="J120" s="117">
        <v>0</v>
      </c>
      <c r="K120" s="118">
        <f>E120*J120</f>
        <v>0</v>
      </c>
      <c r="O120" s="110"/>
      <c r="Z120" s="119"/>
      <c r="AA120" s="119">
        <v>1</v>
      </c>
      <c r="AB120" s="119">
        <v>3</v>
      </c>
      <c r="AC120" s="119">
        <v>3</v>
      </c>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c r="BI120" s="119"/>
      <c r="BJ120" s="119"/>
      <c r="BK120" s="119"/>
      <c r="CA120" s="119">
        <v>1</v>
      </c>
      <c r="CB120" s="119">
        <v>3</v>
      </c>
      <c r="CZ120" s="77">
        <v>1</v>
      </c>
    </row>
    <row r="121" spans="1:104" x14ac:dyDescent="0.2">
      <c r="A121" s="120"/>
      <c r="B121" s="121"/>
      <c r="C121" s="173" t="s">
        <v>345</v>
      </c>
      <c r="D121" s="174"/>
      <c r="E121" s="124">
        <v>553.30799999999999</v>
      </c>
      <c r="F121" s="125"/>
      <c r="G121" s="126"/>
      <c r="H121" s="127"/>
      <c r="I121" s="122"/>
      <c r="K121" s="122"/>
      <c r="M121" s="128" t="s">
        <v>345</v>
      </c>
      <c r="O121" s="110"/>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29" t="str">
        <f>C120</f>
        <v>Příplatek k odvozu za každý další 1 km</v>
      </c>
      <c r="BE121" s="119"/>
      <c r="BF121" s="119"/>
      <c r="BG121" s="119"/>
      <c r="BH121" s="119"/>
      <c r="BI121" s="119"/>
      <c r="BJ121" s="119"/>
      <c r="BK121" s="119"/>
    </row>
    <row r="122" spans="1:104" x14ac:dyDescent="0.2">
      <c r="A122" s="120"/>
      <c r="B122" s="121"/>
      <c r="C122" s="173" t="s">
        <v>346</v>
      </c>
      <c r="D122" s="174"/>
      <c r="E122" s="124">
        <v>1429.7360000000001</v>
      </c>
      <c r="F122" s="125"/>
      <c r="G122" s="126"/>
      <c r="H122" s="127"/>
      <c r="I122" s="122"/>
      <c r="K122" s="122"/>
      <c r="M122" s="128" t="s">
        <v>346</v>
      </c>
      <c r="O122" s="110"/>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29" t="str">
        <f>C121</f>
        <v>skládka Lutopecny:4*138,3270</v>
      </c>
      <c r="BE122" s="119"/>
      <c r="BF122" s="119"/>
      <c r="BG122" s="119"/>
      <c r="BH122" s="119"/>
      <c r="BI122" s="119"/>
      <c r="BJ122" s="119"/>
      <c r="BK122" s="119"/>
    </row>
    <row r="123" spans="1:104" x14ac:dyDescent="0.2">
      <c r="A123" s="120"/>
      <c r="B123" s="121"/>
      <c r="C123" s="173" t="s">
        <v>347</v>
      </c>
      <c r="D123" s="174"/>
      <c r="E123" s="124">
        <v>1685.046</v>
      </c>
      <c r="F123" s="125"/>
      <c r="G123" s="126"/>
      <c r="H123" s="127"/>
      <c r="I123" s="122"/>
      <c r="K123" s="122"/>
      <c r="M123" s="128" t="s">
        <v>347</v>
      </c>
      <c r="O123" s="110"/>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29" t="str">
        <f>C122</f>
        <v>skládka Nětčice:14*102,124</v>
      </c>
      <c r="BE123" s="119"/>
      <c r="BF123" s="119"/>
      <c r="BG123" s="119"/>
      <c r="BH123" s="119"/>
      <c r="BI123" s="119"/>
      <c r="BJ123" s="119"/>
      <c r="BK123" s="119"/>
    </row>
    <row r="124" spans="1:104" x14ac:dyDescent="0.2">
      <c r="A124" s="111">
        <v>56</v>
      </c>
      <c r="B124" s="112" t="s">
        <v>348</v>
      </c>
      <c r="C124" s="113" t="s">
        <v>349</v>
      </c>
      <c r="D124" s="114" t="s">
        <v>76</v>
      </c>
      <c r="E124" s="115">
        <v>317.04399999999998</v>
      </c>
      <c r="F124" s="175"/>
      <c r="G124" s="116">
        <f>E124*F124</f>
        <v>0</v>
      </c>
      <c r="H124" s="117">
        <v>0</v>
      </c>
      <c r="I124" s="118">
        <f>E124*H124</f>
        <v>0</v>
      </c>
      <c r="J124" s="117">
        <v>0</v>
      </c>
      <c r="K124" s="118">
        <f>E124*J124</f>
        <v>0</v>
      </c>
      <c r="O124" s="110"/>
      <c r="Z124" s="119"/>
      <c r="AA124" s="119">
        <v>1</v>
      </c>
      <c r="AB124" s="119">
        <v>3</v>
      </c>
      <c r="AC124" s="119">
        <v>3</v>
      </c>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19"/>
      <c r="CA124" s="119">
        <v>1</v>
      </c>
      <c r="CB124" s="119">
        <v>3</v>
      </c>
      <c r="CZ124" s="77">
        <v>1</v>
      </c>
    </row>
    <row r="125" spans="1:104" x14ac:dyDescent="0.2">
      <c r="A125" s="130" t="s">
        <v>36</v>
      </c>
      <c r="B125" s="131" t="s">
        <v>338</v>
      </c>
      <c r="C125" s="132" t="s">
        <v>339</v>
      </c>
      <c r="D125" s="133"/>
      <c r="E125" s="134"/>
      <c r="F125" s="134"/>
      <c r="G125" s="135">
        <f>SUM(G117:G124)</f>
        <v>0</v>
      </c>
      <c r="H125" s="136"/>
      <c r="I125" s="137">
        <f>SUM(I117:I124)</f>
        <v>0</v>
      </c>
      <c r="J125" s="138"/>
      <c r="K125" s="137">
        <f>SUM(K117:K124)</f>
        <v>0</v>
      </c>
      <c r="O125" s="110"/>
      <c r="X125" s="139">
        <f>K125</f>
        <v>0</v>
      </c>
      <c r="Y125" s="139">
        <f>I125</f>
        <v>0</v>
      </c>
      <c r="Z125" s="140">
        <f>G125</f>
        <v>0</v>
      </c>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41"/>
      <c r="BB125" s="141"/>
      <c r="BC125" s="141"/>
      <c r="BD125" s="141"/>
      <c r="BE125" s="141"/>
      <c r="BF125" s="141"/>
      <c r="BG125" s="119"/>
      <c r="BH125" s="119"/>
      <c r="BI125" s="119"/>
      <c r="BJ125" s="119"/>
      <c r="BK125" s="119"/>
    </row>
    <row r="126" spans="1:104" x14ac:dyDescent="0.2">
      <c r="A126" s="142" t="s">
        <v>37</v>
      </c>
      <c r="B126" s="143" t="s">
        <v>38</v>
      </c>
      <c r="C126" s="144"/>
      <c r="D126" s="145"/>
      <c r="E126" s="146"/>
      <c r="F126" s="146"/>
      <c r="G126" s="147">
        <f>SUM(Z7:Z126)</f>
        <v>0</v>
      </c>
      <c r="H126" s="148"/>
      <c r="I126" s="149">
        <f>SUM(Y7:Y126)</f>
        <v>1005.5147269998739</v>
      </c>
      <c r="J126" s="148"/>
      <c r="K126" s="149">
        <f>SUM(X7:X126)</f>
        <v>-403.76880000001438</v>
      </c>
      <c r="O126" s="110"/>
      <c r="BA126" s="150"/>
      <c r="BB126" s="150"/>
      <c r="BC126" s="150"/>
      <c r="BD126" s="150"/>
      <c r="BE126" s="150"/>
      <c r="BF126" s="150"/>
    </row>
    <row r="127" spans="1:104" x14ac:dyDescent="0.2">
      <c r="E127" s="77"/>
    </row>
    <row r="128" spans="1:104" x14ac:dyDescent="0.2">
      <c r="A128" s="151"/>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1:7" x14ac:dyDescent="0.2">
      <c r="E177" s="77"/>
    </row>
    <row r="178" spans="1:7" x14ac:dyDescent="0.2">
      <c r="E178" s="77"/>
    </row>
    <row r="179" spans="1:7" x14ac:dyDescent="0.2">
      <c r="E179" s="77"/>
    </row>
    <row r="180" spans="1:7" x14ac:dyDescent="0.2">
      <c r="E180" s="77"/>
    </row>
    <row r="181" spans="1:7" x14ac:dyDescent="0.2">
      <c r="A181" s="152"/>
      <c r="B181" s="152"/>
    </row>
    <row r="182" spans="1:7" x14ac:dyDescent="0.2">
      <c r="C182" s="153"/>
      <c r="D182" s="153"/>
      <c r="E182" s="154"/>
      <c r="F182" s="153"/>
      <c r="G182" s="155"/>
    </row>
    <row r="183" spans="1:7" x14ac:dyDescent="0.2">
      <c r="A183" s="152"/>
      <c r="B183" s="152"/>
    </row>
    <row r="1100" spans="1:7" x14ac:dyDescent="0.2">
      <c r="A1100" s="156"/>
      <c r="B1100" s="157"/>
      <c r="C1100" s="158" t="s">
        <v>40</v>
      </c>
      <c r="D1100" s="159"/>
      <c r="F1100" s="96"/>
      <c r="G1100" s="122">
        <v>100000</v>
      </c>
    </row>
    <row r="1101" spans="1:7" x14ac:dyDescent="0.2">
      <c r="A1101" s="156"/>
      <c r="B1101" s="157"/>
      <c r="C1101" s="158" t="s">
        <v>41</v>
      </c>
      <c r="D1101" s="159"/>
      <c r="F1101" s="96"/>
      <c r="G1101" s="122">
        <v>100000</v>
      </c>
    </row>
    <row r="1102" spans="1:7" x14ac:dyDescent="0.2">
      <c r="A1102" s="156"/>
      <c r="B1102" s="157"/>
      <c r="C1102" s="158" t="s">
        <v>42</v>
      </c>
      <c r="D1102" s="159"/>
      <c r="F1102" s="96"/>
      <c r="G1102" s="122">
        <v>100000</v>
      </c>
    </row>
    <row r="1103" spans="1:7" x14ac:dyDescent="0.2">
      <c r="A1103" s="156"/>
      <c r="B1103" s="157"/>
      <c r="C1103" s="158" t="s">
        <v>43</v>
      </c>
      <c r="D1103" s="159"/>
      <c r="F1103" s="96"/>
      <c r="G1103" s="122">
        <v>100000</v>
      </c>
    </row>
    <row r="1104" spans="1:7" x14ac:dyDescent="0.2">
      <c r="A1104" s="156"/>
      <c r="B1104" s="157"/>
      <c r="C1104" s="158" t="s">
        <v>44</v>
      </c>
      <c r="D1104" s="159"/>
      <c r="F1104" s="96"/>
      <c r="G1104" s="122">
        <v>100000</v>
      </c>
    </row>
    <row r="1105" spans="1:7" x14ac:dyDescent="0.2">
      <c r="A1105" s="156"/>
      <c r="B1105" s="157"/>
      <c r="C1105" s="158" t="s">
        <v>45</v>
      </c>
      <c r="D1105" s="159"/>
      <c r="F1105" s="96"/>
      <c r="G1105" s="122">
        <v>100000</v>
      </c>
    </row>
    <row r="1106" spans="1:7" x14ac:dyDescent="0.2">
      <c r="A1106" s="156"/>
      <c r="B1106" s="157"/>
      <c r="C1106" s="158" t="s">
        <v>46</v>
      </c>
      <c r="D1106" s="159"/>
      <c r="F1106" s="96"/>
      <c r="G1106" s="122">
        <v>100000</v>
      </c>
    </row>
  </sheetData>
  <mergeCells count="44">
    <mergeCell ref="C15:D15"/>
    <mergeCell ref="C16:D16"/>
    <mergeCell ref="C17:D17"/>
    <mergeCell ref="A1:G1"/>
    <mergeCell ref="C9:D9"/>
    <mergeCell ref="C10:D10"/>
    <mergeCell ref="C12:D12"/>
    <mergeCell ref="C13:D13"/>
    <mergeCell ref="C19:D19"/>
    <mergeCell ref="C20:D20"/>
    <mergeCell ref="C22:D22"/>
    <mergeCell ref="C25:D25"/>
    <mergeCell ref="C26:D26"/>
    <mergeCell ref="C62:G62"/>
    <mergeCell ref="C64:G64"/>
    <mergeCell ref="C65:D65"/>
    <mergeCell ref="C36:D36"/>
    <mergeCell ref="C37:D37"/>
    <mergeCell ref="C42:G42"/>
    <mergeCell ref="C43:D43"/>
    <mergeCell ref="C44:D44"/>
    <mergeCell ref="C46:G46"/>
    <mergeCell ref="C47:D47"/>
    <mergeCell ref="C51:D51"/>
    <mergeCell ref="C55:G55"/>
    <mergeCell ref="C56:D56"/>
    <mergeCell ref="C59:D59"/>
    <mergeCell ref="C60:D60"/>
    <mergeCell ref="C84:G84"/>
    <mergeCell ref="C87:G87"/>
    <mergeCell ref="C90:D90"/>
    <mergeCell ref="C95:D95"/>
    <mergeCell ref="C69:D69"/>
    <mergeCell ref="C76:G76"/>
    <mergeCell ref="C79:D79"/>
    <mergeCell ref="C119:D119"/>
    <mergeCell ref="C121:D121"/>
    <mergeCell ref="C122:D122"/>
    <mergeCell ref="C123:D123"/>
    <mergeCell ref="C101:G101"/>
    <mergeCell ref="C110:G110"/>
    <mergeCell ref="C112:G112"/>
    <mergeCell ref="C113:D113"/>
    <mergeCell ref="C115:G115"/>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92F1-F415-4602-9904-7728B4290E99}">
  <sheetPr codeName="List6"/>
  <dimension ref="A1:CZ1041"/>
  <sheetViews>
    <sheetView showGridLines="0" showZeros="0" zoomScaleNormal="100" workbookViewId="0">
      <selection activeCell="F8" activeCellId="15" sqref="F59 F56 F55 F51 F50 F44:F47 F35 F29 F26 F22 F19:F21 F16 F12 F11 F10 F8"/>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411</v>
      </c>
      <c r="E3" s="85"/>
      <c r="F3" s="86"/>
      <c r="G3" s="87"/>
    </row>
    <row r="4" spans="1:104" ht="13.5" customHeight="1" thickBot="1" x14ac:dyDescent="0.25">
      <c r="A4" s="88" t="s">
        <v>20</v>
      </c>
      <c r="B4" s="89"/>
      <c r="C4" s="90"/>
      <c r="D4" s="91" t="s">
        <v>412</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33</v>
      </c>
      <c r="C7" s="104" t="s">
        <v>34</v>
      </c>
      <c r="D7" s="105"/>
      <c r="E7" s="106"/>
      <c r="F7" s="106"/>
      <c r="G7" s="107"/>
      <c r="H7" s="108"/>
      <c r="I7" s="109"/>
      <c r="J7" s="108"/>
      <c r="K7" s="109"/>
      <c r="O7" s="110"/>
    </row>
    <row r="8" spans="1:104" x14ac:dyDescent="0.2">
      <c r="A8" s="111">
        <v>1</v>
      </c>
      <c r="B8" s="112" t="s">
        <v>354</v>
      </c>
      <c r="C8" s="113" t="s">
        <v>355</v>
      </c>
      <c r="D8" s="114" t="s">
        <v>107</v>
      </c>
      <c r="E8" s="115">
        <v>2.1059999999999999</v>
      </c>
      <c r="F8" s="175"/>
      <c r="G8" s="116">
        <f>E8*F8</f>
        <v>0</v>
      </c>
      <c r="H8" s="117">
        <v>0</v>
      </c>
      <c r="I8" s="118">
        <f>E8*H8</f>
        <v>0</v>
      </c>
      <c r="J8" s="117">
        <v>0</v>
      </c>
      <c r="K8" s="118">
        <f>E8*J8</f>
        <v>0</v>
      </c>
      <c r="O8" s="110"/>
      <c r="Z8" s="119"/>
      <c r="AA8" s="119">
        <v>1</v>
      </c>
      <c r="AB8" s="119">
        <v>1</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v>
      </c>
      <c r="CB8" s="119">
        <v>1</v>
      </c>
      <c r="CZ8" s="77">
        <v>1</v>
      </c>
    </row>
    <row r="9" spans="1:104" x14ac:dyDescent="0.2">
      <c r="A9" s="120"/>
      <c r="B9" s="121"/>
      <c r="C9" s="173" t="s">
        <v>356</v>
      </c>
      <c r="D9" s="174"/>
      <c r="E9" s="124">
        <v>2.1059999999999999</v>
      </c>
      <c r="F9" s="125"/>
      <c r="G9" s="126"/>
      <c r="H9" s="127"/>
      <c r="I9" s="122"/>
      <c r="K9" s="122"/>
      <c r="M9" s="128" t="s">
        <v>356</v>
      </c>
      <c r="O9" s="110"/>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29" t="str">
        <f>C8</f>
        <v>Ruční výkop jam, rýh a šachet v hornině tř. 3</v>
      </c>
      <c r="BE9" s="119"/>
      <c r="BF9" s="119"/>
      <c r="BG9" s="119"/>
      <c r="BH9" s="119"/>
      <c r="BI9" s="119"/>
      <c r="BJ9" s="119"/>
      <c r="BK9" s="119"/>
    </row>
    <row r="10" spans="1:104" x14ac:dyDescent="0.2">
      <c r="A10" s="111">
        <v>2</v>
      </c>
      <c r="B10" s="112" t="s">
        <v>192</v>
      </c>
      <c r="C10" s="113" t="s">
        <v>193</v>
      </c>
      <c r="D10" s="114" t="s">
        <v>107</v>
      </c>
      <c r="E10" s="115">
        <v>2.1059999999999999</v>
      </c>
      <c r="F10" s="175"/>
      <c r="G10" s="116">
        <f>E10*F10</f>
        <v>0</v>
      </c>
      <c r="H10" s="117">
        <v>0</v>
      </c>
      <c r="I10" s="118">
        <f>E10*H10</f>
        <v>0</v>
      </c>
      <c r="J10" s="117">
        <v>0</v>
      </c>
      <c r="K10" s="118">
        <f>E10*J10</f>
        <v>0</v>
      </c>
      <c r="O10" s="110"/>
      <c r="Z10" s="119"/>
      <c r="AA10" s="119">
        <v>1</v>
      </c>
      <c r="AB10" s="119">
        <v>1</v>
      </c>
      <c r="AC10" s="119">
        <v>1</v>
      </c>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CA10" s="119">
        <v>1</v>
      </c>
      <c r="CB10" s="119">
        <v>1</v>
      </c>
      <c r="CZ10" s="77">
        <v>1</v>
      </c>
    </row>
    <row r="11" spans="1:104" x14ac:dyDescent="0.2">
      <c r="A11" s="111">
        <v>3</v>
      </c>
      <c r="B11" s="112" t="s">
        <v>199</v>
      </c>
      <c r="C11" s="113" t="s">
        <v>200</v>
      </c>
      <c r="D11" s="114" t="s">
        <v>107</v>
      </c>
      <c r="E11" s="115">
        <v>2.1059999999999999</v>
      </c>
      <c r="F11" s="175"/>
      <c r="G11" s="116">
        <f>E11*F11</f>
        <v>0</v>
      </c>
      <c r="H11" s="117">
        <v>0</v>
      </c>
      <c r="I11" s="118">
        <f>E11*H11</f>
        <v>0</v>
      </c>
      <c r="J11" s="117">
        <v>0</v>
      </c>
      <c r="K11" s="118">
        <f>E11*J11</f>
        <v>0</v>
      </c>
      <c r="O11" s="110"/>
      <c r="Z11" s="119"/>
      <c r="AA11" s="119">
        <v>1</v>
      </c>
      <c r="AB11" s="119">
        <v>1</v>
      </c>
      <c r="AC11" s="119">
        <v>1</v>
      </c>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CA11" s="119">
        <v>1</v>
      </c>
      <c r="CB11" s="119">
        <v>1</v>
      </c>
      <c r="CZ11" s="77">
        <v>1</v>
      </c>
    </row>
    <row r="12" spans="1:104" x14ac:dyDescent="0.2">
      <c r="A12" s="111">
        <v>4</v>
      </c>
      <c r="B12" s="112" t="s">
        <v>357</v>
      </c>
      <c r="C12" s="113" t="s">
        <v>358</v>
      </c>
      <c r="D12" s="114" t="s">
        <v>107</v>
      </c>
      <c r="E12" s="115">
        <v>2.1059999999999999</v>
      </c>
      <c r="F12" s="175"/>
      <c r="G12" s="116">
        <f>E12*F12</f>
        <v>0</v>
      </c>
      <c r="H12" s="117">
        <v>2.4462200000016301</v>
      </c>
      <c r="I12" s="118">
        <f>E12*H12</f>
        <v>5.1517393200034327</v>
      </c>
      <c r="J12" s="117">
        <v>0</v>
      </c>
      <c r="K12" s="118">
        <f>E12*J12</f>
        <v>0</v>
      </c>
      <c r="O12" s="110"/>
      <c r="Z12" s="119"/>
      <c r="AA12" s="119">
        <v>1</v>
      </c>
      <c r="AB12" s="119">
        <v>1</v>
      </c>
      <c r="AC12" s="119">
        <v>1</v>
      </c>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CA12" s="119">
        <v>1</v>
      </c>
      <c r="CB12" s="119">
        <v>1</v>
      </c>
      <c r="CZ12" s="77">
        <v>1</v>
      </c>
    </row>
    <row r="13" spans="1:104" x14ac:dyDescent="0.2">
      <c r="A13" s="120"/>
      <c r="B13" s="121"/>
      <c r="C13" s="173" t="s">
        <v>359</v>
      </c>
      <c r="D13" s="174"/>
      <c r="E13" s="124">
        <v>2.1059999999999999</v>
      </c>
      <c r="F13" s="125"/>
      <c r="G13" s="126"/>
      <c r="H13" s="127"/>
      <c r="I13" s="122"/>
      <c r="K13" s="122"/>
      <c r="M13" s="128" t="s">
        <v>359</v>
      </c>
      <c r="O13" s="110"/>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29" t="str">
        <f>C12</f>
        <v>Beton základových patek prostý C 25/30</v>
      </c>
      <c r="BE13" s="119"/>
      <c r="BF13" s="119"/>
      <c r="BG13" s="119"/>
      <c r="BH13" s="119"/>
      <c r="BI13" s="119"/>
      <c r="BJ13" s="119"/>
      <c r="BK13" s="119"/>
    </row>
    <row r="14" spans="1:104" x14ac:dyDescent="0.2">
      <c r="A14" s="130" t="s">
        <v>36</v>
      </c>
      <c r="B14" s="131" t="s">
        <v>33</v>
      </c>
      <c r="C14" s="132" t="s">
        <v>34</v>
      </c>
      <c r="D14" s="133"/>
      <c r="E14" s="134"/>
      <c r="F14" s="134"/>
      <c r="G14" s="135">
        <f>SUM(G7:G13)</f>
        <v>0</v>
      </c>
      <c r="H14" s="136"/>
      <c r="I14" s="137">
        <f>SUM(I7:I13)</f>
        <v>5.1517393200034327</v>
      </c>
      <c r="J14" s="138"/>
      <c r="K14" s="137">
        <f>SUM(K7:K13)</f>
        <v>0</v>
      </c>
      <c r="O14" s="110"/>
      <c r="X14" s="139">
        <f>K14</f>
        <v>0</v>
      </c>
      <c r="Y14" s="139">
        <f>I14</f>
        <v>5.1517393200034327</v>
      </c>
      <c r="Z14" s="140">
        <f>G14</f>
        <v>0</v>
      </c>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41"/>
      <c r="BB14" s="141"/>
      <c r="BC14" s="141"/>
      <c r="BD14" s="141"/>
      <c r="BE14" s="141"/>
      <c r="BF14" s="141"/>
      <c r="BG14" s="119"/>
      <c r="BH14" s="119"/>
      <c r="BI14" s="119"/>
      <c r="BJ14" s="119"/>
      <c r="BK14" s="119"/>
    </row>
    <row r="15" spans="1:104" ht="14.25" customHeight="1" x14ac:dyDescent="0.2">
      <c r="A15" s="102" t="s">
        <v>32</v>
      </c>
      <c r="B15" s="103" t="s">
        <v>360</v>
      </c>
      <c r="C15" s="104" t="s">
        <v>361</v>
      </c>
      <c r="D15" s="105"/>
      <c r="E15" s="106"/>
      <c r="F15" s="106"/>
      <c r="G15" s="107"/>
      <c r="H15" s="108"/>
      <c r="I15" s="109"/>
      <c r="J15" s="108"/>
      <c r="K15" s="109"/>
      <c r="O15" s="110"/>
    </row>
    <row r="16" spans="1:104" ht="22.5" x14ac:dyDescent="0.2">
      <c r="A16" s="111">
        <v>5</v>
      </c>
      <c r="B16" s="112" t="s">
        <v>362</v>
      </c>
      <c r="C16" s="113" t="s">
        <v>363</v>
      </c>
      <c r="D16" s="114" t="s">
        <v>51</v>
      </c>
      <c r="E16" s="115">
        <v>26</v>
      </c>
      <c r="F16" s="175"/>
      <c r="G16" s="116">
        <f>E16*F16</f>
        <v>0</v>
      </c>
      <c r="H16" s="117">
        <v>0.123000000000047</v>
      </c>
      <c r="I16" s="118">
        <f>E16*H16</f>
        <v>3.1980000000012221</v>
      </c>
      <c r="J16" s="117">
        <v>0</v>
      </c>
      <c r="K16" s="118">
        <f>E16*J16</f>
        <v>0</v>
      </c>
      <c r="O16" s="110"/>
      <c r="Z16" s="119"/>
      <c r="AA16" s="119">
        <v>1</v>
      </c>
      <c r="AB16" s="119">
        <v>1</v>
      </c>
      <c r="AC16" s="119">
        <v>1</v>
      </c>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CA16" s="119">
        <v>1</v>
      </c>
      <c r="CB16" s="119">
        <v>1</v>
      </c>
      <c r="CZ16" s="77">
        <v>2</v>
      </c>
    </row>
    <row r="17" spans="1:104" x14ac:dyDescent="0.2">
      <c r="A17" s="120"/>
      <c r="B17" s="121"/>
      <c r="C17" s="170"/>
      <c r="D17" s="171"/>
      <c r="E17" s="171"/>
      <c r="F17" s="171"/>
      <c r="G17" s="172"/>
      <c r="I17" s="122"/>
      <c r="K17" s="122"/>
      <c r="L17" s="123"/>
      <c r="O17" s="110"/>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row>
    <row r="18" spans="1:104" x14ac:dyDescent="0.2">
      <c r="A18" s="120"/>
      <c r="B18" s="121"/>
      <c r="C18" s="173" t="s">
        <v>364</v>
      </c>
      <c r="D18" s="174"/>
      <c r="E18" s="124">
        <v>26</v>
      </c>
      <c r="F18" s="125"/>
      <c r="G18" s="126"/>
      <c r="H18" s="127"/>
      <c r="I18" s="122"/>
      <c r="K18" s="122"/>
      <c r="M18" s="128" t="s">
        <v>364</v>
      </c>
      <c r="O18" s="110"/>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29">
        <f>C17</f>
        <v>0</v>
      </c>
      <c r="BE18" s="119"/>
      <c r="BF18" s="119"/>
      <c r="BG18" s="119"/>
      <c r="BH18" s="119"/>
      <c r="BI18" s="119"/>
      <c r="BJ18" s="119"/>
      <c r="BK18" s="119"/>
    </row>
    <row r="19" spans="1:104" x14ac:dyDescent="0.2">
      <c r="A19" s="111">
        <v>6</v>
      </c>
      <c r="B19" s="112" t="s">
        <v>365</v>
      </c>
      <c r="C19" s="113" t="s">
        <v>366</v>
      </c>
      <c r="D19" s="114" t="s">
        <v>58</v>
      </c>
      <c r="E19" s="115">
        <v>60.25</v>
      </c>
      <c r="F19" s="175"/>
      <c r="G19" s="116">
        <f>E19*F19</f>
        <v>0</v>
      </c>
      <c r="H19" s="117">
        <v>0</v>
      </c>
      <c r="I19" s="118">
        <f>E19*H19</f>
        <v>0</v>
      </c>
      <c r="J19" s="117">
        <v>0</v>
      </c>
      <c r="K19" s="118">
        <f>E19*J19</f>
        <v>0</v>
      </c>
      <c r="O19" s="110"/>
      <c r="Z19" s="119"/>
      <c r="AA19" s="119">
        <v>1</v>
      </c>
      <c r="AB19" s="119">
        <v>7</v>
      </c>
      <c r="AC19" s="119">
        <v>7</v>
      </c>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CA19" s="119">
        <v>1</v>
      </c>
      <c r="CB19" s="119">
        <v>7</v>
      </c>
      <c r="CZ19" s="77">
        <v>2</v>
      </c>
    </row>
    <row r="20" spans="1:104" ht="22.5" x14ac:dyDescent="0.2">
      <c r="A20" s="111">
        <v>7</v>
      </c>
      <c r="B20" s="112" t="s">
        <v>367</v>
      </c>
      <c r="C20" s="113" t="s">
        <v>368</v>
      </c>
      <c r="D20" s="114" t="s">
        <v>58</v>
      </c>
      <c r="E20" s="115">
        <v>58</v>
      </c>
      <c r="F20" s="175"/>
      <c r="G20" s="116">
        <f>E20*F20</f>
        <v>0</v>
      </c>
      <c r="H20" s="117">
        <v>9.0000000000034497E-5</v>
      </c>
      <c r="I20" s="118">
        <f>E20*H20</f>
        <v>5.2200000000020008E-3</v>
      </c>
      <c r="J20" s="117">
        <v>-1.18400000000065E-2</v>
      </c>
      <c r="K20" s="118">
        <f>E20*J20</f>
        <v>-0.68672000000037703</v>
      </c>
      <c r="O20" s="110"/>
      <c r="Z20" s="119"/>
      <c r="AA20" s="119">
        <v>2</v>
      </c>
      <c r="AB20" s="119">
        <v>0</v>
      </c>
      <c r="AC20" s="119">
        <v>0</v>
      </c>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CA20" s="119">
        <v>2</v>
      </c>
      <c r="CB20" s="119">
        <v>0</v>
      </c>
      <c r="CZ20" s="77">
        <v>2</v>
      </c>
    </row>
    <row r="21" spans="1:104" x14ac:dyDescent="0.2">
      <c r="A21" s="111">
        <v>8</v>
      </c>
      <c r="B21" s="112" t="s">
        <v>369</v>
      </c>
      <c r="C21" s="113" t="s">
        <v>370</v>
      </c>
      <c r="D21" s="114" t="s">
        <v>127</v>
      </c>
      <c r="E21" s="115">
        <v>26</v>
      </c>
      <c r="F21" s="175"/>
      <c r="G21" s="116">
        <f>E21*F21</f>
        <v>0</v>
      </c>
      <c r="H21" s="117">
        <v>0</v>
      </c>
      <c r="I21" s="118">
        <f>E21*H21</f>
        <v>0</v>
      </c>
      <c r="J21" s="117"/>
      <c r="K21" s="118">
        <f>E21*J21</f>
        <v>0</v>
      </c>
      <c r="O21" s="110"/>
      <c r="Z21" s="119"/>
      <c r="AA21" s="119">
        <v>3</v>
      </c>
      <c r="AB21" s="119">
        <v>7</v>
      </c>
      <c r="AC21" s="119" t="s">
        <v>369</v>
      </c>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CA21" s="119">
        <v>3</v>
      </c>
      <c r="CB21" s="119">
        <v>7</v>
      </c>
      <c r="CZ21" s="77">
        <v>2</v>
      </c>
    </row>
    <row r="22" spans="1:104" ht="22.5" x14ac:dyDescent="0.2">
      <c r="A22" s="111">
        <v>9</v>
      </c>
      <c r="B22" s="112" t="s">
        <v>371</v>
      </c>
      <c r="C22" s="113" t="s">
        <v>372</v>
      </c>
      <c r="D22" s="114" t="s">
        <v>127</v>
      </c>
      <c r="E22" s="115">
        <v>100</v>
      </c>
      <c r="F22" s="175"/>
      <c r="G22" s="116">
        <f>E22*F22</f>
        <v>0</v>
      </c>
      <c r="H22" s="117">
        <v>0</v>
      </c>
      <c r="I22" s="118">
        <f>E22*H22</f>
        <v>0</v>
      </c>
      <c r="J22" s="117"/>
      <c r="K22" s="118">
        <f>E22*J22</f>
        <v>0</v>
      </c>
      <c r="O22" s="110"/>
      <c r="Z22" s="119"/>
      <c r="AA22" s="119">
        <v>3</v>
      </c>
      <c r="AB22" s="119">
        <v>7</v>
      </c>
      <c r="AC22" s="119" t="s">
        <v>371</v>
      </c>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CA22" s="119">
        <v>3</v>
      </c>
      <c r="CB22" s="119">
        <v>7</v>
      </c>
      <c r="CZ22" s="77">
        <v>2</v>
      </c>
    </row>
    <row r="23" spans="1:104" x14ac:dyDescent="0.2">
      <c r="A23" s="120"/>
      <c r="B23" s="121"/>
      <c r="C23" s="170" t="s">
        <v>373</v>
      </c>
      <c r="D23" s="171"/>
      <c r="E23" s="171"/>
      <c r="F23" s="171"/>
      <c r="G23" s="172"/>
      <c r="I23" s="122"/>
      <c r="K23" s="122"/>
      <c r="L23" s="123" t="s">
        <v>373</v>
      </c>
      <c r="O23" s="110"/>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row>
    <row r="24" spans="1:104" x14ac:dyDescent="0.2">
      <c r="A24" s="120"/>
      <c r="B24" s="121"/>
      <c r="C24" s="173" t="s">
        <v>374</v>
      </c>
      <c r="D24" s="174"/>
      <c r="E24" s="124">
        <v>92</v>
      </c>
      <c r="F24" s="125"/>
      <c r="G24" s="126"/>
      <c r="H24" s="127"/>
      <c r="I24" s="122"/>
      <c r="K24" s="122"/>
      <c r="M24" s="128" t="s">
        <v>374</v>
      </c>
      <c r="O24" s="110"/>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29" t="str">
        <f>C23</f>
        <v>přesný počet upravit dle systému dodávaného oplocení</v>
      </c>
      <c r="BE24" s="119"/>
      <c r="BF24" s="119"/>
      <c r="BG24" s="119"/>
      <c r="BH24" s="119"/>
      <c r="BI24" s="119"/>
      <c r="BJ24" s="119"/>
      <c r="BK24" s="119"/>
    </row>
    <row r="25" spans="1:104" x14ac:dyDescent="0.2">
      <c r="A25" s="120"/>
      <c r="B25" s="121"/>
      <c r="C25" s="173" t="s">
        <v>375</v>
      </c>
      <c r="D25" s="174"/>
      <c r="E25" s="124">
        <v>8</v>
      </c>
      <c r="F25" s="125"/>
      <c r="G25" s="126"/>
      <c r="H25" s="127"/>
      <c r="I25" s="122"/>
      <c r="K25" s="122"/>
      <c r="M25" s="128" t="s">
        <v>375</v>
      </c>
      <c r="O25" s="110"/>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29" t="str">
        <f>C24</f>
        <v>průběžná:4*23</v>
      </c>
      <c r="BE25" s="119"/>
      <c r="BF25" s="119"/>
      <c r="BG25" s="119"/>
      <c r="BH25" s="119"/>
      <c r="BI25" s="119"/>
      <c r="BJ25" s="119"/>
      <c r="BK25" s="119"/>
    </row>
    <row r="26" spans="1:104" ht="22.5" x14ac:dyDescent="0.2">
      <c r="A26" s="111">
        <v>10</v>
      </c>
      <c r="B26" s="112" t="s">
        <v>376</v>
      </c>
      <c r="C26" s="113" t="s">
        <v>377</v>
      </c>
      <c r="D26" s="114" t="s">
        <v>127</v>
      </c>
      <c r="E26" s="115">
        <v>8</v>
      </c>
      <c r="F26" s="175"/>
      <c r="G26" s="116">
        <f>E26*F26</f>
        <v>0</v>
      </c>
      <c r="H26" s="117">
        <v>0</v>
      </c>
      <c r="I26" s="118">
        <f>E26*H26</f>
        <v>0</v>
      </c>
      <c r="J26" s="117"/>
      <c r="K26" s="118">
        <f>E26*J26</f>
        <v>0</v>
      </c>
      <c r="O26" s="110"/>
      <c r="Z26" s="119"/>
      <c r="AA26" s="119">
        <v>3</v>
      </c>
      <c r="AB26" s="119">
        <v>7</v>
      </c>
      <c r="AC26" s="119" t="s">
        <v>376</v>
      </c>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CA26" s="119">
        <v>3</v>
      </c>
      <c r="CB26" s="119">
        <v>7</v>
      </c>
      <c r="CZ26" s="77">
        <v>2</v>
      </c>
    </row>
    <row r="27" spans="1:104" x14ac:dyDescent="0.2">
      <c r="A27" s="120"/>
      <c r="B27" s="121"/>
      <c r="C27" s="170" t="s">
        <v>373</v>
      </c>
      <c r="D27" s="171"/>
      <c r="E27" s="171"/>
      <c r="F27" s="171"/>
      <c r="G27" s="172"/>
      <c r="I27" s="122"/>
      <c r="K27" s="122"/>
      <c r="L27" s="123" t="s">
        <v>373</v>
      </c>
      <c r="O27" s="110"/>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row>
    <row r="28" spans="1:104" x14ac:dyDescent="0.2">
      <c r="A28" s="120"/>
      <c r="B28" s="121"/>
      <c r="C28" s="173" t="s">
        <v>378</v>
      </c>
      <c r="D28" s="174"/>
      <c r="E28" s="124">
        <v>8</v>
      </c>
      <c r="F28" s="125"/>
      <c r="G28" s="126"/>
      <c r="H28" s="127"/>
      <c r="I28" s="122"/>
      <c r="K28" s="122"/>
      <c r="M28" s="128" t="s">
        <v>378</v>
      </c>
      <c r="O28" s="110"/>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29" t="str">
        <f>C27</f>
        <v>přesný počet upravit dle systému dodávaného oplocení</v>
      </c>
      <c r="BE28" s="119"/>
      <c r="BF28" s="119"/>
      <c r="BG28" s="119"/>
      <c r="BH28" s="119"/>
      <c r="BI28" s="119"/>
      <c r="BJ28" s="119"/>
      <c r="BK28" s="119"/>
    </row>
    <row r="29" spans="1:104" ht="22.5" x14ac:dyDescent="0.2">
      <c r="A29" s="111">
        <v>11</v>
      </c>
      <c r="B29" s="112" t="s">
        <v>379</v>
      </c>
      <c r="C29" s="113" t="s">
        <v>380</v>
      </c>
      <c r="D29" s="114" t="s">
        <v>127</v>
      </c>
      <c r="E29" s="115">
        <v>26</v>
      </c>
      <c r="F29" s="175"/>
      <c r="G29" s="116">
        <f>E29*F29</f>
        <v>0</v>
      </c>
      <c r="H29" s="117">
        <v>0</v>
      </c>
      <c r="I29" s="118">
        <f>E29*H29</f>
        <v>0</v>
      </c>
      <c r="J29" s="117"/>
      <c r="K29" s="118">
        <f>E29*J29</f>
        <v>0</v>
      </c>
      <c r="O29" s="110"/>
      <c r="Z29" s="119"/>
      <c r="AA29" s="119">
        <v>3</v>
      </c>
      <c r="AB29" s="119">
        <v>7</v>
      </c>
      <c r="AC29" s="119" t="s">
        <v>379</v>
      </c>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CA29" s="119">
        <v>3</v>
      </c>
      <c r="CB29" s="119">
        <v>7</v>
      </c>
      <c r="CZ29" s="77">
        <v>2</v>
      </c>
    </row>
    <row r="30" spans="1:104" x14ac:dyDescent="0.2">
      <c r="A30" s="120"/>
      <c r="B30" s="121"/>
      <c r="C30" s="170" t="s">
        <v>381</v>
      </c>
      <c r="D30" s="171"/>
      <c r="E30" s="171"/>
      <c r="F30" s="171"/>
      <c r="G30" s="172"/>
      <c r="I30" s="122"/>
      <c r="K30" s="122"/>
      <c r="L30" s="123" t="s">
        <v>381</v>
      </c>
      <c r="O30" s="110"/>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row>
    <row r="31" spans="1:104" x14ac:dyDescent="0.2">
      <c r="A31" s="120"/>
      <c r="B31" s="121"/>
      <c r="C31" s="170" t="s">
        <v>382</v>
      </c>
      <c r="D31" s="171"/>
      <c r="E31" s="171"/>
      <c r="F31" s="171"/>
      <c r="G31" s="172"/>
      <c r="I31" s="122"/>
      <c r="K31" s="122"/>
      <c r="L31" s="123" t="s">
        <v>382</v>
      </c>
      <c r="O31" s="110"/>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row>
    <row r="32" spans="1:104" x14ac:dyDescent="0.2">
      <c r="A32" s="120"/>
      <c r="B32" s="121"/>
      <c r="C32" s="170" t="s">
        <v>383</v>
      </c>
      <c r="D32" s="171"/>
      <c r="E32" s="171"/>
      <c r="F32" s="171"/>
      <c r="G32" s="172"/>
      <c r="I32" s="122"/>
      <c r="K32" s="122"/>
      <c r="L32" s="123" t="s">
        <v>383</v>
      </c>
      <c r="O32" s="110"/>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row>
    <row r="33" spans="1:104" x14ac:dyDescent="0.2">
      <c r="A33" s="120"/>
      <c r="B33" s="121"/>
      <c r="C33" s="170" t="s">
        <v>384</v>
      </c>
      <c r="D33" s="171"/>
      <c r="E33" s="171"/>
      <c r="F33" s="171"/>
      <c r="G33" s="172"/>
      <c r="I33" s="122"/>
      <c r="K33" s="122"/>
      <c r="L33" s="123" t="s">
        <v>384</v>
      </c>
      <c r="O33" s="110"/>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row>
    <row r="34" spans="1:104" x14ac:dyDescent="0.2">
      <c r="A34" s="120"/>
      <c r="B34" s="121"/>
      <c r="C34" s="170" t="s">
        <v>385</v>
      </c>
      <c r="D34" s="171"/>
      <c r="E34" s="171"/>
      <c r="F34" s="171"/>
      <c r="G34" s="172"/>
      <c r="I34" s="122"/>
      <c r="K34" s="122"/>
      <c r="L34" s="123" t="s">
        <v>385</v>
      </c>
      <c r="O34" s="110"/>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row>
    <row r="35" spans="1:104" ht="22.5" x14ac:dyDescent="0.2">
      <c r="A35" s="111">
        <v>12</v>
      </c>
      <c r="B35" s="112" t="s">
        <v>386</v>
      </c>
      <c r="C35" s="113" t="s">
        <v>387</v>
      </c>
      <c r="D35" s="114" t="s">
        <v>51</v>
      </c>
      <c r="E35" s="115">
        <v>25</v>
      </c>
      <c r="F35" s="175"/>
      <c r="G35" s="116">
        <f>E35*F35</f>
        <v>0</v>
      </c>
      <c r="H35" s="117">
        <v>2.5049999999993099E-2</v>
      </c>
      <c r="I35" s="118">
        <f>E35*H35</f>
        <v>0.62624999999982744</v>
      </c>
      <c r="J35" s="117"/>
      <c r="K35" s="118">
        <f>E35*J35</f>
        <v>0</v>
      </c>
      <c r="O35" s="110"/>
      <c r="Z35" s="119"/>
      <c r="AA35" s="119">
        <v>3</v>
      </c>
      <c r="AB35" s="119">
        <v>1</v>
      </c>
      <c r="AC35" s="119" t="s">
        <v>386</v>
      </c>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CA35" s="119">
        <v>3</v>
      </c>
      <c r="CB35" s="119">
        <v>1</v>
      </c>
      <c r="CZ35" s="77">
        <v>2</v>
      </c>
    </row>
    <row r="36" spans="1:104" x14ac:dyDescent="0.2">
      <c r="A36" s="120"/>
      <c r="B36" s="121"/>
      <c r="C36" s="170" t="s">
        <v>388</v>
      </c>
      <c r="D36" s="171"/>
      <c r="E36" s="171"/>
      <c r="F36" s="171"/>
      <c r="G36" s="172"/>
      <c r="I36" s="122"/>
      <c r="K36" s="122"/>
      <c r="L36" s="123" t="s">
        <v>388</v>
      </c>
      <c r="O36" s="110"/>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row>
    <row r="37" spans="1:104" x14ac:dyDescent="0.2">
      <c r="A37" s="120"/>
      <c r="B37" s="121"/>
      <c r="C37" s="170"/>
      <c r="D37" s="171"/>
      <c r="E37" s="171"/>
      <c r="F37" s="171"/>
      <c r="G37" s="172"/>
      <c r="I37" s="122"/>
      <c r="K37" s="122"/>
      <c r="L37" s="123"/>
      <c r="O37" s="110"/>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row>
    <row r="38" spans="1:104" x14ac:dyDescent="0.2">
      <c r="A38" s="120"/>
      <c r="B38" s="121"/>
      <c r="C38" s="170" t="s">
        <v>389</v>
      </c>
      <c r="D38" s="171"/>
      <c r="E38" s="171"/>
      <c r="F38" s="171"/>
      <c r="G38" s="172"/>
      <c r="I38" s="122"/>
      <c r="K38" s="122"/>
      <c r="L38" s="123" t="s">
        <v>389</v>
      </c>
      <c r="O38" s="110"/>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1:104" x14ac:dyDescent="0.2">
      <c r="A39" s="120"/>
      <c r="B39" s="121"/>
      <c r="C39" s="170" t="s">
        <v>390</v>
      </c>
      <c r="D39" s="171"/>
      <c r="E39" s="171"/>
      <c r="F39" s="171"/>
      <c r="G39" s="172"/>
      <c r="I39" s="122"/>
      <c r="K39" s="122"/>
      <c r="L39" s="123" t="s">
        <v>390</v>
      </c>
      <c r="O39" s="110"/>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row>
    <row r="40" spans="1:104" x14ac:dyDescent="0.2">
      <c r="A40" s="120"/>
      <c r="B40" s="121"/>
      <c r="C40" s="170" t="s">
        <v>391</v>
      </c>
      <c r="D40" s="171"/>
      <c r="E40" s="171"/>
      <c r="F40" s="171"/>
      <c r="G40" s="172"/>
      <c r="I40" s="122"/>
      <c r="K40" s="122"/>
      <c r="L40" s="123" t="s">
        <v>391</v>
      </c>
      <c r="O40" s="110"/>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row>
    <row r="41" spans="1:104" x14ac:dyDescent="0.2">
      <c r="A41" s="120"/>
      <c r="B41" s="121"/>
      <c r="C41" s="170" t="s">
        <v>392</v>
      </c>
      <c r="D41" s="171"/>
      <c r="E41" s="171"/>
      <c r="F41" s="171"/>
      <c r="G41" s="172"/>
      <c r="I41" s="122"/>
      <c r="K41" s="122"/>
      <c r="L41" s="123" t="s">
        <v>392</v>
      </c>
      <c r="O41" s="110"/>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row>
    <row r="42" spans="1:104" x14ac:dyDescent="0.2">
      <c r="A42" s="120"/>
      <c r="B42" s="121"/>
      <c r="C42" s="170" t="s">
        <v>393</v>
      </c>
      <c r="D42" s="171"/>
      <c r="E42" s="171"/>
      <c r="F42" s="171"/>
      <c r="G42" s="172"/>
      <c r="I42" s="122"/>
      <c r="K42" s="122"/>
      <c r="L42" s="123" t="s">
        <v>393</v>
      </c>
      <c r="O42" s="110"/>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row>
    <row r="43" spans="1:104" x14ac:dyDescent="0.2">
      <c r="A43" s="120"/>
      <c r="B43" s="121"/>
      <c r="C43" s="170" t="s">
        <v>394</v>
      </c>
      <c r="D43" s="171"/>
      <c r="E43" s="171"/>
      <c r="F43" s="171"/>
      <c r="G43" s="172"/>
      <c r="I43" s="122"/>
      <c r="K43" s="122"/>
      <c r="L43" s="123" t="s">
        <v>394</v>
      </c>
      <c r="O43" s="110"/>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row>
    <row r="44" spans="1:104" x14ac:dyDescent="0.2">
      <c r="A44" s="111">
        <v>13</v>
      </c>
      <c r="B44" s="112" t="s">
        <v>395</v>
      </c>
      <c r="C44" s="113" t="s">
        <v>396</v>
      </c>
      <c r="D44" s="114" t="s">
        <v>127</v>
      </c>
      <c r="E44" s="115">
        <v>52</v>
      </c>
      <c r="F44" s="175"/>
      <c r="G44" s="116">
        <f>E44*F44</f>
        <v>0</v>
      </c>
      <c r="H44" s="117">
        <v>0</v>
      </c>
      <c r="I44" s="118">
        <f>E44*H44</f>
        <v>0</v>
      </c>
      <c r="J44" s="117"/>
      <c r="K44" s="118">
        <f>E44*J44</f>
        <v>0</v>
      </c>
      <c r="O44" s="110"/>
      <c r="Z44" s="119"/>
      <c r="AA44" s="119">
        <v>3</v>
      </c>
      <c r="AB44" s="119">
        <v>7</v>
      </c>
      <c r="AC44" s="119" t="s">
        <v>395</v>
      </c>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CA44" s="119">
        <v>3</v>
      </c>
      <c r="CB44" s="119">
        <v>7</v>
      </c>
      <c r="CZ44" s="77">
        <v>2</v>
      </c>
    </row>
    <row r="45" spans="1:104" x14ac:dyDescent="0.2">
      <c r="A45" s="111">
        <v>14</v>
      </c>
      <c r="B45" s="112" t="s">
        <v>397</v>
      </c>
      <c r="C45" s="113" t="s">
        <v>398</v>
      </c>
      <c r="D45" s="114" t="s">
        <v>51</v>
      </c>
      <c r="E45" s="115">
        <v>25</v>
      </c>
      <c r="F45" s="175"/>
      <c r="G45" s="116">
        <f>E45*F45</f>
        <v>0</v>
      </c>
      <c r="H45" s="117">
        <v>8.6000000000012705E-2</v>
      </c>
      <c r="I45" s="118">
        <f>E45*H45</f>
        <v>2.1500000000003174</v>
      </c>
      <c r="J45" s="117"/>
      <c r="K45" s="118">
        <f>E45*J45</f>
        <v>0</v>
      </c>
      <c r="O45" s="110"/>
      <c r="Z45" s="119"/>
      <c r="AA45" s="119">
        <v>3</v>
      </c>
      <c r="AB45" s="119">
        <v>7</v>
      </c>
      <c r="AC45" s="119" t="s">
        <v>397</v>
      </c>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CA45" s="119">
        <v>3</v>
      </c>
      <c r="CB45" s="119">
        <v>7</v>
      </c>
      <c r="CZ45" s="77">
        <v>2</v>
      </c>
    </row>
    <row r="46" spans="1:104" x14ac:dyDescent="0.2">
      <c r="A46" s="111">
        <v>15</v>
      </c>
      <c r="B46" s="112" t="s">
        <v>399</v>
      </c>
      <c r="C46" s="113" t="s">
        <v>400</v>
      </c>
      <c r="D46" s="114" t="s">
        <v>76</v>
      </c>
      <c r="E46" s="115">
        <v>5.9742500000013798</v>
      </c>
      <c r="F46" s="175"/>
      <c r="G46" s="116">
        <f>E46*F46</f>
        <v>0</v>
      </c>
      <c r="H46" s="117">
        <v>0</v>
      </c>
      <c r="I46" s="118">
        <f>E46*H46</f>
        <v>0</v>
      </c>
      <c r="J46" s="117"/>
      <c r="K46" s="118">
        <f>E46*J46</f>
        <v>0</v>
      </c>
      <c r="O46" s="110"/>
      <c r="Z46" s="119"/>
      <c r="AA46" s="119">
        <v>7</v>
      </c>
      <c r="AB46" s="119">
        <v>1</v>
      </c>
      <c r="AC46" s="119">
        <v>2</v>
      </c>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CA46" s="119">
        <v>7</v>
      </c>
      <c r="CB46" s="119">
        <v>1</v>
      </c>
      <c r="CZ46" s="77">
        <v>2</v>
      </c>
    </row>
    <row r="47" spans="1:104" x14ac:dyDescent="0.2">
      <c r="A47" s="111">
        <v>16</v>
      </c>
      <c r="B47" s="112" t="s">
        <v>401</v>
      </c>
      <c r="C47" s="113" t="s">
        <v>402</v>
      </c>
      <c r="D47" s="114" t="s">
        <v>76</v>
      </c>
      <c r="E47" s="115">
        <v>5.9742500000013798</v>
      </c>
      <c r="F47" s="175"/>
      <c r="G47" s="116">
        <f>E47*F47</f>
        <v>0</v>
      </c>
      <c r="H47" s="117">
        <v>0</v>
      </c>
      <c r="I47" s="118">
        <f>E47*H47</f>
        <v>0</v>
      </c>
      <c r="J47" s="117"/>
      <c r="K47" s="118">
        <f>E47*J47</f>
        <v>0</v>
      </c>
      <c r="O47" s="110"/>
      <c r="Z47" s="119"/>
      <c r="AA47" s="119">
        <v>7</v>
      </c>
      <c r="AB47" s="119">
        <v>1001</v>
      </c>
      <c r="AC47" s="119">
        <v>5</v>
      </c>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CA47" s="119">
        <v>7</v>
      </c>
      <c r="CB47" s="119">
        <v>1001</v>
      </c>
      <c r="CZ47" s="77">
        <v>2</v>
      </c>
    </row>
    <row r="48" spans="1:104" x14ac:dyDescent="0.2">
      <c r="A48" s="130" t="s">
        <v>36</v>
      </c>
      <c r="B48" s="131" t="s">
        <v>360</v>
      </c>
      <c r="C48" s="132" t="s">
        <v>361</v>
      </c>
      <c r="D48" s="133"/>
      <c r="E48" s="134"/>
      <c r="F48" s="134"/>
      <c r="G48" s="135">
        <f>SUM(G15:G47)</f>
        <v>0</v>
      </c>
      <c r="H48" s="136"/>
      <c r="I48" s="137">
        <f>SUM(I15:I47)</f>
        <v>5.9794700000013687</v>
      </c>
      <c r="J48" s="138"/>
      <c r="K48" s="137">
        <f>SUM(K15:K47)</f>
        <v>-0.68672000000037703</v>
      </c>
      <c r="O48" s="110"/>
      <c r="X48" s="139">
        <f>K48</f>
        <v>-0.68672000000037703</v>
      </c>
      <c r="Y48" s="139">
        <f>I48</f>
        <v>5.9794700000013687</v>
      </c>
      <c r="Z48" s="140">
        <f>G48</f>
        <v>0</v>
      </c>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41"/>
      <c r="BB48" s="141"/>
      <c r="BC48" s="141"/>
      <c r="BD48" s="141"/>
      <c r="BE48" s="141"/>
      <c r="BF48" s="141"/>
      <c r="BG48" s="119"/>
      <c r="BH48" s="119"/>
      <c r="BI48" s="119"/>
      <c r="BJ48" s="119"/>
      <c r="BK48" s="119"/>
    </row>
    <row r="49" spans="1:104" ht="14.25" customHeight="1" x14ac:dyDescent="0.2">
      <c r="A49" s="102" t="s">
        <v>32</v>
      </c>
      <c r="B49" s="103" t="s">
        <v>324</v>
      </c>
      <c r="C49" s="104" t="s">
        <v>325</v>
      </c>
      <c r="D49" s="105"/>
      <c r="E49" s="106"/>
      <c r="F49" s="106"/>
      <c r="G49" s="107"/>
      <c r="H49" s="108"/>
      <c r="I49" s="109"/>
      <c r="J49" s="108"/>
      <c r="K49" s="109"/>
      <c r="O49" s="110"/>
    </row>
    <row r="50" spans="1:104" x14ac:dyDescent="0.2">
      <c r="A50" s="111">
        <v>17</v>
      </c>
      <c r="B50" s="112" t="s">
        <v>326</v>
      </c>
      <c r="C50" s="113" t="s">
        <v>403</v>
      </c>
      <c r="D50" s="114" t="s">
        <v>107</v>
      </c>
      <c r="E50" s="115">
        <v>2.1059999999999999</v>
      </c>
      <c r="F50" s="175"/>
      <c r="G50" s="116">
        <f>E50*F50</f>
        <v>0</v>
      </c>
      <c r="H50" s="117">
        <v>0</v>
      </c>
      <c r="I50" s="118">
        <f>E50*H50</f>
        <v>0</v>
      </c>
      <c r="J50" s="117">
        <v>0</v>
      </c>
      <c r="K50" s="118">
        <f>E50*J50</f>
        <v>0</v>
      </c>
      <c r="O50" s="110"/>
      <c r="Z50" s="119"/>
      <c r="AA50" s="119">
        <v>1</v>
      </c>
      <c r="AB50" s="119">
        <v>1</v>
      </c>
      <c r="AC50" s="119">
        <v>1</v>
      </c>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CA50" s="119">
        <v>1</v>
      </c>
      <c r="CB50" s="119">
        <v>1</v>
      </c>
      <c r="CZ50" s="77">
        <v>1</v>
      </c>
    </row>
    <row r="51" spans="1:104" x14ac:dyDescent="0.2">
      <c r="A51" s="111">
        <v>18</v>
      </c>
      <c r="B51" s="112" t="s">
        <v>331</v>
      </c>
      <c r="C51" s="113" t="s">
        <v>332</v>
      </c>
      <c r="D51" s="114" t="s">
        <v>76</v>
      </c>
      <c r="E51" s="115">
        <v>5.0544000000000002</v>
      </c>
      <c r="F51" s="175"/>
      <c r="G51" s="116">
        <f>E51*F51</f>
        <v>0</v>
      </c>
      <c r="H51" s="117">
        <v>0</v>
      </c>
      <c r="I51" s="118">
        <f>E51*H51</f>
        <v>0</v>
      </c>
      <c r="J51" s="117">
        <v>0</v>
      </c>
      <c r="K51" s="118">
        <f>E51*J51</f>
        <v>0</v>
      </c>
      <c r="O51" s="110"/>
      <c r="Z51" s="119"/>
      <c r="AA51" s="119">
        <v>1</v>
      </c>
      <c r="AB51" s="119">
        <v>3</v>
      </c>
      <c r="AC51" s="119">
        <v>3</v>
      </c>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CA51" s="119">
        <v>1</v>
      </c>
      <c r="CB51" s="119">
        <v>3</v>
      </c>
      <c r="CZ51" s="77">
        <v>1</v>
      </c>
    </row>
    <row r="52" spans="1:104" x14ac:dyDescent="0.2">
      <c r="A52" s="120"/>
      <c r="B52" s="121"/>
      <c r="C52" s="170" t="s">
        <v>333</v>
      </c>
      <c r="D52" s="171"/>
      <c r="E52" s="171"/>
      <c r="F52" s="171"/>
      <c r="G52" s="172"/>
      <c r="I52" s="122"/>
      <c r="K52" s="122"/>
      <c r="L52" s="123" t="s">
        <v>333</v>
      </c>
      <c r="O52" s="110"/>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row>
    <row r="53" spans="1:104" x14ac:dyDescent="0.2">
      <c r="A53" s="130" t="s">
        <v>36</v>
      </c>
      <c r="B53" s="131" t="s">
        <v>324</v>
      </c>
      <c r="C53" s="132" t="s">
        <v>325</v>
      </c>
      <c r="D53" s="133"/>
      <c r="E53" s="134"/>
      <c r="F53" s="134"/>
      <c r="G53" s="135">
        <f>SUM(G49:G52)</f>
        <v>0</v>
      </c>
      <c r="H53" s="136"/>
      <c r="I53" s="137">
        <f>SUM(I49:I52)</f>
        <v>0</v>
      </c>
      <c r="J53" s="138"/>
      <c r="K53" s="137">
        <f>SUM(K49:K52)</f>
        <v>0</v>
      </c>
      <c r="O53" s="110"/>
      <c r="X53" s="139">
        <f>K53</f>
        <v>0</v>
      </c>
      <c r="Y53" s="139">
        <f>I53</f>
        <v>0</v>
      </c>
      <c r="Z53" s="140">
        <f>G53</f>
        <v>0</v>
      </c>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41"/>
      <c r="BB53" s="141"/>
      <c r="BC53" s="141"/>
      <c r="BD53" s="141"/>
      <c r="BE53" s="141"/>
      <c r="BF53" s="141"/>
      <c r="BG53" s="119"/>
      <c r="BH53" s="119"/>
      <c r="BI53" s="119"/>
      <c r="BJ53" s="119"/>
      <c r="BK53" s="119"/>
    </row>
    <row r="54" spans="1:104" ht="14.25" customHeight="1" x14ac:dyDescent="0.2">
      <c r="A54" s="102" t="s">
        <v>32</v>
      </c>
      <c r="B54" s="103" t="s">
        <v>338</v>
      </c>
      <c r="C54" s="104" t="s">
        <v>339</v>
      </c>
      <c r="D54" s="105"/>
      <c r="E54" s="106"/>
      <c r="F54" s="106"/>
      <c r="G54" s="107"/>
      <c r="H54" s="108"/>
      <c r="I54" s="109"/>
      <c r="J54" s="108"/>
      <c r="K54" s="109"/>
      <c r="O54" s="110"/>
    </row>
    <row r="55" spans="1:104" x14ac:dyDescent="0.2">
      <c r="A55" s="111">
        <v>19</v>
      </c>
      <c r="B55" s="112" t="s">
        <v>404</v>
      </c>
      <c r="C55" s="113" t="s">
        <v>405</v>
      </c>
      <c r="D55" s="114" t="s">
        <v>76</v>
      </c>
      <c r="E55" s="115">
        <v>5.0544000000000002</v>
      </c>
      <c r="F55" s="175"/>
      <c r="G55" s="116">
        <f>E55*F55</f>
        <v>0</v>
      </c>
      <c r="H55" s="117">
        <v>0</v>
      </c>
      <c r="I55" s="118">
        <f>E55*H55</f>
        <v>0</v>
      </c>
      <c r="J55" s="117">
        <v>0</v>
      </c>
      <c r="K55" s="118">
        <f>E55*J55</f>
        <v>0</v>
      </c>
      <c r="O55" s="110"/>
      <c r="Z55" s="119"/>
      <c r="AA55" s="119">
        <v>1</v>
      </c>
      <c r="AB55" s="119">
        <v>3</v>
      </c>
      <c r="AC55" s="119">
        <v>3</v>
      </c>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CA55" s="119">
        <v>1</v>
      </c>
      <c r="CB55" s="119">
        <v>3</v>
      </c>
      <c r="CZ55" s="77">
        <v>1</v>
      </c>
    </row>
    <row r="56" spans="1:104" x14ac:dyDescent="0.2">
      <c r="A56" s="111">
        <v>20</v>
      </c>
      <c r="B56" s="112" t="s">
        <v>406</v>
      </c>
      <c r="C56" s="113" t="s">
        <v>407</v>
      </c>
      <c r="D56" s="114" t="s">
        <v>76</v>
      </c>
      <c r="E56" s="115">
        <v>50.543999999999997</v>
      </c>
      <c r="F56" s="175"/>
      <c r="G56" s="116">
        <f>E56*F56</f>
        <v>0</v>
      </c>
      <c r="H56" s="117">
        <v>0</v>
      </c>
      <c r="I56" s="118">
        <f>E56*H56</f>
        <v>0</v>
      </c>
      <c r="J56" s="117">
        <v>0</v>
      </c>
      <c r="K56" s="118">
        <f>E56*J56</f>
        <v>0</v>
      </c>
      <c r="O56" s="110"/>
      <c r="Z56" s="119"/>
      <c r="AA56" s="119">
        <v>1</v>
      </c>
      <c r="AB56" s="119">
        <v>3</v>
      </c>
      <c r="AC56" s="119">
        <v>3</v>
      </c>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CA56" s="119">
        <v>1</v>
      </c>
      <c r="CB56" s="119">
        <v>3</v>
      </c>
      <c r="CZ56" s="77">
        <v>1</v>
      </c>
    </row>
    <row r="57" spans="1:104" x14ac:dyDescent="0.2">
      <c r="A57" s="120"/>
      <c r="B57" s="121"/>
      <c r="C57" s="173" t="s">
        <v>408</v>
      </c>
      <c r="D57" s="174"/>
      <c r="E57" s="124">
        <v>50.543999999999997</v>
      </c>
      <c r="F57" s="125"/>
      <c r="G57" s="126"/>
      <c r="H57" s="127"/>
      <c r="I57" s="122"/>
      <c r="K57" s="122"/>
      <c r="M57" s="128" t="s">
        <v>408</v>
      </c>
      <c r="O57" s="110"/>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29" t="str">
        <f>C56</f>
        <v>Příplatek za dopravu suti po suchu za další 1 km</v>
      </c>
      <c r="BE57" s="119"/>
      <c r="BF57" s="119"/>
      <c r="BG57" s="119"/>
      <c r="BH57" s="119"/>
      <c r="BI57" s="119"/>
      <c r="BJ57" s="119"/>
      <c r="BK57" s="119"/>
    </row>
    <row r="58" spans="1:104" x14ac:dyDescent="0.2">
      <c r="A58" s="120"/>
      <c r="B58" s="121"/>
      <c r="C58" s="173" t="s">
        <v>194</v>
      </c>
      <c r="D58" s="174"/>
      <c r="E58" s="124">
        <v>0</v>
      </c>
      <c r="F58" s="125"/>
      <c r="G58" s="126"/>
      <c r="H58" s="127"/>
      <c r="I58" s="122"/>
      <c r="K58" s="122"/>
      <c r="M58" s="128">
        <v>0</v>
      </c>
      <c r="O58" s="110"/>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29" t="str">
        <f>C57</f>
        <v>10*5,0544</v>
      </c>
      <c r="BE58" s="119"/>
      <c r="BF58" s="119"/>
      <c r="BG58" s="119"/>
      <c r="BH58" s="119"/>
      <c r="BI58" s="119"/>
      <c r="BJ58" s="119"/>
      <c r="BK58" s="119"/>
    </row>
    <row r="59" spans="1:104" x14ac:dyDescent="0.2">
      <c r="A59" s="111">
        <v>21</v>
      </c>
      <c r="B59" s="112" t="s">
        <v>348</v>
      </c>
      <c r="C59" s="113" t="s">
        <v>349</v>
      </c>
      <c r="D59" s="114" t="s">
        <v>76</v>
      </c>
      <c r="E59" s="115">
        <v>5.0544000000000002</v>
      </c>
      <c r="F59" s="175"/>
      <c r="G59" s="116">
        <f>E59*F59</f>
        <v>0</v>
      </c>
      <c r="H59" s="117">
        <v>0</v>
      </c>
      <c r="I59" s="118">
        <f>E59*H59</f>
        <v>0</v>
      </c>
      <c r="J59" s="117">
        <v>0</v>
      </c>
      <c r="K59" s="118">
        <f>E59*J59</f>
        <v>0</v>
      </c>
      <c r="O59" s="110"/>
      <c r="Z59" s="119"/>
      <c r="AA59" s="119">
        <v>1</v>
      </c>
      <c r="AB59" s="119">
        <v>3</v>
      </c>
      <c r="AC59" s="119">
        <v>3</v>
      </c>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CA59" s="119">
        <v>1</v>
      </c>
      <c r="CB59" s="119">
        <v>3</v>
      </c>
      <c r="CZ59" s="77">
        <v>1</v>
      </c>
    </row>
    <row r="60" spans="1:104" x14ac:dyDescent="0.2">
      <c r="A60" s="130" t="s">
        <v>36</v>
      </c>
      <c r="B60" s="131" t="s">
        <v>338</v>
      </c>
      <c r="C60" s="132" t="s">
        <v>339</v>
      </c>
      <c r="D60" s="133"/>
      <c r="E60" s="134"/>
      <c r="F60" s="134"/>
      <c r="G60" s="135">
        <f>SUM(G54:G59)</f>
        <v>0</v>
      </c>
      <c r="H60" s="136"/>
      <c r="I60" s="137">
        <f>SUM(I54:I59)</f>
        <v>0</v>
      </c>
      <c r="J60" s="138"/>
      <c r="K60" s="137">
        <f>SUM(K54:K59)</f>
        <v>0</v>
      </c>
      <c r="O60" s="110"/>
      <c r="X60" s="139">
        <f>K60</f>
        <v>0</v>
      </c>
      <c r="Y60" s="139">
        <f>I60</f>
        <v>0</v>
      </c>
      <c r="Z60" s="140">
        <f>G60</f>
        <v>0</v>
      </c>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41"/>
      <c r="BB60" s="141"/>
      <c r="BC60" s="141"/>
      <c r="BD60" s="141"/>
      <c r="BE60" s="141"/>
      <c r="BF60" s="141"/>
      <c r="BG60" s="119"/>
      <c r="BH60" s="119"/>
      <c r="BI60" s="119"/>
      <c r="BJ60" s="119"/>
      <c r="BK60" s="119"/>
    </row>
    <row r="61" spans="1:104" x14ac:dyDescent="0.2">
      <c r="A61" s="142" t="s">
        <v>37</v>
      </c>
      <c r="B61" s="143" t="s">
        <v>38</v>
      </c>
      <c r="C61" s="144"/>
      <c r="D61" s="145"/>
      <c r="E61" s="146"/>
      <c r="F61" s="146"/>
      <c r="G61" s="147">
        <f>SUM(Z7:Z61)</f>
        <v>0</v>
      </c>
      <c r="H61" s="148"/>
      <c r="I61" s="149">
        <f>SUM(Y7:Y61)</f>
        <v>11.131209320004801</v>
      </c>
      <c r="J61" s="148"/>
      <c r="K61" s="149">
        <f>SUM(X7:X61)</f>
        <v>-0.68672000000037703</v>
      </c>
      <c r="O61" s="110"/>
      <c r="BA61" s="150"/>
      <c r="BB61" s="150"/>
      <c r="BC61" s="150"/>
      <c r="BD61" s="150"/>
      <c r="BE61" s="150"/>
      <c r="BF61" s="150"/>
    </row>
    <row r="62" spans="1:104" x14ac:dyDescent="0.2">
      <c r="E62" s="77"/>
    </row>
    <row r="63" spans="1:104" x14ac:dyDescent="0.2">
      <c r="A63" s="151"/>
      <c r="E63" s="77"/>
    </row>
    <row r="64" spans="1:104"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1:7" x14ac:dyDescent="0.2">
      <c r="E113" s="77"/>
    </row>
    <row r="114" spans="1:7" x14ac:dyDescent="0.2">
      <c r="E114" s="77"/>
    </row>
    <row r="115" spans="1:7" x14ac:dyDescent="0.2">
      <c r="E115" s="77"/>
    </row>
    <row r="116" spans="1:7" x14ac:dyDescent="0.2">
      <c r="A116" s="152"/>
      <c r="B116" s="152"/>
    </row>
    <row r="117" spans="1:7" x14ac:dyDescent="0.2">
      <c r="C117" s="153"/>
      <c r="D117" s="153"/>
      <c r="E117" s="154"/>
      <c r="F117" s="153"/>
      <c r="G117" s="155"/>
    </row>
    <row r="118" spans="1:7" x14ac:dyDescent="0.2">
      <c r="A118" s="152"/>
      <c r="B118" s="152"/>
    </row>
    <row r="1035" spans="1:7" x14ac:dyDescent="0.2">
      <c r="A1035" s="156"/>
      <c r="B1035" s="157"/>
      <c r="C1035" s="158" t="s">
        <v>40</v>
      </c>
      <c r="D1035" s="159"/>
      <c r="F1035" s="96"/>
      <c r="G1035" s="122">
        <v>100000</v>
      </c>
    </row>
    <row r="1036" spans="1:7" x14ac:dyDescent="0.2">
      <c r="A1036" s="156"/>
      <c r="B1036" s="157"/>
      <c r="C1036" s="158" t="s">
        <v>41</v>
      </c>
      <c r="D1036" s="159"/>
      <c r="F1036" s="96"/>
      <c r="G1036" s="122">
        <v>100000</v>
      </c>
    </row>
    <row r="1037" spans="1:7" x14ac:dyDescent="0.2">
      <c r="A1037" s="156"/>
      <c r="B1037" s="157"/>
      <c r="C1037" s="158" t="s">
        <v>42</v>
      </c>
      <c r="D1037" s="159"/>
      <c r="F1037" s="96"/>
      <c r="G1037" s="122">
        <v>100000</v>
      </c>
    </row>
    <row r="1038" spans="1:7" x14ac:dyDescent="0.2">
      <c r="A1038" s="156"/>
      <c r="B1038" s="157"/>
      <c r="C1038" s="158" t="s">
        <v>43</v>
      </c>
      <c r="D1038" s="159"/>
      <c r="F1038" s="96"/>
      <c r="G1038" s="122">
        <v>100000</v>
      </c>
    </row>
    <row r="1039" spans="1:7" x14ac:dyDescent="0.2">
      <c r="A1039" s="156"/>
      <c r="B1039" s="157"/>
      <c r="C1039" s="158" t="s">
        <v>44</v>
      </c>
      <c r="D1039" s="159"/>
      <c r="F1039" s="96"/>
      <c r="G1039" s="122">
        <v>100000</v>
      </c>
    </row>
    <row r="1040" spans="1:7" x14ac:dyDescent="0.2">
      <c r="A1040" s="156"/>
      <c r="B1040" s="157"/>
      <c r="C1040" s="158" t="s">
        <v>45</v>
      </c>
      <c r="D1040" s="159"/>
      <c r="F1040" s="96"/>
      <c r="G1040" s="122">
        <v>100000</v>
      </c>
    </row>
    <row r="1041" spans="1:7" x14ac:dyDescent="0.2">
      <c r="A1041" s="156"/>
      <c r="B1041" s="157"/>
      <c r="C1041" s="158" t="s">
        <v>46</v>
      </c>
      <c r="D1041" s="159"/>
      <c r="F1041" s="96"/>
      <c r="G1041" s="122">
        <v>100000</v>
      </c>
    </row>
  </sheetData>
  <mergeCells count="26">
    <mergeCell ref="C32:G32"/>
    <mergeCell ref="C33:G33"/>
    <mergeCell ref="C34:G34"/>
    <mergeCell ref="C36:G36"/>
    <mergeCell ref="C27:G27"/>
    <mergeCell ref="C28:D28"/>
    <mergeCell ref="C30:G30"/>
    <mergeCell ref="C31:G31"/>
    <mergeCell ref="A1:G1"/>
    <mergeCell ref="C9:D9"/>
    <mergeCell ref="C13:D13"/>
    <mergeCell ref="C17:G17"/>
    <mergeCell ref="C18:D18"/>
    <mergeCell ref="C23:G23"/>
    <mergeCell ref="C24:D24"/>
    <mergeCell ref="C25:D25"/>
    <mergeCell ref="C43:G43"/>
    <mergeCell ref="C52:G52"/>
    <mergeCell ref="C57:D57"/>
    <mergeCell ref="C58:D58"/>
    <mergeCell ref="C37:G37"/>
    <mergeCell ref="C38:G38"/>
    <mergeCell ref="C39:G39"/>
    <mergeCell ref="C40:G40"/>
    <mergeCell ref="C41:G41"/>
    <mergeCell ref="C42:G42"/>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82F-8999-4607-8020-7645271F8F6D}">
  <sheetPr codeName="List7"/>
  <dimension ref="A1:CZ1048"/>
  <sheetViews>
    <sheetView showGridLines="0" showZeros="0" topLeftCell="A34" zoomScaleNormal="100" workbookViewId="0">
      <selection activeCell="F66" sqref="F66"/>
    </sheetView>
  </sheetViews>
  <sheetFormatPr defaultRowHeight="12.75" x14ac:dyDescent="0.2"/>
  <cols>
    <col min="1" max="1" width="4.42578125" style="77" customWidth="1"/>
    <col min="2" max="2" width="11.5703125" style="77" customWidth="1"/>
    <col min="3" max="3" width="40.42578125" style="77" customWidth="1"/>
    <col min="4" max="4" width="5.5703125" style="77" customWidth="1"/>
    <col min="5" max="5" width="8.5703125" style="96" customWidth="1"/>
    <col min="6" max="6" width="9.85546875" style="77" customWidth="1"/>
    <col min="7" max="7" width="13.85546875" style="77" customWidth="1"/>
    <col min="8" max="8" width="11" style="77" hidden="1" customWidth="1"/>
    <col min="9" max="9" width="9.7109375" style="77" hidden="1" customWidth="1"/>
    <col min="10" max="10" width="11.28515625" style="77" hidden="1" customWidth="1"/>
    <col min="11" max="11" width="10.42578125" style="77" hidden="1" customWidth="1"/>
    <col min="12" max="12" width="75.42578125" style="77" customWidth="1"/>
    <col min="13" max="13" width="45.28515625" style="77" customWidth="1"/>
    <col min="14" max="55" width="9.140625" style="77"/>
    <col min="56" max="56" width="62.28515625" style="77" customWidth="1"/>
    <col min="57" max="256" width="9.140625" style="77"/>
    <col min="257" max="257" width="4.42578125" style="77" customWidth="1"/>
    <col min="258" max="258" width="11.5703125" style="77" customWidth="1"/>
    <col min="259" max="259" width="40.42578125" style="77" customWidth="1"/>
    <col min="260" max="260" width="5.5703125" style="77" customWidth="1"/>
    <col min="261" max="261" width="8.5703125" style="77" customWidth="1"/>
    <col min="262" max="262" width="9.85546875" style="77" customWidth="1"/>
    <col min="263" max="263" width="13.85546875" style="77" customWidth="1"/>
    <col min="264" max="264" width="11" style="77" customWidth="1"/>
    <col min="265" max="265" width="9.7109375" style="77" customWidth="1"/>
    <col min="266" max="266" width="11.28515625" style="77" customWidth="1"/>
    <col min="267" max="267" width="10.42578125" style="77" customWidth="1"/>
    <col min="268" max="268" width="75.42578125" style="77" customWidth="1"/>
    <col min="269" max="269" width="45.28515625" style="77" customWidth="1"/>
    <col min="270" max="311" width="9.140625" style="77"/>
    <col min="312" max="312" width="62.28515625" style="77" customWidth="1"/>
    <col min="313" max="512" width="9.140625" style="77"/>
    <col min="513" max="513" width="4.42578125" style="77" customWidth="1"/>
    <col min="514" max="514" width="11.5703125" style="77" customWidth="1"/>
    <col min="515" max="515" width="40.42578125" style="77" customWidth="1"/>
    <col min="516" max="516" width="5.5703125" style="77" customWidth="1"/>
    <col min="517" max="517" width="8.5703125" style="77" customWidth="1"/>
    <col min="518" max="518" width="9.85546875" style="77" customWidth="1"/>
    <col min="519" max="519" width="13.85546875" style="77" customWidth="1"/>
    <col min="520" max="520" width="11" style="77" customWidth="1"/>
    <col min="521" max="521" width="9.7109375" style="77" customWidth="1"/>
    <col min="522" max="522" width="11.28515625" style="77" customWidth="1"/>
    <col min="523" max="523" width="10.42578125" style="77" customWidth="1"/>
    <col min="524" max="524" width="75.42578125" style="77" customWidth="1"/>
    <col min="525" max="525" width="45.28515625" style="77" customWidth="1"/>
    <col min="526" max="567" width="9.140625" style="77"/>
    <col min="568" max="568" width="62.28515625" style="77" customWidth="1"/>
    <col min="569" max="768" width="9.140625" style="77"/>
    <col min="769" max="769" width="4.42578125" style="77" customWidth="1"/>
    <col min="770" max="770" width="11.5703125" style="77" customWidth="1"/>
    <col min="771" max="771" width="40.42578125" style="77" customWidth="1"/>
    <col min="772" max="772" width="5.5703125" style="77" customWidth="1"/>
    <col min="773" max="773" width="8.5703125" style="77" customWidth="1"/>
    <col min="774" max="774" width="9.85546875" style="77" customWidth="1"/>
    <col min="775" max="775" width="13.85546875" style="77" customWidth="1"/>
    <col min="776" max="776" width="11" style="77" customWidth="1"/>
    <col min="777" max="777" width="9.7109375" style="77" customWidth="1"/>
    <col min="778" max="778" width="11.28515625" style="77" customWidth="1"/>
    <col min="779" max="779" width="10.42578125" style="77" customWidth="1"/>
    <col min="780" max="780" width="75.42578125" style="77" customWidth="1"/>
    <col min="781" max="781" width="45.28515625" style="77" customWidth="1"/>
    <col min="782" max="823" width="9.140625" style="77"/>
    <col min="824" max="824" width="62.28515625" style="77" customWidth="1"/>
    <col min="825" max="1024" width="9.140625" style="77"/>
    <col min="1025" max="1025" width="4.42578125" style="77" customWidth="1"/>
    <col min="1026" max="1026" width="11.5703125" style="77" customWidth="1"/>
    <col min="1027" max="1027" width="40.42578125" style="77" customWidth="1"/>
    <col min="1028" max="1028" width="5.5703125" style="77" customWidth="1"/>
    <col min="1029" max="1029" width="8.5703125" style="77" customWidth="1"/>
    <col min="1030" max="1030" width="9.85546875" style="77" customWidth="1"/>
    <col min="1031" max="1031" width="13.85546875" style="77" customWidth="1"/>
    <col min="1032" max="1032" width="11" style="77" customWidth="1"/>
    <col min="1033" max="1033" width="9.7109375" style="77" customWidth="1"/>
    <col min="1034" max="1034" width="11.28515625" style="77" customWidth="1"/>
    <col min="1035" max="1035" width="10.42578125" style="77" customWidth="1"/>
    <col min="1036" max="1036" width="75.42578125" style="77" customWidth="1"/>
    <col min="1037" max="1037" width="45.28515625" style="77" customWidth="1"/>
    <col min="1038" max="1079" width="9.140625" style="77"/>
    <col min="1080" max="1080" width="62.28515625" style="77" customWidth="1"/>
    <col min="1081" max="1280" width="9.140625" style="77"/>
    <col min="1281" max="1281" width="4.42578125" style="77" customWidth="1"/>
    <col min="1282" max="1282" width="11.5703125" style="77" customWidth="1"/>
    <col min="1283" max="1283" width="40.42578125" style="77" customWidth="1"/>
    <col min="1284" max="1284" width="5.5703125" style="77" customWidth="1"/>
    <col min="1285" max="1285" width="8.5703125" style="77" customWidth="1"/>
    <col min="1286" max="1286" width="9.85546875" style="77" customWidth="1"/>
    <col min="1287" max="1287" width="13.85546875" style="77" customWidth="1"/>
    <col min="1288" max="1288" width="11" style="77" customWidth="1"/>
    <col min="1289" max="1289" width="9.7109375" style="77" customWidth="1"/>
    <col min="1290" max="1290" width="11.28515625" style="77" customWidth="1"/>
    <col min="1291" max="1291" width="10.42578125" style="77" customWidth="1"/>
    <col min="1292" max="1292" width="75.42578125" style="77" customWidth="1"/>
    <col min="1293" max="1293" width="45.28515625" style="77" customWidth="1"/>
    <col min="1294" max="1335" width="9.140625" style="77"/>
    <col min="1336" max="1336" width="62.28515625" style="77" customWidth="1"/>
    <col min="1337" max="1536" width="9.140625" style="77"/>
    <col min="1537" max="1537" width="4.42578125" style="77" customWidth="1"/>
    <col min="1538" max="1538" width="11.5703125" style="77" customWidth="1"/>
    <col min="1539" max="1539" width="40.42578125" style="77" customWidth="1"/>
    <col min="1540" max="1540" width="5.5703125" style="77" customWidth="1"/>
    <col min="1541" max="1541" width="8.5703125" style="77" customWidth="1"/>
    <col min="1542" max="1542" width="9.85546875" style="77" customWidth="1"/>
    <col min="1543" max="1543" width="13.85546875" style="77" customWidth="1"/>
    <col min="1544" max="1544" width="11" style="77" customWidth="1"/>
    <col min="1545" max="1545" width="9.7109375" style="77" customWidth="1"/>
    <col min="1546" max="1546" width="11.28515625" style="77" customWidth="1"/>
    <col min="1547" max="1547" width="10.42578125" style="77" customWidth="1"/>
    <col min="1548" max="1548" width="75.42578125" style="77" customWidth="1"/>
    <col min="1549" max="1549" width="45.28515625" style="77" customWidth="1"/>
    <col min="1550" max="1591" width="9.140625" style="77"/>
    <col min="1592" max="1592" width="62.28515625" style="77" customWidth="1"/>
    <col min="1593" max="1792" width="9.140625" style="77"/>
    <col min="1793" max="1793" width="4.42578125" style="77" customWidth="1"/>
    <col min="1794" max="1794" width="11.5703125" style="77" customWidth="1"/>
    <col min="1795" max="1795" width="40.42578125" style="77" customWidth="1"/>
    <col min="1796" max="1796" width="5.5703125" style="77" customWidth="1"/>
    <col min="1797" max="1797" width="8.5703125" style="77" customWidth="1"/>
    <col min="1798" max="1798" width="9.85546875" style="77" customWidth="1"/>
    <col min="1799" max="1799" width="13.85546875" style="77" customWidth="1"/>
    <col min="1800" max="1800" width="11" style="77" customWidth="1"/>
    <col min="1801" max="1801" width="9.7109375" style="77" customWidth="1"/>
    <col min="1802" max="1802" width="11.28515625" style="77" customWidth="1"/>
    <col min="1803" max="1803" width="10.42578125" style="77" customWidth="1"/>
    <col min="1804" max="1804" width="75.42578125" style="77" customWidth="1"/>
    <col min="1805" max="1805" width="45.28515625" style="77" customWidth="1"/>
    <col min="1806" max="1847" width="9.140625" style="77"/>
    <col min="1848" max="1848" width="62.28515625" style="77" customWidth="1"/>
    <col min="1849" max="2048" width="9.140625" style="77"/>
    <col min="2049" max="2049" width="4.42578125" style="77" customWidth="1"/>
    <col min="2050" max="2050" width="11.5703125" style="77" customWidth="1"/>
    <col min="2051" max="2051" width="40.42578125" style="77" customWidth="1"/>
    <col min="2052" max="2052" width="5.5703125" style="77" customWidth="1"/>
    <col min="2053" max="2053" width="8.5703125" style="77" customWidth="1"/>
    <col min="2054" max="2054" width="9.85546875" style="77" customWidth="1"/>
    <col min="2055" max="2055" width="13.85546875" style="77" customWidth="1"/>
    <col min="2056" max="2056" width="11" style="77" customWidth="1"/>
    <col min="2057" max="2057" width="9.7109375" style="77" customWidth="1"/>
    <col min="2058" max="2058" width="11.28515625" style="77" customWidth="1"/>
    <col min="2059" max="2059" width="10.42578125" style="77" customWidth="1"/>
    <col min="2060" max="2060" width="75.42578125" style="77" customWidth="1"/>
    <col min="2061" max="2061" width="45.28515625" style="77" customWidth="1"/>
    <col min="2062" max="2103" width="9.140625" style="77"/>
    <col min="2104" max="2104" width="62.28515625" style="77" customWidth="1"/>
    <col min="2105" max="2304" width="9.140625" style="77"/>
    <col min="2305" max="2305" width="4.42578125" style="77" customWidth="1"/>
    <col min="2306" max="2306" width="11.5703125" style="77" customWidth="1"/>
    <col min="2307" max="2307" width="40.42578125" style="77" customWidth="1"/>
    <col min="2308" max="2308" width="5.5703125" style="77" customWidth="1"/>
    <col min="2309" max="2309" width="8.5703125" style="77" customWidth="1"/>
    <col min="2310" max="2310" width="9.85546875" style="77" customWidth="1"/>
    <col min="2311" max="2311" width="13.85546875" style="77" customWidth="1"/>
    <col min="2312" max="2312" width="11" style="77" customWidth="1"/>
    <col min="2313" max="2313" width="9.7109375" style="77" customWidth="1"/>
    <col min="2314" max="2314" width="11.28515625" style="77" customWidth="1"/>
    <col min="2315" max="2315" width="10.42578125" style="77" customWidth="1"/>
    <col min="2316" max="2316" width="75.42578125" style="77" customWidth="1"/>
    <col min="2317" max="2317" width="45.28515625" style="77" customWidth="1"/>
    <col min="2318" max="2359" width="9.140625" style="77"/>
    <col min="2360" max="2360" width="62.28515625" style="77" customWidth="1"/>
    <col min="2361" max="2560" width="9.140625" style="77"/>
    <col min="2561" max="2561" width="4.42578125" style="77" customWidth="1"/>
    <col min="2562" max="2562" width="11.5703125" style="77" customWidth="1"/>
    <col min="2563" max="2563" width="40.42578125" style="77" customWidth="1"/>
    <col min="2564" max="2564" width="5.5703125" style="77" customWidth="1"/>
    <col min="2565" max="2565" width="8.5703125" style="77" customWidth="1"/>
    <col min="2566" max="2566" width="9.85546875" style="77" customWidth="1"/>
    <col min="2567" max="2567" width="13.85546875" style="77" customWidth="1"/>
    <col min="2568" max="2568" width="11" style="77" customWidth="1"/>
    <col min="2569" max="2569" width="9.7109375" style="77" customWidth="1"/>
    <col min="2570" max="2570" width="11.28515625" style="77" customWidth="1"/>
    <col min="2571" max="2571" width="10.42578125" style="77" customWidth="1"/>
    <col min="2572" max="2572" width="75.42578125" style="77" customWidth="1"/>
    <col min="2573" max="2573" width="45.28515625" style="77" customWidth="1"/>
    <col min="2574" max="2615" width="9.140625" style="77"/>
    <col min="2616" max="2616" width="62.28515625" style="77" customWidth="1"/>
    <col min="2617" max="2816" width="9.140625" style="77"/>
    <col min="2817" max="2817" width="4.42578125" style="77" customWidth="1"/>
    <col min="2818" max="2818" width="11.5703125" style="77" customWidth="1"/>
    <col min="2819" max="2819" width="40.42578125" style="77" customWidth="1"/>
    <col min="2820" max="2820" width="5.5703125" style="77" customWidth="1"/>
    <col min="2821" max="2821" width="8.5703125" style="77" customWidth="1"/>
    <col min="2822" max="2822" width="9.85546875" style="77" customWidth="1"/>
    <col min="2823" max="2823" width="13.85546875" style="77" customWidth="1"/>
    <col min="2824" max="2824" width="11" style="77" customWidth="1"/>
    <col min="2825" max="2825" width="9.7109375" style="77" customWidth="1"/>
    <col min="2826" max="2826" width="11.28515625" style="77" customWidth="1"/>
    <col min="2827" max="2827" width="10.42578125" style="77" customWidth="1"/>
    <col min="2828" max="2828" width="75.42578125" style="77" customWidth="1"/>
    <col min="2829" max="2829" width="45.28515625" style="77" customWidth="1"/>
    <col min="2830" max="2871" width="9.140625" style="77"/>
    <col min="2872" max="2872" width="62.28515625" style="77" customWidth="1"/>
    <col min="2873" max="3072" width="9.140625" style="77"/>
    <col min="3073" max="3073" width="4.42578125" style="77" customWidth="1"/>
    <col min="3074" max="3074" width="11.5703125" style="77" customWidth="1"/>
    <col min="3075" max="3075" width="40.42578125" style="77" customWidth="1"/>
    <col min="3076" max="3076" width="5.5703125" style="77" customWidth="1"/>
    <col min="3077" max="3077" width="8.5703125" style="77" customWidth="1"/>
    <col min="3078" max="3078" width="9.85546875" style="77" customWidth="1"/>
    <col min="3079" max="3079" width="13.85546875" style="77" customWidth="1"/>
    <col min="3080" max="3080" width="11" style="77" customWidth="1"/>
    <col min="3081" max="3081" width="9.7109375" style="77" customWidth="1"/>
    <col min="3082" max="3082" width="11.28515625" style="77" customWidth="1"/>
    <col min="3083" max="3083" width="10.42578125" style="77" customWidth="1"/>
    <col min="3084" max="3084" width="75.42578125" style="77" customWidth="1"/>
    <col min="3085" max="3085" width="45.28515625" style="77" customWidth="1"/>
    <col min="3086" max="3127" width="9.140625" style="77"/>
    <col min="3128" max="3128" width="62.28515625" style="77" customWidth="1"/>
    <col min="3129" max="3328" width="9.140625" style="77"/>
    <col min="3329" max="3329" width="4.42578125" style="77" customWidth="1"/>
    <col min="3330" max="3330" width="11.5703125" style="77" customWidth="1"/>
    <col min="3331" max="3331" width="40.42578125" style="77" customWidth="1"/>
    <col min="3332" max="3332" width="5.5703125" style="77" customWidth="1"/>
    <col min="3333" max="3333" width="8.5703125" style="77" customWidth="1"/>
    <col min="3334" max="3334" width="9.85546875" style="77" customWidth="1"/>
    <col min="3335" max="3335" width="13.85546875" style="77" customWidth="1"/>
    <col min="3336" max="3336" width="11" style="77" customWidth="1"/>
    <col min="3337" max="3337" width="9.7109375" style="77" customWidth="1"/>
    <col min="3338" max="3338" width="11.28515625" style="77" customWidth="1"/>
    <col min="3339" max="3339" width="10.42578125" style="77" customWidth="1"/>
    <col min="3340" max="3340" width="75.42578125" style="77" customWidth="1"/>
    <col min="3341" max="3341" width="45.28515625" style="77" customWidth="1"/>
    <col min="3342" max="3383" width="9.140625" style="77"/>
    <col min="3384" max="3384" width="62.28515625" style="77" customWidth="1"/>
    <col min="3385" max="3584" width="9.140625" style="77"/>
    <col min="3585" max="3585" width="4.42578125" style="77" customWidth="1"/>
    <col min="3586" max="3586" width="11.5703125" style="77" customWidth="1"/>
    <col min="3587" max="3587" width="40.42578125" style="77" customWidth="1"/>
    <col min="3588" max="3588" width="5.5703125" style="77" customWidth="1"/>
    <col min="3589" max="3589" width="8.5703125" style="77" customWidth="1"/>
    <col min="3590" max="3590" width="9.85546875" style="77" customWidth="1"/>
    <col min="3591" max="3591" width="13.85546875" style="77" customWidth="1"/>
    <col min="3592" max="3592" width="11" style="77" customWidth="1"/>
    <col min="3593" max="3593" width="9.7109375" style="77" customWidth="1"/>
    <col min="3594" max="3594" width="11.28515625" style="77" customWidth="1"/>
    <col min="3595" max="3595" width="10.42578125" style="77" customWidth="1"/>
    <col min="3596" max="3596" width="75.42578125" style="77" customWidth="1"/>
    <col min="3597" max="3597" width="45.28515625" style="77" customWidth="1"/>
    <col min="3598" max="3639" width="9.140625" style="77"/>
    <col min="3640" max="3640" width="62.28515625" style="77" customWidth="1"/>
    <col min="3641" max="3840" width="9.140625" style="77"/>
    <col min="3841" max="3841" width="4.42578125" style="77" customWidth="1"/>
    <col min="3842" max="3842" width="11.5703125" style="77" customWidth="1"/>
    <col min="3843" max="3843" width="40.42578125" style="77" customWidth="1"/>
    <col min="3844" max="3844" width="5.5703125" style="77" customWidth="1"/>
    <col min="3845" max="3845" width="8.5703125" style="77" customWidth="1"/>
    <col min="3846" max="3846" width="9.85546875" style="77" customWidth="1"/>
    <col min="3847" max="3847" width="13.85546875" style="77" customWidth="1"/>
    <col min="3848" max="3848" width="11" style="77" customWidth="1"/>
    <col min="3849" max="3849" width="9.7109375" style="77" customWidth="1"/>
    <col min="3850" max="3850" width="11.28515625" style="77" customWidth="1"/>
    <col min="3851" max="3851" width="10.42578125" style="77" customWidth="1"/>
    <col min="3852" max="3852" width="75.42578125" style="77" customWidth="1"/>
    <col min="3853" max="3853" width="45.28515625" style="77" customWidth="1"/>
    <col min="3854" max="3895" width="9.140625" style="77"/>
    <col min="3896" max="3896" width="62.28515625" style="77" customWidth="1"/>
    <col min="3897" max="4096" width="9.140625" style="77"/>
    <col min="4097" max="4097" width="4.42578125" style="77" customWidth="1"/>
    <col min="4098" max="4098" width="11.5703125" style="77" customWidth="1"/>
    <col min="4099" max="4099" width="40.42578125" style="77" customWidth="1"/>
    <col min="4100" max="4100" width="5.5703125" style="77" customWidth="1"/>
    <col min="4101" max="4101" width="8.5703125" style="77" customWidth="1"/>
    <col min="4102" max="4102" width="9.85546875" style="77" customWidth="1"/>
    <col min="4103" max="4103" width="13.85546875" style="77" customWidth="1"/>
    <col min="4104" max="4104" width="11" style="77" customWidth="1"/>
    <col min="4105" max="4105" width="9.7109375" style="77" customWidth="1"/>
    <col min="4106" max="4106" width="11.28515625" style="77" customWidth="1"/>
    <col min="4107" max="4107" width="10.42578125" style="77" customWidth="1"/>
    <col min="4108" max="4108" width="75.42578125" style="77" customWidth="1"/>
    <col min="4109" max="4109" width="45.28515625" style="77" customWidth="1"/>
    <col min="4110" max="4151" width="9.140625" style="77"/>
    <col min="4152" max="4152" width="62.28515625" style="77" customWidth="1"/>
    <col min="4153" max="4352" width="9.140625" style="77"/>
    <col min="4353" max="4353" width="4.42578125" style="77" customWidth="1"/>
    <col min="4354" max="4354" width="11.5703125" style="77" customWidth="1"/>
    <col min="4355" max="4355" width="40.42578125" style="77" customWidth="1"/>
    <col min="4356" max="4356" width="5.5703125" style="77" customWidth="1"/>
    <col min="4357" max="4357" width="8.5703125" style="77" customWidth="1"/>
    <col min="4358" max="4358" width="9.85546875" style="77" customWidth="1"/>
    <col min="4359" max="4359" width="13.85546875" style="77" customWidth="1"/>
    <col min="4360" max="4360" width="11" style="77" customWidth="1"/>
    <col min="4361" max="4361" width="9.7109375" style="77" customWidth="1"/>
    <col min="4362" max="4362" width="11.28515625" style="77" customWidth="1"/>
    <col min="4363" max="4363" width="10.42578125" style="77" customWidth="1"/>
    <col min="4364" max="4364" width="75.42578125" style="77" customWidth="1"/>
    <col min="4365" max="4365" width="45.28515625" style="77" customWidth="1"/>
    <col min="4366" max="4407" width="9.140625" style="77"/>
    <col min="4408" max="4408" width="62.28515625" style="77" customWidth="1"/>
    <col min="4409" max="4608" width="9.140625" style="77"/>
    <col min="4609" max="4609" width="4.42578125" style="77" customWidth="1"/>
    <col min="4610" max="4610" width="11.5703125" style="77" customWidth="1"/>
    <col min="4611" max="4611" width="40.42578125" style="77" customWidth="1"/>
    <col min="4612" max="4612" width="5.5703125" style="77" customWidth="1"/>
    <col min="4613" max="4613" width="8.5703125" style="77" customWidth="1"/>
    <col min="4614" max="4614" width="9.85546875" style="77" customWidth="1"/>
    <col min="4615" max="4615" width="13.85546875" style="77" customWidth="1"/>
    <col min="4616" max="4616" width="11" style="77" customWidth="1"/>
    <col min="4617" max="4617" width="9.7109375" style="77" customWidth="1"/>
    <col min="4618" max="4618" width="11.28515625" style="77" customWidth="1"/>
    <col min="4619" max="4619" width="10.42578125" style="77" customWidth="1"/>
    <col min="4620" max="4620" width="75.42578125" style="77" customWidth="1"/>
    <col min="4621" max="4621" width="45.28515625" style="77" customWidth="1"/>
    <col min="4622" max="4663" width="9.140625" style="77"/>
    <col min="4664" max="4664" width="62.28515625" style="77" customWidth="1"/>
    <col min="4665" max="4864" width="9.140625" style="77"/>
    <col min="4865" max="4865" width="4.42578125" style="77" customWidth="1"/>
    <col min="4866" max="4866" width="11.5703125" style="77" customWidth="1"/>
    <col min="4867" max="4867" width="40.42578125" style="77" customWidth="1"/>
    <col min="4868" max="4868" width="5.5703125" style="77" customWidth="1"/>
    <col min="4869" max="4869" width="8.5703125" style="77" customWidth="1"/>
    <col min="4870" max="4870" width="9.85546875" style="77" customWidth="1"/>
    <col min="4871" max="4871" width="13.85546875" style="77" customWidth="1"/>
    <col min="4872" max="4872" width="11" style="77" customWidth="1"/>
    <col min="4873" max="4873" width="9.7109375" style="77" customWidth="1"/>
    <col min="4874" max="4874" width="11.28515625" style="77" customWidth="1"/>
    <col min="4875" max="4875" width="10.42578125" style="77" customWidth="1"/>
    <col min="4876" max="4876" width="75.42578125" style="77" customWidth="1"/>
    <col min="4877" max="4877" width="45.28515625" style="77" customWidth="1"/>
    <col min="4878" max="4919" width="9.140625" style="77"/>
    <col min="4920" max="4920" width="62.28515625" style="77" customWidth="1"/>
    <col min="4921" max="5120" width="9.140625" style="77"/>
    <col min="5121" max="5121" width="4.42578125" style="77" customWidth="1"/>
    <col min="5122" max="5122" width="11.5703125" style="77" customWidth="1"/>
    <col min="5123" max="5123" width="40.42578125" style="77" customWidth="1"/>
    <col min="5124" max="5124" width="5.5703125" style="77" customWidth="1"/>
    <col min="5125" max="5125" width="8.5703125" style="77" customWidth="1"/>
    <col min="5126" max="5126" width="9.85546875" style="77" customWidth="1"/>
    <col min="5127" max="5127" width="13.85546875" style="77" customWidth="1"/>
    <col min="5128" max="5128" width="11" style="77" customWidth="1"/>
    <col min="5129" max="5129" width="9.7109375" style="77" customWidth="1"/>
    <col min="5130" max="5130" width="11.28515625" style="77" customWidth="1"/>
    <col min="5131" max="5131" width="10.42578125" style="77" customWidth="1"/>
    <col min="5132" max="5132" width="75.42578125" style="77" customWidth="1"/>
    <col min="5133" max="5133" width="45.28515625" style="77" customWidth="1"/>
    <col min="5134" max="5175" width="9.140625" style="77"/>
    <col min="5176" max="5176" width="62.28515625" style="77" customWidth="1"/>
    <col min="5177" max="5376" width="9.140625" style="77"/>
    <col min="5377" max="5377" width="4.42578125" style="77" customWidth="1"/>
    <col min="5378" max="5378" width="11.5703125" style="77" customWidth="1"/>
    <col min="5379" max="5379" width="40.42578125" style="77" customWidth="1"/>
    <col min="5380" max="5380" width="5.5703125" style="77" customWidth="1"/>
    <col min="5381" max="5381" width="8.5703125" style="77" customWidth="1"/>
    <col min="5382" max="5382" width="9.85546875" style="77" customWidth="1"/>
    <col min="5383" max="5383" width="13.85546875" style="77" customWidth="1"/>
    <col min="5384" max="5384" width="11" style="77" customWidth="1"/>
    <col min="5385" max="5385" width="9.7109375" style="77" customWidth="1"/>
    <col min="5386" max="5386" width="11.28515625" style="77" customWidth="1"/>
    <col min="5387" max="5387" width="10.42578125" style="77" customWidth="1"/>
    <col min="5388" max="5388" width="75.42578125" style="77" customWidth="1"/>
    <col min="5389" max="5389" width="45.28515625" style="77" customWidth="1"/>
    <col min="5390" max="5431" width="9.140625" style="77"/>
    <col min="5432" max="5432" width="62.28515625" style="77" customWidth="1"/>
    <col min="5433" max="5632" width="9.140625" style="77"/>
    <col min="5633" max="5633" width="4.42578125" style="77" customWidth="1"/>
    <col min="5634" max="5634" width="11.5703125" style="77" customWidth="1"/>
    <col min="5635" max="5635" width="40.42578125" style="77" customWidth="1"/>
    <col min="5636" max="5636" width="5.5703125" style="77" customWidth="1"/>
    <col min="5637" max="5637" width="8.5703125" style="77" customWidth="1"/>
    <col min="5638" max="5638" width="9.85546875" style="77" customWidth="1"/>
    <col min="5639" max="5639" width="13.85546875" style="77" customWidth="1"/>
    <col min="5640" max="5640" width="11" style="77" customWidth="1"/>
    <col min="5641" max="5641" width="9.7109375" style="77" customWidth="1"/>
    <col min="5642" max="5642" width="11.28515625" style="77" customWidth="1"/>
    <col min="5643" max="5643" width="10.42578125" style="77" customWidth="1"/>
    <col min="5644" max="5644" width="75.42578125" style="77" customWidth="1"/>
    <col min="5645" max="5645" width="45.28515625" style="77" customWidth="1"/>
    <col min="5646" max="5687" width="9.140625" style="77"/>
    <col min="5688" max="5688" width="62.28515625" style="77" customWidth="1"/>
    <col min="5689" max="5888" width="9.140625" style="77"/>
    <col min="5889" max="5889" width="4.42578125" style="77" customWidth="1"/>
    <col min="5890" max="5890" width="11.5703125" style="77" customWidth="1"/>
    <col min="5891" max="5891" width="40.42578125" style="77" customWidth="1"/>
    <col min="5892" max="5892" width="5.5703125" style="77" customWidth="1"/>
    <col min="5893" max="5893" width="8.5703125" style="77" customWidth="1"/>
    <col min="5894" max="5894" width="9.85546875" style="77" customWidth="1"/>
    <col min="5895" max="5895" width="13.85546875" style="77" customWidth="1"/>
    <col min="5896" max="5896" width="11" style="77" customWidth="1"/>
    <col min="5897" max="5897" width="9.7109375" style="77" customWidth="1"/>
    <col min="5898" max="5898" width="11.28515625" style="77" customWidth="1"/>
    <col min="5899" max="5899" width="10.42578125" style="77" customWidth="1"/>
    <col min="5900" max="5900" width="75.42578125" style="77" customWidth="1"/>
    <col min="5901" max="5901" width="45.28515625" style="77" customWidth="1"/>
    <col min="5902" max="5943" width="9.140625" style="77"/>
    <col min="5944" max="5944" width="62.28515625" style="77" customWidth="1"/>
    <col min="5945" max="6144" width="9.140625" style="77"/>
    <col min="6145" max="6145" width="4.42578125" style="77" customWidth="1"/>
    <col min="6146" max="6146" width="11.5703125" style="77" customWidth="1"/>
    <col min="6147" max="6147" width="40.42578125" style="77" customWidth="1"/>
    <col min="6148" max="6148" width="5.5703125" style="77" customWidth="1"/>
    <col min="6149" max="6149" width="8.5703125" style="77" customWidth="1"/>
    <col min="6150" max="6150" width="9.85546875" style="77" customWidth="1"/>
    <col min="6151" max="6151" width="13.85546875" style="77" customWidth="1"/>
    <col min="6152" max="6152" width="11" style="77" customWidth="1"/>
    <col min="6153" max="6153" width="9.7109375" style="77" customWidth="1"/>
    <col min="6154" max="6154" width="11.28515625" style="77" customWidth="1"/>
    <col min="6155" max="6155" width="10.42578125" style="77" customWidth="1"/>
    <col min="6156" max="6156" width="75.42578125" style="77" customWidth="1"/>
    <col min="6157" max="6157" width="45.28515625" style="77" customWidth="1"/>
    <col min="6158" max="6199" width="9.140625" style="77"/>
    <col min="6200" max="6200" width="62.28515625" style="77" customWidth="1"/>
    <col min="6201" max="6400" width="9.140625" style="77"/>
    <col min="6401" max="6401" width="4.42578125" style="77" customWidth="1"/>
    <col min="6402" max="6402" width="11.5703125" style="77" customWidth="1"/>
    <col min="6403" max="6403" width="40.42578125" style="77" customWidth="1"/>
    <col min="6404" max="6404" width="5.5703125" style="77" customWidth="1"/>
    <col min="6405" max="6405" width="8.5703125" style="77" customWidth="1"/>
    <col min="6406" max="6406" width="9.85546875" style="77" customWidth="1"/>
    <col min="6407" max="6407" width="13.85546875" style="77" customWidth="1"/>
    <col min="6408" max="6408" width="11" style="77" customWidth="1"/>
    <col min="6409" max="6409" width="9.7109375" style="77" customWidth="1"/>
    <col min="6410" max="6410" width="11.28515625" style="77" customWidth="1"/>
    <col min="6411" max="6411" width="10.42578125" style="77" customWidth="1"/>
    <col min="6412" max="6412" width="75.42578125" style="77" customWidth="1"/>
    <col min="6413" max="6413" width="45.28515625" style="77" customWidth="1"/>
    <col min="6414" max="6455" width="9.140625" style="77"/>
    <col min="6456" max="6456" width="62.28515625" style="77" customWidth="1"/>
    <col min="6457" max="6656" width="9.140625" style="77"/>
    <col min="6657" max="6657" width="4.42578125" style="77" customWidth="1"/>
    <col min="6658" max="6658" width="11.5703125" style="77" customWidth="1"/>
    <col min="6659" max="6659" width="40.42578125" style="77" customWidth="1"/>
    <col min="6660" max="6660" width="5.5703125" style="77" customWidth="1"/>
    <col min="6661" max="6661" width="8.5703125" style="77" customWidth="1"/>
    <col min="6662" max="6662" width="9.85546875" style="77" customWidth="1"/>
    <col min="6663" max="6663" width="13.85546875" style="77" customWidth="1"/>
    <col min="6664" max="6664" width="11" style="77" customWidth="1"/>
    <col min="6665" max="6665" width="9.7109375" style="77" customWidth="1"/>
    <col min="6666" max="6666" width="11.28515625" style="77" customWidth="1"/>
    <col min="6667" max="6667" width="10.42578125" style="77" customWidth="1"/>
    <col min="6668" max="6668" width="75.42578125" style="77" customWidth="1"/>
    <col min="6669" max="6669" width="45.28515625" style="77" customWidth="1"/>
    <col min="6670" max="6711" width="9.140625" style="77"/>
    <col min="6712" max="6712" width="62.28515625" style="77" customWidth="1"/>
    <col min="6713" max="6912" width="9.140625" style="77"/>
    <col min="6913" max="6913" width="4.42578125" style="77" customWidth="1"/>
    <col min="6914" max="6914" width="11.5703125" style="77" customWidth="1"/>
    <col min="6915" max="6915" width="40.42578125" style="77" customWidth="1"/>
    <col min="6916" max="6916" width="5.5703125" style="77" customWidth="1"/>
    <col min="6917" max="6917" width="8.5703125" style="77" customWidth="1"/>
    <col min="6918" max="6918" width="9.85546875" style="77" customWidth="1"/>
    <col min="6919" max="6919" width="13.85546875" style="77" customWidth="1"/>
    <col min="6920" max="6920" width="11" style="77" customWidth="1"/>
    <col min="6921" max="6921" width="9.7109375" style="77" customWidth="1"/>
    <col min="6922" max="6922" width="11.28515625" style="77" customWidth="1"/>
    <col min="6923" max="6923" width="10.42578125" style="77" customWidth="1"/>
    <col min="6924" max="6924" width="75.42578125" style="77" customWidth="1"/>
    <col min="6925" max="6925" width="45.28515625" style="77" customWidth="1"/>
    <col min="6926" max="6967" width="9.140625" style="77"/>
    <col min="6968" max="6968" width="62.28515625" style="77" customWidth="1"/>
    <col min="6969" max="7168" width="9.140625" style="77"/>
    <col min="7169" max="7169" width="4.42578125" style="77" customWidth="1"/>
    <col min="7170" max="7170" width="11.5703125" style="77" customWidth="1"/>
    <col min="7171" max="7171" width="40.42578125" style="77" customWidth="1"/>
    <col min="7172" max="7172" width="5.5703125" style="77" customWidth="1"/>
    <col min="7173" max="7173" width="8.5703125" style="77" customWidth="1"/>
    <col min="7174" max="7174" width="9.85546875" style="77" customWidth="1"/>
    <col min="7175" max="7175" width="13.85546875" style="77" customWidth="1"/>
    <col min="7176" max="7176" width="11" style="77" customWidth="1"/>
    <col min="7177" max="7177" width="9.7109375" style="77" customWidth="1"/>
    <col min="7178" max="7178" width="11.28515625" style="77" customWidth="1"/>
    <col min="7179" max="7179" width="10.42578125" style="77" customWidth="1"/>
    <col min="7180" max="7180" width="75.42578125" style="77" customWidth="1"/>
    <col min="7181" max="7181" width="45.28515625" style="77" customWidth="1"/>
    <col min="7182" max="7223" width="9.140625" style="77"/>
    <col min="7224" max="7224" width="62.28515625" style="77" customWidth="1"/>
    <col min="7225" max="7424" width="9.140625" style="77"/>
    <col min="7425" max="7425" width="4.42578125" style="77" customWidth="1"/>
    <col min="7426" max="7426" width="11.5703125" style="77" customWidth="1"/>
    <col min="7427" max="7427" width="40.42578125" style="77" customWidth="1"/>
    <col min="7428" max="7428" width="5.5703125" style="77" customWidth="1"/>
    <col min="7429" max="7429" width="8.5703125" style="77" customWidth="1"/>
    <col min="7430" max="7430" width="9.85546875" style="77" customWidth="1"/>
    <col min="7431" max="7431" width="13.85546875" style="77" customWidth="1"/>
    <col min="7432" max="7432" width="11" style="77" customWidth="1"/>
    <col min="7433" max="7433" width="9.7109375" style="77" customWidth="1"/>
    <col min="7434" max="7434" width="11.28515625" style="77" customWidth="1"/>
    <col min="7435" max="7435" width="10.42578125" style="77" customWidth="1"/>
    <col min="7436" max="7436" width="75.42578125" style="77" customWidth="1"/>
    <col min="7437" max="7437" width="45.28515625" style="77" customWidth="1"/>
    <col min="7438" max="7479" width="9.140625" style="77"/>
    <col min="7480" max="7480" width="62.28515625" style="77" customWidth="1"/>
    <col min="7481" max="7680" width="9.140625" style="77"/>
    <col min="7681" max="7681" width="4.42578125" style="77" customWidth="1"/>
    <col min="7682" max="7682" width="11.5703125" style="77" customWidth="1"/>
    <col min="7683" max="7683" width="40.42578125" style="77" customWidth="1"/>
    <col min="7684" max="7684" width="5.5703125" style="77" customWidth="1"/>
    <col min="7685" max="7685" width="8.5703125" style="77" customWidth="1"/>
    <col min="7686" max="7686" width="9.85546875" style="77" customWidth="1"/>
    <col min="7687" max="7687" width="13.85546875" style="77" customWidth="1"/>
    <col min="7688" max="7688" width="11" style="77" customWidth="1"/>
    <col min="7689" max="7689" width="9.7109375" style="77" customWidth="1"/>
    <col min="7690" max="7690" width="11.28515625" style="77" customWidth="1"/>
    <col min="7691" max="7691" width="10.42578125" style="77" customWidth="1"/>
    <col min="7692" max="7692" width="75.42578125" style="77" customWidth="1"/>
    <col min="7693" max="7693" width="45.28515625" style="77" customWidth="1"/>
    <col min="7694" max="7735" width="9.140625" style="77"/>
    <col min="7736" max="7736" width="62.28515625" style="77" customWidth="1"/>
    <col min="7737" max="7936" width="9.140625" style="77"/>
    <col min="7937" max="7937" width="4.42578125" style="77" customWidth="1"/>
    <col min="7938" max="7938" width="11.5703125" style="77" customWidth="1"/>
    <col min="7939" max="7939" width="40.42578125" style="77" customWidth="1"/>
    <col min="7940" max="7940" width="5.5703125" style="77" customWidth="1"/>
    <col min="7941" max="7941" width="8.5703125" style="77" customWidth="1"/>
    <col min="7942" max="7942" width="9.85546875" style="77" customWidth="1"/>
    <col min="7943" max="7943" width="13.85546875" style="77" customWidth="1"/>
    <col min="7944" max="7944" width="11" style="77" customWidth="1"/>
    <col min="7945" max="7945" width="9.7109375" style="77" customWidth="1"/>
    <col min="7946" max="7946" width="11.28515625" style="77" customWidth="1"/>
    <col min="7947" max="7947" width="10.42578125" style="77" customWidth="1"/>
    <col min="7948" max="7948" width="75.42578125" style="77" customWidth="1"/>
    <col min="7949" max="7949" width="45.28515625" style="77" customWidth="1"/>
    <col min="7950" max="7991" width="9.140625" style="77"/>
    <col min="7992" max="7992" width="62.28515625" style="77" customWidth="1"/>
    <col min="7993" max="8192" width="9.140625" style="77"/>
    <col min="8193" max="8193" width="4.42578125" style="77" customWidth="1"/>
    <col min="8194" max="8194" width="11.5703125" style="77" customWidth="1"/>
    <col min="8195" max="8195" width="40.42578125" style="77" customWidth="1"/>
    <col min="8196" max="8196" width="5.5703125" style="77" customWidth="1"/>
    <col min="8197" max="8197" width="8.5703125" style="77" customWidth="1"/>
    <col min="8198" max="8198" width="9.85546875" style="77" customWidth="1"/>
    <col min="8199" max="8199" width="13.85546875" style="77" customWidth="1"/>
    <col min="8200" max="8200" width="11" style="77" customWidth="1"/>
    <col min="8201" max="8201" width="9.7109375" style="77" customWidth="1"/>
    <col min="8202" max="8202" width="11.28515625" style="77" customWidth="1"/>
    <col min="8203" max="8203" width="10.42578125" style="77" customWidth="1"/>
    <col min="8204" max="8204" width="75.42578125" style="77" customWidth="1"/>
    <col min="8205" max="8205" width="45.28515625" style="77" customWidth="1"/>
    <col min="8206" max="8247" width="9.140625" style="77"/>
    <col min="8248" max="8248" width="62.28515625" style="77" customWidth="1"/>
    <col min="8249" max="8448" width="9.140625" style="77"/>
    <col min="8449" max="8449" width="4.42578125" style="77" customWidth="1"/>
    <col min="8450" max="8450" width="11.5703125" style="77" customWidth="1"/>
    <col min="8451" max="8451" width="40.42578125" style="77" customWidth="1"/>
    <col min="8452" max="8452" width="5.5703125" style="77" customWidth="1"/>
    <col min="8453" max="8453" width="8.5703125" style="77" customWidth="1"/>
    <col min="8454" max="8454" width="9.85546875" style="77" customWidth="1"/>
    <col min="8455" max="8455" width="13.85546875" style="77" customWidth="1"/>
    <col min="8456" max="8456" width="11" style="77" customWidth="1"/>
    <col min="8457" max="8457" width="9.7109375" style="77" customWidth="1"/>
    <col min="8458" max="8458" width="11.28515625" style="77" customWidth="1"/>
    <col min="8459" max="8459" width="10.42578125" style="77" customWidth="1"/>
    <col min="8460" max="8460" width="75.42578125" style="77" customWidth="1"/>
    <col min="8461" max="8461" width="45.28515625" style="77" customWidth="1"/>
    <col min="8462" max="8503" width="9.140625" style="77"/>
    <col min="8504" max="8504" width="62.28515625" style="77" customWidth="1"/>
    <col min="8505" max="8704" width="9.140625" style="77"/>
    <col min="8705" max="8705" width="4.42578125" style="77" customWidth="1"/>
    <col min="8706" max="8706" width="11.5703125" style="77" customWidth="1"/>
    <col min="8707" max="8707" width="40.42578125" style="77" customWidth="1"/>
    <col min="8708" max="8708" width="5.5703125" style="77" customWidth="1"/>
    <col min="8709" max="8709" width="8.5703125" style="77" customWidth="1"/>
    <col min="8710" max="8710" width="9.85546875" style="77" customWidth="1"/>
    <col min="8711" max="8711" width="13.85546875" style="77" customWidth="1"/>
    <col min="8712" max="8712" width="11" style="77" customWidth="1"/>
    <col min="8713" max="8713" width="9.7109375" style="77" customWidth="1"/>
    <col min="8714" max="8714" width="11.28515625" style="77" customWidth="1"/>
    <col min="8715" max="8715" width="10.42578125" style="77" customWidth="1"/>
    <col min="8716" max="8716" width="75.42578125" style="77" customWidth="1"/>
    <col min="8717" max="8717" width="45.28515625" style="77" customWidth="1"/>
    <col min="8718" max="8759" width="9.140625" style="77"/>
    <col min="8760" max="8760" width="62.28515625" style="77" customWidth="1"/>
    <col min="8761" max="8960" width="9.140625" style="77"/>
    <col min="8961" max="8961" width="4.42578125" style="77" customWidth="1"/>
    <col min="8962" max="8962" width="11.5703125" style="77" customWidth="1"/>
    <col min="8963" max="8963" width="40.42578125" style="77" customWidth="1"/>
    <col min="8964" max="8964" width="5.5703125" style="77" customWidth="1"/>
    <col min="8965" max="8965" width="8.5703125" style="77" customWidth="1"/>
    <col min="8966" max="8966" width="9.85546875" style="77" customWidth="1"/>
    <col min="8967" max="8967" width="13.85546875" style="77" customWidth="1"/>
    <col min="8968" max="8968" width="11" style="77" customWidth="1"/>
    <col min="8969" max="8969" width="9.7109375" style="77" customWidth="1"/>
    <col min="8970" max="8970" width="11.28515625" style="77" customWidth="1"/>
    <col min="8971" max="8971" width="10.42578125" style="77" customWidth="1"/>
    <col min="8972" max="8972" width="75.42578125" style="77" customWidth="1"/>
    <col min="8973" max="8973" width="45.28515625" style="77" customWidth="1"/>
    <col min="8974" max="9015" width="9.140625" style="77"/>
    <col min="9016" max="9016" width="62.28515625" style="77" customWidth="1"/>
    <col min="9017" max="9216" width="9.140625" style="77"/>
    <col min="9217" max="9217" width="4.42578125" style="77" customWidth="1"/>
    <col min="9218" max="9218" width="11.5703125" style="77" customWidth="1"/>
    <col min="9219" max="9219" width="40.42578125" style="77" customWidth="1"/>
    <col min="9220" max="9220" width="5.5703125" style="77" customWidth="1"/>
    <col min="9221" max="9221" width="8.5703125" style="77" customWidth="1"/>
    <col min="9222" max="9222" width="9.85546875" style="77" customWidth="1"/>
    <col min="9223" max="9223" width="13.85546875" style="77" customWidth="1"/>
    <col min="9224" max="9224" width="11" style="77" customWidth="1"/>
    <col min="9225" max="9225" width="9.7109375" style="77" customWidth="1"/>
    <col min="9226" max="9226" width="11.28515625" style="77" customWidth="1"/>
    <col min="9227" max="9227" width="10.42578125" style="77" customWidth="1"/>
    <col min="9228" max="9228" width="75.42578125" style="77" customWidth="1"/>
    <col min="9229" max="9229" width="45.28515625" style="77" customWidth="1"/>
    <col min="9230" max="9271" width="9.140625" style="77"/>
    <col min="9272" max="9272" width="62.28515625" style="77" customWidth="1"/>
    <col min="9273" max="9472" width="9.140625" style="77"/>
    <col min="9473" max="9473" width="4.42578125" style="77" customWidth="1"/>
    <col min="9474" max="9474" width="11.5703125" style="77" customWidth="1"/>
    <col min="9475" max="9475" width="40.42578125" style="77" customWidth="1"/>
    <col min="9476" max="9476" width="5.5703125" style="77" customWidth="1"/>
    <col min="9477" max="9477" width="8.5703125" style="77" customWidth="1"/>
    <col min="9478" max="9478" width="9.85546875" style="77" customWidth="1"/>
    <col min="9479" max="9479" width="13.85546875" style="77" customWidth="1"/>
    <col min="9480" max="9480" width="11" style="77" customWidth="1"/>
    <col min="9481" max="9481" width="9.7109375" style="77" customWidth="1"/>
    <col min="9482" max="9482" width="11.28515625" style="77" customWidth="1"/>
    <col min="9483" max="9483" width="10.42578125" style="77" customWidth="1"/>
    <col min="9484" max="9484" width="75.42578125" style="77" customWidth="1"/>
    <col min="9485" max="9485" width="45.28515625" style="77" customWidth="1"/>
    <col min="9486" max="9527" width="9.140625" style="77"/>
    <col min="9528" max="9528" width="62.28515625" style="77" customWidth="1"/>
    <col min="9529" max="9728" width="9.140625" style="77"/>
    <col min="9729" max="9729" width="4.42578125" style="77" customWidth="1"/>
    <col min="9730" max="9730" width="11.5703125" style="77" customWidth="1"/>
    <col min="9731" max="9731" width="40.42578125" style="77" customWidth="1"/>
    <col min="9732" max="9732" width="5.5703125" style="77" customWidth="1"/>
    <col min="9733" max="9733" width="8.5703125" style="77" customWidth="1"/>
    <col min="9734" max="9734" width="9.85546875" style="77" customWidth="1"/>
    <col min="9735" max="9735" width="13.85546875" style="77" customWidth="1"/>
    <col min="9736" max="9736" width="11" style="77" customWidth="1"/>
    <col min="9737" max="9737" width="9.7109375" style="77" customWidth="1"/>
    <col min="9738" max="9738" width="11.28515625" style="77" customWidth="1"/>
    <col min="9739" max="9739" width="10.42578125" style="77" customWidth="1"/>
    <col min="9740" max="9740" width="75.42578125" style="77" customWidth="1"/>
    <col min="9741" max="9741" width="45.28515625" style="77" customWidth="1"/>
    <col min="9742" max="9783" width="9.140625" style="77"/>
    <col min="9784" max="9784" width="62.28515625" style="77" customWidth="1"/>
    <col min="9785" max="9984" width="9.140625" style="77"/>
    <col min="9985" max="9985" width="4.42578125" style="77" customWidth="1"/>
    <col min="9986" max="9986" width="11.5703125" style="77" customWidth="1"/>
    <col min="9987" max="9987" width="40.42578125" style="77" customWidth="1"/>
    <col min="9988" max="9988" width="5.5703125" style="77" customWidth="1"/>
    <col min="9989" max="9989" width="8.5703125" style="77" customWidth="1"/>
    <col min="9990" max="9990" width="9.85546875" style="77" customWidth="1"/>
    <col min="9991" max="9991" width="13.85546875" style="77" customWidth="1"/>
    <col min="9992" max="9992" width="11" style="77" customWidth="1"/>
    <col min="9993" max="9993" width="9.7109375" style="77" customWidth="1"/>
    <col min="9994" max="9994" width="11.28515625" style="77" customWidth="1"/>
    <col min="9995" max="9995" width="10.42578125" style="77" customWidth="1"/>
    <col min="9996" max="9996" width="75.42578125" style="77" customWidth="1"/>
    <col min="9997" max="9997" width="45.28515625" style="77" customWidth="1"/>
    <col min="9998" max="10039" width="9.140625" style="77"/>
    <col min="10040" max="10040" width="62.28515625" style="77" customWidth="1"/>
    <col min="10041" max="10240" width="9.140625" style="77"/>
    <col min="10241" max="10241" width="4.42578125" style="77" customWidth="1"/>
    <col min="10242" max="10242" width="11.5703125" style="77" customWidth="1"/>
    <col min="10243" max="10243" width="40.42578125" style="77" customWidth="1"/>
    <col min="10244" max="10244" width="5.5703125" style="77" customWidth="1"/>
    <col min="10245" max="10245" width="8.5703125" style="77" customWidth="1"/>
    <col min="10246" max="10246" width="9.85546875" style="77" customWidth="1"/>
    <col min="10247" max="10247" width="13.85546875" style="77" customWidth="1"/>
    <col min="10248" max="10248" width="11" style="77" customWidth="1"/>
    <col min="10249" max="10249" width="9.7109375" style="77" customWidth="1"/>
    <col min="10250" max="10250" width="11.28515625" style="77" customWidth="1"/>
    <col min="10251" max="10251" width="10.42578125" style="77" customWidth="1"/>
    <col min="10252" max="10252" width="75.42578125" style="77" customWidth="1"/>
    <col min="10253" max="10253" width="45.28515625" style="77" customWidth="1"/>
    <col min="10254" max="10295" width="9.140625" style="77"/>
    <col min="10296" max="10296" width="62.28515625" style="77" customWidth="1"/>
    <col min="10297" max="10496" width="9.140625" style="77"/>
    <col min="10497" max="10497" width="4.42578125" style="77" customWidth="1"/>
    <col min="10498" max="10498" width="11.5703125" style="77" customWidth="1"/>
    <col min="10499" max="10499" width="40.42578125" style="77" customWidth="1"/>
    <col min="10500" max="10500" width="5.5703125" style="77" customWidth="1"/>
    <col min="10501" max="10501" width="8.5703125" style="77" customWidth="1"/>
    <col min="10502" max="10502" width="9.85546875" style="77" customWidth="1"/>
    <col min="10503" max="10503" width="13.85546875" style="77" customWidth="1"/>
    <col min="10504" max="10504" width="11" style="77" customWidth="1"/>
    <col min="10505" max="10505" width="9.7109375" style="77" customWidth="1"/>
    <col min="10506" max="10506" width="11.28515625" style="77" customWidth="1"/>
    <col min="10507" max="10507" width="10.42578125" style="77" customWidth="1"/>
    <col min="10508" max="10508" width="75.42578125" style="77" customWidth="1"/>
    <col min="10509" max="10509" width="45.28515625" style="77" customWidth="1"/>
    <col min="10510" max="10551" width="9.140625" style="77"/>
    <col min="10552" max="10552" width="62.28515625" style="77" customWidth="1"/>
    <col min="10553" max="10752" width="9.140625" style="77"/>
    <col min="10753" max="10753" width="4.42578125" style="77" customWidth="1"/>
    <col min="10754" max="10754" width="11.5703125" style="77" customWidth="1"/>
    <col min="10755" max="10755" width="40.42578125" style="77" customWidth="1"/>
    <col min="10756" max="10756" width="5.5703125" style="77" customWidth="1"/>
    <col min="10757" max="10757" width="8.5703125" style="77" customWidth="1"/>
    <col min="10758" max="10758" width="9.85546875" style="77" customWidth="1"/>
    <col min="10759" max="10759" width="13.85546875" style="77" customWidth="1"/>
    <col min="10760" max="10760" width="11" style="77" customWidth="1"/>
    <col min="10761" max="10761" width="9.7109375" style="77" customWidth="1"/>
    <col min="10762" max="10762" width="11.28515625" style="77" customWidth="1"/>
    <col min="10763" max="10763" width="10.42578125" style="77" customWidth="1"/>
    <col min="10764" max="10764" width="75.42578125" style="77" customWidth="1"/>
    <col min="10765" max="10765" width="45.28515625" style="77" customWidth="1"/>
    <col min="10766" max="10807" width="9.140625" style="77"/>
    <col min="10808" max="10808" width="62.28515625" style="77" customWidth="1"/>
    <col min="10809" max="11008" width="9.140625" style="77"/>
    <col min="11009" max="11009" width="4.42578125" style="77" customWidth="1"/>
    <col min="11010" max="11010" width="11.5703125" style="77" customWidth="1"/>
    <col min="11011" max="11011" width="40.42578125" style="77" customWidth="1"/>
    <col min="11012" max="11012" width="5.5703125" style="77" customWidth="1"/>
    <col min="11013" max="11013" width="8.5703125" style="77" customWidth="1"/>
    <col min="11014" max="11014" width="9.85546875" style="77" customWidth="1"/>
    <col min="11015" max="11015" width="13.85546875" style="77" customWidth="1"/>
    <col min="11016" max="11016" width="11" style="77" customWidth="1"/>
    <col min="11017" max="11017" width="9.7109375" style="77" customWidth="1"/>
    <col min="11018" max="11018" width="11.28515625" style="77" customWidth="1"/>
    <col min="11019" max="11019" width="10.42578125" style="77" customWidth="1"/>
    <col min="11020" max="11020" width="75.42578125" style="77" customWidth="1"/>
    <col min="11021" max="11021" width="45.28515625" style="77" customWidth="1"/>
    <col min="11022" max="11063" width="9.140625" style="77"/>
    <col min="11064" max="11064" width="62.28515625" style="77" customWidth="1"/>
    <col min="11065" max="11264" width="9.140625" style="77"/>
    <col min="11265" max="11265" width="4.42578125" style="77" customWidth="1"/>
    <col min="11266" max="11266" width="11.5703125" style="77" customWidth="1"/>
    <col min="11267" max="11267" width="40.42578125" style="77" customWidth="1"/>
    <col min="11268" max="11268" width="5.5703125" style="77" customWidth="1"/>
    <col min="11269" max="11269" width="8.5703125" style="77" customWidth="1"/>
    <col min="11270" max="11270" width="9.85546875" style="77" customWidth="1"/>
    <col min="11271" max="11271" width="13.85546875" style="77" customWidth="1"/>
    <col min="11272" max="11272" width="11" style="77" customWidth="1"/>
    <col min="11273" max="11273" width="9.7109375" style="77" customWidth="1"/>
    <col min="11274" max="11274" width="11.28515625" style="77" customWidth="1"/>
    <col min="11275" max="11275" width="10.42578125" style="77" customWidth="1"/>
    <col min="11276" max="11276" width="75.42578125" style="77" customWidth="1"/>
    <col min="11277" max="11277" width="45.28515625" style="77" customWidth="1"/>
    <col min="11278" max="11319" width="9.140625" style="77"/>
    <col min="11320" max="11320" width="62.28515625" style="77" customWidth="1"/>
    <col min="11321" max="11520" width="9.140625" style="77"/>
    <col min="11521" max="11521" width="4.42578125" style="77" customWidth="1"/>
    <col min="11522" max="11522" width="11.5703125" style="77" customWidth="1"/>
    <col min="11523" max="11523" width="40.42578125" style="77" customWidth="1"/>
    <col min="11524" max="11524" width="5.5703125" style="77" customWidth="1"/>
    <col min="11525" max="11525" width="8.5703125" style="77" customWidth="1"/>
    <col min="11526" max="11526" width="9.85546875" style="77" customWidth="1"/>
    <col min="11527" max="11527" width="13.85546875" style="77" customWidth="1"/>
    <col min="11528" max="11528" width="11" style="77" customWidth="1"/>
    <col min="11529" max="11529" width="9.7109375" style="77" customWidth="1"/>
    <col min="11530" max="11530" width="11.28515625" style="77" customWidth="1"/>
    <col min="11531" max="11531" width="10.42578125" style="77" customWidth="1"/>
    <col min="11532" max="11532" width="75.42578125" style="77" customWidth="1"/>
    <col min="11533" max="11533" width="45.28515625" style="77" customWidth="1"/>
    <col min="11534" max="11575" width="9.140625" style="77"/>
    <col min="11576" max="11576" width="62.28515625" style="77" customWidth="1"/>
    <col min="11577" max="11776" width="9.140625" style="77"/>
    <col min="11777" max="11777" width="4.42578125" style="77" customWidth="1"/>
    <col min="11778" max="11778" width="11.5703125" style="77" customWidth="1"/>
    <col min="11779" max="11779" width="40.42578125" style="77" customWidth="1"/>
    <col min="11780" max="11780" width="5.5703125" style="77" customWidth="1"/>
    <col min="11781" max="11781" width="8.5703125" style="77" customWidth="1"/>
    <col min="11782" max="11782" width="9.85546875" style="77" customWidth="1"/>
    <col min="11783" max="11783" width="13.85546875" style="77" customWidth="1"/>
    <col min="11784" max="11784" width="11" style="77" customWidth="1"/>
    <col min="11785" max="11785" width="9.7109375" style="77" customWidth="1"/>
    <col min="11786" max="11786" width="11.28515625" style="77" customWidth="1"/>
    <col min="11787" max="11787" width="10.42578125" style="77" customWidth="1"/>
    <col min="11788" max="11788" width="75.42578125" style="77" customWidth="1"/>
    <col min="11789" max="11789" width="45.28515625" style="77" customWidth="1"/>
    <col min="11790" max="11831" width="9.140625" style="77"/>
    <col min="11832" max="11832" width="62.28515625" style="77" customWidth="1"/>
    <col min="11833" max="12032" width="9.140625" style="77"/>
    <col min="12033" max="12033" width="4.42578125" style="77" customWidth="1"/>
    <col min="12034" max="12034" width="11.5703125" style="77" customWidth="1"/>
    <col min="12035" max="12035" width="40.42578125" style="77" customWidth="1"/>
    <col min="12036" max="12036" width="5.5703125" style="77" customWidth="1"/>
    <col min="12037" max="12037" width="8.5703125" style="77" customWidth="1"/>
    <col min="12038" max="12038" width="9.85546875" style="77" customWidth="1"/>
    <col min="12039" max="12039" width="13.85546875" style="77" customWidth="1"/>
    <col min="12040" max="12040" width="11" style="77" customWidth="1"/>
    <col min="12041" max="12041" width="9.7109375" style="77" customWidth="1"/>
    <col min="12042" max="12042" width="11.28515625" style="77" customWidth="1"/>
    <col min="12043" max="12043" width="10.42578125" style="77" customWidth="1"/>
    <col min="12044" max="12044" width="75.42578125" style="77" customWidth="1"/>
    <col min="12045" max="12045" width="45.28515625" style="77" customWidth="1"/>
    <col min="12046" max="12087" width="9.140625" style="77"/>
    <col min="12088" max="12088" width="62.28515625" style="77" customWidth="1"/>
    <col min="12089" max="12288" width="9.140625" style="77"/>
    <col min="12289" max="12289" width="4.42578125" style="77" customWidth="1"/>
    <col min="12290" max="12290" width="11.5703125" style="77" customWidth="1"/>
    <col min="12291" max="12291" width="40.42578125" style="77" customWidth="1"/>
    <col min="12292" max="12292" width="5.5703125" style="77" customWidth="1"/>
    <col min="12293" max="12293" width="8.5703125" style="77" customWidth="1"/>
    <col min="12294" max="12294" width="9.85546875" style="77" customWidth="1"/>
    <col min="12295" max="12295" width="13.85546875" style="77" customWidth="1"/>
    <col min="12296" max="12296" width="11" style="77" customWidth="1"/>
    <col min="12297" max="12297" width="9.7109375" style="77" customWidth="1"/>
    <col min="12298" max="12298" width="11.28515625" style="77" customWidth="1"/>
    <col min="12299" max="12299" width="10.42578125" style="77" customWidth="1"/>
    <col min="12300" max="12300" width="75.42578125" style="77" customWidth="1"/>
    <col min="12301" max="12301" width="45.28515625" style="77" customWidth="1"/>
    <col min="12302" max="12343" width="9.140625" style="77"/>
    <col min="12344" max="12344" width="62.28515625" style="77" customWidth="1"/>
    <col min="12345" max="12544" width="9.140625" style="77"/>
    <col min="12545" max="12545" width="4.42578125" style="77" customWidth="1"/>
    <col min="12546" max="12546" width="11.5703125" style="77" customWidth="1"/>
    <col min="12547" max="12547" width="40.42578125" style="77" customWidth="1"/>
    <col min="12548" max="12548" width="5.5703125" style="77" customWidth="1"/>
    <col min="12549" max="12549" width="8.5703125" style="77" customWidth="1"/>
    <col min="12550" max="12550" width="9.85546875" style="77" customWidth="1"/>
    <col min="12551" max="12551" width="13.85546875" style="77" customWidth="1"/>
    <col min="12552" max="12552" width="11" style="77" customWidth="1"/>
    <col min="12553" max="12553" width="9.7109375" style="77" customWidth="1"/>
    <col min="12554" max="12554" width="11.28515625" style="77" customWidth="1"/>
    <col min="12555" max="12555" width="10.42578125" style="77" customWidth="1"/>
    <col min="12556" max="12556" width="75.42578125" style="77" customWidth="1"/>
    <col min="12557" max="12557" width="45.28515625" style="77" customWidth="1"/>
    <col min="12558" max="12599" width="9.140625" style="77"/>
    <col min="12600" max="12600" width="62.28515625" style="77" customWidth="1"/>
    <col min="12601" max="12800" width="9.140625" style="77"/>
    <col min="12801" max="12801" width="4.42578125" style="77" customWidth="1"/>
    <col min="12802" max="12802" width="11.5703125" style="77" customWidth="1"/>
    <col min="12803" max="12803" width="40.42578125" style="77" customWidth="1"/>
    <col min="12804" max="12804" width="5.5703125" style="77" customWidth="1"/>
    <col min="12805" max="12805" width="8.5703125" style="77" customWidth="1"/>
    <col min="12806" max="12806" width="9.85546875" style="77" customWidth="1"/>
    <col min="12807" max="12807" width="13.85546875" style="77" customWidth="1"/>
    <col min="12808" max="12808" width="11" style="77" customWidth="1"/>
    <col min="12809" max="12809" width="9.7109375" style="77" customWidth="1"/>
    <col min="12810" max="12810" width="11.28515625" style="77" customWidth="1"/>
    <col min="12811" max="12811" width="10.42578125" style="77" customWidth="1"/>
    <col min="12812" max="12812" width="75.42578125" style="77" customWidth="1"/>
    <col min="12813" max="12813" width="45.28515625" style="77" customWidth="1"/>
    <col min="12814" max="12855" width="9.140625" style="77"/>
    <col min="12856" max="12856" width="62.28515625" style="77" customWidth="1"/>
    <col min="12857" max="13056" width="9.140625" style="77"/>
    <col min="13057" max="13057" width="4.42578125" style="77" customWidth="1"/>
    <col min="13058" max="13058" width="11.5703125" style="77" customWidth="1"/>
    <col min="13059" max="13059" width="40.42578125" style="77" customWidth="1"/>
    <col min="13060" max="13060" width="5.5703125" style="77" customWidth="1"/>
    <col min="13061" max="13061" width="8.5703125" style="77" customWidth="1"/>
    <col min="13062" max="13062" width="9.85546875" style="77" customWidth="1"/>
    <col min="13063" max="13063" width="13.85546875" style="77" customWidth="1"/>
    <col min="13064" max="13064" width="11" style="77" customWidth="1"/>
    <col min="13065" max="13065" width="9.7109375" style="77" customWidth="1"/>
    <col min="13066" max="13066" width="11.28515625" style="77" customWidth="1"/>
    <col min="13067" max="13067" width="10.42578125" style="77" customWidth="1"/>
    <col min="13068" max="13068" width="75.42578125" style="77" customWidth="1"/>
    <col min="13069" max="13069" width="45.28515625" style="77" customWidth="1"/>
    <col min="13070" max="13111" width="9.140625" style="77"/>
    <col min="13112" max="13112" width="62.28515625" style="77" customWidth="1"/>
    <col min="13113" max="13312" width="9.140625" style="77"/>
    <col min="13313" max="13313" width="4.42578125" style="77" customWidth="1"/>
    <col min="13314" max="13314" width="11.5703125" style="77" customWidth="1"/>
    <col min="13315" max="13315" width="40.42578125" style="77" customWidth="1"/>
    <col min="13316" max="13316" width="5.5703125" style="77" customWidth="1"/>
    <col min="13317" max="13317" width="8.5703125" style="77" customWidth="1"/>
    <col min="13318" max="13318" width="9.85546875" style="77" customWidth="1"/>
    <col min="13319" max="13319" width="13.85546875" style="77" customWidth="1"/>
    <col min="13320" max="13320" width="11" style="77" customWidth="1"/>
    <col min="13321" max="13321" width="9.7109375" style="77" customWidth="1"/>
    <col min="13322" max="13322" width="11.28515625" style="77" customWidth="1"/>
    <col min="13323" max="13323" width="10.42578125" style="77" customWidth="1"/>
    <col min="13324" max="13324" width="75.42578125" style="77" customWidth="1"/>
    <col min="13325" max="13325" width="45.28515625" style="77" customWidth="1"/>
    <col min="13326" max="13367" width="9.140625" style="77"/>
    <col min="13368" max="13368" width="62.28515625" style="77" customWidth="1"/>
    <col min="13369" max="13568" width="9.140625" style="77"/>
    <col min="13569" max="13569" width="4.42578125" style="77" customWidth="1"/>
    <col min="13570" max="13570" width="11.5703125" style="77" customWidth="1"/>
    <col min="13571" max="13571" width="40.42578125" style="77" customWidth="1"/>
    <col min="13572" max="13572" width="5.5703125" style="77" customWidth="1"/>
    <col min="13573" max="13573" width="8.5703125" style="77" customWidth="1"/>
    <col min="13574" max="13574" width="9.85546875" style="77" customWidth="1"/>
    <col min="13575" max="13575" width="13.85546875" style="77" customWidth="1"/>
    <col min="13576" max="13576" width="11" style="77" customWidth="1"/>
    <col min="13577" max="13577" width="9.7109375" style="77" customWidth="1"/>
    <col min="13578" max="13578" width="11.28515625" style="77" customWidth="1"/>
    <col min="13579" max="13579" width="10.42578125" style="77" customWidth="1"/>
    <col min="13580" max="13580" width="75.42578125" style="77" customWidth="1"/>
    <col min="13581" max="13581" width="45.28515625" style="77" customWidth="1"/>
    <col min="13582" max="13623" width="9.140625" style="77"/>
    <col min="13624" max="13624" width="62.28515625" style="77" customWidth="1"/>
    <col min="13625" max="13824" width="9.140625" style="77"/>
    <col min="13825" max="13825" width="4.42578125" style="77" customWidth="1"/>
    <col min="13826" max="13826" width="11.5703125" style="77" customWidth="1"/>
    <col min="13827" max="13827" width="40.42578125" style="77" customWidth="1"/>
    <col min="13828" max="13828" width="5.5703125" style="77" customWidth="1"/>
    <col min="13829" max="13829" width="8.5703125" style="77" customWidth="1"/>
    <col min="13830" max="13830" width="9.85546875" style="77" customWidth="1"/>
    <col min="13831" max="13831" width="13.85546875" style="77" customWidth="1"/>
    <col min="13832" max="13832" width="11" style="77" customWidth="1"/>
    <col min="13833" max="13833" width="9.7109375" style="77" customWidth="1"/>
    <col min="13834" max="13834" width="11.28515625" style="77" customWidth="1"/>
    <col min="13835" max="13835" width="10.42578125" style="77" customWidth="1"/>
    <col min="13836" max="13836" width="75.42578125" style="77" customWidth="1"/>
    <col min="13837" max="13837" width="45.28515625" style="77" customWidth="1"/>
    <col min="13838" max="13879" width="9.140625" style="77"/>
    <col min="13880" max="13880" width="62.28515625" style="77" customWidth="1"/>
    <col min="13881" max="14080" width="9.140625" style="77"/>
    <col min="14081" max="14081" width="4.42578125" style="77" customWidth="1"/>
    <col min="14082" max="14082" width="11.5703125" style="77" customWidth="1"/>
    <col min="14083" max="14083" width="40.42578125" style="77" customWidth="1"/>
    <col min="14084" max="14084" width="5.5703125" style="77" customWidth="1"/>
    <col min="14085" max="14085" width="8.5703125" style="77" customWidth="1"/>
    <col min="14086" max="14086" width="9.85546875" style="77" customWidth="1"/>
    <col min="14087" max="14087" width="13.85546875" style="77" customWidth="1"/>
    <col min="14088" max="14088" width="11" style="77" customWidth="1"/>
    <col min="14089" max="14089" width="9.7109375" style="77" customWidth="1"/>
    <col min="14090" max="14090" width="11.28515625" style="77" customWidth="1"/>
    <col min="14091" max="14091" width="10.42578125" style="77" customWidth="1"/>
    <col min="14092" max="14092" width="75.42578125" style="77" customWidth="1"/>
    <col min="14093" max="14093" width="45.28515625" style="77" customWidth="1"/>
    <col min="14094" max="14135" width="9.140625" style="77"/>
    <col min="14136" max="14136" width="62.28515625" style="77" customWidth="1"/>
    <col min="14137" max="14336" width="9.140625" style="77"/>
    <col min="14337" max="14337" width="4.42578125" style="77" customWidth="1"/>
    <col min="14338" max="14338" width="11.5703125" style="77" customWidth="1"/>
    <col min="14339" max="14339" width="40.42578125" style="77" customWidth="1"/>
    <col min="14340" max="14340" width="5.5703125" style="77" customWidth="1"/>
    <col min="14341" max="14341" width="8.5703125" style="77" customWidth="1"/>
    <col min="14342" max="14342" width="9.85546875" style="77" customWidth="1"/>
    <col min="14343" max="14343" width="13.85546875" style="77" customWidth="1"/>
    <col min="14344" max="14344" width="11" style="77" customWidth="1"/>
    <col min="14345" max="14345" width="9.7109375" style="77" customWidth="1"/>
    <col min="14346" max="14346" width="11.28515625" style="77" customWidth="1"/>
    <col min="14347" max="14347" width="10.42578125" style="77" customWidth="1"/>
    <col min="14348" max="14348" width="75.42578125" style="77" customWidth="1"/>
    <col min="14349" max="14349" width="45.28515625" style="77" customWidth="1"/>
    <col min="14350" max="14391" width="9.140625" style="77"/>
    <col min="14392" max="14392" width="62.28515625" style="77" customWidth="1"/>
    <col min="14393" max="14592" width="9.140625" style="77"/>
    <col min="14593" max="14593" width="4.42578125" style="77" customWidth="1"/>
    <col min="14594" max="14594" width="11.5703125" style="77" customWidth="1"/>
    <col min="14595" max="14595" width="40.42578125" style="77" customWidth="1"/>
    <col min="14596" max="14596" width="5.5703125" style="77" customWidth="1"/>
    <col min="14597" max="14597" width="8.5703125" style="77" customWidth="1"/>
    <col min="14598" max="14598" width="9.85546875" style="77" customWidth="1"/>
    <col min="14599" max="14599" width="13.85546875" style="77" customWidth="1"/>
    <col min="14600" max="14600" width="11" style="77" customWidth="1"/>
    <col min="14601" max="14601" width="9.7109375" style="77" customWidth="1"/>
    <col min="14602" max="14602" width="11.28515625" style="77" customWidth="1"/>
    <col min="14603" max="14603" width="10.42578125" style="77" customWidth="1"/>
    <col min="14604" max="14604" width="75.42578125" style="77" customWidth="1"/>
    <col min="14605" max="14605" width="45.28515625" style="77" customWidth="1"/>
    <col min="14606" max="14647" width="9.140625" style="77"/>
    <col min="14648" max="14648" width="62.28515625" style="77" customWidth="1"/>
    <col min="14649" max="14848" width="9.140625" style="77"/>
    <col min="14849" max="14849" width="4.42578125" style="77" customWidth="1"/>
    <col min="14850" max="14850" width="11.5703125" style="77" customWidth="1"/>
    <col min="14851" max="14851" width="40.42578125" style="77" customWidth="1"/>
    <col min="14852" max="14852" width="5.5703125" style="77" customWidth="1"/>
    <col min="14853" max="14853" width="8.5703125" style="77" customWidth="1"/>
    <col min="14854" max="14854" width="9.85546875" style="77" customWidth="1"/>
    <col min="14855" max="14855" width="13.85546875" style="77" customWidth="1"/>
    <col min="14856" max="14856" width="11" style="77" customWidth="1"/>
    <col min="14857" max="14857" width="9.7109375" style="77" customWidth="1"/>
    <col min="14858" max="14858" width="11.28515625" style="77" customWidth="1"/>
    <col min="14859" max="14859" width="10.42578125" style="77" customWidth="1"/>
    <col min="14860" max="14860" width="75.42578125" style="77" customWidth="1"/>
    <col min="14861" max="14861" width="45.28515625" style="77" customWidth="1"/>
    <col min="14862" max="14903" width="9.140625" style="77"/>
    <col min="14904" max="14904" width="62.28515625" style="77" customWidth="1"/>
    <col min="14905" max="15104" width="9.140625" style="77"/>
    <col min="15105" max="15105" width="4.42578125" style="77" customWidth="1"/>
    <col min="15106" max="15106" width="11.5703125" style="77" customWidth="1"/>
    <col min="15107" max="15107" width="40.42578125" style="77" customWidth="1"/>
    <col min="15108" max="15108" width="5.5703125" style="77" customWidth="1"/>
    <col min="15109" max="15109" width="8.5703125" style="77" customWidth="1"/>
    <col min="15110" max="15110" width="9.85546875" style="77" customWidth="1"/>
    <col min="15111" max="15111" width="13.85546875" style="77" customWidth="1"/>
    <col min="15112" max="15112" width="11" style="77" customWidth="1"/>
    <col min="15113" max="15113" width="9.7109375" style="77" customWidth="1"/>
    <col min="15114" max="15114" width="11.28515625" style="77" customWidth="1"/>
    <col min="15115" max="15115" width="10.42578125" style="77" customWidth="1"/>
    <col min="15116" max="15116" width="75.42578125" style="77" customWidth="1"/>
    <col min="15117" max="15117" width="45.28515625" style="77" customWidth="1"/>
    <col min="15118" max="15159" width="9.140625" style="77"/>
    <col min="15160" max="15160" width="62.28515625" style="77" customWidth="1"/>
    <col min="15161" max="15360" width="9.140625" style="77"/>
    <col min="15361" max="15361" width="4.42578125" style="77" customWidth="1"/>
    <col min="15362" max="15362" width="11.5703125" style="77" customWidth="1"/>
    <col min="15363" max="15363" width="40.42578125" style="77" customWidth="1"/>
    <col min="15364" max="15364" width="5.5703125" style="77" customWidth="1"/>
    <col min="15365" max="15365" width="8.5703125" style="77" customWidth="1"/>
    <col min="15366" max="15366" width="9.85546875" style="77" customWidth="1"/>
    <col min="15367" max="15367" width="13.85546875" style="77" customWidth="1"/>
    <col min="15368" max="15368" width="11" style="77" customWidth="1"/>
    <col min="15369" max="15369" width="9.7109375" style="77" customWidth="1"/>
    <col min="15370" max="15370" width="11.28515625" style="77" customWidth="1"/>
    <col min="15371" max="15371" width="10.42578125" style="77" customWidth="1"/>
    <col min="15372" max="15372" width="75.42578125" style="77" customWidth="1"/>
    <col min="15373" max="15373" width="45.28515625" style="77" customWidth="1"/>
    <col min="15374" max="15415" width="9.140625" style="77"/>
    <col min="15416" max="15416" width="62.28515625" style="77" customWidth="1"/>
    <col min="15417" max="15616" width="9.140625" style="77"/>
    <col min="15617" max="15617" width="4.42578125" style="77" customWidth="1"/>
    <col min="15618" max="15618" width="11.5703125" style="77" customWidth="1"/>
    <col min="15619" max="15619" width="40.42578125" style="77" customWidth="1"/>
    <col min="15620" max="15620" width="5.5703125" style="77" customWidth="1"/>
    <col min="15621" max="15621" width="8.5703125" style="77" customWidth="1"/>
    <col min="15622" max="15622" width="9.85546875" style="77" customWidth="1"/>
    <col min="15623" max="15623" width="13.85546875" style="77" customWidth="1"/>
    <col min="15624" max="15624" width="11" style="77" customWidth="1"/>
    <col min="15625" max="15625" width="9.7109375" style="77" customWidth="1"/>
    <col min="15626" max="15626" width="11.28515625" style="77" customWidth="1"/>
    <col min="15627" max="15627" width="10.42578125" style="77" customWidth="1"/>
    <col min="15628" max="15628" width="75.42578125" style="77" customWidth="1"/>
    <col min="15629" max="15629" width="45.28515625" style="77" customWidth="1"/>
    <col min="15630" max="15671" width="9.140625" style="77"/>
    <col min="15672" max="15672" width="62.28515625" style="77" customWidth="1"/>
    <col min="15673" max="15872" width="9.140625" style="77"/>
    <col min="15873" max="15873" width="4.42578125" style="77" customWidth="1"/>
    <col min="15874" max="15874" width="11.5703125" style="77" customWidth="1"/>
    <col min="15875" max="15875" width="40.42578125" style="77" customWidth="1"/>
    <col min="15876" max="15876" width="5.5703125" style="77" customWidth="1"/>
    <col min="15877" max="15877" width="8.5703125" style="77" customWidth="1"/>
    <col min="15878" max="15878" width="9.85546875" style="77" customWidth="1"/>
    <col min="15879" max="15879" width="13.85546875" style="77" customWidth="1"/>
    <col min="15880" max="15880" width="11" style="77" customWidth="1"/>
    <col min="15881" max="15881" width="9.7109375" style="77" customWidth="1"/>
    <col min="15882" max="15882" width="11.28515625" style="77" customWidth="1"/>
    <col min="15883" max="15883" width="10.42578125" style="77" customWidth="1"/>
    <col min="15884" max="15884" width="75.42578125" style="77" customWidth="1"/>
    <col min="15885" max="15885" width="45.28515625" style="77" customWidth="1"/>
    <col min="15886" max="15927" width="9.140625" style="77"/>
    <col min="15928" max="15928" width="62.28515625" style="77" customWidth="1"/>
    <col min="15929" max="16128" width="9.140625" style="77"/>
    <col min="16129" max="16129" width="4.42578125" style="77" customWidth="1"/>
    <col min="16130" max="16130" width="11.5703125" style="77" customWidth="1"/>
    <col min="16131" max="16131" width="40.42578125" style="77" customWidth="1"/>
    <col min="16132" max="16132" width="5.5703125" style="77" customWidth="1"/>
    <col min="16133" max="16133" width="8.5703125" style="77" customWidth="1"/>
    <col min="16134" max="16134" width="9.85546875" style="77" customWidth="1"/>
    <col min="16135" max="16135" width="13.85546875" style="77" customWidth="1"/>
    <col min="16136" max="16136" width="11" style="77" customWidth="1"/>
    <col min="16137" max="16137" width="9.7109375" style="77" customWidth="1"/>
    <col min="16138" max="16138" width="11.28515625" style="77" customWidth="1"/>
    <col min="16139" max="16139" width="10.42578125" style="77" customWidth="1"/>
    <col min="16140" max="16140" width="75.42578125" style="77" customWidth="1"/>
    <col min="16141" max="16141" width="45.28515625" style="77" customWidth="1"/>
    <col min="16142" max="16183" width="9.140625" style="77"/>
    <col min="16184" max="16184" width="62.28515625" style="77" customWidth="1"/>
    <col min="16185" max="16384" width="9.140625" style="77"/>
  </cols>
  <sheetData>
    <row r="1" spans="1:104" ht="15" customHeight="1" x14ac:dyDescent="0.25">
      <c r="A1" s="169" t="s">
        <v>507</v>
      </c>
      <c r="B1" s="169"/>
      <c r="C1" s="169"/>
      <c r="D1" s="169"/>
      <c r="E1" s="169"/>
      <c r="F1" s="169"/>
      <c r="G1" s="169"/>
    </row>
    <row r="2" spans="1:104" ht="3" customHeight="1" thickBot="1" x14ac:dyDescent="0.25">
      <c r="B2" s="78"/>
      <c r="C2" s="79"/>
      <c r="D2" s="79"/>
      <c r="E2" s="80"/>
      <c r="F2" s="79"/>
      <c r="G2" s="79"/>
    </row>
    <row r="3" spans="1:104" ht="13.5" customHeight="1" thickTop="1" x14ac:dyDescent="0.2">
      <c r="A3" s="81" t="s">
        <v>19</v>
      </c>
      <c r="B3" s="82"/>
      <c r="C3" s="83"/>
      <c r="D3" s="84" t="s">
        <v>492</v>
      </c>
      <c r="E3" s="85"/>
      <c r="F3" s="86"/>
      <c r="G3" s="87"/>
    </row>
    <row r="4" spans="1:104" ht="13.5" customHeight="1" thickBot="1" x14ac:dyDescent="0.25">
      <c r="A4" s="88" t="s">
        <v>20</v>
      </c>
      <c r="B4" s="89"/>
      <c r="C4" s="90"/>
      <c r="D4" s="91" t="s">
        <v>493</v>
      </c>
      <c r="E4" s="92"/>
      <c r="F4" s="93"/>
      <c r="G4" s="94"/>
    </row>
    <row r="5" spans="1:104" ht="13.5" thickTop="1" x14ac:dyDescent="0.2">
      <c r="A5" s="95"/>
    </row>
    <row r="6" spans="1:104" s="101" customFormat="1" ht="26.25" customHeight="1" x14ac:dyDescent="0.2">
      <c r="A6" s="97" t="s">
        <v>21</v>
      </c>
      <c r="B6" s="98" t="s">
        <v>22</v>
      </c>
      <c r="C6" s="98" t="s">
        <v>23</v>
      </c>
      <c r="D6" s="98" t="s">
        <v>24</v>
      </c>
      <c r="E6" s="98" t="s">
        <v>25</v>
      </c>
      <c r="F6" s="98" t="s">
        <v>26</v>
      </c>
      <c r="G6" s="99" t="s">
        <v>27</v>
      </c>
      <c r="H6" s="100" t="s">
        <v>28</v>
      </c>
      <c r="I6" s="100" t="s">
        <v>29</v>
      </c>
      <c r="J6" s="100" t="s">
        <v>30</v>
      </c>
      <c r="K6" s="100" t="s">
        <v>31</v>
      </c>
    </row>
    <row r="7" spans="1:104" ht="14.25" customHeight="1" x14ac:dyDescent="0.2">
      <c r="A7" s="102" t="s">
        <v>32</v>
      </c>
      <c r="B7" s="103" t="s">
        <v>33</v>
      </c>
      <c r="C7" s="104" t="s">
        <v>34</v>
      </c>
      <c r="D7" s="105"/>
      <c r="E7" s="106"/>
      <c r="F7" s="106"/>
      <c r="G7" s="107"/>
      <c r="H7" s="108"/>
      <c r="I7" s="109"/>
      <c r="J7" s="108"/>
      <c r="K7" s="109"/>
      <c r="O7" s="110"/>
    </row>
    <row r="8" spans="1:104" x14ac:dyDescent="0.2">
      <c r="A8" s="111">
        <v>1</v>
      </c>
      <c r="B8" s="112" t="s">
        <v>413</v>
      </c>
      <c r="C8" s="113" t="s">
        <v>414</v>
      </c>
      <c r="D8" s="114" t="s">
        <v>107</v>
      </c>
      <c r="E8" s="115">
        <v>30.299499999999998</v>
      </c>
      <c r="F8" s="175"/>
      <c r="G8" s="116">
        <f>E8*F8</f>
        <v>0</v>
      </c>
      <c r="H8" s="117">
        <v>0</v>
      </c>
      <c r="I8" s="118">
        <f>E8*H8</f>
        <v>0</v>
      </c>
      <c r="J8" s="117">
        <v>0</v>
      </c>
      <c r="K8" s="118">
        <f>E8*J8</f>
        <v>0</v>
      </c>
      <c r="O8" s="110"/>
      <c r="Z8" s="119"/>
      <c r="AA8" s="119">
        <v>1</v>
      </c>
      <c r="AB8" s="119">
        <v>1</v>
      </c>
      <c r="AC8" s="119">
        <v>1</v>
      </c>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CA8" s="119">
        <v>1</v>
      </c>
      <c r="CB8" s="119">
        <v>1</v>
      </c>
      <c r="CZ8" s="77">
        <v>1</v>
      </c>
    </row>
    <row r="9" spans="1:104" x14ac:dyDescent="0.2">
      <c r="A9" s="120"/>
      <c r="B9" s="121"/>
      <c r="C9" s="173" t="s">
        <v>415</v>
      </c>
      <c r="D9" s="174"/>
      <c r="E9" s="124">
        <v>30.299499999999998</v>
      </c>
      <c r="F9" s="125"/>
      <c r="G9" s="126"/>
      <c r="H9" s="127"/>
      <c r="I9" s="122"/>
      <c r="K9" s="122"/>
      <c r="M9" s="128" t="s">
        <v>415</v>
      </c>
      <c r="O9" s="110"/>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29" t="str">
        <f>C8</f>
        <v>Hloubení rýh š.do 60 cm v hor.3 do 50 m3</v>
      </c>
      <c r="BE9" s="119"/>
      <c r="BF9" s="119"/>
      <c r="BG9" s="119"/>
      <c r="BH9" s="119"/>
      <c r="BI9" s="119"/>
      <c r="BJ9" s="119"/>
      <c r="BK9" s="119"/>
    </row>
    <row r="10" spans="1:104" x14ac:dyDescent="0.2">
      <c r="A10" s="111">
        <v>2</v>
      </c>
      <c r="B10" s="112" t="s">
        <v>416</v>
      </c>
      <c r="C10" s="113" t="s">
        <v>417</v>
      </c>
      <c r="D10" s="114" t="s">
        <v>107</v>
      </c>
      <c r="E10" s="115">
        <v>30.299499999999998</v>
      </c>
      <c r="F10" s="175"/>
      <c r="G10" s="116">
        <f>E10*F10</f>
        <v>0</v>
      </c>
      <c r="H10" s="117">
        <v>0</v>
      </c>
      <c r="I10" s="118">
        <f>E10*H10</f>
        <v>0</v>
      </c>
      <c r="J10" s="117">
        <v>0</v>
      </c>
      <c r="K10" s="118">
        <f>E10*J10</f>
        <v>0</v>
      </c>
      <c r="O10" s="110"/>
      <c r="Z10" s="119"/>
      <c r="AA10" s="119">
        <v>1</v>
      </c>
      <c r="AB10" s="119">
        <v>1</v>
      </c>
      <c r="AC10" s="119">
        <v>1</v>
      </c>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CA10" s="119">
        <v>1</v>
      </c>
      <c r="CB10" s="119">
        <v>1</v>
      </c>
      <c r="CZ10" s="77">
        <v>1</v>
      </c>
    </row>
    <row r="11" spans="1:104" x14ac:dyDescent="0.2">
      <c r="A11" s="111">
        <v>3</v>
      </c>
      <c r="B11" s="112" t="s">
        <v>354</v>
      </c>
      <c r="C11" s="113" t="s">
        <v>355</v>
      </c>
      <c r="D11" s="114" t="s">
        <v>107</v>
      </c>
      <c r="E11" s="115">
        <v>2.3039999999999998</v>
      </c>
      <c r="F11" s="175"/>
      <c r="G11" s="116">
        <f>E11*F11</f>
        <v>0</v>
      </c>
      <c r="H11" s="117">
        <v>0</v>
      </c>
      <c r="I11" s="118">
        <f>E11*H11</f>
        <v>0</v>
      </c>
      <c r="J11" s="117">
        <v>0</v>
      </c>
      <c r="K11" s="118">
        <f>E11*J11</f>
        <v>0</v>
      </c>
      <c r="O11" s="110"/>
      <c r="Z11" s="119"/>
      <c r="AA11" s="119">
        <v>1</v>
      </c>
      <c r="AB11" s="119">
        <v>1</v>
      </c>
      <c r="AC11" s="119">
        <v>1</v>
      </c>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CA11" s="119">
        <v>1</v>
      </c>
      <c r="CB11" s="119">
        <v>1</v>
      </c>
      <c r="CZ11" s="77">
        <v>1</v>
      </c>
    </row>
    <row r="12" spans="1:104" x14ac:dyDescent="0.2">
      <c r="A12" s="120"/>
      <c r="B12" s="121"/>
      <c r="C12" s="173" t="s">
        <v>418</v>
      </c>
      <c r="D12" s="174"/>
      <c r="E12" s="124">
        <v>2.3039999999999998</v>
      </c>
      <c r="F12" s="125"/>
      <c r="G12" s="126"/>
      <c r="H12" s="127"/>
      <c r="I12" s="122"/>
      <c r="K12" s="122"/>
      <c r="M12" s="128" t="s">
        <v>418</v>
      </c>
      <c r="O12" s="110"/>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29" t="str">
        <f>C11</f>
        <v>Ruční výkop jam, rýh a šachet v hornině tř. 3</v>
      </c>
      <c r="BE12" s="119"/>
      <c r="BF12" s="119"/>
      <c r="BG12" s="119"/>
      <c r="BH12" s="119"/>
      <c r="BI12" s="119"/>
      <c r="BJ12" s="119"/>
      <c r="BK12" s="119"/>
    </row>
    <row r="13" spans="1:104" x14ac:dyDescent="0.2">
      <c r="A13" s="111">
        <v>4</v>
      </c>
      <c r="B13" s="112" t="s">
        <v>419</v>
      </c>
      <c r="C13" s="113" t="s">
        <v>420</v>
      </c>
      <c r="D13" s="114" t="s">
        <v>107</v>
      </c>
      <c r="E13" s="115">
        <v>32.603499999999997</v>
      </c>
      <c r="F13" s="175"/>
      <c r="G13" s="116">
        <f>E13*F13</f>
        <v>0</v>
      </c>
      <c r="H13" s="117">
        <v>0</v>
      </c>
      <c r="I13" s="118">
        <f>E13*H13</f>
        <v>0</v>
      </c>
      <c r="J13" s="117">
        <v>0</v>
      </c>
      <c r="K13" s="118">
        <f>E13*J13</f>
        <v>0</v>
      </c>
      <c r="O13" s="110"/>
      <c r="Z13" s="119"/>
      <c r="AA13" s="119">
        <v>1</v>
      </c>
      <c r="AB13" s="119">
        <v>1</v>
      </c>
      <c r="AC13" s="119">
        <v>1</v>
      </c>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CA13" s="119">
        <v>1</v>
      </c>
      <c r="CB13" s="119">
        <v>1</v>
      </c>
      <c r="CZ13" s="77">
        <v>1</v>
      </c>
    </row>
    <row r="14" spans="1:104" x14ac:dyDescent="0.2">
      <c r="A14" s="120"/>
      <c r="B14" s="121"/>
      <c r="C14" s="173" t="s">
        <v>421</v>
      </c>
      <c r="D14" s="174"/>
      <c r="E14" s="124">
        <v>32.603499999999997</v>
      </c>
      <c r="F14" s="125"/>
      <c r="G14" s="126"/>
      <c r="H14" s="127"/>
      <c r="I14" s="122"/>
      <c r="K14" s="122"/>
      <c r="M14" s="128" t="s">
        <v>421</v>
      </c>
      <c r="O14" s="110"/>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29" t="str">
        <f>C13</f>
        <v>Svislé přemístění výkopku z hor.1-4 do 2,5 m</v>
      </c>
      <c r="BE14" s="119"/>
      <c r="BF14" s="119"/>
      <c r="BG14" s="119"/>
      <c r="BH14" s="119"/>
      <c r="BI14" s="119"/>
      <c r="BJ14" s="119"/>
      <c r="BK14" s="119"/>
    </row>
    <row r="15" spans="1:104" x14ac:dyDescent="0.2">
      <c r="A15" s="111">
        <v>5</v>
      </c>
      <c r="B15" s="112" t="s">
        <v>202</v>
      </c>
      <c r="C15" s="113" t="s">
        <v>203</v>
      </c>
      <c r="D15" s="114" t="s">
        <v>107</v>
      </c>
      <c r="E15" s="115">
        <v>30.299499999999998</v>
      </c>
      <c r="F15" s="175"/>
      <c r="G15" s="116">
        <f>E15*F15</f>
        <v>0</v>
      </c>
      <c r="H15" s="117">
        <v>0</v>
      </c>
      <c r="I15" s="118">
        <f>E15*H15</f>
        <v>0</v>
      </c>
      <c r="J15" s="117">
        <v>0</v>
      </c>
      <c r="K15" s="118">
        <f>E15*J15</f>
        <v>0</v>
      </c>
      <c r="O15" s="110"/>
      <c r="Z15" s="119"/>
      <c r="AA15" s="119">
        <v>1</v>
      </c>
      <c r="AB15" s="119">
        <v>1</v>
      </c>
      <c r="AC15" s="119">
        <v>1</v>
      </c>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CA15" s="119">
        <v>1</v>
      </c>
      <c r="CB15" s="119">
        <v>1</v>
      </c>
      <c r="CZ15" s="77">
        <v>1</v>
      </c>
    </row>
    <row r="16" spans="1:104" x14ac:dyDescent="0.2">
      <c r="A16" s="130" t="s">
        <v>36</v>
      </c>
      <c r="B16" s="131" t="s">
        <v>33</v>
      </c>
      <c r="C16" s="132" t="s">
        <v>34</v>
      </c>
      <c r="D16" s="133"/>
      <c r="E16" s="134"/>
      <c r="F16" s="134"/>
      <c r="G16" s="135">
        <f>SUM(G7:G15)</f>
        <v>0</v>
      </c>
      <c r="H16" s="136"/>
      <c r="I16" s="137">
        <f>SUM(I7:I15)</f>
        <v>0</v>
      </c>
      <c r="J16" s="138"/>
      <c r="K16" s="137">
        <f>SUM(K7:K15)</f>
        <v>0</v>
      </c>
      <c r="O16" s="110"/>
      <c r="X16" s="139">
        <f>K16</f>
        <v>0</v>
      </c>
      <c r="Y16" s="139">
        <f>I16</f>
        <v>0</v>
      </c>
      <c r="Z16" s="140">
        <f>G16</f>
        <v>0</v>
      </c>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41"/>
      <c r="BB16" s="141"/>
      <c r="BC16" s="141"/>
      <c r="BD16" s="141"/>
      <c r="BE16" s="141"/>
      <c r="BF16" s="141"/>
      <c r="BG16" s="119"/>
      <c r="BH16" s="119"/>
      <c r="BI16" s="119"/>
      <c r="BJ16" s="119"/>
      <c r="BK16" s="119"/>
    </row>
    <row r="17" spans="1:104" ht="14.25" customHeight="1" x14ac:dyDescent="0.2">
      <c r="A17" s="102" t="s">
        <v>32</v>
      </c>
      <c r="B17" s="103" t="s">
        <v>422</v>
      </c>
      <c r="C17" s="104" t="s">
        <v>423</v>
      </c>
      <c r="D17" s="105"/>
      <c r="E17" s="106"/>
      <c r="F17" s="106"/>
      <c r="G17" s="107"/>
      <c r="H17" s="108"/>
      <c r="I17" s="109"/>
      <c r="J17" s="108"/>
      <c r="K17" s="109"/>
      <c r="O17" s="110"/>
    </row>
    <row r="18" spans="1:104" x14ac:dyDescent="0.2">
      <c r="A18" s="111">
        <v>6</v>
      </c>
      <c r="B18" s="112" t="s">
        <v>424</v>
      </c>
      <c r="C18" s="113" t="s">
        <v>425</v>
      </c>
      <c r="D18" s="114" t="s">
        <v>107</v>
      </c>
      <c r="E18" s="115">
        <v>0.1215</v>
      </c>
      <c r="F18" s="175"/>
      <c r="G18" s="116">
        <f>E18*F18</f>
        <v>0</v>
      </c>
      <c r="H18" s="117">
        <v>2.2563399999999101</v>
      </c>
      <c r="I18" s="118">
        <f>E18*H18</f>
        <v>0.2741453099999891</v>
      </c>
      <c r="J18" s="117">
        <v>0</v>
      </c>
      <c r="K18" s="118">
        <f>E18*J18</f>
        <v>0</v>
      </c>
      <c r="O18" s="110"/>
      <c r="Z18" s="119"/>
      <c r="AA18" s="119">
        <v>1</v>
      </c>
      <c r="AB18" s="119">
        <v>1</v>
      </c>
      <c r="AC18" s="119">
        <v>1</v>
      </c>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CA18" s="119">
        <v>1</v>
      </c>
      <c r="CB18" s="119">
        <v>1</v>
      </c>
      <c r="CZ18" s="77">
        <v>1</v>
      </c>
    </row>
    <row r="19" spans="1:104" x14ac:dyDescent="0.2">
      <c r="A19" s="120"/>
      <c r="B19" s="121"/>
      <c r="C19" s="173" t="s">
        <v>426</v>
      </c>
      <c r="D19" s="174"/>
      <c r="E19" s="124">
        <v>0.1215</v>
      </c>
      <c r="F19" s="125"/>
      <c r="G19" s="126"/>
      <c r="H19" s="127"/>
      <c r="I19" s="122"/>
      <c r="K19" s="122"/>
      <c r="M19" s="128" t="s">
        <v>426</v>
      </c>
      <c r="O19" s="110"/>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29" t="str">
        <f>C18</f>
        <v>Základová kce beton C16/20-bednění límec sloupu</v>
      </c>
      <c r="BE19" s="119"/>
      <c r="BF19" s="119"/>
      <c r="BG19" s="119"/>
      <c r="BH19" s="119"/>
      <c r="BI19" s="119"/>
      <c r="BJ19" s="119"/>
      <c r="BK19" s="119"/>
    </row>
    <row r="20" spans="1:104" ht="22.5" x14ac:dyDescent="0.2">
      <c r="A20" s="111">
        <v>7</v>
      </c>
      <c r="B20" s="112" t="s">
        <v>427</v>
      </c>
      <c r="C20" s="113" t="s">
        <v>428</v>
      </c>
      <c r="D20" s="114" t="s">
        <v>127</v>
      </c>
      <c r="E20" s="115">
        <v>3</v>
      </c>
      <c r="F20" s="175"/>
      <c r="G20" s="116">
        <f>E20*F20</f>
        <v>0</v>
      </c>
      <c r="H20" s="117">
        <v>2.53596000000107</v>
      </c>
      <c r="I20" s="118">
        <f>E20*H20</f>
        <v>7.6078800000032096</v>
      </c>
      <c r="J20" s="117"/>
      <c r="K20" s="118">
        <f>E20*J20</f>
        <v>0</v>
      </c>
      <c r="O20" s="110"/>
      <c r="Z20" s="119"/>
      <c r="AA20" s="119">
        <v>12</v>
      </c>
      <c r="AB20" s="119">
        <v>0</v>
      </c>
      <c r="AC20" s="119">
        <v>1</v>
      </c>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CA20" s="119">
        <v>12</v>
      </c>
      <c r="CB20" s="119">
        <v>0</v>
      </c>
      <c r="CZ20" s="77">
        <v>1</v>
      </c>
    </row>
    <row r="21" spans="1:104" x14ac:dyDescent="0.2">
      <c r="A21" s="130" t="s">
        <v>36</v>
      </c>
      <c r="B21" s="131" t="s">
        <v>422</v>
      </c>
      <c r="C21" s="132" t="s">
        <v>423</v>
      </c>
      <c r="D21" s="133"/>
      <c r="E21" s="134"/>
      <c r="F21" s="134"/>
      <c r="G21" s="135">
        <f>SUM(G17:G20)</f>
        <v>0</v>
      </c>
      <c r="H21" s="136"/>
      <c r="I21" s="137">
        <f>SUM(I17:I20)</f>
        <v>7.8820253100031987</v>
      </c>
      <c r="J21" s="138"/>
      <c r="K21" s="137">
        <f>SUM(K17:K20)</f>
        <v>0</v>
      </c>
      <c r="O21" s="110"/>
      <c r="X21" s="139">
        <f>K21</f>
        <v>0</v>
      </c>
      <c r="Y21" s="139">
        <f>I21</f>
        <v>7.8820253100031987</v>
      </c>
      <c r="Z21" s="140">
        <f>G21</f>
        <v>0</v>
      </c>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41"/>
      <c r="BB21" s="141"/>
      <c r="BC21" s="141"/>
      <c r="BD21" s="141"/>
      <c r="BE21" s="141"/>
      <c r="BF21" s="141"/>
      <c r="BG21" s="119"/>
      <c r="BH21" s="119"/>
      <c r="BI21" s="119"/>
      <c r="BJ21" s="119"/>
      <c r="BK21" s="119"/>
    </row>
    <row r="22" spans="1:104" ht="14.25" customHeight="1" x14ac:dyDescent="0.2">
      <c r="A22" s="102" t="s">
        <v>32</v>
      </c>
      <c r="B22" s="103" t="s">
        <v>289</v>
      </c>
      <c r="C22" s="104" t="s">
        <v>290</v>
      </c>
      <c r="D22" s="105"/>
      <c r="E22" s="106"/>
      <c r="F22" s="106"/>
      <c r="G22" s="107"/>
      <c r="H22" s="108"/>
      <c r="I22" s="109"/>
      <c r="J22" s="108"/>
      <c r="K22" s="109"/>
      <c r="O22" s="110"/>
    </row>
    <row r="23" spans="1:104" x14ac:dyDescent="0.2">
      <c r="A23" s="111">
        <v>8</v>
      </c>
      <c r="B23" s="112" t="s">
        <v>429</v>
      </c>
      <c r="C23" s="113" t="s">
        <v>430</v>
      </c>
      <c r="D23" s="114" t="s">
        <v>127</v>
      </c>
      <c r="E23" s="115">
        <v>3</v>
      </c>
      <c r="F23" s="175"/>
      <c r="G23" s="116">
        <f>E23*F23</f>
        <v>0</v>
      </c>
      <c r="H23" s="117">
        <v>0</v>
      </c>
      <c r="I23" s="118">
        <f>E23*H23</f>
        <v>0</v>
      </c>
      <c r="J23" s="117"/>
      <c r="K23" s="118">
        <f>E23*J23</f>
        <v>0</v>
      </c>
      <c r="O23" s="110"/>
      <c r="Z23" s="119"/>
      <c r="AA23" s="119">
        <v>12</v>
      </c>
      <c r="AB23" s="119">
        <v>0</v>
      </c>
      <c r="AC23" s="119">
        <v>2</v>
      </c>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A23" s="119">
        <v>12</v>
      </c>
      <c r="CB23" s="119">
        <v>0</v>
      </c>
      <c r="CZ23" s="77">
        <v>1</v>
      </c>
    </row>
    <row r="24" spans="1:104" x14ac:dyDescent="0.2">
      <c r="A24" s="111">
        <v>9</v>
      </c>
      <c r="B24" s="112" t="s">
        <v>431</v>
      </c>
      <c r="C24" s="113" t="s">
        <v>432</v>
      </c>
      <c r="D24" s="114" t="s">
        <v>127</v>
      </c>
      <c r="E24" s="115">
        <v>3</v>
      </c>
      <c r="F24" s="175"/>
      <c r="G24" s="116">
        <f>E24*F24</f>
        <v>0</v>
      </c>
      <c r="H24" s="117">
        <v>0</v>
      </c>
      <c r="I24" s="118">
        <f>E24*H24</f>
        <v>0</v>
      </c>
      <c r="J24" s="117"/>
      <c r="K24" s="118">
        <f>E24*J24</f>
        <v>0</v>
      </c>
      <c r="O24" s="110"/>
      <c r="Z24" s="119"/>
      <c r="AA24" s="119">
        <v>12</v>
      </c>
      <c r="AB24" s="119">
        <v>0</v>
      </c>
      <c r="AC24" s="119">
        <v>3</v>
      </c>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CA24" s="119">
        <v>12</v>
      </c>
      <c r="CB24" s="119">
        <v>0</v>
      </c>
      <c r="CZ24" s="77">
        <v>1</v>
      </c>
    </row>
    <row r="25" spans="1:104" x14ac:dyDescent="0.2">
      <c r="A25" s="130" t="s">
        <v>36</v>
      </c>
      <c r="B25" s="131" t="s">
        <v>289</v>
      </c>
      <c r="C25" s="132" t="s">
        <v>290</v>
      </c>
      <c r="D25" s="133"/>
      <c r="E25" s="134"/>
      <c r="F25" s="134"/>
      <c r="G25" s="135">
        <f>SUM(G22:G24)</f>
        <v>0</v>
      </c>
      <c r="H25" s="136"/>
      <c r="I25" s="137">
        <f>SUM(I22:I24)</f>
        <v>0</v>
      </c>
      <c r="J25" s="138"/>
      <c r="K25" s="137">
        <f>SUM(K22:K24)</f>
        <v>0</v>
      </c>
      <c r="O25" s="110"/>
      <c r="X25" s="139">
        <f>K25</f>
        <v>0</v>
      </c>
      <c r="Y25" s="139">
        <f>I25</f>
        <v>0</v>
      </c>
      <c r="Z25" s="140">
        <f>G25</f>
        <v>0</v>
      </c>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41"/>
      <c r="BB25" s="141"/>
      <c r="BC25" s="141"/>
      <c r="BD25" s="141"/>
      <c r="BE25" s="141"/>
      <c r="BF25" s="141"/>
      <c r="BG25" s="119"/>
      <c r="BH25" s="119"/>
      <c r="BI25" s="119"/>
      <c r="BJ25" s="119"/>
      <c r="BK25" s="119"/>
    </row>
    <row r="26" spans="1:104" ht="14.25" customHeight="1" x14ac:dyDescent="0.2">
      <c r="A26" s="102" t="s">
        <v>32</v>
      </c>
      <c r="B26" s="103" t="s">
        <v>72</v>
      </c>
      <c r="C26" s="104" t="s">
        <v>73</v>
      </c>
      <c r="D26" s="105"/>
      <c r="E26" s="106"/>
      <c r="F26" s="106"/>
      <c r="G26" s="107"/>
      <c r="H26" s="108"/>
      <c r="I26" s="109"/>
      <c r="J26" s="108"/>
      <c r="K26" s="109"/>
      <c r="O26" s="110"/>
    </row>
    <row r="27" spans="1:104" x14ac:dyDescent="0.2">
      <c r="A27" s="111">
        <v>10</v>
      </c>
      <c r="B27" s="112" t="s">
        <v>433</v>
      </c>
      <c r="C27" s="113" t="s">
        <v>434</v>
      </c>
      <c r="D27" s="114" t="s">
        <v>76</v>
      </c>
      <c r="E27" s="115">
        <v>7.8820253100031996</v>
      </c>
      <c r="F27" s="175"/>
      <c r="G27" s="116">
        <f>E27*F27</f>
        <v>0</v>
      </c>
      <c r="H27" s="117">
        <v>0</v>
      </c>
      <c r="I27" s="118">
        <f>E27*H27</f>
        <v>0</v>
      </c>
      <c r="J27" s="117"/>
      <c r="K27" s="118">
        <f>E27*J27</f>
        <v>0</v>
      </c>
      <c r="O27" s="110"/>
      <c r="Z27" s="119"/>
      <c r="AA27" s="119">
        <v>7</v>
      </c>
      <c r="AB27" s="119">
        <v>1</v>
      </c>
      <c r="AC27" s="119">
        <v>2</v>
      </c>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CA27" s="119">
        <v>7</v>
      </c>
      <c r="CB27" s="119">
        <v>1</v>
      </c>
      <c r="CZ27" s="77">
        <v>1</v>
      </c>
    </row>
    <row r="28" spans="1:104" x14ac:dyDescent="0.2">
      <c r="A28" s="130" t="s">
        <v>36</v>
      </c>
      <c r="B28" s="131" t="s">
        <v>72</v>
      </c>
      <c r="C28" s="132" t="s">
        <v>73</v>
      </c>
      <c r="D28" s="133"/>
      <c r="E28" s="134"/>
      <c r="F28" s="134"/>
      <c r="G28" s="135">
        <f>SUM(G26:G27)</f>
        <v>0</v>
      </c>
      <c r="H28" s="136"/>
      <c r="I28" s="137">
        <f>SUM(I26:I27)</f>
        <v>0</v>
      </c>
      <c r="J28" s="138"/>
      <c r="K28" s="137">
        <f>SUM(K26:K27)</f>
        <v>0</v>
      </c>
      <c r="O28" s="110"/>
      <c r="X28" s="139">
        <f>K28</f>
        <v>0</v>
      </c>
      <c r="Y28" s="139">
        <f>I28</f>
        <v>0</v>
      </c>
      <c r="Z28" s="140">
        <f>G28</f>
        <v>0</v>
      </c>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41"/>
      <c r="BB28" s="141"/>
      <c r="BC28" s="141"/>
      <c r="BD28" s="141"/>
      <c r="BE28" s="141"/>
      <c r="BF28" s="141"/>
      <c r="BG28" s="119"/>
      <c r="BH28" s="119"/>
      <c r="BI28" s="119"/>
      <c r="BJ28" s="119"/>
      <c r="BK28" s="119"/>
    </row>
    <row r="29" spans="1:104" ht="14.25" customHeight="1" x14ac:dyDescent="0.2">
      <c r="A29" s="102" t="s">
        <v>32</v>
      </c>
      <c r="B29" s="103" t="s">
        <v>435</v>
      </c>
      <c r="C29" s="104" t="s">
        <v>436</v>
      </c>
      <c r="D29" s="105"/>
      <c r="E29" s="106"/>
      <c r="F29" s="106"/>
      <c r="G29" s="107"/>
      <c r="H29" s="108"/>
      <c r="I29" s="109"/>
      <c r="J29" s="108"/>
      <c r="K29" s="109"/>
      <c r="O29" s="110"/>
    </row>
    <row r="30" spans="1:104" ht="22.5" x14ac:dyDescent="0.2">
      <c r="A30" s="111">
        <v>11</v>
      </c>
      <c r="B30" s="112" t="s">
        <v>437</v>
      </c>
      <c r="C30" s="113" t="s">
        <v>438</v>
      </c>
      <c r="D30" s="114" t="s">
        <v>51</v>
      </c>
      <c r="E30" s="115">
        <v>3</v>
      </c>
      <c r="F30" s="175"/>
      <c r="G30" s="116">
        <f>E30*F30</f>
        <v>0</v>
      </c>
      <c r="H30" s="117">
        <v>0</v>
      </c>
      <c r="I30" s="118">
        <f>E30*H30</f>
        <v>0</v>
      </c>
      <c r="J30" s="117">
        <v>0</v>
      </c>
      <c r="K30" s="118">
        <f>E30*J30</f>
        <v>0</v>
      </c>
      <c r="O30" s="110"/>
      <c r="Z30" s="119"/>
      <c r="AA30" s="119">
        <v>1</v>
      </c>
      <c r="AB30" s="119">
        <v>9</v>
      </c>
      <c r="AC30" s="119">
        <v>9</v>
      </c>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CA30" s="119">
        <v>1</v>
      </c>
      <c r="CB30" s="119">
        <v>9</v>
      </c>
      <c r="CZ30" s="77">
        <v>4</v>
      </c>
    </row>
    <row r="31" spans="1:104" x14ac:dyDescent="0.2">
      <c r="A31" s="111">
        <v>12</v>
      </c>
      <c r="B31" s="112" t="s">
        <v>439</v>
      </c>
      <c r="C31" s="113" t="s">
        <v>440</v>
      </c>
      <c r="D31" s="114" t="s">
        <v>127</v>
      </c>
      <c r="E31" s="115">
        <v>3</v>
      </c>
      <c r="F31" s="175"/>
      <c r="G31" s="116">
        <f>E31*F31</f>
        <v>0</v>
      </c>
      <c r="H31" s="117">
        <v>0</v>
      </c>
      <c r="I31" s="118">
        <f>E31*H31</f>
        <v>0</v>
      </c>
      <c r="J31" s="117">
        <v>0</v>
      </c>
      <c r="K31" s="118">
        <f>E31*J31</f>
        <v>0</v>
      </c>
      <c r="O31" s="110"/>
      <c r="Z31" s="119"/>
      <c r="AA31" s="119">
        <v>1</v>
      </c>
      <c r="AB31" s="119">
        <v>0</v>
      </c>
      <c r="AC31" s="119">
        <v>0</v>
      </c>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CA31" s="119">
        <v>1</v>
      </c>
      <c r="CB31" s="119">
        <v>0</v>
      </c>
      <c r="CZ31" s="77">
        <v>4</v>
      </c>
    </row>
    <row r="32" spans="1:104" ht="33.75" x14ac:dyDescent="0.2">
      <c r="A32" s="120"/>
      <c r="B32" s="121"/>
      <c r="C32" s="170" t="s">
        <v>441</v>
      </c>
      <c r="D32" s="171"/>
      <c r="E32" s="171"/>
      <c r="F32" s="171"/>
      <c r="G32" s="172"/>
      <c r="I32" s="122"/>
      <c r="K32" s="122"/>
      <c r="L32" s="123" t="s">
        <v>441</v>
      </c>
      <c r="O32" s="110"/>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row>
    <row r="33" spans="1:104" ht="22.5" x14ac:dyDescent="0.2">
      <c r="A33" s="111">
        <v>13</v>
      </c>
      <c r="B33" s="112" t="s">
        <v>442</v>
      </c>
      <c r="C33" s="113" t="s">
        <v>443</v>
      </c>
      <c r="D33" s="114" t="s">
        <v>51</v>
      </c>
      <c r="E33" s="115">
        <v>3</v>
      </c>
      <c r="F33" s="175"/>
      <c r="G33" s="116">
        <f>E33*F33</f>
        <v>0</v>
      </c>
      <c r="H33" s="117">
        <v>0</v>
      </c>
      <c r="I33" s="118">
        <f>E33*H33</f>
        <v>0</v>
      </c>
      <c r="J33" s="117">
        <v>0</v>
      </c>
      <c r="K33" s="118">
        <f>E33*J33</f>
        <v>0</v>
      </c>
      <c r="O33" s="110"/>
      <c r="Z33" s="119"/>
      <c r="AA33" s="119">
        <v>1</v>
      </c>
      <c r="AB33" s="119">
        <v>9</v>
      </c>
      <c r="AC33" s="119">
        <v>9</v>
      </c>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CA33" s="119">
        <v>1</v>
      </c>
      <c r="CB33" s="119">
        <v>9</v>
      </c>
      <c r="CZ33" s="77">
        <v>4</v>
      </c>
    </row>
    <row r="34" spans="1:104" ht="22.5" x14ac:dyDescent="0.2">
      <c r="A34" s="111">
        <v>14</v>
      </c>
      <c r="B34" s="112" t="s">
        <v>444</v>
      </c>
      <c r="C34" s="113" t="s">
        <v>445</v>
      </c>
      <c r="D34" s="114" t="s">
        <v>51</v>
      </c>
      <c r="E34" s="115">
        <v>3</v>
      </c>
      <c r="F34" s="175"/>
      <c r="G34" s="116">
        <f>E34*F34</f>
        <v>0</v>
      </c>
      <c r="H34" s="117">
        <v>0</v>
      </c>
      <c r="I34" s="118">
        <f>E34*H34</f>
        <v>0</v>
      </c>
      <c r="J34" s="117">
        <v>0</v>
      </c>
      <c r="K34" s="118">
        <f>E34*J34</f>
        <v>0</v>
      </c>
      <c r="O34" s="110"/>
      <c r="Z34" s="119"/>
      <c r="AA34" s="119">
        <v>1</v>
      </c>
      <c r="AB34" s="119">
        <v>9</v>
      </c>
      <c r="AC34" s="119">
        <v>9</v>
      </c>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CA34" s="119">
        <v>1</v>
      </c>
      <c r="CB34" s="119">
        <v>9</v>
      </c>
      <c r="CZ34" s="77">
        <v>4</v>
      </c>
    </row>
    <row r="35" spans="1:104" x14ac:dyDescent="0.2">
      <c r="A35" s="111">
        <v>15</v>
      </c>
      <c r="B35" s="112" t="s">
        <v>446</v>
      </c>
      <c r="C35" s="113" t="s">
        <v>447</v>
      </c>
      <c r="D35" s="114" t="s">
        <v>51</v>
      </c>
      <c r="E35" s="115">
        <v>3</v>
      </c>
      <c r="F35" s="175"/>
      <c r="G35" s="116">
        <f>E35*F35</f>
        <v>0</v>
      </c>
      <c r="H35" s="117">
        <v>0</v>
      </c>
      <c r="I35" s="118">
        <f>E35*H35</f>
        <v>0</v>
      </c>
      <c r="J35" s="117">
        <v>0</v>
      </c>
      <c r="K35" s="118">
        <f>E35*J35</f>
        <v>0</v>
      </c>
      <c r="O35" s="110"/>
      <c r="Z35" s="119"/>
      <c r="AA35" s="119">
        <v>1</v>
      </c>
      <c r="AB35" s="119">
        <v>9</v>
      </c>
      <c r="AC35" s="119">
        <v>9</v>
      </c>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CA35" s="119">
        <v>1</v>
      </c>
      <c r="CB35" s="119">
        <v>9</v>
      </c>
      <c r="CZ35" s="77">
        <v>4</v>
      </c>
    </row>
    <row r="36" spans="1:104" x14ac:dyDescent="0.2">
      <c r="A36" s="111">
        <v>16</v>
      </c>
      <c r="B36" s="112" t="s">
        <v>448</v>
      </c>
      <c r="C36" s="113" t="s">
        <v>449</v>
      </c>
      <c r="D36" s="114" t="s">
        <v>58</v>
      </c>
      <c r="E36" s="115">
        <v>89</v>
      </c>
      <c r="F36" s="175"/>
      <c r="G36" s="116">
        <f>E36*F36</f>
        <v>0</v>
      </c>
      <c r="H36" s="117">
        <v>0</v>
      </c>
      <c r="I36" s="118">
        <f>E36*H36</f>
        <v>0</v>
      </c>
      <c r="J36" s="117">
        <v>0</v>
      </c>
      <c r="K36" s="118">
        <f>E36*J36</f>
        <v>0</v>
      </c>
      <c r="O36" s="110"/>
      <c r="Z36" s="119"/>
      <c r="AA36" s="119">
        <v>1</v>
      </c>
      <c r="AB36" s="119">
        <v>9</v>
      </c>
      <c r="AC36" s="119">
        <v>9</v>
      </c>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CA36" s="119">
        <v>1</v>
      </c>
      <c r="CB36" s="119">
        <v>9</v>
      </c>
      <c r="CZ36" s="77">
        <v>4</v>
      </c>
    </row>
    <row r="37" spans="1:104" x14ac:dyDescent="0.2">
      <c r="A37" s="120"/>
      <c r="B37" s="121"/>
      <c r="C37" s="173" t="s">
        <v>450</v>
      </c>
      <c r="D37" s="174"/>
      <c r="E37" s="124">
        <v>80</v>
      </c>
      <c r="F37" s="125"/>
      <c r="G37" s="126"/>
      <c r="H37" s="127"/>
      <c r="I37" s="122"/>
      <c r="K37" s="122"/>
      <c r="M37" s="128" t="s">
        <v>450</v>
      </c>
      <c r="O37" s="110"/>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29" t="str">
        <f>C36</f>
        <v>Vedení uzemňovací v zemi FeZn do 120 mm2 vč.svorek</v>
      </c>
      <c r="BE37" s="119"/>
      <c r="BF37" s="119"/>
      <c r="BG37" s="119"/>
      <c r="BH37" s="119"/>
      <c r="BI37" s="119"/>
      <c r="BJ37" s="119"/>
      <c r="BK37" s="119"/>
    </row>
    <row r="38" spans="1:104" x14ac:dyDescent="0.2">
      <c r="A38" s="120"/>
      <c r="B38" s="121"/>
      <c r="C38" s="173" t="s">
        <v>451</v>
      </c>
      <c r="D38" s="174"/>
      <c r="E38" s="124">
        <v>9</v>
      </c>
      <c r="F38" s="125"/>
      <c r="G38" s="126"/>
      <c r="H38" s="127"/>
      <c r="I38" s="122"/>
      <c r="K38" s="122"/>
      <c r="M38" s="128" t="s">
        <v>451</v>
      </c>
      <c r="O38" s="110"/>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29" t="str">
        <f>C37</f>
        <v>30/4:80</v>
      </c>
      <c r="BE38" s="119"/>
      <c r="BF38" s="119"/>
      <c r="BG38" s="119"/>
      <c r="BH38" s="119"/>
      <c r="BI38" s="119"/>
      <c r="BJ38" s="119"/>
      <c r="BK38" s="119"/>
    </row>
    <row r="39" spans="1:104" x14ac:dyDescent="0.2">
      <c r="A39" s="111">
        <v>17</v>
      </c>
      <c r="B39" s="112" t="s">
        <v>452</v>
      </c>
      <c r="C39" s="113" t="s">
        <v>453</v>
      </c>
      <c r="D39" s="114" t="s">
        <v>58</v>
      </c>
      <c r="E39" s="115">
        <v>78.7</v>
      </c>
      <c r="F39" s="175"/>
      <c r="G39" s="116">
        <f>E39*F39</f>
        <v>0</v>
      </c>
      <c r="H39" s="117">
        <v>0</v>
      </c>
      <c r="I39" s="118">
        <f>E39*H39</f>
        <v>0</v>
      </c>
      <c r="J39" s="117">
        <v>0</v>
      </c>
      <c r="K39" s="118">
        <f>E39*J39</f>
        <v>0</v>
      </c>
      <c r="O39" s="110"/>
      <c r="Z39" s="119"/>
      <c r="AA39" s="119">
        <v>1</v>
      </c>
      <c r="AB39" s="119">
        <v>9</v>
      </c>
      <c r="AC39" s="119">
        <v>9</v>
      </c>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CA39" s="119">
        <v>1</v>
      </c>
      <c r="CB39" s="119">
        <v>9</v>
      </c>
      <c r="CZ39" s="77">
        <v>4</v>
      </c>
    </row>
    <row r="40" spans="1:104" x14ac:dyDescent="0.2">
      <c r="A40" s="111">
        <v>18</v>
      </c>
      <c r="B40" s="112" t="s">
        <v>454</v>
      </c>
      <c r="C40" s="113" t="s">
        <v>455</v>
      </c>
      <c r="D40" s="114" t="s">
        <v>58</v>
      </c>
      <c r="E40" s="115">
        <v>78.7</v>
      </c>
      <c r="F40" s="175"/>
      <c r="G40" s="116">
        <f>E40*F40</f>
        <v>0</v>
      </c>
      <c r="H40" s="117">
        <v>3.0999999999980999E-4</v>
      </c>
      <c r="I40" s="118">
        <f>E40*H40</f>
        <v>2.4396999999985049E-2</v>
      </c>
      <c r="J40" s="117">
        <v>0</v>
      </c>
      <c r="K40" s="118">
        <f>E40*J40</f>
        <v>0</v>
      </c>
      <c r="O40" s="110"/>
      <c r="Z40" s="119"/>
      <c r="AA40" s="119">
        <v>1</v>
      </c>
      <c r="AB40" s="119">
        <v>9</v>
      </c>
      <c r="AC40" s="119">
        <v>9</v>
      </c>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CA40" s="119">
        <v>1</v>
      </c>
      <c r="CB40" s="119">
        <v>9</v>
      </c>
      <c r="CZ40" s="77">
        <v>4</v>
      </c>
    </row>
    <row r="41" spans="1:104" x14ac:dyDescent="0.2">
      <c r="A41" s="111">
        <v>19</v>
      </c>
      <c r="B41" s="112" t="s">
        <v>456</v>
      </c>
      <c r="C41" s="113" t="s">
        <v>457</v>
      </c>
      <c r="D41" s="114" t="s">
        <v>113</v>
      </c>
      <c r="E41" s="115">
        <v>1</v>
      </c>
      <c r="F41" s="175"/>
      <c r="G41" s="116">
        <f>E41*F41</f>
        <v>0</v>
      </c>
      <c r="H41" s="117">
        <v>0</v>
      </c>
      <c r="I41" s="118">
        <f>E41*H41</f>
        <v>0</v>
      </c>
      <c r="J41" s="117"/>
      <c r="K41" s="118">
        <f>E41*J41</f>
        <v>0</v>
      </c>
      <c r="O41" s="110"/>
      <c r="Z41" s="119"/>
      <c r="AA41" s="119">
        <v>12</v>
      </c>
      <c r="AB41" s="119">
        <v>0</v>
      </c>
      <c r="AC41" s="119">
        <v>4</v>
      </c>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CA41" s="119">
        <v>12</v>
      </c>
      <c r="CB41" s="119">
        <v>0</v>
      </c>
      <c r="CZ41" s="77">
        <v>4</v>
      </c>
    </row>
    <row r="42" spans="1:104" ht="22.5" x14ac:dyDescent="0.2">
      <c r="A42" s="111">
        <v>20</v>
      </c>
      <c r="B42" s="112" t="s">
        <v>458</v>
      </c>
      <c r="C42" s="113" t="s">
        <v>459</v>
      </c>
      <c r="D42" s="114" t="s">
        <v>58</v>
      </c>
      <c r="E42" s="115">
        <v>96.7</v>
      </c>
      <c r="F42" s="175"/>
      <c r="G42" s="116">
        <f>E42*F42</f>
        <v>0</v>
      </c>
      <c r="H42" s="117">
        <v>0</v>
      </c>
      <c r="I42" s="118">
        <f>E42*H42</f>
        <v>0</v>
      </c>
      <c r="J42" s="117"/>
      <c r="K42" s="118">
        <f>E42*J42</f>
        <v>0</v>
      </c>
      <c r="O42" s="110"/>
      <c r="Z42" s="119"/>
      <c r="AA42" s="119">
        <v>12</v>
      </c>
      <c r="AB42" s="119">
        <v>0</v>
      </c>
      <c r="AC42" s="119">
        <v>5</v>
      </c>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CA42" s="119">
        <v>12</v>
      </c>
      <c r="CB42" s="119">
        <v>0</v>
      </c>
      <c r="CZ42" s="77">
        <v>4</v>
      </c>
    </row>
    <row r="43" spans="1:104" ht="25.5" x14ac:dyDescent="0.2">
      <c r="A43" s="120"/>
      <c r="B43" s="121"/>
      <c r="C43" s="173" t="s">
        <v>460</v>
      </c>
      <c r="D43" s="174"/>
      <c r="E43" s="124">
        <v>96.7</v>
      </c>
      <c r="F43" s="125"/>
      <c r="G43" s="126"/>
      <c r="H43" s="127"/>
      <c r="I43" s="122"/>
      <c r="K43" s="122"/>
      <c r="M43" s="128" t="s">
        <v>460</v>
      </c>
      <c r="O43" s="110"/>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29" t="str">
        <f>C42</f>
        <v>Dodávka + uložení zemního kabelu CYKY-J 4x10 vč. zapojení, kabel v chráničce D63</v>
      </c>
      <c r="BE43" s="119"/>
      <c r="BF43" s="119"/>
      <c r="BG43" s="119"/>
      <c r="BH43" s="119"/>
      <c r="BI43" s="119"/>
      <c r="BJ43" s="119"/>
      <c r="BK43" s="119"/>
    </row>
    <row r="44" spans="1:104" x14ac:dyDescent="0.2">
      <c r="A44" s="111">
        <v>21</v>
      </c>
      <c r="B44" s="112" t="s">
        <v>461</v>
      </c>
      <c r="C44" s="113" t="s">
        <v>462</v>
      </c>
      <c r="D44" s="114" t="s">
        <v>58</v>
      </c>
      <c r="E44" s="115">
        <v>30</v>
      </c>
      <c r="F44" s="175"/>
      <c r="G44" s="116">
        <f>E44*F44</f>
        <v>0</v>
      </c>
      <c r="H44" s="117">
        <v>0</v>
      </c>
      <c r="I44" s="118">
        <f>E44*H44</f>
        <v>0</v>
      </c>
      <c r="J44" s="117"/>
      <c r="K44" s="118">
        <f>E44*J44</f>
        <v>0</v>
      </c>
      <c r="O44" s="110"/>
      <c r="Z44" s="119"/>
      <c r="AA44" s="119">
        <v>12</v>
      </c>
      <c r="AB44" s="119">
        <v>0</v>
      </c>
      <c r="AC44" s="119">
        <v>6</v>
      </c>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CA44" s="119">
        <v>12</v>
      </c>
      <c r="CB44" s="119">
        <v>0</v>
      </c>
      <c r="CZ44" s="77">
        <v>4</v>
      </c>
    </row>
    <row r="45" spans="1:104" x14ac:dyDescent="0.2">
      <c r="A45" s="111">
        <v>22</v>
      </c>
      <c r="B45" s="112" t="s">
        <v>463</v>
      </c>
      <c r="C45" s="113" t="s">
        <v>464</v>
      </c>
      <c r="D45" s="114" t="s">
        <v>127</v>
      </c>
      <c r="E45" s="115">
        <v>3</v>
      </c>
      <c r="F45" s="175"/>
      <c r="G45" s="116">
        <f>E45*F45</f>
        <v>0</v>
      </c>
      <c r="H45" s="117">
        <v>0</v>
      </c>
      <c r="I45" s="118">
        <f>E45*H45</f>
        <v>0</v>
      </c>
      <c r="J45" s="117"/>
      <c r="K45" s="118">
        <f>E45*J45</f>
        <v>0</v>
      </c>
      <c r="O45" s="110"/>
      <c r="Z45" s="119"/>
      <c r="AA45" s="119">
        <v>12</v>
      </c>
      <c r="AB45" s="119">
        <v>0</v>
      </c>
      <c r="AC45" s="119">
        <v>7</v>
      </c>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CA45" s="119">
        <v>12</v>
      </c>
      <c r="CB45" s="119">
        <v>0</v>
      </c>
      <c r="CZ45" s="77">
        <v>4</v>
      </c>
    </row>
    <row r="46" spans="1:104" x14ac:dyDescent="0.2">
      <c r="A46" s="120"/>
      <c r="B46" s="121"/>
      <c r="C46" s="170" t="s">
        <v>465</v>
      </c>
      <c r="D46" s="171"/>
      <c r="E46" s="171"/>
      <c r="F46" s="171"/>
      <c r="G46" s="172"/>
      <c r="I46" s="122"/>
      <c r="K46" s="122"/>
      <c r="L46" s="123" t="s">
        <v>465</v>
      </c>
      <c r="O46" s="110"/>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row>
    <row r="47" spans="1:104" x14ac:dyDescent="0.2">
      <c r="A47" s="120"/>
      <c r="B47" s="121"/>
      <c r="C47" s="170" t="s">
        <v>466</v>
      </c>
      <c r="D47" s="171"/>
      <c r="E47" s="171"/>
      <c r="F47" s="171"/>
      <c r="G47" s="172"/>
      <c r="I47" s="122"/>
      <c r="K47" s="122"/>
      <c r="L47" s="123" t="s">
        <v>466</v>
      </c>
      <c r="O47" s="110"/>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row>
    <row r="48" spans="1:104" x14ac:dyDescent="0.2">
      <c r="A48" s="111">
        <v>23</v>
      </c>
      <c r="B48" s="112" t="s">
        <v>467</v>
      </c>
      <c r="C48" s="113" t="s">
        <v>468</v>
      </c>
      <c r="D48" s="114" t="s">
        <v>127</v>
      </c>
      <c r="E48" s="115">
        <v>3</v>
      </c>
      <c r="F48" s="175"/>
      <c r="G48" s="116">
        <f>E48*F48</f>
        <v>0</v>
      </c>
      <c r="H48" s="117">
        <v>0</v>
      </c>
      <c r="I48" s="118">
        <f>E48*H48</f>
        <v>0</v>
      </c>
      <c r="J48" s="117"/>
      <c r="K48" s="118">
        <f>E48*J48</f>
        <v>0</v>
      </c>
      <c r="O48" s="110"/>
      <c r="Z48" s="119"/>
      <c r="AA48" s="119">
        <v>3</v>
      </c>
      <c r="AB48" s="119">
        <v>9</v>
      </c>
      <c r="AC48" s="119" t="s">
        <v>467</v>
      </c>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CA48" s="119">
        <v>3</v>
      </c>
      <c r="CB48" s="119">
        <v>9</v>
      </c>
      <c r="CZ48" s="77">
        <v>3</v>
      </c>
    </row>
    <row r="49" spans="1:104" x14ac:dyDescent="0.2">
      <c r="A49" s="120"/>
      <c r="B49" s="121"/>
      <c r="C49" s="170" t="s">
        <v>465</v>
      </c>
      <c r="D49" s="171"/>
      <c r="E49" s="171"/>
      <c r="F49" s="171"/>
      <c r="G49" s="172"/>
      <c r="I49" s="122"/>
      <c r="K49" s="122"/>
      <c r="L49" s="123" t="s">
        <v>465</v>
      </c>
      <c r="O49" s="110"/>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row>
    <row r="50" spans="1:104" x14ac:dyDescent="0.2">
      <c r="A50" s="120"/>
      <c r="B50" s="121"/>
      <c r="C50" s="170" t="s">
        <v>466</v>
      </c>
      <c r="D50" s="171"/>
      <c r="E50" s="171"/>
      <c r="F50" s="171"/>
      <c r="G50" s="172"/>
      <c r="I50" s="122"/>
      <c r="K50" s="122"/>
      <c r="L50" s="123" t="s">
        <v>466</v>
      </c>
      <c r="O50" s="110"/>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row>
    <row r="51" spans="1:104" x14ac:dyDescent="0.2">
      <c r="A51" s="111">
        <v>24</v>
      </c>
      <c r="B51" s="112" t="s">
        <v>469</v>
      </c>
      <c r="C51" s="113" t="s">
        <v>470</v>
      </c>
      <c r="D51" s="114" t="s">
        <v>127</v>
      </c>
      <c r="E51" s="115">
        <v>3</v>
      </c>
      <c r="F51" s="175"/>
      <c r="G51" s="116">
        <f>E51*F51</f>
        <v>0</v>
      </c>
      <c r="H51" s="117">
        <v>0</v>
      </c>
      <c r="I51" s="118">
        <f>E51*H51</f>
        <v>0</v>
      </c>
      <c r="J51" s="117"/>
      <c r="K51" s="118">
        <f>E51*J51</f>
        <v>0</v>
      </c>
      <c r="O51" s="110"/>
      <c r="Z51" s="119"/>
      <c r="AA51" s="119">
        <v>3</v>
      </c>
      <c r="AB51" s="119">
        <v>1</v>
      </c>
      <c r="AC51" s="119" t="s">
        <v>469</v>
      </c>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CA51" s="119">
        <v>3</v>
      </c>
      <c r="CB51" s="119">
        <v>1</v>
      </c>
      <c r="CZ51" s="77">
        <v>3</v>
      </c>
    </row>
    <row r="52" spans="1:104" x14ac:dyDescent="0.2">
      <c r="A52" s="120"/>
      <c r="B52" s="121"/>
      <c r="C52" s="170" t="s">
        <v>465</v>
      </c>
      <c r="D52" s="171"/>
      <c r="E52" s="171"/>
      <c r="F52" s="171"/>
      <c r="G52" s="172"/>
      <c r="I52" s="122"/>
      <c r="K52" s="122"/>
      <c r="L52" s="123" t="s">
        <v>465</v>
      </c>
      <c r="O52" s="110"/>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row>
    <row r="53" spans="1:104" x14ac:dyDescent="0.2">
      <c r="A53" s="120"/>
      <c r="B53" s="121"/>
      <c r="C53" s="170" t="s">
        <v>466</v>
      </c>
      <c r="D53" s="171"/>
      <c r="E53" s="171"/>
      <c r="F53" s="171"/>
      <c r="G53" s="172"/>
      <c r="I53" s="122"/>
      <c r="K53" s="122"/>
      <c r="L53" s="123" t="s">
        <v>466</v>
      </c>
      <c r="O53" s="110"/>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row>
    <row r="54" spans="1:104" x14ac:dyDescent="0.2">
      <c r="A54" s="111">
        <v>25</v>
      </c>
      <c r="B54" s="112" t="s">
        <v>471</v>
      </c>
      <c r="C54" s="113" t="s">
        <v>472</v>
      </c>
      <c r="D54" s="114" t="s">
        <v>51</v>
      </c>
      <c r="E54" s="115">
        <v>3</v>
      </c>
      <c r="F54" s="175"/>
      <c r="G54" s="116">
        <f>E54*F54</f>
        <v>0</v>
      </c>
      <c r="H54" s="117">
        <v>1.99999999999978E-4</v>
      </c>
      <c r="I54" s="118">
        <f>E54*H54</f>
        <v>5.9999999999993403E-4</v>
      </c>
      <c r="J54" s="117"/>
      <c r="K54" s="118">
        <f>E54*J54</f>
        <v>0</v>
      </c>
      <c r="O54" s="110"/>
      <c r="Z54" s="119"/>
      <c r="AA54" s="119">
        <v>3</v>
      </c>
      <c r="AB54" s="119">
        <v>9</v>
      </c>
      <c r="AC54" s="119" t="s">
        <v>471</v>
      </c>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CA54" s="119">
        <v>3</v>
      </c>
      <c r="CB54" s="119">
        <v>9</v>
      </c>
      <c r="CZ54" s="77">
        <v>3</v>
      </c>
    </row>
    <row r="55" spans="1:104" x14ac:dyDescent="0.2">
      <c r="A55" s="120"/>
      <c r="B55" s="121"/>
      <c r="C55" s="170" t="s">
        <v>473</v>
      </c>
      <c r="D55" s="171"/>
      <c r="E55" s="171"/>
      <c r="F55" s="171"/>
      <c r="G55" s="172"/>
      <c r="I55" s="122"/>
      <c r="K55" s="122"/>
      <c r="L55" s="123" t="s">
        <v>473</v>
      </c>
      <c r="O55" s="110"/>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row>
    <row r="56" spans="1:104" x14ac:dyDescent="0.2">
      <c r="A56" s="111">
        <v>26</v>
      </c>
      <c r="B56" s="112" t="s">
        <v>474</v>
      </c>
      <c r="C56" s="113" t="s">
        <v>475</v>
      </c>
      <c r="D56" s="114" t="s">
        <v>51</v>
      </c>
      <c r="E56" s="115">
        <v>3</v>
      </c>
      <c r="F56" s="175"/>
      <c r="G56" s="116">
        <f>E56*F56</f>
        <v>0</v>
      </c>
      <c r="H56" s="117">
        <v>2.4999999999986101E-4</v>
      </c>
      <c r="I56" s="118">
        <f>E56*H56</f>
        <v>7.4999999999958303E-4</v>
      </c>
      <c r="J56" s="117"/>
      <c r="K56" s="118">
        <f>E56*J56</f>
        <v>0</v>
      </c>
      <c r="O56" s="110"/>
      <c r="Z56" s="119"/>
      <c r="AA56" s="119">
        <v>3</v>
      </c>
      <c r="AB56" s="119">
        <v>9</v>
      </c>
      <c r="AC56" s="119" t="s">
        <v>474</v>
      </c>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CA56" s="119">
        <v>3</v>
      </c>
      <c r="CB56" s="119">
        <v>9</v>
      </c>
      <c r="CZ56" s="77">
        <v>3</v>
      </c>
    </row>
    <row r="57" spans="1:104" x14ac:dyDescent="0.2">
      <c r="A57" s="120"/>
      <c r="B57" s="121"/>
      <c r="C57" s="170" t="s">
        <v>473</v>
      </c>
      <c r="D57" s="171"/>
      <c r="E57" s="171"/>
      <c r="F57" s="171"/>
      <c r="G57" s="172"/>
      <c r="I57" s="122"/>
      <c r="K57" s="122"/>
      <c r="L57" s="123" t="s">
        <v>473</v>
      </c>
      <c r="O57" s="110"/>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row>
    <row r="58" spans="1:104" x14ac:dyDescent="0.2">
      <c r="A58" s="111">
        <v>27</v>
      </c>
      <c r="B58" s="112" t="s">
        <v>476</v>
      </c>
      <c r="C58" s="113" t="s">
        <v>477</v>
      </c>
      <c r="D58" s="114" t="s">
        <v>58</v>
      </c>
      <c r="E58" s="115">
        <v>86.57</v>
      </c>
      <c r="F58" s="175"/>
      <c r="G58" s="116">
        <f>E58*F58</f>
        <v>0</v>
      </c>
      <c r="H58" s="117">
        <v>3.0999999999980999E-4</v>
      </c>
      <c r="I58" s="118">
        <f>E58*H58</f>
        <v>2.6836699999983549E-2</v>
      </c>
      <c r="J58" s="117"/>
      <c r="K58" s="118">
        <f>E58*J58</f>
        <v>0</v>
      </c>
      <c r="O58" s="110"/>
      <c r="Z58" s="119"/>
      <c r="AA58" s="119">
        <v>3</v>
      </c>
      <c r="AB58" s="119">
        <v>9</v>
      </c>
      <c r="AC58" s="119">
        <v>3457114702</v>
      </c>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CA58" s="119">
        <v>3</v>
      </c>
      <c r="CB58" s="119">
        <v>9</v>
      </c>
      <c r="CZ58" s="77">
        <v>3</v>
      </c>
    </row>
    <row r="59" spans="1:104" x14ac:dyDescent="0.2">
      <c r="A59" s="120"/>
      <c r="B59" s="121"/>
      <c r="C59" s="173" t="s">
        <v>478</v>
      </c>
      <c r="D59" s="174"/>
      <c r="E59" s="124">
        <v>86.57</v>
      </c>
      <c r="F59" s="125"/>
      <c r="G59" s="126"/>
      <c r="H59" s="127"/>
      <c r="I59" s="122"/>
      <c r="K59" s="122"/>
      <c r="M59" s="128" t="s">
        <v>478</v>
      </c>
      <c r="O59" s="110"/>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29" t="str">
        <f>C58</f>
        <v>Trubka kabelová chránička KOPOFLEX KF 09063</v>
      </c>
      <c r="BE59" s="119"/>
      <c r="BF59" s="119"/>
      <c r="BG59" s="119"/>
      <c r="BH59" s="119"/>
      <c r="BI59" s="119"/>
      <c r="BJ59" s="119"/>
      <c r="BK59" s="119"/>
    </row>
    <row r="60" spans="1:104" x14ac:dyDescent="0.2">
      <c r="A60" s="111">
        <v>28</v>
      </c>
      <c r="B60" s="112" t="s">
        <v>479</v>
      </c>
      <c r="C60" s="113" t="s">
        <v>480</v>
      </c>
      <c r="D60" s="114" t="s">
        <v>224</v>
      </c>
      <c r="E60" s="115">
        <v>76</v>
      </c>
      <c r="F60" s="175"/>
      <c r="G60" s="116">
        <f>E60*F60</f>
        <v>0</v>
      </c>
      <c r="H60" s="117">
        <v>9.9999999999944599E-4</v>
      </c>
      <c r="I60" s="118">
        <f>E60*H60</f>
        <v>7.5999999999957893E-2</v>
      </c>
      <c r="J60" s="117"/>
      <c r="K60" s="118">
        <f>E60*J60</f>
        <v>0</v>
      </c>
      <c r="O60" s="110"/>
      <c r="Z60" s="119"/>
      <c r="AA60" s="119">
        <v>3</v>
      </c>
      <c r="AB60" s="119">
        <v>9</v>
      </c>
      <c r="AC60" s="119">
        <v>35441120</v>
      </c>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CA60" s="119">
        <v>3</v>
      </c>
      <c r="CB60" s="119">
        <v>9</v>
      </c>
      <c r="CZ60" s="77">
        <v>3</v>
      </c>
    </row>
    <row r="61" spans="1:104" x14ac:dyDescent="0.2">
      <c r="A61" s="120"/>
      <c r="B61" s="121"/>
      <c r="C61" s="173" t="s">
        <v>481</v>
      </c>
      <c r="D61" s="174"/>
      <c r="E61" s="124">
        <v>76</v>
      </c>
      <c r="F61" s="125"/>
      <c r="G61" s="126"/>
      <c r="H61" s="127"/>
      <c r="I61" s="122"/>
      <c r="K61" s="122"/>
      <c r="M61" s="128" t="s">
        <v>481</v>
      </c>
      <c r="O61" s="110"/>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29" t="str">
        <f>C60</f>
        <v>Pásek uzemňovací pozinkovaný FeZn 30 x 4 mm</v>
      </c>
      <c r="BE61" s="119"/>
      <c r="BF61" s="119"/>
      <c r="BG61" s="119"/>
      <c r="BH61" s="119"/>
      <c r="BI61" s="119"/>
      <c r="BJ61" s="119"/>
      <c r="BK61" s="119"/>
    </row>
    <row r="62" spans="1:104" x14ac:dyDescent="0.2">
      <c r="A62" s="111">
        <v>29</v>
      </c>
      <c r="B62" s="112" t="s">
        <v>482</v>
      </c>
      <c r="C62" s="113" t="s">
        <v>483</v>
      </c>
      <c r="D62" s="114" t="s">
        <v>224</v>
      </c>
      <c r="E62" s="115">
        <v>5.58</v>
      </c>
      <c r="F62" s="175"/>
      <c r="G62" s="116">
        <f>E62*F62</f>
        <v>0</v>
      </c>
      <c r="H62" s="117">
        <v>9.9999999999944599E-4</v>
      </c>
      <c r="I62" s="118">
        <f>E62*H62</f>
        <v>5.5799999999969086E-3</v>
      </c>
      <c r="J62" s="117"/>
      <c r="K62" s="118">
        <f>E62*J62</f>
        <v>0</v>
      </c>
      <c r="O62" s="110"/>
      <c r="Z62" s="119"/>
      <c r="AA62" s="119">
        <v>3</v>
      </c>
      <c r="AB62" s="119">
        <v>9</v>
      </c>
      <c r="AC62" s="119">
        <v>354411202</v>
      </c>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CA62" s="119">
        <v>3</v>
      </c>
      <c r="CB62" s="119">
        <v>9</v>
      </c>
      <c r="CZ62" s="77">
        <v>3</v>
      </c>
    </row>
    <row r="63" spans="1:104" x14ac:dyDescent="0.2">
      <c r="A63" s="120"/>
      <c r="B63" s="121"/>
      <c r="C63" s="173" t="s">
        <v>484</v>
      </c>
      <c r="D63" s="174"/>
      <c r="E63" s="124">
        <v>5.58</v>
      </c>
      <c r="F63" s="125"/>
      <c r="G63" s="126"/>
      <c r="H63" s="127"/>
      <c r="I63" s="122"/>
      <c r="K63" s="122"/>
      <c r="M63" s="128" t="s">
        <v>484</v>
      </c>
      <c r="O63" s="110"/>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29" t="str">
        <f>C62</f>
        <v>Drát uzemňovací pozinkovaný FeZn D10</v>
      </c>
      <c r="BE63" s="119"/>
      <c r="BF63" s="119"/>
      <c r="BG63" s="119"/>
      <c r="BH63" s="119"/>
      <c r="BI63" s="119"/>
      <c r="BJ63" s="119"/>
      <c r="BK63" s="119"/>
    </row>
    <row r="64" spans="1:104" x14ac:dyDescent="0.2">
      <c r="A64" s="130" t="s">
        <v>36</v>
      </c>
      <c r="B64" s="131" t="s">
        <v>435</v>
      </c>
      <c r="C64" s="132" t="s">
        <v>436</v>
      </c>
      <c r="D64" s="133"/>
      <c r="E64" s="134"/>
      <c r="F64" s="134"/>
      <c r="G64" s="135">
        <f>SUM(G29:G63)</f>
        <v>0</v>
      </c>
      <c r="H64" s="136"/>
      <c r="I64" s="137">
        <f>SUM(I29:I63)</f>
        <v>0.13416369999992295</v>
      </c>
      <c r="J64" s="138"/>
      <c r="K64" s="137">
        <f>SUM(K29:K63)</f>
        <v>0</v>
      </c>
      <c r="O64" s="110"/>
      <c r="X64" s="139">
        <f>K64</f>
        <v>0</v>
      </c>
      <c r="Y64" s="139">
        <f>I64</f>
        <v>0.13416369999992295</v>
      </c>
      <c r="Z64" s="140">
        <f>G64</f>
        <v>0</v>
      </c>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41"/>
      <c r="BB64" s="141"/>
      <c r="BC64" s="141"/>
      <c r="BD64" s="141"/>
      <c r="BE64" s="141"/>
      <c r="BF64" s="141"/>
      <c r="BG64" s="119"/>
      <c r="BH64" s="119"/>
      <c r="BI64" s="119"/>
      <c r="BJ64" s="119"/>
      <c r="BK64" s="119"/>
    </row>
    <row r="65" spans="1:104" ht="14.25" customHeight="1" x14ac:dyDescent="0.2">
      <c r="A65" s="102" t="s">
        <v>32</v>
      </c>
      <c r="B65" s="103" t="s">
        <v>485</v>
      </c>
      <c r="C65" s="104" t="s">
        <v>486</v>
      </c>
      <c r="D65" s="105"/>
      <c r="E65" s="106"/>
      <c r="F65" s="106"/>
      <c r="G65" s="107"/>
      <c r="H65" s="108"/>
      <c r="I65" s="109"/>
      <c r="J65" s="108"/>
      <c r="K65" s="109"/>
      <c r="O65" s="110"/>
    </row>
    <row r="66" spans="1:104" x14ac:dyDescent="0.2">
      <c r="A66" s="111">
        <v>30</v>
      </c>
      <c r="B66" s="112" t="s">
        <v>487</v>
      </c>
      <c r="C66" s="113" t="s">
        <v>488</v>
      </c>
      <c r="D66" s="114" t="s">
        <v>489</v>
      </c>
      <c r="E66" s="115">
        <v>8</v>
      </c>
      <c r="F66" s="175"/>
      <c r="G66" s="116">
        <f>E66*F66</f>
        <v>0</v>
      </c>
      <c r="H66" s="117">
        <v>0</v>
      </c>
      <c r="I66" s="118">
        <f>E66*H66</f>
        <v>0</v>
      </c>
      <c r="J66" s="117"/>
      <c r="K66" s="118">
        <f>E66*J66</f>
        <v>0</v>
      </c>
      <c r="O66" s="110"/>
      <c r="Z66" s="119"/>
      <c r="AA66" s="119">
        <v>12</v>
      </c>
      <c r="AB66" s="119">
        <v>0</v>
      </c>
      <c r="AC66" s="119">
        <v>8</v>
      </c>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CA66" s="119">
        <v>12</v>
      </c>
      <c r="CB66" s="119">
        <v>0</v>
      </c>
      <c r="CZ66" s="77">
        <v>4</v>
      </c>
    </row>
    <row r="67" spans="1:104" x14ac:dyDescent="0.2">
      <c r="A67" s="130" t="s">
        <v>36</v>
      </c>
      <c r="B67" s="131" t="s">
        <v>485</v>
      </c>
      <c r="C67" s="132" t="s">
        <v>486</v>
      </c>
      <c r="D67" s="133"/>
      <c r="E67" s="134"/>
      <c r="F67" s="134"/>
      <c r="G67" s="135">
        <f>SUM(G65:G66)</f>
        <v>0</v>
      </c>
      <c r="H67" s="136"/>
      <c r="I67" s="137">
        <f>SUM(I65:I66)</f>
        <v>0</v>
      </c>
      <c r="J67" s="138"/>
      <c r="K67" s="137">
        <f>SUM(K65:K66)</f>
        <v>0</v>
      </c>
      <c r="O67" s="110"/>
      <c r="X67" s="139">
        <f>K67</f>
        <v>0</v>
      </c>
      <c r="Y67" s="139">
        <f>I67</f>
        <v>0</v>
      </c>
      <c r="Z67" s="140">
        <f>G67</f>
        <v>0</v>
      </c>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41"/>
      <c r="BB67" s="141"/>
      <c r="BC67" s="141"/>
      <c r="BD67" s="141"/>
      <c r="BE67" s="141"/>
      <c r="BF67" s="141"/>
      <c r="BG67" s="119"/>
      <c r="BH67" s="119"/>
      <c r="BI67" s="119"/>
      <c r="BJ67" s="119"/>
      <c r="BK67" s="119"/>
    </row>
    <row r="68" spans="1:104" x14ac:dyDescent="0.2">
      <c r="A68" s="142" t="s">
        <v>37</v>
      </c>
      <c r="B68" s="143" t="s">
        <v>38</v>
      </c>
      <c r="C68" s="144"/>
      <c r="D68" s="145"/>
      <c r="E68" s="146"/>
      <c r="F68" s="146"/>
      <c r="G68" s="147">
        <f>SUM(Z7:Z68)</f>
        <v>0</v>
      </c>
      <c r="H68" s="148"/>
      <c r="I68" s="149">
        <f>SUM(Y7:Y68)</f>
        <v>8.0161890100031208</v>
      </c>
      <c r="J68" s="148"/>
      <c r="K68" s="149">
        <f>SUM(X7:X68)</f>
        <v>0</v>
      </c>
      <c r="O68" s="110"/>
      <c r="BA68" s="150"/>
      <c r="BB68" s="150"/>
      <c r="BC68" s="150"/>
      <c r="BD68" s="150"/>
      <c r="BE68" s="150"/>
      <c r="BF68" s="150"/>
    </row>
    <row r="69" spans="1:104" x14ac:dyDescent="0.2">
      <c r="E69" s="77"/>
    </row>
    <row r="70" spans="1:104" x14ac:dyDescent="0.2">
      <c r="A70" s="151"/>
      <c r="E70" s="77"/>
    </row>
    <row r="71" spans="1:104" x14ac:dyDescent="0.2">
      <c r="E71" s="77"/>
    </row>
    <row r="72" spans="1:104" x14ac:dyDescent="0.2">
      <c r="E72" s="77"/>
    </row>
    <row r="73" spans="1:104" x14ac:dyDescent="0.2">
      <c r="E73" s="77"/>
    </row>
    <row r="74" spans="1:104" x14ac:dyDescent="0.2">
      <c r="E74" s="77"/>
    </row>
    <row r="75" spans="1:104" x14ac:dyDescent="0.2">
      <c r="E75" s="77"/>
    </row>
    <row r="76" spans="1:104" x14ac:dyDescent="0.2">
      <c r="E76" s="77"/>
    </row>
    <row r="77" spans="1:104" x14ac:dyDescent="0.2">
      <c r="E77" s="77"/>
    </row>
    <row r="78" spans="1:104" x14ac:dyDescent="0.2">
      <c r="E78" s="77"/>
    </row>
    <row r="79" spans="1:104" x14ac:dyDescent="0.2">
      <c r="E79" s="77"/>
    </row>
    <row r="80" spans="1:104"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1:7" x14ac:dyDescent="0.2">
      <c r="E113" s="77"/>
    </row>
    <row r="114" spans="1:7" x14ac:dyDescent="0.2">
      <c r="E114" s="77"/>
    </row>
    <row r="115" spans="1:7" x14ac:dyDescent="0.2">
      <c r="E115" s="77"/>
    </row>
    <row r="116" spans="1:7" x14ac:dyDescent="0.2">
      <c r="E116" s="77"/>
    </row>
    <row r="117" spans="1:7" x14ac:dyDescent="0.2">
      <c r="E117" s="77"/>
    </row>
    <row r="118" spans="1:7" x14ac:dyDescent="0.2">
      <c r="E118" s="77"/>
    </row>
    <row r="119" spans="1:7" x14ac:dyDescent="0.2">
      <c r="E119" s="77"/>
    </row>
    <row r="120" spans="1:7" x14ac:dyDescent="0.2">
      <c r="E120" s="77"/>
    </row>
    <row r="121" spans="1:7" x14ac:dyDescent="0.2">
      <c r="E121" s="77"/>
    </row>
    <row r="122" spans="1:7" x14ac:dyDescent="0.2">
      <c r="E122" s="77"/>
    </row>
    <row r="123" spans="1:7" x14ac:dyDescent="0.2">
      <c r="A123" s="152"/>
      <c r="B123" s="152"/>
    </row>
    <row r="124" spans="1:7" x14ac:dyDescent="0.2">
      <c r="C124" s="153"/>
      <c r="D124" s="153"/>
      <c r="E124" s="154"/>
      <c r="F124" s="153"/>
      <c r="G124" s="155"/>
    </row>
    <row r="125" spans="1:7" x14ac:dyDescent="0.2">
      <c r="A125" s="152"/>
      <c r="B125" s="152"/>
    </row>
    <row r="1042" spans="1:7" x14ac:dyDescent="0.2">
      <c r="A1042" s="156"/>
      <c r="B1042" s="157"/>
      <c r="C1042" s="158" t="s">
        <v>40</v>
      </c>
      <c r="D1042" s="159"/>
      <c r="F1042" s="96"/>
      <c r="G1042" s="122">
        <v>100000</v>
      </c>
    </row>
    <row r="1043" spans="1:7" x14ac:dyDescent="0.2">
      <c r="A1043" s="156"/>
      <c r="B1043" s="157"/>
      <c r="C1043" s="158" t="s">
        <v>41</v>
      </c>
      <c r="D1043" s="159"/>
      <c r="F1043" s="96"/>
      <c r="G1043" s="122">
        <v>100000</v>
      </c>
    </row>
    <row r="1044" spans="1:7" x14ac:dyDescent="0.2">
      <c r="A1044" s="156"/>
      <c r="B1044" s="157"/>
      <c r="C1044" s="158" t="s">
        <v>42</v>
      </c>
      <c r="D1044" s="159"/>
      <c r="F1044" s="96"/>
      <c r="G1044" s="122">
        <v>100000</v>
      </c>
    </row>
    <row r="1045" spans="1:7" x14ac:dyDescent="0.2">
      <c r="A1045" s="156"/>
      <c r="B1045" s="157"/>
      <c r="C1045" s="158" t="s">
        <v>43</v>
      </c>
      <c r="D1045" s="159"/>
      <c r="F1045" s="96"/>
      <c r="G1045" s="122">
        <v>100000</v>
      </c>
    </row>
    <row r="1046" spans="1:7" x14ac:dyDescent="0.2">
      <c r="A1046" s="156"/>
      <c r="B1046" s="157"/>
      <c r="C1046" s="158" t="s">
        <v>44</v>
      </c>
      <c r="D1046" s="159"/>
      <c r="F1046" s="96"/>
      <c r="G1046" s="122">
        <v>100000</v>
      </c>
    </row>
    <row r="1047" spans="1:7" x14ac:dyDescent="0.2">
      <c r="A1047" s="156"/>
      <c r="B1047" s="157"/>
      <c r="C1047" s="158" t="s">
        <v>45</v>
      </c>
      <c r="D1047" s="159"/>
      <c r="F1047" s="96"/>
      <c r="G1047" s="122">
        <v>100000</v>
      </c>
    </row>
    <row r="1048" spans="1:7" x14ac:dyDescent="0.2">
      <c r="A1048" s="156"/>
      <c r="B1048" s="157"/>
      <c r="C1048" s="158" t="s">
        <v>46</v>
      </c>
      <c r="D1048" s="159"/>
      <c r="F1048" s="96"/>
      <c r="G1048" s="122">
        <v>100000</v>
      </c>
    </row>
  </sheetData>
  <mergeCells count="20">
    <mergeCell ref="C47:G47"/>
    <mergeCell ref="C49:G49"/>
    <mergeCell ref="C19:D19"/>
    <mergeCell ref="A1:G1"/>
    <mergeCell ref="C9:D9"/>
    <mergeCell ref="C12:D12"/>
    <mergeCell ref="C14:D14"/>
    <mergeCell ref="C32:G32"/>
    <mergeCell ref="C37:D37"/>
    <mergeCell ref="C38:D38"/>
    <mergeCell ref="C43:D43"/>
    <mergeCell ref="C46:G46"/>
    <mergeCell ref="C61:D61"/>
    <mergeCell ref="C63:D63"/>
    <mergeCell ref="C50:G50"/>
    <mergeCell ref="C52:G52"/>
    <mergeCell ref="C53:G53"/>
    <mergeCell ref="C55:G55"/>
    <mergeCell ref="C57:G57"/>
    <mergeCell ref="C59:D59"/>
  </mergeCells>
  <printOptions gridLinesSet="0"/>
  <pageMargins left="0.59055118110236227" right="0.19685039370078741" top="0.39370078740157483" bottom="0.39370078740157483" header="0" footer="0.19685039370078741"/>
  <pageSetup paperSize="9" orientation="portrait" horizontalDpi="300" r:id="rId1"/>
  <headerFooter alignWithMargins="0">
    <oddFooter>&amp;L&amp;9Zpracováno programem &amp;"Arial CE,Tučné"BUILDpower,  © RTS, a.s.&amp;R&amp;9Stránka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104</vt:i4>
      </vt:variant>
    </vt:vector>
  </HeadingPairs>
  <TitlesOfParts>
    <vt:vector size="111" baseType="lpstr">
      <vt:lpstr>Stavba</vt:lpstr>
      <vt:lpstr>100 25-505-0.1 </vt:lpstr>
      <vt:lpstr>100 25-505-0.2 </vt:lpstr>
      <vt:lpstr>100 25-505-0.3 </vt:lpstr>
      <vt:lpstr>101 25-505-1.1 </vt:lpstr>
      <vt:lpstr>102 25-505-2.1 </vt:lpstr>
      <vt:lpstr>103 25-505-3.1 </vt:lpstr>
      <vt:lpstr>Stavba!CisloStavby</vt:lpstr>
      <vt:lpstr>Stavba!dadresa</vt:lpstr>
      <vt:lpstr>Stavba!DIČ</vt:lpstr>
      <vt:lpstr>Stavba!dmisto</vt:lpstr>
      <vt:lpstr>Stavba!dpsc</vt:lpstr>
      <vt:lpstr>Stavba!IČO</vt:lpstr>
      <vt:lpstr>Stavba!NazevObjektu</vt:lpstr>
      <vt:lpstr>Stavba!NazevStavby</vt:lpstr>
      <vt:lpstr>'100 25-505-0.1 '!Názvy_tisku</vt:lpstr>
      <vt:lpstr>'100 25-505-0.2 '!Názvy_tisku</vt:lpstr>
      <vt:lpstr>'100 25-505-0.3 '!Názvy_tisku</vt:lpstr>
      <vt:lpstr>'101 25-505-1.1 '!Názvy_tisku</vt:lpstr>
      <vt:lpstr>'102 25-505-2.1 '!Názvy_tisku</vt:lpstr>
      <vt:lpstr>'103 25-505-3.1 '!Názvy_tisku</vt:lpstr>
      <vt:lpstr>Stavba!Objednatel</vt:lpstr>
      <vt:lpstr>Stavba!Objekt</vt:lpstr>
      <vt:lpstr>'100 25-505-0.1 '!Oblast_tisku</vt:lpstr>
      <vt:lpstr>'100 25-505-0.2 '!Oblast_tisku</vt:lpstr>
      <vt:lpstr>'100 25-505-0.3 '!Oblast_tisku</vt:lpstr>
      <vt:lpstr>'101 25-505-1.1 '!Oblast_tisku</vt:lpstr>
      <vt:lpstr>'102 25-505-2.1 '!Oblast_tisku</vt:lpstr>
      <vt:lpstr>'103 25-505-3.1 '!Oblast_tisku</vt:lpstr>
      <vt:lpstr>Stavba!Oblast_tisku</vt:lpstr>
      <vt:lpstr>Stavba!odic</vt:lpstr>
      <vt:lpstr>Stavba!oico</vt:lpstr>
      <vt:lpstr>Stavba!omisto</vt:lpstr>
      <vt:lpstr>Stavba!onazev</vt:lpstr>
      <vt:lpstr>Stavba!opsc</vt:lpstr>
      <vt:lpstr>SazbaDPH1</vt:lpstr>
      <vt:lpstr>SazbaDPH2</vt:lpstr>
      <vt:lpstr>'100 25-505-0.1 '!SloupecCC</vt:lpstr>
      <vt:lpstr>'100 25-505-0.3 '!SloupecCC</vt:lpstr>
      <vt:lpstr>'101 25-505-1.1 '!SloupecCC</vt:lpstr>
      <vt:lpstr>'102 25-505-2.1 '!SloupecCC</vt:lpstr>
      <vt:lpstr>'103 25-505-3.1 '!SloupecCC</vt:lpstr>
      <vt:lpstr>SloupecCC</vt:lpstr>
      <vt:lpstr>'100 25-505-0.1 '!SloupecCDH</vt:lpstr>
      <vt:lpstr>'100 25-505-0.3 '!SloupecCDH</vt:lpstr>
      <vt:lpstr>'101 25-505-1.1 '!SloupecCDH</vt:lpstr>
      <vt:lpstr>'102 25-505-2.1 '!SloupecCDH</vt:lpstr>
      <vt:lpstr>'103 25-505-3.1 '!SloupecCDH</vt:lpstr>
      <vt:lpstr>SloupecCDH</vt:lpstr>
      <vt:lpstr>'100 25-505-0.1 '!SloupecCisloPol</vt:lpstr>
      <vt:lpstr>'100 25-505-0.3 '!SloupecCisloPol</vt:lpstr>
      <vt:lpstr>'101 25-505-1.1 '!SloupecCisloPol</vt:lpstr>
      <vt:lpstr>'102 25-505-2.1 '!SloupecCisloPol</vt:lpstr>
      <vt:lpstr>'103 25-505-3.1 '!SloupecCisloPol</vt:lpstr>
      <vt:lpstr>SloupecCisloPol</vt:lpstr>
      <vt:lpstr>'100 25-505-0.1 '!SloupecCH</vt:lpstr>
      <vt:lpstr>'100 25-505-0.3 '!SloupecCH</vt:lpstr>
      <vt:lpstr>'101 25-505-1.1 '!SloupecCH</vt:lpstr>
      <vt:lpstr>'102 25-505-2.1 '!SloupecCH</vt:lpstr>
      <vt:lpstr>'103 25-505-3.1 '!SloupecCH</vt:lpstr>
      <vt:lpstr>SloupecCH</vt:lpstr>
      <vt:lpstr>'100 25-505-0.1 '!SloupecJC</vt:lpstr>
      <vt:lpstr>'100 25-505-0.3 '!SloupecJC</vt:lpstr>
      <vt:lpstr>'101 25-505-1.1 '!SloupecJC</vt:lpstr>
      <vt:lpstr>'102 25-505-2.1 '!SloupecJC</vt:lpstr>
      <vt:lpstr>'103 25-505-3.1 '!SloupecJC</vt:lpstr>
      <vt:lpstr>SloupecJC</vt:lpstr>
      <vt:lpstr>'100 25-505-0.1 '!SloupecJDH</vt:lpstr>
      <vt:lpstr>'100 25-505-0.3 '!SloupecJDH</vt:lpstr>
      <vt:lpstr>'101 25-505-1.1 '!SloupecJDH</vt:lpstr>
      <vt:lpstr>'102 25-505-2.1 '!SloupecJDH</vt:lpstr>
      <vt:lpstr>'103 25-505-3.1 '!SloupecJDH</vt:lpstr>
      <vt:lpstr>SloupecJDH</vt:lpstr>
      <vt:lpstr>'100 25-505-0.1 '!SloupecJDM</vt:lpstr>
      <vt:lpstr>'100 25-505-0.3 '!SloupecJDM</vt:lpstr>
      <vt:lpstr>'101 25-505-1.1 '!SloupecJDM</vt:lpstr>
      <vt:lpstr>'102 25-505-2.1 '!SloupecJDM</vt:lpstr>
      <vt:lpstr>'103 25-505-3.1 '!SloupecJDM</vt:lpstr>
      <vt:lpstr>SloupecJDM</vt:lpstr>
      <vt:lpstr>'100 25-505-0.1 '!SloupecJH</vt:lpstr>
      <vt:lpstr>'100 25-505-0.3 '!SloupecJH</vt:lpstr>
      <vt:lpstr>'101 25-505-1.1 '!SloupecJH</vt:lpstr>
      <vt:lpstr>'102 25-505-2.1 '!SloupecJH</vt:lpstr>
      <vt:lpstr>'103 25-505-3.1 '!SloupecJH</vt:lpstr>
      <vt:lpstr>SloupecJH</vt:lpstr>
      <vt:lpstr>'100 25-505-0.1 '!SloupecMJ</vt:lpstr>
      <vt:lpstr>'100 25-505-0.3 '!SloupecMJ</vt:lpstr>
      <vt:lpstr>'101 25-505-1.1 '!SloupecMJ</vt:lpstr>
      <vt:lpstr>'102 25-505-2.1 '!SloupecMJ</vt:lpstr>
      <vt:lpstr>'103 25-505-3.1 '!SloupecMJ</vt:lpstr>
      <vt:lpstr>SloupecMJ</vt:lpstr>
      <vt:lpstr>'100 25-505-0.1 '!SloupecMnozstvi</vt:lpstr>
      <vt:lpstr>'100 25-505-0.3 '!SloupecMnozstvi</vt:lpstr>
      <vt:lpstr>'101 25-505-1.1 '!SloupecMnozstvi</vt:lpstr>
      <vt:lpstr>'102 25-505-2.1 '!SloupecMnozstvi</vt:lpstr>
      <vt:lpstr>'103 25-505-3.1 '!SloupecMnozstvi</vt:lpstr>
      <vt:lpstr>SloupecMnozstvi</vt:lpstr>
      <vt:lpstr>'100 25-505-0.1 '!SloupecNazPol</vt:lpstr>
      <vt:lpstr>'100 25-505-0.3 '!SloupecNazPol</vt:lpstr>
      <vt:lpstr>'101 25-505-1.1 '!SloupecNazPol</vt:lpstr>
      <vt:lpstr>'102 25-505-2.1 '!SloupecNazPol</vt:lpstr>
      <vt:lpstr>'103 25-505-3.1 '!SloupecNazPol</vt:lpstr>
      <vt:lpstr>SloupecNazPol</vt:lpstr>
      <vt:lpstr>'100 25-505-0.1 '!SloupecPC</vt:lpstr>
      <vt:lpstr>'100 25-505-0.3 '!SloupecPC</vt:lpstr>
      <vt:lpstr>'101 25-505-1.1 '!SloupecPC</vt:lpstr>
      <vt:lpstr>'102 25-505-2.1 '!SloupecPC</vt:lpstr>
      <vt:lpstr>'103 25-505-3.1 '!SloupecPC</vt:lpstr>
      <vt:lpstr>SloupecPC</vt:lpstr>
      <vt:lpstr>Stavba!StavbaCelkem</vt:lpstr>
      <vt:lpstr>Stavba!Zhotovitel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Fianta</dc:creator>
  <cp:lastModifiedBy>Michal Fianta</cp:lastModifiedBy>
  <dcterms:created xsi:type="dcterms:W3CDTF">2025-07-11T06:02:07Z</dcterms:created>
  <dcterms:modified xsi:type="dcterms:W3CDTF">2025-07-16T05:06:18Z</dcterms:modified>
</cp:coreProperties>
</file>