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ůj disk\PAMEŤ_KRAJINY\PRACOVNI\PROJEKTY\2024\Bílany\"/>
    </mc:Choice>
  </mc:AlternateContent>
  <xr:revisionPtr revIDLastSave="0" documentId="8_{834B8962-751B-4D2A-986F-BCC2C2B0D8DB}" xr6:coauthVersionLast="47" xr6:coauthVersionMax="47" xr10:uidLastSave="{00000000-0000-0000-0000-000000000000}"/>
  <bookViews>
    <workbookView xWindow="28680" yWindow="-120" windowWidth="29040" windowHeight="15720" xr2:uid="{741B391E-64CF-4159-89F8-57E3AB156C70}"/>
  </bookViews>
  <sheets>
    <sheet name="ÚVOD" sheetId="1" r:id="rId1"/>
    <sheet name="SOUHRNNÝ LIST STAVBY" sheetId="2" r:id="rId2"/>
    <sheet name="REKAPITULACE OBJEKTŮ STAVBY" sheetId="3" r:id="rId3"/>
    <sheet name="KRYCÍ LIST" sheetId="4" r:id="rId4"/>
    <sheet name="REKAPITULACE" sheetId="5" r:id="rId5"/>
    <sheet name="ROZPOČET" sheetId="6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" i="2" l="1"/>
  <c r="E26" i="2"/>
  <c r="E25" i="2"/>
  <c r="E24" i="2"/>
  <c r="E23" i="2"/>
  <c r="E21" i="2"/>
  <c r="E19" i="2"/>
  <c r="E18" i="2"/>
  <c r="E17" i="2"/>
  <c r="E16" i="2"/>
  <c r="E15" i="2"/>
  <c r="E12" i="3"/>
  <c r="D12" i="3"/>
  <c r="E11" i="3"/>
  <c r="D11" i="3"/>
  <c r="H39" i="4"/>
  <c r="H38" i="4"/>
  <c r="H36" i="4"/>
  <c r="H35" i="4"/>
  <c r="M8" i="4"/>
  <c r="E28" i="4"/>
  <c r="E27" i="4"/>
  <c r="E26" i="4"/>
  <c r="E25" i="4"/>
  <c r="M28" i="4"/>
  <c r="M26" i="4"/>
  <c r="M25" i="4"/>
  <c r="M23" i="4"/>
  <c r="M22" i="4"/>
  <c r="M21" i="4"/>
  <c r="M20" i="4"/>
  <c r="M19" i="4"/>
  <c r="M18" i="4"/>
  <c r="M17" i="4"/>
  <c r="M16" i="4"/>
  <c r="M15" i="4"/>
  <c r="M14" i="4"/>
  <c r="E24" i="4"/>
  <c r="E20" i="4"/>
  <c r="E16" i="4"/>
  <c r="E15" i="4"/>
  <c r="E14" i="4"/>
  <c r="E18" i="5"/>
  <c r="D18" i="5"/>
  <c r="C18" i="5"/>
  <c r="E16" i="5"/>
  <c r="D16" i="5"/>
  <c r="C16" i="5"/>
  <c r="E15" i="5"/>
  <c r="D15" i="5"/>
  <c r="C15" i="5"/>
  <c r="E14" i="5"/>
  <c r="D14" i="5"/>
  <c r="C14" i="5"/>
  <c r="E13" i="5"/>
  <c r="D13" i="5"/>
  <c r="C13" i="5"/>
  <c r="E12" i="5"/>
  <c r="D12" i="5"/>
  <c r="C12" i="5"/>
  <c r="E11" i="5"/>
  <c r="D11" i="5"/>
  <c r="C11" i="5"/>
  <c r="E10" i="5"/>
  <c r="D10" i="5"/>
  <c r="C10" i="5"/>
  <c r="E9" i="5"/>
  <c r="D9" i="5"/>
  <c r="C9" i="5"/>
  <c r="J171" i="6"/>
  <c r="K169" i="6"/>
  <c r="I169" i="6"/>
  <c r="G169" i="6"/>
  <c r="K168" i="6"/>
  <c r="I168" i="6"/>
  <c r="G168" i="6"/>
  <c r="A168" i="6"/>
  <c r="K167" i="6"/>
  <c r="I167" i="6"/>
  <c r="G167" i="6"/>
  <c r="A167" i="6"/>
  <c r="K166" i="6"/>
  <c r="I166" i="6"/>
  <c r="G166" i="6"/>
  <c r="A166" i="6"/>
  <c r="K163" i="6"/>
  <c r="I163" i="6"/>
  <c r="G163" i="6"/>
  <c r="A163" i="6"/>
  <c r="K162" i="6"/>
  <c r="I162" i="6"/>
  <c r="G162" i="6"/>
  <c r="A162" i="6"/>
  <c r="K161" i="6"/>
  <c r="I161" i="6"/>
  <c r="G161" i="6"/>
  <c r="A161" i="6"/>
  <c r="K158" i="6"/>
  <c r="I158" i="6"/>
  <c r="G158" i="6"/>
  <c r="A158" i="6"/>
  <c r="K157" i="6"/>
  <c r="I157" i="6"/>
  <c r="G157" i="6"/>
  <c r="A157" i="6"/>
  <c r="K156" i="6"/>
  <c r="I156" i="6"/>
  <c r="G156" i="6"/>
  <c r="A156" i="6"/>
  <c r="K152" i="6"/>
  <c r="I152" i="6"/>
  <c r="G152" i="6"/>
  <c r="K151" i="6"/>
  <c r="I151" i="6"/>
  <c r="G151" i="6"/>
  <c r="A151" i="6"/>
  <c r="K149" i="6"/>
  <c r="I149" i="6"/>
  <c r="G149" i="6"/>
  <c r="A149" i="6"/>
  <c r="K148" i="6"/>
  <c r="I148" i="6"/>
  <c r="G148" i="6"/>
  <c r="A148" i="6"/>
  <c r="K147" i="6"/>
  <c r="I147" i="6"/>
  <c r="G147" i="6"/>
  <c r="A147" i="6"/>
  <c r="K144" i="6"/>
  <c r="I144" i="6"/>
  <c r="G144" i="6"/>
  <c r="A144" i="6"/>
  <c r="K143" i="6"/>
  <c r="I143" i="6"/>
  <c r="G143" i="6"/>
  <c r="A143" i="6"/>
  <c r="K142" i="6"/>
  <c r="I142" i="6"/>
  <c r="G142" i="6"/>
  <c r="A142" i="6"/>
  <c r="K141" i="6"/>
  <c r="I141" i="6"/>
  <c r="G141" i="6"/>
  <c r="A141" i="6"/>
  <c r="K138" i="6"/>
  <c r="I138" i="6"/>
  <c r="G138" i="6"/>
  <c r="A138" i="6"/>
  <c r="K137" i="6"/>
  <c r="I137" i="6"/>
  <c r="G137" i="6"/>
  <c r="A137" i="6"/>
  <c r="K134" i="6"/>
  <c r="I134" i="6"/>
  <c r="G134" i="6"/>
  <c r="A134" i="6"/>
  <c r="K133" i="6"/>
  <c r="I133" i="6"/>
  <c r="G133" i="6"/>
  <c r="A133" i="6"/>
  <c r="K132" i="6"/>
  <c r="I132" i="6"/>
  <c r="G132" i="6"/>
  <c r="A132" i="6"/>
  <c r="K131" i="6"/>
  <c r="I131" i="6"/>
  <c r="G131" i="6"/>
  <c r="A131" i="6"/>
  <c r="K130" i="6"/>
  <c r="I130" i="6"/>
  <c r="G130" i="6"/>
  <c r="A130" i="6"/>
  <c r="K129" i="6"/>
  <c r="I129" i="6"/>
  <c r="G129" i="6"/>
  <c r="A129" i="6"/>
  <c r="K128" i="6"/>
  <c r="I128" i="6"/>
  <c r="G128" i="6"/>
  <c r="A128" i="6"/>
  <c r="K127" i="6"/>
  <c r="I127" i="6"/>
  <c r="G127" i="6"/>
  <c r="A127" i="6"/>
  <c r="K125" i="6"/>
  <c r="I125" i="6"/>
  <c r="G125" i="6"/>
  <c r="K124" i="6"/>
  <c r="I124" i="6"/>
  <c r="G124" i="6"/>
  <c r="A124" i="6"/>
  <c r="K123" i="6"/>
  <c r="I123" i="6"/>
  <c r="G123" i="6"/>
  <c r="A123" i="6"/>
  <c r="K121" i="6"/>
  <c r="I121" i="6"/>
  <c r="G121" i="6"/>
  <c r="K120" i="6"/>
  <c r="I120" i="6"/>
  <c r="G120" i="6"/>
  <c r="A120" i="6"/>
  <c r="K118" i="6"/>
  <c r="I118" i="6"/>
  <c r="G118" i="6"/>
  <c r="A118" i="6"/>
  <c r="K117" i="6"/>
  <c r="I117" i="6"/>
  <c r="G117" i="6"/>
  <c r="A117" i="6"/>
  <c r="K116" i="6"/>
  <c r="I116" i="6"/>
  <c r="G116" i="6"/>
  <c r="A116" i="6"/>
  <c r="K115" i="6"/>
  <c r="I115" i="6"/>
  <c r="G115" i="6"/>
  <c r="A115" i="6"/>
  <c r="K114" i="6"/>
  <c r="I114" i="6"/>
  <c r="G114" i="6"/>
  <c r="A114" i="6"/>
  <c r="K111" i="6"/>
  <c r="I111" i="6"/>
  <c r="G111" i="6"/>
  <c r="A111" i="6"/>
  <c r="K110" i="6"/>
  <c r="I110" i="6"/>
  <c r="G110" i="6"/>
  <c r="A110" i="6"/>
  <c r="K109" i="6"/>
  <c r="I109" i="6"/>
  <c r="G109" i="6"/>
  <c r="A109" i="6"/>
  <c r="K108" i="6"/>
  <c r="I108" i="6"/>
  <c r="G108" i="6"/>
  <c r="A108" i="6"/>
  <c r="K107" i="6"/>
  <c r="I107" i="6"/>
  <c r="G107" i="6"/>
  <c r="A107" i="6"/>
  <c r="K106" i="6"/>
  <c r="I106" i="6"/>
  <c r="G106" i="6"/>
  <c r="A106" i="6"/>
  <c r="K105" i="6"/>
  <c r="I105" i="6"/>
  <c r="G105" i="6"/>
  <c r="A105" i="6"/>
  <c r="K104" i="6"/>
  <c r="I104" i="6"/>
  <c r="G104" i="6"/>
  <c r="A104" i="6"/>
  <c r="K103" i="6"/>
  <c r="I103" i="6"/>
  <c r="G103" i="6"/>
  <c r="A103" i="6"/>
  <c r="K102" i="6"/>
  <c r="I102" i="6"/>
  <c r="G102" i="6"/>
  <c r="A102" i="6"/>
  <c r="K101" i="6"/>
  <c r="I101" i="6"/>
  <c r="G101" i="6"/>
  <c r="A101" i="6"/>
  <c r="K100" i="6"/>
  <c r="I100" i="6"/>
  <c r="G100" i="6"/>
  <c r="A100" i="6"/>
  <c r="K99" i="6"/>
  <c r="I99" i="6"/>
  <c r="G99" i="6"/>
  <c r="A99" i="6"/>
  <c r="K98" i="6"/>
  <c r="I98" i="6"/>
  <c r="G98" i="6"/>
  <c r="A98" i="6"/>
  <c r="K97" i="6"/>
  <c r="I97" i="6"/>
  <c r="G97" i="6"/>
  <c r="A97" i="6"/>
  <c r="K96" i="6"/>
  <c r="I96" i="6"/>
  <c r="G96" i="6"/>
  <c r="A96" i="6"/>
  <c r="K95" i="6"/>
  <c r="I95" i="6"/>
  <c r="G95" i="6"/>
  <c r="A95" i="6"/>
  <c r="K94" i="6"/>
  <c r="I94" i="6"/>
  <c r="G94" i="6"/>
  <c r="A94" i="6"/>
  <c r="K92" i="6"/>
  <c r="I92" i="6"/>
  <c r="G92" i="6"/>
  <c r="K91" i="6"/>
  <c r="I91" i="6"/>
  <c r="G91" i="6"/>
  <c r="A91" i="6"/>
  <c r="K89" i="6"/>
  <c r="I89" i="6"/>
  <c r="G89" i="6"/>
  <c r="A89" i="6"/>
  <c r="K88" i="6"/>
  <c r="I88" i="6"/>
  <c r="G88" i="6"/>
  <c r="A88" i="6"/>
  <c r="K87" i="6"/>
  <c r="I87" i="6"/>
  <c r="G87" i="6"/>
  <c r="A87" i="6"/>
  <c r="K86" i="6"/>
  <c r="I86" i="6"/>
  <c r="G86" i="6"/>
  <c r="A86" i="6"/>
  <c r="K85" i="6"/>
  <c r="I85" i="6"/>
  <c r="G85" i="6"/>
  <c r="A85" i="6"/>
  <c r="K84" i="6"/>
  <c r="I84" i="6"/>
  <c r="G84" i="6"/>
  <c r="A84" i="6"/>
  <c r="K83" i="6"/>
  <c r="I83" i="6"/>
  <c r="G83" i="6"/>
  <c r="A83" i="6"/>
  <c r="K82" i="6"/>
  <c r="I82" i="6"/>
  <c r="G82" i="6"/>
  <c r="A82" i="6"/>
  <c r="K81" i="6"/>
  <c r="I81" i="6"/>
  <c r="G81" i="6"/>
  <c r="A81" i="6"/>
  <c r="K78" i="6"/>
  <c r="I78" i="6"/>
  <c r="G78" i="6"/>
  <c r="A78" i="6"/>
  <c r="K77" i="6"/>
  <c r="I77" i="6"/>
  <c r="G77" i="6"/>
  <c r="A77" i="6"/>
  <c r="K76" i="6"/>
  <c r="I76" i="6"/>
  <c r="G76" i="6"/>
  <c r="A76" i="6"/>
  <c r="K75" i="6"/>
  <c r="I75" i="6"/>
  <c r="G75" i="6"/>
  <c r="A75" i="6"/>
  <c r="K74" i="6"/>
  <c r="I74" i="6"/>
  <c r="G74" i="6"/>
  <c r="A74" i="6"/>
  <c r="K73" i="6"/>
  <c r="I73" i="6"/>
  <c r="G73" i="6"/>
  <c r="A73" i="6"/>
  <c r="K72" i="6"/>
  <c r="I72" i="6"/>
  <c r="G72" i="6"/>
  <c r="A72" i="6"/>
  <c r="K71" i="6"/>
  <c r="I71" i="6"/>
  <c r="G71" i="6"/>
  <c r="A71" i="6"/>
  <c r="K70" i="6"/>
  <c r="I70" i="6"/>
  <c r="G70" i="6"/>
  <c r="A70" i="6"/>
  <c r="K69" i="6"/>
  <c r="I69" i="6"/>
  <c r="G69" i="6"/>
  <c r="A69" i="6"/>
  <c r="K68" i="6"/>
  <c r="I68" i="6"/>
  <c r="G68" i="6"/>
  <c r="A68" i="6"/>
  <c r="K67" i="6"/>
  <c r="I67" i="6"/>
  <c r="G67" i="6"/>
  <c r="A67" i="6"/>
  <c r="K66" i="6"/>
  <c r="I66" i="6"/>
  <c r="G66" i="6"/>
  <c r="A66" i="6"/>
  <c r="K65" i="6"/>
  <c r="I65" i="6"/>
  <c r="G65" i="6"/>
  <c r="A65" i="6"/>
  <c r="K64" i="6"/>
  <c r="I64" i="6"/>
  <c r="G64" i="6"/>
  <c r="A64" i="6"/>
  <c r="K63" i="6"/>
  <c r="I63" i="6"/>
  <c r="G63" i="6"/>
  <c r="A63" i="6"/>
  <c r="K62" i="6"/>
  <c r="I62" i="6"/>
  <c r="G62" i="6"/>
  <c r="A62" i="6"/>
  <c r="K61" i="6"/>
  <c r="I61" i="6"/>
  <c r="G61" i="6"/>
  <c r="A61" i="6"/>
  <c r="K57" i="6"/>
  <c r="I57" i="6"/>
  <c r="G57" i="6"/>
  <c r="A57" i="6"/>
  <c r="K56" i="6"/>
  <c r="I56" i="6"/>
  <c r="G56" i="6"/>
  <c r="A56" i="6"/>
  <c r="K55" i="6"/>
  <c r="I55" i="6"/>
  <c r="G55" i="6"/>
  <c r="A55" i="6"/>
  <c r="K54" i="6"/>
  <c r="I54" i="6"/>
  <c r="G54" i="6"/>
  <c r="A54" i="6"/>
  <c r="K52" i="6"/>
  <c r="I52" i="6"/>
  <c r="G52" i="6"/>
  <c r="A52" i="6"/>
  <c r="K51" i="6"/>
  <c r="I51" i="6"/>
  <c r="G51" i="6"/>
  <c r="A51" i="6"/>
  <c r="K50" i="6"/>
  <c r="I50" i="6"/>
  <c r="G50" i="6"/>
  <c r="A50" i="6"/>
  <c r="K49" i="6"/>
  <c r="I49" i="6"/>
  <c r="G49" i="6"/>
  <c r="A49" i="6"/>
  <c r="K48" i="6"/>
  <c r="I48" i="6"/>
  <c r="G48" i="6"/>
  <c r="A48" i="6"/>
  <c r="K47" i="6"/>
  <c r="I47" i="6"/>
  <c r="G47" i="6"/>
  <c r="A47" i="6"/>
  <c r="K46" i="6"/>
  <c r="I46" i="6"/>
  <c r="G46" i="6"/>
  <c r="A46" i="6"/>
  <c r="K45" i="6"/>
  <c r="I45" i="6"/>
  <c r="G45" i="6"/>
  <c r="A45" i="6"/>
  <c r="K44" i="6"/>
  <c r="I44" i="6"/>
  <c r="G44" i="6"/>
  <c r="A44" i="6"/>
  <c r="K43" i="6"/>
  <c r="I43" i="6"/>
  <c r="G43" i="6"/>
  <c r="A43" i="6"/>
  <c r="K42" i="6"/>
  <c r="I42" i="6"/>
  <c r="G42" i="6"/>
  <c r="A42" i="6"/>
  <c r="K41" i="6"/>
  <c r="I41" i="6"/>
  <c r="G41" i="6"/>
  <c r="A41" i="6"/>
  <c r="K40" i="6"/>
  <c r="I40" i="6"/>
  <c r="G40" i="6"/>
  <c r="A40" i="6"/>
  <c r="K39" i="6"/>
  <c r="I39" i="6"/>
  <c r="G39" i="6"/>
  <c r="A39" i="6"/>
  <c r="K38" i="6"/>
  <c r="I38" i="6"/>
  <c r="G38" i="6"/>
  <c r="A38" i="6"/>
  <c r="K37" i="6"/>
  <c r="I37" i="6"/>
  <c r="G37" i="6"/>
  <c r="A37" i="6"/>
  <c r="K34" i="6"/>
  <c r="I34" i="6"/>
  <c r="G34" i="6"/>
  <c r="K33" i="6"/>
  <c r="I33" i="6"/>
  <c r="G33" i="6"/>
  <c r="A33" i="6"/>
  <c r="K31" i="6"/>
  <c r="I31" i="6"/>
  <c r="G31" i="6"/>
  <c r="A31" i="6"/>
  <c r="K29" i="6"/>
  <c r="I29" i="6"/>
  <c r="G29" i="6"/>
  <c r="A29" i="6"/>
  <c r="K26" i="6"/>
  <c r="I26" i="6"/>
  <c r="G26" i="6"/>
  <c r="K24" i="6"/>
  <c r="I24" i="6"/>
  <c r="G24" i="6"/>
  <c r="A24" i="6"/>
  <c r="K22" i="6"/>
  <c r="I22" i="6"/>
  <c r="G22" i="6"/>
  <c r="A22" i="6"/>
  <c r="K20" i="6"/>
  <c r="I20" i="6"/>
  <c r="G20" i="6"/>
  <c r="A20" i="6"/>
  <c r="K18" i="6"/>
  <c r="I18" i="6"/>
  <c r="G18" i="6"/>
  <c r="A18" i="6"/>
  <c r="K16" i="6"/>
  <c r="I16" i="6"/>
  <c r="G16" i="6"/>
  <c r="A16" i="6"/>
  <c r="K14" i="6"/>
  <c r="I14" i="6"/>
  <c r="G14" i="6"/>
  <c r="A14" i="6"/>
  <c r="K12" i="6"/>
  <c r="I12" i="6"/>
  <c r="G12" i="6"/>
</calcChain>
</file>

<file path=xl/sharedStrings.xml><?xml version="1.0" encoding="utf-8"?>
<sst xmlns="http://schemas.openxmlformats.org/spreadsheetml/2006/main" count="623" uniqueCount="283">
  <si>
    <t>Stavba :  - LBC Přední Pastviska - Bílany</t>
  </si>
  <si>
    <t>Cenová úroveň : 2026/I</t>
  </si>
  <si>
    <t>Objekt : SO-03 - LBC Přední Pastviska - Bílany</t>
  </si>
  <si>
    <t xml:space="preserve">Datum zpracování : </t>
  </si>
  <si>
    <t>SOUPIS PRACÍ S VÝKAZEM VÝMĚR</t>
  </si>
  <si>
    <t>Poř.</t>
  </si>
  <si>
    <t>čís.</t>
  </si>
  <si>
    <t>pol.</t>
  </si>
  <si>
    <t>1.</t>
  </si>
  <si>
    <t>Kód položky</t>
  </si>
  <si>
    <t>2.</t>
  </si>
  <si>
    <t>Název položky</t>
  </si>
  <si>
    <t>3.</t>
  </si>
  <si>
    <t>M.J.</t>
  </si>
  <si>
    <t>4.</t>
  </si>
  <si>
    <t>Množství</t>
  </si>
  <si>
    <t>5.</t>
  </si>
  <si>
    <t>CENA</t>
  </si>
  <si>
    <t>Dodávka</t>
  </si>
  <si>
    <t>jednotková</t>
  </si>
  <si>
    <t>6.</t>
  </si>
  <si>
    <t>celková</t>
  </si>
  <si>
    <t>7.</t>
  </si>
  <si>
    <t>Montáž</t>
  </si>
  <si>
    <t>8.</t>
  </si>
  <si>
    <t>9.</t>
  </si>
  <si>
    <t>HMOTNOST</t>
  </si>
  <si>
    <t>10.</t>
  </si>
  <si>
    <t>11.</t>
  </si>
  <si>
    <t>HSV:</t>
  </si>
  <si>
    <t>oddíl 1</t>
  </si>
  <si>
    <t>Zemní práce</t>
  </si>
  <si>
    <t>C-121101011-0</t>
  </si>
  <si>
    <t>SEJMUTI ORNICE -10M3 S VOD PREM -50M</t>
  </si>
  <si>
    <t>M3</t>
  </si>
  <si>
    <t>1142 m2 x 0,1 m</t>
  </si>
  <si>
    <t>C-132151202-0</t>
  </si>
  <si>
    <t>STROJ HLOUB RYH TR 1-2 200CM -1000M3</t>
  </si>
  <si>
    <t>prům. šířka průlehu (1,5) x délka 380 m</t>
  </si>
  <si>
    <t>C-182201101-0</t>
  </si>
  <si>
    <t>SVAHOVANI HORNIN V NASPECH</t>
  </si>
  <si>
    <t>M2</t>
  </si>
  <si>
    <t>průměrný průřez korytem průlehu (3,47 m)* délka 380</t>
  </si>
  <si>
    <t>C-171206111-0</t>
  </si>
  <si>
    <t>ULOZENI ZEMIN DO NASPU S UROVNANIM</t>
  </si>
  <si>
    <t xml:space="preserve">zemní valy, 6 ks, celkem 310 m2 x 1,5 m </t>
  </si>
  <si>
    <t>C-171201101-0</t>
  </si>
  <si>
    <t>NASYPY NEZHUTNENE</t>
  </si>
  <si>
    <t>zvývající část zeminy z výkopů - k rozprostředí</t>
  </si>
  <si>
    <t>O-18150-0</t>
  </si>
  <si>
    <t>ROZPROSTRENI ZEMINY V PLANI</t>
  </si>
  <si>
    <t>rozprostření zbývající části zeminy, finální mocnost cca 10 cm</t>
  </si>
  <si>
    <t>C-182001111-0</t>
  </si>
  <si>
    <t>PLOS UPRAVA TER NEROV -0,10M V ROVINE</t>
  </si>
  <si>
    <t>modelování prvku - vytvoření meandrů, variabilní průřez dle PD</t>
  </si>
  <si>
    <t>oddíl 2</t>
  </si>
  <si>
    <t>Zemní práce:</t>
  </si>
  <si>
    <t>C-180401211-0</t>
  </si>
  <si>
    <t>ZALOZ TRAVNIKU VYSEV LUCNI V ROVINE</t>
  </si>
  <si>
    <t>zatravnění plochy</t>
  </si>
  <si>
    <t>C-180401212-0</t>
  </si>
  <si>
    <t>ZALOZ TRAVNIKU VYSEV LUCNI SVAH 1:2</t>
  </si>
  <si>
    <t>zatravnění průlehu</t>
  </si>
  <si>
    <t>R</t>
  </si>
  <si>
    <t>TRAVNÍ OSIVO, Krajinná travní směs, 30 kg/ha</t>
  </si>
  <si>
    <t>KG</t>
  </si>
  <si>
    <t>Zatravnění</t>
  </si>
  <si>
    <t>oddíl 3</t>
  </si>
  <si>
    <t>Výsadba listnatých stromů</t>
  </si>
  <si>
    <t>Výsadba stromů v oplocenkách</t>
  </si>
  <si>
    <t>VYTYČENÍ VÝSADBOVÉHO PLÁNU</t>
  </si>
  <si>
    <t>KS</t>
  </si>
  <si>
    <t>C-183101115-0</t>
  </si>
  <si>
    <t>JAMKY ROVINA BEZ VYMENY PUDY 0,4M3</t>
  </si>
  <si>
    <t>HYDROGEL (12 g/KS)</t>
  </si>
  <si>
    <t>ZÁSOBNÍ POMALUROZPUSTNÉ HNOJIVO - 5 ks tablet/strom</t>
  </si>
  <si>
    <t>C-184808111-0</t>
  </si>
  <si>
    <t>ODVĚTV A TVAR OŘEZ DŘEVIN (komparativní a výchovný řez)</t>
  </si>
  <si>
    <t>C-184201111-0</t>
  </si>
  <si>
    <t>VYSADBA STROMU V ROVINE V 1,8 M</t>
  </si>
  <si>
    <t>C-184202111-0</t>
  </si>
  <si>
    <t>KOTVENI DREVIN NA KULY DELKY DO 2M</t>
  </si>
  <si>
    <t>H-61491115-1</t>
  </si>
  <si>
    <t>KŮL ZAHRADNICKY FREZOVANY D 6 V 200 CM</t>
  </si>
  <si>
    <t>UVAZOVÝ MATERIÁL, BAVLNA - 0,5 m/strom</t>
  </si>
  <si>
    <t>C-184808221-0</t>
  </si>
  <si>
    <t>OCHRANA SAZENIC OVAZANIM RÁKOSEM</t>
  </si>
  <si>
    <t xml:space="preserve">RÁKOSOVÁ ROHOŽ, 0,4 m/strom </t>
  </si>
  <si>
    <t>M</t>
  </si>
  <si>
    <t>C-184921093-0</t>
  </si>
  <si>
    <t>MULCOVANI ROSTLIN TL DO 0,1M V ROVINE</t>
  </si>
  <si>
    <t xml:space="preserve">MULCOVACI MATERIÁL VL, </t>
  </si>
  <si>
    <t>C-185804312-0</t>
  </si>
  <si>
    <t>ZALITI ROSTLIN VODOU PL DO 50M2</t>
  </si>
  <si>
    <t>C-185851111-0</t>
  </si>
  <si>
    <t>DOVOZ VODY PRO ZALIVKU DO 6KM</t>
  </si>
  <si>
    <t>ÚPRAVA PŮDY PRO SADOVNICKÉ ÚPRAVY (závlahová mísa...)</t>
  </si>
  <si>
    <t>H-31321342-1</t>
  </si>
  <si>
    <t>PLETIVO LESNICKE ZN V 160CM D 2,0/2,8</t>
  </si>
  <si>
    <t>KUL tvrdé dřevo, průměr 10 cm</t>
  </si>
  <si>
    <t>DŘEVĚNÉ VZPĚRY (doporučení dubový kůl 200 x 3 x 5,5 cm)</t>
  </si>
  <si>
    <t>Brány pro obsluhu oplocenky</t>
  </si>
  <si>
    <t>Výsadba stromů, individuální ochrana</t>
  </si>
  <si>
    <t>149 list. špičáků 125-200 cm + 8 list. odrostků 121-250 cm</t>
  </si>
  <si>
    <t>KUL ZAHRADNICKY FREZOVANY D 7 V 200CM</t>
  </si>
  <si>
    <t>OCHRANA SAZENIC OVAZANIM RAKOSEM</t>
  </si>
  <si>
    <t>C-184804112-0</t>
  </si>
  <si>
    <t>OCHRANA DREVIN CHRANIC PLETIVO ROVINA 1,6 m/strom</t>
  </si>
  <si>
    <t>INDIVIDUÁLNÍ OCHRANA - pletivo svař. pozink.120cm</t>
  </si>
  <si>
    <t>Sadební materiál</t>
  </si>
  <si>
    <t>javor mléč (Acer platanoides), špičák 125-200 cm</t>
  </si>
  <si>
    <t>lípa malolistá (Tilia cordata), špičák 125-200 cm</t>
  </si>
  <si>
    <t>habr obecný (Carpinus betulus), špičák 125-200 cm</t>
  </si>
  <si>
    <t>jilm habrolistý (Ulmus minor), špičák 125-200 cm</t>
  </si>
  <si>
    <t>bříza bělokorá (Betula pendula), špičák 125-200 cm</t>
  </si>
  <si>
    <t>topol osika (Populus tremula), špičák 125-200 cm</t>
  </si>
  <si>
    <t>dub zimní (Quercus petraea), špičák 125-200 cm</t>
  </si>
  <si>
    <t>jeřáb ptačí (Sorbus aucuparia), špičák 125-200 cm</t>
  </si>
  <si>
    <t>jeřáb břek (Sorbus torminalis), odrostek 121-250 cm</t>
  </si>
  <si>
    <t>C-998231311-0</t>
  </si>
  <si>
    <t>PRESUN HMOT PRO SADOVNICKÉ ÚPRAVY</t>
  </si>
  <si>
    <t>T</t>
  </si>
  <si>
    <t>oddíl 5</t>
  </si>
  <si>
    <t>Výsadba PK ovocný polokmen</t>
  </si>
  <si>
    <t>C-183101114-0</t>
  </si>
  <si>
    <t>JAMKY ROVINA BEZ VÝMENY PŮDY 0,125 M3</t>
  </si>
  <si>
    <t>HYDROGEL (8 g/KS)</t>
  </si>
  <si>
    <t>ZÁSOBNÍ POMALU ROZPUSTNÉ HNOJIVO - 5 ks tablet/strom</t>
  </si>
  <si>
    <t>KOTVENI DŘEVIN KULY DO 2M - JEDNÍM KŮLEM</t>
  </si>
  <si>
    <t>H-61491113-1</t>
  </si>
  <si>
    <t>KŮL ZAHRADNICKY FREZOVANY D 7 V 200CM</t>
  </si>
  <si>
    <t>UVAZOVY MATERIÁL, BAVLNA - 0,5 m/strom</t>
  </si>
  <si>
    <t xml:space="preserve">RÁKOSOVÁ ROHOŽ, 0,3 m/strom </t>
  </si>
  <si>
    <t>OCHRANA DŘEVIN CHRANIC PLETIVO ROVINA - 1 m/strom</t>
  </si>
  <si>
    <t xml:space="preserve">INDIVIDUÁLNÍ OCHRANA - pletivo svař. pozink.120 cm </t>
  </si>
  <si>
    <t>ZALITI ROSTLIN VODOU PL PRES 20M2</t>
  </si>
  <si>
    <t>DOVOZ VODY PRO ZÁLIVKU ROSTL DO 6KM</t>
  </si>
  <si>
    <t>SADEBNÍ MATERIÁL</t>
  </si>
  <si>
    <t>jabloň domácí (Malus domestica), PK ovocný polokmen</t>
  </si>
  <si>
    <t>hrušeň obecná (Pyrus communis), PK ovocný polokmen</t>
  </si>
  <si>
    <t>třešeň ptačí - ovocná (Prunus avium), PK polokmen</t>
  </si>
  <si>
    <t>slivoň švestka (Prunus domestica), PK polokmen</t>
  </si>
  <si>
    <t>jeřáb oskeruše (Sorbus domestica), PK polokmen</t>
  </si>
  <si>
    <t>oddíl 61</t>
  </si>
  <si>
    <t>Ostranění nevhodných dřevin</t>
  </si>
  <si>
    <t>ZE10c</t>
  </si>
  <si>
    <t>Odstranění nevhodných dřevin bez odstranění pařezu</t>
  </si>
  <si>
    <t>Jednorázová základní částka</t>
  </si>
  <si>
    <t>oddíl 62</t>
  </si>
  <si>
    <t>Výsadba keřů</t>
  </si>
  <si>
    <t>C-183101113-0</t>
  </si>
  <si>
    <t>JAMKY ROVINA BEZ VÝMENY PŮDY 0,05 M3</t>
  </si>
  <si>
    <t>HYDROGEL (5 g/KS)</t>
  </si>
  <si>
    <t>ZÁSOBNÍ POMALUROZPUSTNÉ HNOJIVO - 3 ks tablet/ks</t>
  </si>
  <si>
    <t>C-184004723-0</t>
  </si>
  <si>
    <t>VYSAD SAZENIC KEŘU V 60- D 50 HL 50CM</t>
  </si>
  <si>
    <t>Mulčování keřových segmentů - 6 x (5 x 1,5m)</t>
  </si>
  <si>
    <t>MULČOVANÍ ROSTLIN V ROVINĚ  celoplošné mulčování oplocenek</t>
  </si>
  <si>
    <t>H-10391100-1</t>
  </si>
  <si>
    <t xml:space="preserve">MULČOVACÍ MATERIÁL VL, </t>
  </si>
  <si>
    <t>kalina obecná (Viburnum opulus), KK keř 40-60 cm</t>
  </si>
  <si>
    <t>ptačí zob obecný (Ligustrum vulgare), KK keř 40-60 cm</t>
  </si>
  <si>
    <t>hloh jednosemenný (Crataegus monogyna), KK keř 40-60 cm</t>
  </si>
  <si>
    <t>líska obecná (Corylus avellana), KK keř 40-60 cm</t>
  </si>
  <si>
    <t>Oplocenka keřová - celkem 6 ks, rozměry 5x1xm</t>
  </si>
  <si>
    <t>KUL DUBOVÝ 200 CM (doporučení min. 200 x 3 x 5,5 cm)</t>
  </si>
  <si>
    <t>oddíl 64</t>
  </si>
  <si>
    <t xml:space="preserve">Následná péče o výsadby se zálivkou - po dobu 3 let </t>
  </si>
  <si>
    <t>* zálivka včetně dopravy vody, běžně 6x ročně, výchovný řez, kontrola, doplnění nebo odstranění kotvících a ochranných prvků, vyžínání porostu kolem sazenic</t>
  </si>
  <si>
    <t>1. Rok následné péče</t>
  </si>
  <si>
    <t>JEDNOTLIVÉ STROMY</t>
  </si>
  <si>
    <t>KEŘE V ZÁPOJI</t>
  </si>
  <si>
    <t>jednorázová částka za provedení činnosti během jednoho roku</t>
  </si>
  <si>
    <t>2. Rok následné péče</t>
  </si>
  <si>
    <t>3. Rok následné péče</t>
  </si>
  <si>
    <t>Základní rozpočtové náklady stav. objektu celkem (bez DPH) :</t>
  </si>
  <si>
    <t>REKAPITULACE ROZPOČTU</t>
  </si>
  <si>
    <t>Oddíl</t>
  </si>
  <si>
    <t>Název oddílu / řemeslného oboru</t>
  </si>
  <si>
    <t>CENA BEZ DPH</t>
  </si>
  <si>
    <t>Celkem</t>
  </si>
  <si>
    <t>HSV CELKEM</t>
  </si>
  <si>
    <t>Základní rozpočtové náklady stavebního objektu celkem</t>
  </si>
  <si>
    <t>KRYCÍ LIST ROZPOČTU</t>
  </si>
  <si>
    <t>Kód objektu:</t>
  </si>
  <si>
    <t>Název objektu:</t>
  </si>
  <si>
    <t>JKSO:</t>
  </si>
  <si>
    <t>Cenová úroveň:</t>
  </si>
  <si>
    <t>SO-03</t>
  </si>
  <si>
    <t>LBC Přední Pastviska - Bílany</t>
  </si>
  <si>
    <t/>
  </si>
  <si>
    <t>2026/I</t>
  </si>
  <si>
    <t>Kód stavby:</t>
  </si>
  <si>
    <t>Název stavby:</t>
  </si>
  <si>
    <t>SKP:</t>
  </si>
  <si>
    <t>Účelová M.J:</t>
  </si>
  <si>
    <t>Projektant:</t>
  </si>
  <si>
    <t>Objednatel:</t>
  </si>
  <si>
    <t>Počet listů:</t>
  </si>
  <si>
    <t>Zpracovatel:</t>
  </si>
  <si>
    <t>Paměť krajiny- projekce, s.r.o, Všetičkova 615/5, 602 00 Brno</t>
  </si>
  <si>
    <t>Město Kroměříž</t>
  </si>
  <si>
    <t>Ing. Jakub Marek</t>
  </si>
  <si>
    <t>Počet účel. měrných jednotek:</t>
  </si>
  <si>
    <t>Náklady na měrnou jednotku:</t>
  </si>
  <si>
    <t>Zakázkové čís.:</t>
  </si>
  <si>
    <t>Zhotovitel:</t>
  </si>
  <si>
    <t>ROZPOČTOVÉ NÁKLADY</t>
  </si>
  <si>
    <t>Základní rozpočtové náklady (ZRN)</t>
  </si>
  <si>
    <t>Vedlejší rozpočtové náklady (VRN)</t>
  </si>
  <si>
    <t>Dodávka celkem</t>
  </si>
  <si>
    <t>Montáž celkem</t>
  </si>
  <si>
    <t>Z</t>
  </si>
  <si>
    <t>HSV celkem</t>
  </si>
  <si>
    <t>PSV celkem</t>
  </si>
  <si>
    <t>N</t>
  </si>
  <si>
    <t>Instalace</t>
  </si>
  <si>
    <t>:</t>
  </si>
  <si>
    <t>Montáže</t>
  </si>
  <si>
    <t>ZRN celkem</t>
  </si>
  <si>
    <t>I: Projektové práce</t>
  </si>
  <si>
    <t>II: Technologie</t>
  </si>
  <si>
    <t>VII: Mobiliář</t>
  </si>
  <si>
    <t>ZRN+I+II+VII</t>
  </si>
  <si>
    <t>Geodetické zaměření</t>
  </si>
  <si>
    <t>%</t>
  </si>
  <si>
    <t>Oborová přirážka</t>
  </si>
  <si>
    <t>Přesun stavebních kapacit</t>
  </si>
  <si>
    <t>Mimostaveništní doprava</t>
  </si>
  <si>
    <t>Zařízení staveniště</t>
  </si>
  <si>
    <t>Provoz investora</t>
  </si>
  <si>
    <t>Kompletační činnost</t>
  </si>
  <si>
    <t>Ostatní VRN</t>
  </si>
  <si>
    <t>Rezerva</t>
  </si>
  <si>
    <t>Ostatní rozpočtové náklady (ORN)</t>
  </si>
  <si>
    <t>Doplňkové rozpočtové náklady (DRN)</t>
  </si>
  <si>
    <t>VRN celkem</t>
  </si>
  <si>
    <t>ORN celkem</t>
  </si>
  <si>
    <t>DRN celkem</t>
  </si>
  <si>
    <t>Náklady celkem</t>
  </si>
  <si>
    <t>Vypracoval</t>
  </si>
  <si>
    <t>Za zhotovitele</t>
  </si>
  <si>
    <t>Za objednatele</t>
  </si>
  <si>
    <t>Jméno:</t>
  </si>
  <si>
    <t>Datum:</t>
  </si>
  <si>
    <t>Podpis:</t>
  </si>
  <si>
    <t>Základ pro DPH</t>
  </si>
  <si>
    <t>%  činí :</t>
  </si>
  <si>
    <t>Kč</t>
  </si>
  <si>
    <t>DPH</t>
  </si>
  <si>
    <t>CENA ZA OBJEKT CELKEM VČETNĚ DPH:</t>
  </si>
  <si>
    <t>Poznámky:</t>
  </si>
  <si>
    <t>REKAPITULACE OBJEKTŮ STAVBY</t>
  </si>
  <si>
    <t xml:space="preserve">Kód stavby : </t>
  </si>
  <si>
    <t xml:space="preserve">Název stavby : </t>
  </si>
  <si>
    <t xml:space="preserve">Datum: </t>
  </si>
  <si>
    <t>2/2026</t>
  </si>
  <si>
    <t>Místo stavby:</t>
  </si>
  <si>
    <t>k.ú. Bílany</t>
  </si>
  <si>
    <t>NÁKLADY ZA JEDNOTLIVÉ STAVEBNÍ OBJEKTY</t>
  </si>
  <si>
    <t>Kód objektu</t>
  </si>
  <si>
    <t>Název objektu</t>
  </si>
  <si>
    <t>JKSO</t>
  </si>
  <si>
    <t>Cena bez DPH
(Kč)</t>
  </si>
  <si>
    <t>Cena s DPH
(Kč)</t>
  </si>
  <si>
    <t>CENA ZA STAVBU CELKEM</t>
  </si>
  <si>
    <t>SOUHRNNÝ LIST STAVBY</t>
  </si>
  <si>
    <t xml:space="preserve">Místo stavby: </t>
  </si>
  <si>
    <t xml:space="preserve">Projektant : </t>
  </si>
  <si>
    <t xml:space="preserve">IČO : </t>
  </si>
  <si>
    <t xml:space="preserve">DIČ : </t>
  </si>
  <si>
    <t xml:space="preserve">Objednatel : </t>
  </si>
  <si>
    <t xml:space="preserve">Zpracovatel : </t>
  </si>
  <si>
    <t xml:space="preserve">Zhotovitel : </t>
  </si>
  <si>
    <t>Průzkumné, geodetické a projektové práce + Technologie + Mobiliář</t>
  </si>
  <si>
    <t>Cena bez DPH</t>
  </si>
  <si>
    <t>21% činí :</t>
  </si>
  <si>
    <t>15% činí :</t>
  </si>
  <si>
    <t>CENA CELKEM VČETNĚ DPH:</t>
  </si>
  <si>
    <t>Datum, razítko, podpis</t>
  </si>
  <si>
    <t>ROZPOČET STAVBY</t>
  </si>
  <si>
    <t>Stupeň projektové dokumentace:</t>
  </si>
  <si>
    <t>Celkový počet listů: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</si>
</sst>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"/>
  </numFmts>
  <fonts count="11" x14ac:knownFonts="1">
    <font>
      <sz val="10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7"/>
      <color indexed="8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0" fillId="0" borderId="0" xfId="0" applyAlignment="1"/>
    <xf numFmtId="0" fontId="0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/>
    <xf numFmtId="0" fontId="1" fillId="2" borderId="20" xfId="0" applyFont="1" applyFill="1" applyBorder="1" applyAlignment="1">
      <alignment horizontal="center"/>
    </xf>
    <xf numFmtId="0" fontId="1" fillId="0" borderId="22" xfId="0" applyFont="1" applyBorder="1" applyAlignment="1">
      <alignment horizontal="center" vertical="center"/>
    </xf>
    <xf numFmtId="0" fontId="0" fillId="0" borderId="23" xfId="0" applyBorder="1" applyAlignment="1"/>
    <xf numFmtId="0" fontId="1" fillId="0" borderId="24" xfId="0" applyFont="1" applyBorder="1" applyAlignment="1">
      <alignment horizontal="center" vertical="center"/>
    </xf>
    <xf numFmtId="0" fontId="0" fillId="0" borderId="1" xfId="0" applyBorder="1" applyAlignment="1"/>
    <xf numFmtId="0" fontId="1" fillId="0" borderId="27" xfId="0" applyFont="1" applyBorder="1" applyAlignment="1">
      <alignment horizontal="center" vertical="center"/>
    </xf>
    <xf numFmtId="0" fontId="1" fillId="2" borderId="26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2" borderId="28" xfId="0" applyFont="1" applyFill="1" applyBorder="1" applyAlignment="1">
      <alignment horizontal="center"/>
    </xf>
    <xf numFmtId="0" fontId="1" fillId="0" borderId="2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2" borderId="32" xfId="0" applyFont="1" applyFill="1" applyBorder="1" applyAlignment="1">
      <alignment horizontal="center"/>
    </xf>
    <xf numFmtId="0" fontId="0" fillId="0" borderId="9" xfId="0" applyBorder="1" applyAlignment="1"/>
    <xf numFmtId="0" fontId="0" fillId="0" borderId="10" xfId="0" applyBorder="1" applyAlignment="1"/>
    <xf numFmtId="0" fontId="1" fillId="0" borderId="35" xfId="0" applyFont="1" applyBorder="1" applyAlignment="1">
      <alignment horizontal="center" vertical="center"/>
    </xf>
    <xf numFmtId="0" fontId="1" fillId="2" borderId="36" xfId="0" applyFont="1" applyFill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0" borderId="3" xfId="0" applyFont="1" applyBorder="1"/>
    <xf numFmtId="0" fontId="5" fillId="0" borderId="5" xfId="0" applyFont="1" applyBorder="1"/>
    <xf numFmtId="0" fontId="5" fillId="0" borderId="3" xfId="0" applyFont="1" applyBorder="1" applyAlignment="1">
      <alignment vertical="center"/>
    </xf>
    <xf numFmtId="0" fontId="5" fillId="0" borderId="38" xfId="0" applyFont="1" applyBorder="1"/>
    <xf numFmtId="0" fontId="5" fillId="0" borderId="39" xfId="0" applyFont="1" applyBorder="1"/>
    <xf numFmtId="0" fontId="5" fillId="0" borderId="41" xfId="0" applyFont="1" applyBorder="1"/>
    <xf numFmtId="0" fontId="5" fillId="0" borderId="42" xfId="0" applyFont="1" applyBorder="1"/>
    <xf numFmtId="0" fontId="0" fillId="0" borderId="1" xfId="0" applyBorder="1"/>
    <xf numFmtId="0" fontId="5" fillId="0" borderId="1" xfId="0" applyFont="1" applyBorder="1"/>
    <xf numFmtId="0" fontId="5" fillId="0" borderId="29" xfId="0" applyFont="1" applyBorder="1"/>
    <xf numFmtId="0" fontId="5" fillId="0" borderId="24" xfId="0" applyFont="1" applyBorder="1"/>
    <xf numFmtId="0" fontId="5" fillId="0" borderId="29" xfId="0" applyFont="1" applyBorder="1" applyAlignment="1">
      <alignment horizontal="right" vertical="center"/>
    </xf>
    <xf numFmtId="0" fontId="5" fillId="0" borderId="29" xfId="0" applyFont="1" applyBorder="1" applyAlignment="1">
      <alignment horizontal="left" vertical="center"/>
    </xf>
    <xf numFmtId="0" fontId="5" fillId="0" borderId="27" xfId="0" applyFont="1" applyBorder="1"/>
    <xf numFmtId="0" fontId="5" fillId="0" borderId="43" xfId="0" applyFont="1" applyBorder="1"/>
    <xf numFmtId="0" fontId="5" fillId="0" borderId="33" xfId="0" applyFont="1" applyBorder="1"/>
    <xf numFmtId="0" fontId="5" fillId="0" borderId="44" xfId="0" applyFont="1" applyBorder="1"/>
    <xf numFmtId="0" fontId="1" fillId="0" borderId="6" xfId="0" applyFont="1" applyBorder="1" applyAlignment="1">
      <alignment vertical="center"/>
    </xf>
    <xf numFmtId="0" fontId="1" fillId="0" borderId="6" xfId="0" applyFont="1" applyBorder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45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165" fontId="1" fillId="0" borderId="47" xfId="0" applyNumberFormat="1" applyFont="1" applyBorder="1" applyAlignment="1">
      <alignment vertical="center"/>
    </xf>
    <xf numFmtId="0" fontId="1" fillId="0" borderId="47" xfId="0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0" fontId="5" fillId="2" borderId="6" xfId="0" applyFont="1" applyFill="1" applyBorder="1"/>
    <xf numFmtId="0" fontId="5" fillId="2" borderId="4" xfId="0" applyFont="1" applyFill="1" applyBorder="1"/>
    <xf numFmtId="0" fontId="5" fillId="2" borderId="4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49" xfId="0" applyFont="1" applyFill="1" applyBorder="1"/>
    <xf numFmtId="0" fontId="5" fillId="2" borderId="50" xfId="0" applyFont="1" applyFill="1" applyBorder="1"/>
    <xf numFmtId="164" fontId="5" fillId="2" borderId="46" xfId="0" applyNumberFormat="1" applyFont="1" applyFill="1" applyBorder="1" applyAlignment="1">
      <alignment vertical="center"/>
    </xf>
    <xf numFmtId="165" fontId="5" fillId="2" borderId="47" xfId="0" applyNumberFormat="1" applyFont="1" applyFill="1" applyBorder="1" applyAlignment="1">
      <alignment vertical="center"/>
    </xf>
    <xf numFmtId="0" fontId="5" fillId="2" borderId="11" xfId="0" applyFont="1" applyFill="1" applyBorder="1"/>
    <xf numFmtId="0" fontId="5" fillId="2" borderId="51" xfId="0" applyFont="1" applyFill="1" applyBorder="1" applyAlignment="1">
      <alignment horizontal="right" vertical="center"/>
    </xf>
    <xf numFmtId="0" fontId="5" fillId="2" borderId="51" xfId="0" applyFont="1" applyFill="1" applyBorder="1" applyAlignment="1">
      <alignment horizontal="left" vertical="center"/>
    </xf>
    <xf numFmtId="0" fontId="5" fillId="2" borderId="51" xfId="0" applyFont="1" applyFill="1" applyBorder="1"/>
    <xf numFmtId="0" fontId="5" fillId="2" borderId="52" xfId="0" applyFont="1" applyFill="1" applyBorder="1"/>
    <xf numFmtId="164" fontId="5" fillId="2" borderId="53" xfId="0" applyNumberFormat="1" applyFont="1" applyFill="1" applyBorder="1" applyAlignment="1">
      <alignment vertical="center"/>
    </xf>
    <xf numFmtId="0" fontId="5" fillId="2" borderId="54" xfId="0" applyFont="1" applyFill="1" applyBorder="1"/>
    <xf numFmtId="164" fontId="5" fillId="2" borderId="12" xfId="0" applyNumberFormat="1" applyFont="1" applyFill="1" applyBorder="1" applyAlignment="1">
      <alignment vertical="center"/>
    </xf>
    <xf numFmtId="165" fontId="5" fillId="2" borderId="55" xfId="0" applyNumberFormat="1" applyFont="1" applyFill="1" applyBorder="1" applyAlignment="1">
      <alignment vertical="center"/>
    </xf>
    <xf numFmtId="164" fontId="5" fillId="2" borderId="0" xfId="0" applyNumberFormat="1" applyFont="1" applyFill="1" applyBorder="1" applyAlignment="1">
      <alignment vertical="center"/>
    </xf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56" xfId="0" applyBorder="1"/>
    <xf numFmtId="0" fontId="0" fillId="0" borderId="29" xfId="0" applyBorder="1"/>
    <xf numFmtId="0" fontId="5" fillId="2" borderId="59" xfId="0" applyFont="1" applyFill="1" applyBorder="1"/>
    <xf numFmtId="0" fontId="5" fillId="2" borderId="60" xfId="0" applyFont="1" applyFill="1" applyBorder="1"/>
    <xf numFmtId="0" fontId="5" fillId="2" borderId="61" xfId="0" applyFont="1" applyFill="1" applyBorder="1"/>
    <xf numFmtId="0" fontId="5" fillId="2" borderId="61" xfId="0" applyFont="1" applyFill="1" applyBorder="1" applyAlignment="1">
      <alignment vertical="center"/>
    </xf>
    <xf numFmtId="3" fontId="5" fillId="2" borderId="18" xfId="0" applyNumberFormat="1" applyFont="1" applyFill="1" applyBorder="1" applyAlignment="1">
      <alignment horizontal="right" vertical="center"/>
    </xf>
    <xf numFmtId="0" fontId="0" fillId="0" borderId="62" xfId="0" applyBorder="1" applyAlignment="1"/>
    <xf numFmtId="0" fontId="0" fillId="0" borderId="12" xfId="0" applyBorder="1"/>
    <xf numFmtId="0" fontId="1" fillId="0" borderId="37" xfId="0" applyFont="1" applyBorder="1" applyAlignment="1">
      <alignment horizontal="center" vertical="center"/>
    </xf>
    <xf numFmtId="0" fontId="0" fillId="0" borderId="64" xfId="0" applyBorder="1" applyAlignment="1"/>
    <xf numFmtId="0" fontId="1" fillId="0" borderId="40" xfId="0" applyFont="1" applyBorder="1" applyAlignment="1">
      <alignment horizontal="center" vertical="center"/>
    </xf>
    <xf numFmtId="0" fontId="0" fillId="0" borderId="63" xfId="0" applyBorder="1" applyAlignment="1"/>
    <xf numFmtId="0" fontId="1" fillId="0" borderId="57" xfId="0" applyFont="1" applyBorder="1" applyAlignment="1">
      <alignment horizontal="center" vertical="center"/>
    </xf>
    <xf numFmtId="0" fontId="0" fillId="0" borderId="58" xfId="0" applyBorder="1" applyAlignment="1"/>
    <xf numFmtId="0" fontId="1" fillId="0" borderId="15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4" fillId="0" borderId="57" xfId="0" applyFont="1" applyBorder="1"/>
    <xf numFmtId="0" fontId="4" fillId="0" borderId="65" xfId="0" applyFont="1" applyBorder="1"/>
    <xf numFmtId="0" fontId="5" fillId="0" borderId="57" xfId="0" applyFont="1" applyBorder="1" applyAlignment="1">
      <alignment horizontal="left" vertical="center"/>
    </xf>
    <xf numFmtId="0" fontId="5" fillId="0" borderId="24" xfId="0" applyFont="1" applyBorder="1" applyAlignment="1">
      <alignment horizontal="right" vertical="center"/>
    </xf>
    <xf numFmtId="3" fontId="4" fillId="0" borderId="29" xfId="0" applyNumberFormat="1" applyFont="1" applyBorder="1" applyAlignment="1">
      <alignment vertical="center"/>
    </xf>
    <xf numFmtId="3" fontId="5" fillId="0" borderId="34" xfId="0" applyNumberFormat="1" applyFont="1" applyBorder="1" applyAlignment="1">
      <alignment vertical="center"/>
    </xf>
    <xf numFmtId="0" fontId="5" fillId="0" borderId="6" xfId="0" applyFont="1" applyBorder="1" applyAlignment="1">
      <alignment horizontal="right" vertical="center"/>
    </xf>
    <xf numFmtId="0" fontId="5" fillId="0" borderId="4" xfId="0" applyFont="1" applyBorder="1" applyAlignment="1">
      <alignment horizontal="left" vertical="center"/>
    </xf>
    <xf numFmtId="3" fontId="4" fillId="0" borderId="4" xfId="0" applyNumberFormat="1" applyFont="1" applyBorder="1" applyAlignment="1">
      <alignment vertical="center"/>
    </xf>
    <xf numFmtId="3" fontId="5" fillId="0" borderId="67" xfId="0" applyNumberFormat="1" applyFont="1" applyBorder="1" applyAlignment="1">
      <alignment vertical="center"/>
    </xf>
    <xf numFmtId="0" fontId="5" fillId="2" borderId="17" xfId="0" applyFont="1" applyFill="1" applyBorder="1" applyAlignment="1">
      <alignment horizontal="right" vertical="center"/>
    </xf>
    <xf numFmtId="0" fontId="5" fillId="2" borderId="20" xfId="0" applyFont="1" applyFill="1" applyBorder="1" applyAlignment="1">
      <alignment horizontal="left" vertical="center"/>
    </xf>
    <xf numFmtId="3" fontId="5" fillId="2" borderId="20" xfId="0" applyNumberFormat="1" applyFont="1" applyFill="1" applyBorder="1" applyAlignment="1">
      <alignment vertical="center"/>
    </xf>
    <xf numFmtId="3" fontId="5" fillId="2" borderId="72" xfId="0" applyNumberFormat="1" applyFont="1" applyFill="1" applyBorder="1" applyAlignment="1">
      <alignment vertical="center"/>
    </xf>
    <xf numFmtId="0" fontId="4" fillId="2" borderId="21" xfId="0" applyFont="1" applyFill="1" applyBorder="1"/>
    <xf numFmtId="0" fontId="5" fillId="2" borderId="18" xfId="0" applyFont="1" applyFill="1" applyBorder="1" applyAlignment="1">
      <alignment horizontal="left" vertical="center"/>
    </xf>
    <xf numFmtId="3" fontId="5" fillId="2" borderId="18" xfId="0" applyNumberFormat="1" applyFont="1" applyFill="1" applyBorder="1" applyAlignment="1">
      <alignment vertical="center"/>
    </xf>
    <xf numFmtId="3" fontId="5" fillId="2" borderId="74" xfId="0" applyNumberFormat="1" applyFont="1" applyFill="1" applyBorder="1" applyAlignment="1">
      <alignment vertical="center"/>
    </xf>
    <xf numFmtId="0" fontId="7" fillId="0" borderId="0" xfId="0" applyFont="1" applyAlignment="1">
      <alignment horizontal="center"/>
    </xf>
    <xf numFmtId="0" fontId="0" fillId="0" borderId="15" xfId="0" applyBorder="1" applyAlignment="1"/>
    <xf numFmtId="0" fontId="0" fillId="0" borderId="75" xfId="0" applyFont="1" applyBorder="1" applyAlignment="1">
      <alignment horizontal="left" vertical="center"/>
    </xf>
    <xf numFmtId="0" fontId="0" fillId="0" borderId="2" xfId="0" applyBorder="1" applyAlignment="1"/>
    <xf numFmtId="0" fontId="0" fillId="0" borderId="7" xfId="0" applyBorder="1" applyAlignment="1"/>
    <xf numFmtId="0" fontId="0" fillId="0" borderId="3" xfId="0" applyFont="1" applyBorder="1" applyAlignment="1">
      <alignment horizontal="left" vertical="center"/>
    </xf>
    <xf numFmtId="49" fontId="0" fillId="0" borderId="67" xfId="0" applyNumberFormat="1" applyFont="1" applyBorder="1" applyAlignment="1">
      <alignment horizontal="center" vertical="center"/>
    </xf>
    <xf numFmtId="0" fontId="0" fillId="0" borderId="12" xfId="0" applyBorder="1" applyAlignment="1"/>
    <xf numFmtId="0" fontId="0" fillId="0" borderId="76" xfId="0" applyBorder="1" applyAlignment="1"/>
    <xf numFmtId="49" fontId="0" fillId="0" borderId="51" xfId="0" applyNumberFormat="1" applyFont="1" applyBorder="1" applyAlignment="1">
      <alignment horizontal="center" vertical="center"/>
    </xf>
    <xf numFmtId="49" fontId="0" fillId="2" borderId="51" xfId="0" applyNumberFormat="1" applyFont="1" applyFill="1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0" fillId="0" borderId="76" xfId="0" applyBorder="1" applyAlignment="1">
      <alignment wrapText="1"/>
    </xf>
    <xf numFmtId="0" fontId="0" fillId="0" borderId="34" xfId="0" applyFont="1" applyBorder="1" applyAlignment="1">
      <alignment horizontal="left" vertical="center"/>
    </xf>
    <xf numFmtId="0" fontId="0" fillId="0" borderId="56" xfId="0" applyBorder="1" applyAlignment="1"/>
    <xf numFmtId="0" fontId="0" fillId="0" borderId="29" xfId="0" applyFont="1" applyBorder="1" applyAlignment="1">
      <alignment horizontal="left" vertical="center"/>
    </xf>
    <xf numFmtId="0" fontId="0" fillId="0" borderId="69" xfId="0" applyBorder="1" applyAlignment="1"/>
    <xf numFmtId="49" fontId="0" fillId="0" borderId="1" xfId="0" applyNumberFormat="1" applyFont="1" applyBorder="1" applyAlignment="1">
      <alignment horizontal="left" vertical="center"/>
    </xf>
    <xf numFmtId="49" fontId="0" fillId="0" borderId="69" xfId="0" applyNumberFormat="1" applyFont="1" applyBorder="1" applyAlignment="1">
      <alignment horizontal="left" vertical="center"/>
    </xf>
    <xf numFmtId="0" fontId="0" fillId="0" borderId="77" xfId="0" applyBorder="1" applyAlignment="1"/>
    <xf numFmtId="0" fontId="0" fillId="0" borderId="78" xfId="0" applyBorder="1" applyAlignment="1"/>
    <xf numFmtId="0" fontId="0" fillId="0" borderId="79" xfId="0" applyFont="1" applyBorder="1" applyAlignment="1">
      <alignment horizontal="left" vertical="center"/>
    </xf>
    <xf numFmtId="0" fontId="0" fillId="0" borderId="69" xfId="0" applyFont="1" applyBorder="1" applyAlignment="1"/>
    <xf numFmtId="0" fontId="0" fillId="0" borderId="77" xfId="0" applyFont="1" applyBorder="1" applyAlignment="1"/>
    <xf numFmtId="0" fontId="0" fillId="0" borderId="35" xfId="0" applyFont="1" applyBorder="1" applyAlignment="1">
      <alignment vertical="center"/>
    </xf>
    <xf numFmtId="3" fontId="0" fillId="0" borderId="35" xfId="0" applyNumberFormat="1" applyFont="1" applyBorder="1" applyAlignment="1">
      <alignment vertical="center"/>
    </xf>
    <xf numFmtId="49" fontId="0" fillId="0" borderId="69" xfId="0" applyNumberFormat="1" applyFont="1" applyBorder="1" applyAlignment="1">
      <alignment horizontal="right" vertical="center"/>
    </xf>
    <xf numFmtId="0" fontId="0" fillId="0" borderId="70" xfId="0" applyBorder="1" applyAlignment="1"/>
    <xf numFmtId="0" fontId="0" fillId="0" borderId="1" xfId="0" applyFont="1" applyBorder="1" applyAlignment="1"/>
    <xf numFmtId="0" fontId="0" fillId="0" borderId="56" xfId="0" applyFont="1" applyBorder="1" applyAlignment="1"/>
    <xf numFmtId="0" fontId="0" fillId="0" borderId="35" xfId="0" applyBorder="1" applyAlignment="1"/>
    <xf numFmtId="49" fontId="0" fillId="0" borderId="19" xfId="0" applyNumberFormat="1" applyFont="1" applyBorder="1" applyAlignment="1">
      <alignment horizontal="left" vertical="center"/>
    </xf>
    <xf numFmtId="0" fontId="0" fillId="0" borderId="16" xfId="0" applyBorder="1" applyAlignment="1"/>
    <xf numFmtId="0" fontId="0" fillId="0" borderId="61" xfId="0" applyBorder="1" applyAlignment="1"/>
    <xf numFmtId="0" fontId="0" fillId="0" borderId="51" xfId="0" applyBorder="1"/>
    <xf numFmtId="0" fontId="0" fillId="0" borderId="0" xfId="0" applyAlignment="1">
      <alignment vertical="center"/>
    </xf>
    <xf numFmtId="0" fontId="0" fillId="0" borderId="56" xfId="0" applyBorder="1" applyAlignment="1">
      <alignment vertical="center"/>
    </xf>
    <xf numFmtId="3" fontId="0" fillId="0" borderId="79" xfId="0" applyNumberFormat="1" applyFont="1" applyBorder="1" applyAlignment="1">
      <alignment horizontal="right" vertical="center"/>
    </xf>
    <xf numFmtId="0" fontId="0" fillId="0" borderId="69" xfId="0" applyFont="1" applyBorder="1" applyAlignment="1">
      <alignment vertical="center"/>
    </xf>
    <xf numFmtId="0" fontId="0" fillId="0" borderId="79" xfId="0" applyFont="1" applyBorder="1" applyAlignment="1">
      <alignment vertical="center"/>
    </xf>
    <xf numFmtId="0" fontId="0" fillId="0" borderId="69" xfId="0" applyFont="1" applyBorder="1" applyAlignment="1">
      <alignment vertical="center"/>
    </xf>
    <xf numFmtId="0" fontId="0" fillId="0" borderId="69" xfId="0" applyBorder="1" applyAlignment="1">
      <alignment vertical="center"/>
    </xf>
    <xf numFmtId="0" fontId="0" fillId="0" borderId="77" xfId="0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4" fontId="0" fillId="0" borderId="79" xfId="0" applyNumberFormat="1" applyFont="1" applyBorder="1" applyAlignment="1">
      <alignment horizontal="right" vertical="center"/>
    </xf>
    <xf numFmtId="0" fontId="0" fillId="0" borderId="69" xfId="0" applyFont="1" applyBorder="1" applyAlignment="1">
      <alignment horizontal="center" vertical="center"/>
    </xf>
    <xf numFmtId="0" fontId="0" fillId="0" borderId="77" xfId="0" applyFont="1" applyBorder="1" applyAlignment="1">
      <alignment vertical="center"/>
    </xf>
    <xf numFmtId="4" fontId="0" fillId="0" borderId="29" xfId="0" applyNumberFormat="1" applyFont="1" applyBorder="1" applyAlignment="1">
      <alignment horizontal="right" vertical="center"/>
    </xf>
    <xf numFmtId="0" fontId="0" fillId="0" borderId="1" xfId="0" applyFont="1" applyBorder="1" applyAlignment="1">
      <alignment horizontal="center" vertical="center"/>
    </xf>
    <xf numFmtId="3" fontId="0" fillId="0" borderId="29" xfId="0" applyNumberFormat="1" applyFont="1" applyBorder="1" applyAlignment="1">
      <alignment horizontal="right" vertical="center"/>
    </xf>
    <xf numFmtId="0" fontId="0" fillId="0" borderId="56" xfId="0" applyFont="1" applyBorder="1" applyAlignment="1">
      <alignment vertical="center"/>
    </xf>
    <xf numFmtId="0" fontId="0" fillId="0" borderId="23" xfId="0" applyFont="1" applyBorder="1" applyAlignment="1"/>
    <xf numFmtId="0" fontId="0" fillId="0" borderId="2" xfId="0" applyBorder="1" applyAlignment="1">
      <alignment vertical="center"/>
    </xf>
    <xf numFmtId="0" fontId="0" fillId="0" borderId="7" xfId="0" applyBorder="1" applyAlignment="1">
      <alignment vertical="center"/>
    </xf>
    <xf numFmtId="3" fontId="3" fillId="0" borderId="3" xfId="0" applyNumberFormat="1" applyFont="1" applyBorder="1" applyAlignment="1">
      <alignment horizontal="right" vertical="center"/>
    </xf>
    <xf numFmtId="0" fontId="0" fillId="0" borderId="29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49" fontId="0" fillId="2" borderId="11" xfId="0" applyNumberFormat="1" applyFont="1" applyFill="1" applyBorder="1" applyAlignment="1">
      <alignment horizontal="center" vertical="center"/>
    </xf>
    <xf numFmtId="0" fontId="0" fillId="0" borderId="24" xfId="0" applyFont="1" applyBorder="1" applyAlignment="1">
      <alignment horizontal="left" vertical="center"/>
    </xf>
    <xf numFmtId="0" fontId="0" fillId="0" borderId="68" xfId="0" applyFont="1" applyBorder="1" applyAlignment="1">
      <alignment horizontal="left" vertical="center"/>
    </xf>
    <xf numFmtId="49" fontId="0" fillId="0" borderId="14" xfId="0" applyNumberFormat="1" applyFont="1" applyBorder="1" applyAlignment="1">
      <alignment horizontal="left" vertical="center"/>
    </xf>
    <xf numFmtId="0" fontId="8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5" xfId="0" applyBorder="1" applyAlignment="1">
      <alignment vertical="center"/>
    </xf>
    <xf numFmtId="0" fontId="0" fillId="0" borderId="80" xfId="0" applyBorder="1" applyAlignment="1"/>
    <xf numFmtId="0" fontId="0" fillId="0" borderId="68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0" fillId="0" borderId="2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3" fontId="0" fillId="0" borderId="82" xfId="0" applyNumberFormat="1" applyFont="1" applyBorder="1" applyAlignment="1">
      <alignment horizontal="right" vertical="center"/>
    </xf>
    <xf numFmtId="3" fontId="0" fillId="0" borderId="83" xfId="0" applyNumberFormat="1" applyFont="1" applyBorder="1" applyAlignment="1">
      <alignment horizontal="right" vertical="center"/>
    </xf>
    <xf numFmtId="0" fontId="0" fillId="0" borderId="84" xfId="0" applyBorder="1" applyAlignment="1"/>
    <xf numFmtId="0" fontId="0" fillId="0" borderId="84" xfId="0" applyFont="1" applyBorder="1" applyAlignment="1"/>
    <xf numFmtId="0" fontId="3" fillId="0" borderId="86" xfId="0" applyFont="1" applyBorder="1" applyAlignment="1">
      <alignment horizontal="center" vertical="center"/>
    </xf>
    <xf numFmtId="0" fontId="0" fillId="0" borderId="87" xfId="0" applyBorder="1" applyAlignment="1"/>
    <xf numFmtId="0" fontId="0" fillId="0" borderId="90" xfId="0" applyBorder="1" applyAlignment="1"/>
    <xf numFmtId="0" fontId="3" fillId="0" borderId="88" xfId="0" applyFont="1" applyBorder="1" applyAlignment="1">
      <alignment horizontal="center" vertical="center"/>
    </xf>
    <xf numFmtId="0" fontId="0" fillId="0" borderId="89" xfId="0" applyBorder="1" applyAlignment="1"/>
    <xf numFmtId="49" fontId="0" fillId="0" borderId="24" xfId="0" applyNumberFormat="1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81" xfId="0" applyBorder="1" applyAlignment="1"/>
    <xf numFmtId="0" fontId="0" fillId="0" borderId="6" xfId="0" applyFont="1" applyBorder="1" applyAlignment="1">
      <alignment vertical="center"/>
    </xf>
    <xf numFmtId="0" fontId="0" fillId="0" borderId="8" xfId="0" applyBorder="1" applyAlignment="1"/>
    <xf numFmtId="0" fontId="0" fillId="0" borderId="85" xfId="0" applyBorder="1" applyAlignment="1"/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85" xfId="0" applyBorder="1" applyAlignment="1">
      <alignment vertical="center"/>
    </xf>
    <xf numFmtId="0" fontId="0" fillId="0" borderId="66" xfId="0" applyBorder="1" applyAlignment="1"/>
    <xf numFmtId="0" fontId="0" fillId="0" borderId="22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66" xfId="0" applyBorder="1" applyAlignment="1">
      <alignment vertical="center"/>
    </xf>
    <xf numFmtId="0" fontId="0" fillId="0" borderId="23" xfId="0" applyFont="1" applyBorder="1" applyAlignment="1">
      <alignment vertical="center"/>
    </xf>
    <xf numFmtId="0" fontId="0" fillId="0" borderId="84" xfId="0" applyFont="1" applyBorder="1" applyAlignment="1">
      <alignment vertical="center"/>
    </xf>
    <xf numFmtId="164" fontId="0" fillId="0" borderId="57" xfId="0" applyNumberFormat="1" applyFont="1" applyBorder="1" applyAlignment="1">
      <alignment horizontal="right" vertical="center"/>
    </xf>
    <xf numFmtId="0" fontId="0" fillId="0" borderId="68" xfId="0" applyFont="1" applyBorder="1" applyAlignment="1"/>
    <xf numFmtId="0" fontId="0" fillId="0" borderId="91" xfId="0" applyFont="1" applyBorder="1" applyAlignment="1">
      <alignment vertical="center"/>
    </xf>
    <xf numFmtId="164" fontId="0" fillId="0" borderId="79" xfId="0" applyNumberFormat="1" applyFont="1" applyBorder="1" applyAlignment="1">
      <alignment horizontal="right" vertical="center"/>
    </xf>
    <xf numFmtId="0" fontId="0" fillId="0" borderId="69" xfId="0" applyBorder="1" applyAlignment="1">
      <alignment horizontal="right" vertical="center"/>
    </xf>
    <xf numFmtId="3" fontId="0" fillId="0" borderId="57" xfId="0" applyNumberFormat="1" applyFont="1" applyBorder="1" applyAlignment="1">
      <alignment horizontal="right" vertical="center"/>
    </xf>
    <xf numFmtId="0" fontId="0" fillId="0" borderId="71" xfId="0" applyBorder="1" applyAlignment="1"/>
    <xf numFmtId="49" fontId="9" fillId="2" borderId="17" xfId="0" applyNumberFormat="1" applyFont="1" applyFill="1" applyBorder="1" applyAlignment="1">
      <alignment horizontal="left" vertical="center"/>
    </xf>
    <xf numFmtId="0" fontId="9" fillId="0" borderId="71" xfId="0" applyFont="1" applyBorder="1" applyAlignment="1"/>
    <xf numFmtId="0" fontId="9" fillId="0" borderId="0" xfId="0" applyFont="1"/>
    <xf numFmtId="3" fontId="9" fillId="2" borderId="71" xfId="0" applyNumberFormat="1" applyFont="1" applyFill="1" applyBorder="1" applyAlignment="1">
      <alignment horizontal="right" vertical="center"/>
    </xf>
    <xf numFmtId="0" fontId="9" fillId="2" borderId="92" xfId="0" applyFont="1" applyFill="1" applyBorder="1" applyAlignment="1">
      <alignment horizontal="left" vertical="center"/>
    </xf>
    <xf numFmtId="0" fontId="7" fillId="0" borderId="15" xfId="0" applyFont="1" applyBorder="1" applyAlignment="1">
      <alignment horizontal="center" vertical="center"/>
    </xf>
    <xf numFmtId="0" fontId="0" fillId="0" borderId="37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49" fontId="0" fillId="2" borderId="48" xfId="0" applyNumberFormat="1" applyFont="1" applyFill="1" applyBorder="1" applyAlignment="1">
      <alignment horizontal="center" vertical="center"/>
    </xf>
    <xf numFmtId="49" fontId="0" fillId="2" borderId="4" xfId="0" applyNumberFormat="1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49" fontId="0" fillId="0" borderId="10" xfId="0" applyNumberFormat="1" applyFont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49" fontId="0" fillId="0" borderId="29" xfId="0" applyNumberFormat="1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0" fontId="0" fillId="0" borderId="37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/>
    </xf>
    <xf numFmtId="0" fontId="0" fillId="0" borderId="31" xfId="0" applyFont="1" applyBorder="1" applyAlignment="1">
      <alignment vertical="center" wrapText="1"/>
    </xf>
    <xf numFmtId="0" fontId="0" fillId="0" borderId="56" xfId="0" applyFont="1" applyBorder="1" applyAlignment="1">
      <alignment horizontal="center" vertical="center"/>
    </xf>
    <xf numFmtId="3" fontId="0" fillId="0" borderId="31" xfId="0" applyNumberFormat="1" applyFont="1" applyBorder="1" applyAlignment="1">
      <alignment horizontal="right" vertical="center"/>
    </xf>
    <xf numFmtId="3" fontId="0" fillId="0" borderId="35" xfId="0" applyNumberFormat="1" applyFont="1" applyBorder="1" applyAlignment="1">
      <alignment horizontal="right" vertical="center"/>
    </xf>
    <xf numFmtId="0" fontId="9" fillId="2" borderId="21" xfId="0" applyFont="1" applyFill="1" applyBorder="1" applyAlignment="1">
      <alignment horizontal="left" vertical="center"/>
    </xf>
    <xf numFmtId="0" fontId="0" fillId="0" borderId="73" xfId="0" applyBorder="1" applyAlignment="1"/>
    <xf numFmtId="3" fontId="9" fillId="2" borderId="60" xfId="0" applyNumberFormat="1" applyFont="1" applyFill="1" applyBorder="1" applyAlignment="1">
      <alignment horizontal="right" vertical="center"/>
    </xf>
    <xf numFmtId="3" fontId="9" fillId="2" borderId="62" xfId="0" applyNumberFormat="1" applyFont="1" applyFill="1" applyBorder="1" applyAlignment="1">
      <alignment horizontal="right" vertical="center"/>
    </xf>
    <xf numFmtId="49" fontId="0" fillId="2" borderId="51" xfId="0" applyNumberFormat="1" applyFont="1" applyFill="1" applyBorder="1" applyAlignment="1">
      <alignment vertical="center" wrapText="1"/>
    </xf>
    <xf numFmtId="0" fontId="0" fillId="0" borderId="13" xfId="0" applyBorder="1" applyAlignment="1"/>
    <xf numFmtId="49" fontId="0" fillId="0" borderId="11" xfId="0" applyNumberFormat="1" applyFont="1" applyBorder="1" applyAlignment="1">
      <alignment vertical="center"/>
    </xf>
    <xf numFmtId="49" fontId="0" fillId="0" borderId="12" xfId="0" applyNumberFormat="1" applyFont="1" applyBorder="1" applyAlignment="1">
      <alignment vertical="center"/>
    </xf>
    <xf numFmtId="49" fontId="0" fillId="0" borderId="14" xfId="0" applyNumberFormat="1" applyFont="1" applyBorder="1" applyAlignment="1">
      <alignment vertical="center"/>
    </xf>
    <xf numFmtId="49" fontId="0" fillId="0" borderId="15" xfId="0" applyNumberFormat="1" applyFont="1" applyBorder="1" applyAlignment="1">
      <alignment vertical="center"/>
    </xf>
    <xf numFmtId="49" fontId="0" fillId="0" borderId="9" xfId="0" applyNumberFormat="1" applyFont="1" applyBorder="1" applyAlignment="1">
      <alignment vertical="center"/>
    </xf>
    <xf numFmtId="49" fontId="0" fillId="0" borderId="35" xfId="0" applyNumberFormat="1" applyFont="1" applyBorder="1" applyAlignment="1">
      <alignment vertical="center"/>
    </xf>
    <xf numFmtId="0" fontId="3" fillId="0" borderId="68" xfId="0" applyFont="1" applyBorder="1" applyAlignment="1">
      <alignment vertical="center"/>
    </xf>
    <xf numFmtId="3" fontId="3" fillId="0" borderId="79" xfId="0" applyNumberFormat="1" applyFont="1" applyBorder="1" applyAlignment="1">
      <alignment vertical="center"/>
    </xf>
    <xf numFmtId="0" fontId="3" fillId="0" borderId="69" xfId="0" applyFont="1" applyBorder="1" applyAlignment="1">
      <alignment vertical="center"/>
    </xf>
    <xf numFmtId="0" fontId="0" fillId="0" borderId="56" xfId="0" applyFont="1" applyBorder="1" applyAlignment="1">
      <alignment horizontal="right" vertical="center"/>
    </xf>
    <xf numFmtId="0" fontId="0" fillId="0" borderId="17" xfId="0" applyFont="1" applyBorder="1" applyAlignment="1">
      <alignment vertical="center"/>
    </xf>
    <xf numFmtId="3" fontId="0" fillId="0" borderId="20" xfId="0" applyNumberFormat="1" applyFont="1" applyBorder="1" applyAlignment="1">
      <alignment horizontal="right" vertical="center"/>
    </xf>
    <xf numFmtId="3" fontId="9" fillId="2" borderId="61" xfId="0" applyNumberFormat="1" applyFont="1" applyFill="1" applyBorder="1" applyAlignment="1">
      <alignment horizontal="right" vertical="center"/>
    </xf>
    <xf numFmtId="0" fontId="9" fillId="2" borderId="62" xfId="0" applyFont="1" applyFill="1" applyBorder="1" applyAlignment="1">
      <alignment horizontal="left" vertical="center"/>
    </xf>
    <xf numFmtId="0" fontId="0" fillId="0" borderId="4" xfId="0" applyFont="1" applyBorder="1" applyAlignment="1"/>
    <xf numFmtId="0" fontId="0" fillId="0" borderId="51" xfId="0" applyFont="1" applyBorder="1" applyAlignment="1">
      <alignment horizontal="center" vertical="center"/>
    </xf>
    <xf numFmtId="0" fontId="0" fillId="0" borderId="76" xfId="0" applyFont="1" applyBorder="1" applyAlignment="1"/>
    <xf numFmtId="0" fontId="0" fillId="0" borderId="76" xfId="0" applyBorder="1"/>
    <xf numFmtId="0" fontId="10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</cellXfs>
  <cellStyles count="1">
    <cellStyle name="Normální" xfId="0" builtinId="0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0E0E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A3772-18D8-4F10-99BE-AF01209BDBEF}">
  <dimension ref="A1:I49"/>
  <sheetViews>
    <sheetView tabSelected="1" workbookViewId="0">
      <selection activeCell="A8" sqref="A8:I8"/>
    </sheetView>
  </sheetViews>
  <sheetFormatPr defaultRowHeight="12.75" x14ac:dyDescent="0.2"/>
  <sheetData>
    <row r="1" spans="1:9" ht="12.75" customHeight="1" x14ac:dyDescent="0.2">
      <c r="A1" s="84"/>
      <c r="B1" s="38"/>
      <c r="C1" s="38"/>
      <c r="D1" s="38"/>
      <c r="E1" s="38"/>
      <c r="F1" s="38"/>
      <c r="G1" s="38"/>
      <c r="H1" s="38"/>
      <c r="I1" s="83"/>
    </row>
    <row r="2" spans="1:9" ht="12.75" customHeight="1" x14ac:dyDescent="0.2">
      <c r="A2" s="82"/>
      <c r="I2" s="81"/>
    </row>
    <row r="3" spans="1:9" ht="12.75" customHeight="1" x14ac:dyDescent="0.2">
      <c r="A3" s="82"/>
      <c r="I3" s="81"/>
    </row>
    <row r="4" spans="1:9" ht="12.75" customHeight="1" x14ac:dyDescent="0.2">
      <c r="A4" s="82"/>
      <c r="I4" s="81"/>
    </row>
    <row r="5" spans="1:9" ht="12.75" customHeight="1" x14ac:dyDescent="0.2">
      <c r="A5" s="82"/>
      <c r="I5" s="81"/>
    </row>
    <row r="6" spans="1:9" ht="49.5" customHeight="1" x14ac:dyDescent="0.2">
      <c r="A6" s="277" t="s">
        <v>280</v>
      </c>
      <c r="B6" s="4"/>
      <c r="C6" s="4"/>
      <c r="D6" s="4"/>
      <c r="E6" s="4"/>
      <c r="F6" s="4"/>
      <c r="G6" s="4"/>
      <c r="H6" s="4"/>
      <c r="I6" s="206"/>
    </row>
    <row r="7" spans="1:9" ht="12.75" customHeight="1" x14ac:dyDescent="0.2">
      <c r="A7" s="82"/>
      <c r="I7" s="81"/>
    </row>
    <row r="8" spans="1:9" ht="49.5" customHeight="1" x14ac:dyDescent="0.2">
      <c r="A8" s="278"/>
      <c r="B8" s="4"/>
      <c r="C8" s="4"/>
      <c r="D8" s="4"/>
      <c r="E8" s="4"/>
      <c r="F8" s="4"/>
      <c r="G8" s="4"/>
      <c r="H8" s="4"/>
      <c r="I8" s="206"/>
    </row>
    <row r="9" spans="1:9" ht="12.75" customHeight="1" x14ac:dyDescent="0.2">
      <c r="A9" s="82"/>
      <c r="I9" s="81"/>
    </row>
    <row r="10" spans="1:9" ht="12.75" customHeight="1" x14ac:dyDescent="0.2">
      <c r="A10" s="82"/>
      <c r="I10" s="81"/>
    </row>
    <row r="11" spans="1:9" ht="12.75" customHeight="1" x14ac:dyDescent="0.2">
      <c r="A11" s="82"/>
      <c r="I11" s="81"/>
    </row>
    <row r="12" spans="1:9" ht="12.75" customHeight="1" x14ac:dyDescent="0.2">
      <c r="A12" s="82"/>
      <c r="I12" s="81"/>
    </row>
    <row r="13" spans="1:9" ht="12.75" customHeight="1" x14ac:dyDescent="0.2">
      <c r="A13" s="82"/>
      <c r="I13" s="81"/>
    </row>
    <row r="14" spans="1:9" ht="12.75" customHeight="1" x14ac:dyDescent="0.2">
      <c r="A14" s="82"/>
      <c r="I14" s="81"/>
    </row>
    <row r="15" spans="1:9" ht="12.75" customHeight="1" x14ac:dyDescent="0.2">
      <c r="A15" s="82"/>
      <c r="I15" s="81"/>
    </row>
    <row r="16" spans="1:9" ht="12.75" customHeight="1" x14ac:dyDescent="0.2">
      <c r="A16" s="82"/>
      <c r="I16" s="81"/>
    </row>
    <row r="17" spans="1:9" ht="12.75" customHeight="1" x14ac:dyDescent="0.2">
      <c r="A17" s="82"/>
      <c r="I17" s="81"/>
    </row>
    <row r="18" spans="1:9" ht="12.75" customHeight="1" x14ac:dyDescent="0.2">
      <c r="A18" s="82"/>
      <c r="I18" s="81"/>
    </row>
    <row r="19" spans="1:9" ht="12.75" customHeight="1" x14ac:dyDescent="0.2">
      <c r="A19" s="82"/>
      <c r="I19" s="81"/>
    </row>
    <row r="20" spans="1:9" ht="12.75" customHeight="1" x14ac:dyDescent="0.2">
      <c r="A20" s="82"/>
      <c r="I20" s="81"/>
    </row>
    <row r="21" spans="1:9" ht="12.75" customHeight="1" x14ac:dyDescent="0.2">
      <c r="A21" s="82"/>
      <c r="I21" s="81"/>
    </row>
    <row r="22" spans="1:9" ht="12.75" customHeight="1" x14ac:dyDescent="0.2">
      <c r="A22" s="82"/>
      <c r="I22" s="81"/>
    </row>
    <row r="23" spans="1:9" ht="12.75" customHeight="1" x14ac:dyDescent="0.2">
      <c r="A23" s="82"/>
      <c r="I23" s="81"/>
    </row>
    <row r="24" spans="1:9" ht="12.75" customHeight="1" x14ac:dyDescent="0.2">
      <c r="A24" s="82"/>
      <c r="I24" s="81"/>
    </row>
    <row r="25" spans="1:9" ht="12.75" customHeight="1" x14ac:dyDescent="0.2">
      <c r="A25" s="82"/>
      <c r="I25" s="81"/>
    </row>
    <row r="26" spans="1:9" ht="12.75" customHeight="1" x14ac:dyDescent="0.2">
      <c r="A26" s="82"/>
      <c r="I26" s="81"/>
    </row>
    <row r="27" spans="1:9" ht="12.75" customHeight="1" x14ac:dyDescent="0.2">
      <c r="A27" s="82"/>
      <c r="I27" s="81"/>
    </row>
    <row r="28" spans="1:9" ht="12.75" customHeight="1" x14ac:dyDescent="0.2">
      <c r="A28" s="82"/>
      <c r="I28" s="81"/>
    </row>
    <row r="29" spans="1:9" ht="12.75" customHeight="1" x14ac:dyDescent="0.2">
      <c r="A29" s="82"/>
      <c r="I29" s="81"/>
    </row>
    <row r="30" spans="1:9" ht="12.75" customHeight="1" x14ac:dyDescent="0.2">
      <c r="A30" s="278" t="s">
        <v>281</v>
      </c>
      <c r="B30" s="4"/>
      <c r="C30" s="4"/>
      <c r="D30" s="4"/>
      <c r="E30" s="4"/>
      <c r="F30" s="4"/>
      <c r="G30" s="4"/>
      <c r="H30" s="4"/>
      <c r="I30" s="206"/>
    </row>
    <row r="31" spans="1:9" ht="12.75" customHeight="1" x14ac:dyDescent="0.2">
      <c r="A31" s="82"/>
      <c r="I31" s="81"/>
    </row>
    <row r="32" spans="1:9" ht="12.75" customHeight="1" x14ac:dyDescent="0.2">
      <c r="A32" s="279"/>
      <c r="B32" s="4"/>
      <c r="C32" s="4"/>
      <c r="D32" s="4"/>
      <c r="E32" s="4"/>
      <c r="F32" s="4"/>
      <c r="G32" s="4"/>
      <c r="H32" s="4"/>
      <c r="I32" s="206"/>
    </row>
    <row r="33" spans="1:9" ht="12.75" customHeight="1" x14ac:dyDescent="0.2">
      <c r="A33" s="82"/>
      <c r="I33" s="81"/>
    </row>
    <row r="34" spans="1:9" ht="12.75" customHeight="1" x14ac:dyDescent="0.2">
      <c r="A34" s="82"/>
      <c r="I34" s="81"/>
    </row>
    <row r="35" spans="1:9" ht="12.75" customHeight="1" x14ac:dyDescent="0.2">
      <c r="A35" s="82"/>
      <c r="I35" s="81"/>
    </row>
    <row r="36" spans="1:9" ht="12.75" customHeight="1" x14ac:dyDescent="0.2">
      <c r="A36" s="82"/>
      <c r="I36" s="81"/>
    </row>
    <row r="37" spans="1:9" ht="12.75" customHeight="1" x14ac:dyDescent="0.2">
      <c r="A37" s="82"/>
      <c r="I37" s="81"/>
    </row>
    <row r="38" spans="1:9" ht="12.75" customHeight="1" x14ac:dyDescent="0.2">
      <c r="A38" s="82"/>
      <c r="I38" s="81"/>
    </row>
    <row r="39" spans="1:9" ht="12.75" customHeight="1" x14ac:dyDescent="0.2">
      <c r="A39" s="82"/>
      <c r="I39" s="81"/>
    </row>
    <row r="40" spans="1:9" ht="12.75" customHeight="1" x14ac:dyDescent="0.2">
      <c r="A40" s="82"/>
      <c r="I40" s="81"/>
    </row>
    <row r="41" spans="1:9" ht="12.75" customHeight="1" x14ac:dyDescent="0.2">
      <c r="A41" s="82"/>
      <c r="I41" s="81"/>
    </row>
    <row r="42" spans="1:9" ht="12.75" customHeight="1" x14ac:dyDescent="0.2">
      <c r="A42" s="82"/>
      <c r="I42" s="81"/>
    </row>
    <row r="43" spans="1:9" ht="12.75" customHeight="1" x14ac:dyDescent="0.2">
      <c r="A43" s="82"/>
      <c r="I43" s="81"/>
    </row>
    <row r="44" spans="1:9" ht="12.75" customHeight="1" x14ac:dyDescent="0.2">
      <c r="A44" s="82"/>
      <c r="I44" s="81"/>
    </row>
    <row r="45" spans="1:9" ht="12.75" customHeight="1" x14ac:dyDescent="0.2">
      <c r="A45" s="278" t="s">
        <v>282</v>
      </c>
      <c r="B45" s="4"/>
      <c r="C45" s="4"/>
      <c r="D45" s="4"/>
      <c r="E45" s="4"/>
      <c r="F45" s="4"/>
      <c r="G45" s="4"/>
      <c r="H45" s="4"/>
      <c r="I45" s="206"/>
    </row>
    <row r="46" spans="1:9" ht="12.75" customHeight="1" x14ac:dyDescent="0.2">
      <c r="A46" s="82"/>
      <c r="I46" s="81"/>
    </row>
    <row r="47" spans="1:9" ht="12.75" customHeight="1" x14ac:dyDescent="0.2">
      <c r="A47" s="82"/>
      <c r="I47" s="81"/>
    </row>
    <row r="48" spans="1:9" ht="12.75" customHeight="1" x14ac:dyDescent="0.2">
      <c r="A48" s="82"/>
      <c r="I48" s="81"/>
    </row>
    <row r="49" spans="1:9" ht="12.75" customHeight="1" x14ac:dyDescent="0.2">
      <c r="A49" s="154"/>
      <c r="B49" s="91"/>
      <c r="C49" s="91"/>
      <c r="D49" s="91"/>
      <c r="E49" s="91"/>
      <c r="F49" s="91"/>
      <c r="G49" s="91"/>
      <c r="H49" s="91"/>
      <c r="I49" s="276"/>
    </row>
  </sheetData>
  <mergeCells count="5">
    <mergeCell ref="A6:I6"/>
    <mergeCell ref="A8:I8"/>
    <mergeCell ref="A30:I30"/>
    <mergeCell ref="A32:I32"/>
    <mergeCell ref="A45:I45"/>
  </mergeCells>
  <printOptions horizontalCentered="1" verticalCentered="1"/>
  <pageMargins left="0.39375000000000004" right="0.39375000000000004" top="0.59027777777777779" bottom="0.59027777777777779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F5629-0FE8-4C67-9CC3-64BA2825D404}">
  <dimension ref="A1:G51"/>
  <sheetViews>
    <sheetView workbookViewId="0">
      <selection activeCell="D51" sqref="D51:G51"/>
    </sheetView>
  </sheetViews>
  <sheetFormatPr defaultRowHeight="12.75" x14ac:dyDescent="0.2"/>
  <cols>
    <col min="1" max="1" width="17" customWidth="1"/>
    <col min="2" max="2" width="24.42578125" customWidth="1"/>
    <col min="3" max="3" width="2.5703125" customWidth="1"/>
    <col min="4" max="4" width="14.7109375" customWidth="1"/>
    <col min="5" max="5" width="7.28515625" customWidth="1"/>
    <col min="6" max="6" width="15.85546875" customWidth="1"/>
    <col min="7" max="7" width="3.5703125" customWidth="1"/>
  </cols>
  <sheetData>
    <row r="1" spans="1:7" s="5" customFormat="1" ht="28.5" customHeight="1" thickBot="1" x14ac:dyDescent="0.25">
      <c r="A1" s="231" t="s">
        <v>266</v>
      </c>
      <c r="B1" s="121"/>
      <c r="C1" s="121"/>
      <c r="D1" s="121"/>
      <c r="E1" s="121"/>
      <c r="F1" s="121"/>
      <c r="G1" s="121"/>
    </row>
    <row r="2" spans="1:7" s="5" customFormat="1" ht="12.95" customHeight="1" x14ac:dyDescent="0.2">
      <c r="A2" s="232" t="s">
        <v>253</v>
      </c>
      <c r="B2" s="177" t="s">
        <v>254</v>
      </c>
      <c r="C2" s="123"/>
      <c r="D2" s="124"/>
      <c r="E2" s="177" t="s">
        <v>255</v>
      </c>
      <c r="F2" s="123"/>
      <c r="G2" s="25"/>
    </row>
    <row r="3" spans="1:7" s="5" customFormat="1" ht="12.95" customHeight="1" x14ac:dyDescent="0.2">
      <c r="A3" s="234" t="s">
        <v>190</v>
      </c>
      <c r="B3" s="257" t="s">
        <v>189</v>
      </c>
      <c r="C3" s="131"/>
      <c r="D3" s="132"/>
      <c r="E3" s="129" t="s">
        <v>256</v>
      </c>
      <c r="F3" s="127"/>
      <c r="G3" s="258"/>
    </row>
    <row r="4" spans="1:7" s="5" customFormat="1" ht="12.95" customHeight="1" x14ac:dyDescent="0.2">
      <c r="A4" s="189" t="s">
        <v>267</v>
      </c>
      <c r="B4" s="17"/>
      <c r="C4" s="17"/>
      <c r="D4" s="17"/>
      <c r="E4" s="17"/>
      <c r="F4" s="17"/>
      <c r="G4" s="150"/>
    </row>
    <row r="5" spans="1:7" s="5" customFormat="1" ht="12.95" customHeight="1" x14ac:dyDescent="0.2">
      <c r="A5" s="259" t="s">
        <v>258</v>
      </c>
      <c r="B5" s="127"/>
      <c r="C5" s="127"/>
      <c r="D5" s="127"/>
      <c r="E5" s="127"/>
      <c r="F5" s="127"/>
      <c r="G5" s="258"/>
    </row>
    <row r="6" spans="1:7" s="5" customFormat="1" ht="12.95" customHeight="1" x14ac:dyDescent="0.2">
      <c r="A6" s="189" t="s">
        <v>268</v>
      </c>
      <c r="B6" s="17"/>
      <c r="C6" s="17"/>
      <c r="D6" s="134"/>
      <c r="E6" s="240" t="s">
        <v>269</v>
      </c>
      <c r="F6" s="163">
        <v>9012061</v>
      </c>
      <c r="G6" s="150"/>
    </row>
    <row r="7" spans="1:7" s="5" customFormat="1" ht="12.95" customHeight="1" x14ac:dyDescent="0.2">
      <c r="A7" s="259" t="s">
        <v>200</v>
      </c>
      <c r="B7" s="127"/>
      <c r="C7" s="127"/>
      <c r="D7" s="128"/>
      <c r="E7" s="202" t="s">
        <v>270</v>
      </c>
      <c r="F7" s="260"/>
      <c r="G7" s="258"/>
    </row>
    <row r="8" spans="1:7" s="5" customFormat="1" ht="12.95" customHeight="1" x14ac:dyDescent="0.2">
      <c r="A8" s="189" t="s">
        <v>271</v>
      </c>
      <c r="B8" s="17"/>
      <c r="C8" s="17"/>
      <c r="D8" s="134"/>
      <c r="E8" s="240" t="s">
        <v>269</v>
      </c>
      <c r="F8" s="163"/>
      <c r="G8" s="150"/>
    </row>
    <row r="9" spans="1:7" s="5" customFormat="1" ht="12.95" customHeight="1" x14ac:dyDescent="0.2">
      <c r="A9" s="259" t="s">
        <v>201</v>
      </c>
      <c r="B9" s="127"/>
      <c r="C9" s="127"/>
      <c r="D9" s="128"/>
      <c r="E9" s="202" t="s">
        <v>270</v>
      </c>
      <c r="F9" s="260"/>
      <c r="G9" s="258"/>
    </row>
    <row r="10" spans="1:7" s="5" customFormat="1" ht="12.95" customHeight="1" x14ac:dyDescent="0.2">
      <c r="A10" s="189" t="s">
        <v>272</v>
      </c>
      <c r="B10" s="17"/>
      <c r="C10" s="17"/>
      <c r="D10" s="134"/>
      <c r="E10" s="240" t="s">
        <v>269</v>
      </c>
      <c r="F10" s="163"/>
      <c r="G10" s="150"/>
    </row>
    <row r="11" spans="1:7" s="5" customFormat="1" ht="12.95" customHeight="1" x14ac:dyDescent="0.2">
      <c r="A11" s="259" t="s">
        <v>202</v>
      </c>
      <c r="B11" s="127"/>
      <c r="C11" s="127"/>
      <c r="D11" s="128"/>
      <c r="E11" s="202" t="s">
        <v>270</v>
      </c>
      <c r="F11" s="260"/>
      <c r="G11" s="258"/>
    </row>
    <row r="12" spans="1:7" s="5" customFormat="1" ht="12.95" customHeight="1" x14ac:dyDescent="0.2">
      <c r="A12" s="189" t="s">
        <v>273</v>
      </c>
      <c r="B12" s="17"/>
      <c r="C12" s="17"/>
      <c r="D12" s="134"/>
      <c r="E12" s="240" t="s">
        <v>269</v>
      </c>
      <c r="F12" s="163"/>
      <c r="G12" s="150"/>
    </row>
    <row r="13" spans="1:7" s="5" customFormat="1" ht="12.95" customHeight="1" thickBot="1" x14ac:dyDescent="0.25">
      <c r="A13" s="261" t="s">
        <v>190</v>
      </c>
      <c r="B13" s="121"/>
      <c r="C13" s="121"/>
      <c r="D13" s="140"/>
      <c r="E13" s="202" t="s">
        <v>270</v>
      </c>
      <c r="F13" s="262"/>
      <c r="G13" s="152"/>
    </row>
    <row r="14" spans="1:7" s="5" customFormat="1" ht="28.5" customHeight="1" thickBot="1" x14ac:dyDescent="0.25">
      <c r="A14" s="183" t="s">
        <v>207</v>
      </c>
      <c r="B14" s="153"/>
      <c r="C14" s="153"/>
      <c r="D14" s="153"/>
      <c r="E14" s="153"/>
      <c r="F14" s="153"/>
      <c r="G14" s="90"/>
    </row>
    <row r="15" spans="1:7" s="5" customFormat="1" ht="12.95" customHeight="1" x14ac:dyDescent="0.2">
      <c r="A15" s="214" t="s">
        <v>208</v>
      </c>
      <c r="B15" s="15"/>
      <c r="C15" s="15"/>
      <c r="D15" s="213"/>
      <c r="E15" s="224">
        <f>'KRYCÍ LIST'!E20</f>
        <v>0</v>
      </c>
      <c r="F15" s="15"/>
      <c r="G15" s="263" t="s">
        <v>248</v>
      </c>
    </row>
    <row r="16" spans="1:7" s="5" customFormat="1" ht="12.95" customHeight="1" x14ac:dyDescent="0.2">
      <c r="A16" s="188" t="s">
        <v>274</v>
      </c>
      <c r="B16" s="136"/>
      <c r="C16" s="136"/>
      <c r="D16" s="139"/>
      <c r="E16" s="157">
        <f>SUM('KRYCÍ LIST'!E21:'KRYCÍ LIST'!E23)</f>
        <v>0</v>
      </c>
      <c r="F16" s="136"/>
      <c r="G16" s="264" t="s">
        <v>248</v>
      </c>
    </row>
    <row r="17" spans="1:7" s="5" customFormat="1" ht="12.95" customHeight="1" x14ac:dyDescent="0.2">
      <c r="A17" s="188" t="s">
        <v>209</v>
      </c>
      <c r="B17" s="136"/>
      <c r="C17" s="136"/>
      <c r="D17" s="139"/>
      <c r="E17" s="157">
        <f>'KRYCÍ LIST'!E25</f>
        <v>0</v>
      </c>
      <c r="F17" s="136"/>
      <c r="G17" s="264" t="s">
        <v>248</v>
      </c>
    </row>
    <row r="18" spans="1:7" s="5" customFormat="1" ht="12.95" customHeight="1" x14ac:dyDescent="0.2">
      <c r="A18" s="188" t="s">
        <v>234</v>
      </c>
      <c r="B18" s="136"/>
      <c r="C18" s="136"/>
      <c r="D18" s="139"/>
      <c r="E18" s="157">
        <f>'KRYCÍ LIST'!E26</f>
        <v>0</v>
      </c>
      <c r="F18" s="136"/>
      <c r="G18" s="264" t="s">
        <v>248</v>
      </c>
    </row>
    <row r="19" spans="1:7" s="5" customFormat="1" ht="12.95" customHeight="1" x14ac:dyDescent="0.2">
      <c r="A19" s="188" t="s">
        <v>235</v>
      </c>
      <c r="B19" s="136"/>
      <c r="C19" s="136"/>
      <c r="D19" s="139"/>
      <c r="E19" s="157">
        <f>'KRYCÍ LIST'!E27</f>
        <v>0</v>
      </c>
      <c r="F19" s="136"/>
      <c r="G19" s="264" t="s">
        <v>248</v>
      </c>
    </row>
    <row r="20" spans="1:7" s="5" customFormat="1" ht="12.95" customHeight="1" x14ac:dyDescent="0.2">
      <c r="A20" s="220"/>
      <c r="B20" s="136"/>
      <c r="C20" s="136"/>
      <c r="D20" s="136"/>
      <c r="E20" s="136"/>
      <c r="F20" s="136"/>
      <c r="G20" s="147"/>
    </row>
    <row r="21" spans="1:7" s="5" customFormat="1" ht="12.95" customHeight="1" x14ac:dyDescent="0.2">
      <c r="A21" s="265" t="s">
        <v>275</v>
      </c>
      <c r="B21" s="136"/>
      <c r="C21" s="136"/>
      <c r="D21" s="139"/>
      <c r="E21" s="266">
        <f>'KRYCÍ LIST'!E28</f>
        <v>0</v>
      </c>
      <c r="F21" s="267"/>
      <c r="G21" s="264" t="s">
        <v>248</v>
      </c>
    </row>
    <row r="22" spans="1:7" s="5" customFormat="1" ht="12.95" customHeight="1" x14ac:dyDescent="0.2">
      <c r="A22" s="220"/>
      <c r="B22" s="136"/>
      <c r="C22" s="136"/>
      <c r="D22" s="136"/>
      <c r="E22" s="136"/>
      <c r="F22" s="136"/>
      <c r="G22" s="147"/>
    </row>
    <row r="23" spans="1:7" s="5" customFormat="1" ht="12.95" customHeight="1" x14ac:dyDescent="0.2">
      <c r="A23" s="188" t="s">
        <v>246</v>
      </c>
      <c r="B23" s="136"/>
      <c r="C23" s="136"/>
      <c r="D23" s="268" t="s">
        <v>276</v>
      </c>
      <c r="E23" s="157">
        <f>'KRYCÍ LIST'!H35</f>
        <v>0</v>
      </c>
      <c r="F23" s="136"/>
      <c r="G23" s="264" t="s">
        <v>248</v>
      </c>
    </row>
    <row r="24" spans="1:7" s="5" customFormat="1" ht="12.95" customHeight="1" x14ac:dyDescent="0.2">
      <c r="A24" s="188" t="s">
        <v>249</v>
      </c>
      <c r="B24" s="136"/>
      <c r="C24" s="136"/>
      <c r="D24" s="268" t="s">
        <v>276</v>
      </c>
      <c r="E24" s="157">
        <f>'KRYCÍ LIST'!H36</f>
        <v>0</v>
      </c>
      <c r="F24" s="136"/>
      <c r="G24" s="264" t="s">
        <v>248</v>
      </c>
    </row>
    <row r="25" spans="1:7" s="5" customFormat="1" ht="12.95" customHeight="1" x14ac:dyDescent="0.2">
      <c r="A25" s="188" t="s">
        <v>246</v>
      </c>
      <c r="B25" s="136"/>
      <c r="C25" s="136"/>
      <c r="D25" s="268" t="s">
        <v>277</v>
      </c>
      <c r="E25" s="157">
        <f>'KRYCÍ LIST'!H37</f>
        <v>0</v>
      </c>
      <c r="F25" s="136"/>
      <c r="G25" s="264" t="s">
        <v>248</v>
      </c>
    </row>
    <row r="26" spans="1:7" s="5" customFormat="1" ht="12.95" customHeight="1" thickBot="1" x14ac:dyDescent="0.25">
      <c r="A26" s="269" t="s">
        <v>249</v>
      </c>
      <c r="B26" s="225"/>
      <c r="C26" s="225"/>
      <c r="D26" s="268" t="s">
        <v>277</v>
      </c>
      <c r="E26" s="270">
        <f>'KRYCÍ LIST'!H38</f>
        <v>0</v>
      </c>
      <c r="F26" s="225"/>
      <c r="G26" s="264" t="s">
        <v>248</v>
      </c>
    </row>
    <row r="27" spans="1:7" s="5" customFormat="1" ht="19.5" customHeight="1" thickBot="1" x14ac:dyDescent="0.25">
      <c r="A27" s="253" t="s">
        <v>278</v>
      </c>
      <c r="B27" s="153"/>
      <c r="C27" s="153"/>
      <c r="D27" s="153"/>
      <c r="E27" s="271">
        <f>SUM(E23:E26)</f>
        <v>0</v>
      </c>
      <c r="F27" s="153"/>
      <c r="G27" s="272" t="s">
        <v>248</v>
      </c>
    </row>
    <row r="29" spans="1:7" s="5" customFormat="1" x14ac:dyDescent="0.2">
      <c r="A29" s="176" t="s">
        <v>196</v>
      </c>
      <c r="B29" s="149"/>
      <c r="D29" s="176" t="s">
        <v>199</v>
      </c>
      <c r="E29" s="17"/>
      <c r="F29" s="17"/>
      <c r="G29" s="134"/>
    </row>
    <row r="30" spans="1:7" s="5" customFormat="1" x14ac:dyDescent="0.2">
      <c r="A30" s="273"/>
      <c r="B30" s="206"/>
      <c r="D30" s="273"/>
      <c r="E30" s="4"/>
      <c r="F30" s="4"/>
      <c r="G30" s="206"/>
    </row>
    <row r="31" spans="1:7" x14ac:dyDescent="0.2">
      <c r="A31" s="12"/>
      <c r="B31" s="206"/>
      <c r="D31" s="12"/>
      <c r="E31" s="4"/>
      <c r="F31" s="4"/>
      <c r="G31" s="206"/>
    </row>
    <row r="32" spans="1:7" x14ac:dyDescent="0.2">
      <c r="A32" s="12"/>
      <c r="B32" s="206"/>
      <c r="D32" s="12"/>
      <c r="E32" s="4"/>
      <c r="F32" s="4"/>
      <c r="G32" s="206"/>
    </row>
    <row r="33" spans="1:7" x14ac:dyDescent="0.2">
      <c r="A33" s="12"/>
      <c r="B33" s="206"/>
      <c r="D33" s="12"/>
      <c r="E33" s="4"/>
      <c r="F33" s="4"/>
      <c r="G33" s="206"/>
    </row>
    <row r="34" spans="1:7" x14ac:dyDescent="0.2">
      <c r="A34" s="12"/>
      <c r="B34" s="206"/>
      <c r="D34" s="12"/>
      <c r="E34" s="4"/>
      <c r="F34" s="4"/>
      <c r="G34" s="206"/>
    </row>
    <row r="35" spans="1:7" x14ac:dyDescent="0.2">
      <c r="A35" s="12"/>
      <c r="B35" s="206"/>
      <c r="D35" s="12"/>
      <c r="E35" s="4"/>
      <c r="F35" s="4"/>
      <c r="G35" s="206"/>
    </row>
    <row r="36" spans="1:7" x14ac:dyDescent="0.2">
      <c r="A36" s="12"/>
      <c r="B36" s="206"/>
      <c r="D36" s="12"/>
      <c r="E36" s="4"/>
      <c r="F36" s="4"/>
      <c r="G36" s="206"/>
    </row>
    <row r="37" spans="1:7" x14ac:dyDescent="0.2">
      <c r="A37" s="12"/>
      <c r="B37" s="206"/>
      <c r="D37" s="12"/>
      <c r="E37" s="4"/>
      <c r="F37" s="4"/>
      <c r="G37" s="206"/>
    </row>
    <row r="38" spans="1:7" x14ac:dyDescent="0.2">
      <c r="A38" s="12"/>
      <c r="B38" s="206"/>
      <c r="D38" s="12"/>
      <c r="E38" s="4"/>
      <c r="F38" s="4"/>
      <c r="G38" s="206"/>
    </row>
    <row r="39" spans="1:7" s="5" customFormat="1" x14ac:dyDescent="0.2">
      <c r="A39" s="274" t="s">
        <v>279</v>
      </c>
      <c r="B39" s="275"/>
      <c r="D39" s="274" t="s">
        <v>279</v>
      </c>
      <c r="E39" s="127"/>
      <c r="F39" s="127"/>
      <c r="G39" s="128"/>
    </row>
    <row r="41" spans="1:7" s="5" customFormat="1" x14ac:dyDescent="0.2">
      <c r="A41" s="176" t="s">
        <v>197</v>
      </c>
      <c r="B41" s="149"/>
      <c r="D41" s="176" t="s">
        <v>206</v>
      </c>
      <c r="E41" s="17"/>
      <c r="F41" s="17"/>
      <c r="G41" s="134"/>
    </row>
    <row r="42" spans="1:7" s="5" customFormat="1" x14ac:dyDescent="0.2">
      <c r="A42" s="273"/>
      <c r="B42" s="206"/>
      <c r="D42" s="273"/>
      <c r="E42" s="4"/>
      <c r="F42" s="4"/>
      <c r="G42" s="206"/>
    </row>
    <row r="43" spans="1:7" x14ac:dyDescent="0.2">
      <c r="A43" s="12"/>
      <c r="B43" s="206"/>
      <c r="D43" s="12"/>
      <c r="E43" s="4"/>
      <c r="F43" s="4"/>
      <c r="G43" s="206"/>
    </row>
    <row r="44" spans="1:7" x14ac:dyDescent="0.2">
      <c r="A44" s="12"/>
      <c r="B44" s="206"/>
      <c r="D44" s="12"/>
      <c r="E44" s="4"/>
      <c r="F44" s="4"/>
      <c r="G44" s="206"/>
    </row>
    <row r="45" spans="1:7" x14ac:dyDescent="0.2">
      <c r="A45" s="12"/>
      <c r="B45" s="206"/>
      <c r="D45" s="12"/>
      <c r="E45" s="4"/>
      <c r="F45" s="4"/>
      <c r="G45" s="206"/>
    </row>
    <row r="46" spans="1:7" x14ac:dyDescent="0.2">
      <c r="A46" s="12"/>
      <c r="B46" s="206"/>
      <c r="D46" s="12"/>
      <c r="E46" s="4"/>
      <c r="F46" s="4"/>
      <c r="G46" s="206"/>
    </row>
    <row r="47" spans="1:7" x14ac:dyDescent="0.2">
      <c r="A47" s="12"/>
      <c r="B47" s="206"/>
      <c r="D47" s="12"/>
      <c r="E47" s="4"/>
      <c r="F47" s="4"/>
      <c r="G47" s="206"/>
    </row>
    <row r="48" spans="1:7" x14ac:dyDescent="0.2">
      <c r="A48" s="12"/>
      <c r="B48" s="206"/>
      <c r="D48" s="12"/>
      <c r="E48" s="4"/>
      <c r="F48" s="4"/>
      <c r="G48" s="206"/>
    </row>
    <row r="49" spans="1:7" x14ac:dyDescent="0.2">
      <c r="A49" s="12"/>
      <c r="B49" s="206"/>
      <c r="D49" s="12"/>
      <c r="E49" s="4"/>
      <c r="F49" s="4"/>
      <c r="G49" s="206"/>
    </row>
    <row r="50" spans="1:7" x14ac:dyDescent="0.2">
      <c r="A50" s="12"/>
      <c r="B50" s="206"/>
      <c r="D50" s="12"/>
      <c r="E50" s="4"/>
      <c r="F50" s="4"/>
      <c r="G50" s="206"/>
    </row>
    <row r="51" spans="1:7" s="5" customFormat="1" x14ac:dyDescent="0.2">
      <c r="A51" s="274" t="s">
        <v>279</v>
      </c>
      <c r="B51" s="275"/>
      <c r="D51" s="274" t="s">
        <v>279</v>
      </c>
      <c r="E51" s="127"/>
      <c r="F51" s="127"/>
      <c r="G51" s="128"/>
    </row>
  </sheetData>
  <mergeCells count="60">
    <mergeCell ref="A51:B51"/>
    <mergeCell ref="D41:G41"/>
    <mergeCell ref="D42:G50"/>
    <mergeCell ref="D51:G51"/>
    <mergeCell ref="A39:B39"/>
    <mergeCell ref="D29:G29"/>
    <mergeCell ref="D30:G38"/>
    <mergeCell ref="D39:G39"/>
    <mergeCell ref="A41:B41"/>
    <mergeCell ref="A42:B50"/>
    <mergeCell ref="A26:C26"/>
    <mergeCell ref="E26:F26"/>
    <mergeCell ref="A27:D27"/>
    <mergeCell ref="E27:F27"/>
    <mergeCell ref="A29:B29"/>
    <mergeCell ref="A30:B38"/>
    <mergeCell ref="A23:C23"/>
    <mergeCell ref="E23:F23"/>
    <mergeCell ref="A24:C24"/>
    <mergeCell ref="E24:F24"/>
    <mergeCell ref="A25:C25"/>
    <mergeCell ref="E25:F25"/>
    <mergeCell ref="A19:D19"/>
    <mergeCell ref="E19:F19"/>
    <mergeCell ref="A20:G20"/>
    <mergeCell ref="A21:D21"/>
    <mergeCell ref="E21:F21"/>
    <mergeCell ref="A22:G22"/>
    <mergeCell ref="A16:D16"/>
    <mergeCell ref="E16:F16"/>
    <mergeCell ref="A17:D17"/>
    <mergeCell ref="E17:F17"/>
    <mergeCell ref="A18:D18"/>
    <mergeCell ref="E18:F18"/>
    <mergeCell ref="A12:D12"/>
    <mergeCell ref="F12:G12"/>
    <mergeCell ref="A13:D13"/>
    <mergeCell ref="F13:G13"/>
    <mergeCell ref="A14:G14"/>
    <mergeCell ref="A15:D15"/>
    <mergeCell ref="E15:F15"/>
    <mergeCell ref="A9:D9"/>
    <mergeCell ref="F9:G9"/>
    <mergeCell ref="A10:D10"/>
    <mergeCell ref="F10:G10"/>
    <mergeCell ref="A11:D11"/>
    <mergeCell ref="F11:G11"/>
    <mergeCell ref="A5:G5"/>
    <mergeCell ref="A6:D6"/>
    <mergeCell ref="F6:G6"/>
    <mergeCell ref="A7:D7"/>
    <mergeCell ref="F7:G7"/>
    <mergeCell ref="A8:D8"/>
    <mergeCell ref="F8:G8"/>
    <mergeCell ref="A1:G1"/>
    <mergeCell ref="B2:D2"/>
    <mergeCell ref="E2:G2"/>
    <mergeCell ref="B3:D3"/>
    <mergeCell ref="E3:G3"/>
    <mergeCell ref="A4:G4"/>
  </mergeCells>
  <printOptions horizontalCentered="1"/>
  <pageMargins left="0.39375000000000004" right="0.39375000000000004" top="0.59027777777777779" bottom="0.59027777777777779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76498-AC90-4A9E-990D-4B369E94C6B7}">
  <dimension ref="A1:E12"/>
  <sheetViews>
    <sheetView workbookViewId="0">
      <selection activeCell="E12" sqref="E12"/>
    </sheetView>
  </sheetViews>
  <sheetFormatPr defaultRowHeight="12.75" x14ac:dyDescent="0.2"/>
  <cols>
    <col min="1" max="1" width="17" customWidth="1"/>
    <col min="2" max="2" width="33.7109375" customWidth="1"/>
    <col min="3" max="3" width="8" customWidth="1"/>
    <col min="4" max="4" width="13.28515625" customWidth="1"/>
    <col min="5" max="5" width="13.42578125" customWidth="1"/>
  </cols>
  <sheetData>
    <row r="1" spans="1:5" s="5" customFormat="1" ht="28.5" customHeight="1" thickBot="1" x14ac:dyDescent="0.25">
      <c r="A1" s="231" t="s">
        <v>252</v>
      </c>
      <c r="B1" s="121"/>
      <c r="C1" s="121"/>
      <c r="D1" s="121"/>
      <c r="E1" s="121"/>
    </row>
    <row r="2" spans="1:5" s="5" customFormat="1" ht="12.95" customHeight="1" x14ac:dyDescent="0.2">
      <c r="A2" s="232" t="s">
        <v>253</v>
      </c>
      <c r="B2" s="177" t="s">
        <v>254</v>
      </c>
      <c r="C2" s="123"/>
      <c r="D2" s="124"/>
      <c r="E2" s="233" t="s">
        <v>255</v>
      </c>
    </row>
    <row r="3" spans="1:5" s="5" customFormat="1" ht="12.95" customHeight="1" x14ac:dyDescent="0.2">
      <c r="A3" s="234" t="s">
        <v>190</v>
      </c>
      <c r="B3" s="235" t="s">
        <v>189</v>
      </c>
      <c r="C3" s="236"/>
      <c r="D3" s="237"/>
      <c r="E3" s="238" t="s">
        <v>256</v>
      </c>
    </row>
    <row r="4" spans="1:5" s="5" customFormat="1" ht="12.95" customHeight="1" x14ac:dyDescent="0.2">
      <c r="A4" s="239" t="s">
        <v>257</v>
      </c>
      <c r="B4" s="241" t="s">
        <v>258</v>
      </c>
      <c r="C4" s="17"/>
      <c r="D4" s="17"/>
      <c r="E4" s="150"/>
    </row>
    <row r="5" spans="1:5" s="5" customFormat="1" ht="12.95" customHeight="1" x14ac:dyDescent="0.2">
      <c r="A5" s="239" t="s">
        <v>196</v>
      </c>
      <c r="B5" s="241" t="s">
        <v>200</v>
      </c>
      <c r="C5" s="17"/>
      <c r="D5" s="17"/>
      <c r="E5" s="150"/>
    </row>
    <row r="6" spans="1:5" s="5" customFormat="1" ht="12.95" customHeight="1" x14ac:dyDescent="0.2">
      <c r="A6" s="239" t="s">
        <v>197</v>
      </c>
      <c r="B6" s="241" t="s">
        <v>201</v>
      </c>
      <c r="C6" s="17"/>
      <c r="D6" s="17"/>
      <c r="E6" s="150"/>
    </row>
    <row r="7" spans="1:5" s="5" customFormat="1" ht="12.95" customHeight="1" x14ac:dyDescent="0.2">
      <c r="A7" s="239" t="s">
        <v>199</v>
      </c>
      <c r="B7" s="241" t="s">
        <v>202</v>
      </c>
      <c r="C7" s="17"/>
      <c r="D7" s="17"/>
      <c r="E7" s="150"/>
    </row>
    <row r="8" spans="1:5" s="5" customFormat="1" ht="12.95" customHeight="1" thickBot="1" x14ac:dyDescent="0.25">
      <c r="A8" s="239" t="s">
        <v>206</v>
      </c>
      <c r="B8" s="241" t="s">
        <v>190</v>
      </c>
      <c r="C8" s="17"/>
      <c r="D8" s="17"/>
      <c r="E8" s="150"/>
    </row>
    <row r="9" spans="1:5" s="5" customFormat="1" ht="28.5" customHeight="1" thickBot="1" x14ac:dyDescent="0.25">
      <c r="A9" s="242" t="s">
        <v>259</v>
      </c>
      <c r="B9" s="123"/>
      <c r="C9" s="123"/>
      <c r="D9" s="123"/>
      <c r="E9" s="25"/>
    </row>
    <row r="10" spans="1:5" s="5" customFormat="1" ht="28.5" customHeight="1" x14ac:dyDescent="0.2">
      <c r="A10" s="243" t="s">
        <v>260</v>
      </c>
      <c r="B10" s="244" t="s">
        <v>261</v>
      </c>
      <c r="C10" s="245" t="s">
        <v>262</v>
      </c>
      <c r="D10" s="246" t="s">
        <v>263</v>
      </c>
      <c r="E10" s="247" t="s">
        <v>264</v>
      </c>
    </row>
    <row r="11" spans="1:5" s="5" customFormat="1" ht="13.5" thickBot="1" x14ac:dyDescent="0.25">
      <c r="A11" s="248" t="s">
        <v>188</v>
      </c>
      <c r="B11" s="249" t="s">
        <v>189</v>
      </c>
      <c r="C11" s="250"/>
      <c r="D11" s="251">
        <f>'KRYCÍ LIST'!E28</f>
        <v>0</v>
      </c>
      <c r="E11" s="252">
        <f>'KRYCÍ LIST'!H39</f>
        <v>0</v>
      </c>
    </row>
    <row r="12" spans="1:5" s="5" customFormat="1" ht="19.5" customHeight="1" thickBot="1" x14ac:dyDescent="0.25">
      <c r="A12" s="253" t="s">
        <v>265</v>
      </c>
      <c r="B12" s="153"/>
      <c r="C12" s="254"/>
      <c r="D12" s="255">
        <f>SUM(D11:D11)</f>
        <v>0</v>
      </c>
      <c r="E12" s="256">
        <f>SUM(E11:E11)</f>
        <v>0</v>
      </c>
    </row>
  </sheetData>
  <mergeCells count="10">
    <mergeCell ref="B7:E7"/>
    <mergeCell ref="B8:E8"/>
    <mergeCell ref="A9:E9"/>
    <mergeCell ref="A12:C12"/>
    <mergeCell ref="A1:E1"/>
    <mergeCell ref="B2:D2"/>
    <mergeCell ref="B3:D3"/>
    <mergeCell ref="B4:E4"/>
    <mergeCell ref="B5:E5"/>
    <mergeCell ref="B6:E6"/>
  </mergeCells>
  <printOptions horizontalCentered="1"/>
  <pageMargins left="0.39375000000000004" right="0.39375000000000004" top="0.59027777777777779" bottom="0.59027777777777779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4D90E-64FA-4FEC-8E52-C2768A0384A5}">
  <dimension ref="A1:M41"/>
  <sheetViews>
    <sheetView workbookViewId="0">
      <selection activeCell="A3" sqref="A3:D3"/>
    </sheetView>
  </sheetViews>
  <sheetFormatPr defaultRowHeight="12.75" x14ac:dyDescent="0.2"/>
  <cols>
    <col min="1" max="1" width="2" customWidth="1"/>
    <col min="2" max="2" width="4.42578125" customWidth="1"/>
    <col min="3" max="3" width="4.28515625" customWidth="1"/>
    <col min="4" max="4" width="6.5703125" customWidth="1"/>
    <col min="5" max="5" width="6.42578125" customWidth="1"/>
    <col min="6" max="6" width="9.5703125" customWidth="1"/>
    <col min="7" max="7" width="12.28515625" customWidth="1"/>
    <col min="8" max="8" width="6.42578125" customWidth="1"/>
    <col min="9" max="9" width="2.42578125" customWidth="1"/>
    <col min="10" max="10" width="4.85546875" customWidth="1"/>
    <col min="11" max="11" width="11.85546875" customWidth="1"/>
    <col min="12" max="12" width="2.28515625" customWidth="1"/>
    <col min="13" max="13" width="13.5703125" customWidth="1"/>
  </cols>
  <sheetData>
    <row r="1" spans="1:13" ht="18.600000000000001" customHeight="1" x14ac:dyDescent="0.25">
      <c r="A1" s="120" t="s">
        <v>183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13" ht="9.9499999999999993" customHeight="1" thickBot="1" x14ac:dyDescent="0.25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3" ht="12.95" customHeight="1" x14ac:dyDescent="0.2">
      <c r="A3" s="178" t="s">
        <v>184</v>
      </c>
      <c r="B3" s="123"/>
      <c r="C3" s="123"/>
      <c r="D3" s="124"/>
      <c r="E3" s="125" t="s">
        <v>185</v>
      </c>
      <c r="F3" s="123"/>
      <c r="G3" s="123"/>
      <c r="H3" s="123"/>
      <c r="I3" s="123"/>
      <c r="J3" s="124"/>
      <c r="K3" s="125" t="s">
        <v>186</v>
      </c>
      <c r="L3" s="124"/>
      <c r="M3" s="122" t="s">
        <v>187</v>
      </c>
    </row>
    <row r="4" spans="1:13" ht="12.95" customHeight="1" x14ac:dyDescent="0.2">
      <c r="A4" s="179" t="s">
        <v>188</v>
      </c>
      <c r="B4" s="127"/>
      <c r="C4" s="127"/>
      <c r="D4" s="128"/>
      <c r="E4" s="130" t="s">
        <v>189</v>
      </c>
      <c r="F4" s="131"/>
      <c r="G4" s="131"/>
      <c r="H4" s="131"/>
      <c r="I4" s="131"/>
      <c r="J4" s="132"/>
      <c r="K4" s="129" t="s">
        <v>190</v>
      </c>
      <c r="L4" s="128"/>
      <c r="M4" s="126" t="s">
        <v>191</v>
      </c>
    </row>
    <row r="5" spans="1:13" ht="12.95" customHeight="1" x14ac:dyDescent="0.2">
      <c r="A5" s="180" t="s">
        <v>192</v>
      </c>
      <c r="B5" s="17"/>
      <c r="C5" s="17"/>
      <c r="D5" s="134"/>
      <c r="E5" s="135" t="s">
        <v>193</v>
      </c>
      <c r="F5" s="17"/>
      <c r="G5" s="17"/>
      <c r="H5" s="17"/>
      <c r="I5" s="17"/>
      <c r="J5" s="134"/>
      <c r="K5" s="135" t="s">
        <v>194</v>
      </c>
      <c r="L5" s="134"/>
      <c r="M5" s="133" t="s">
        <v>195</v>
      </c>
    </row>
    <row r="6" spans="1:13" ht="12.95" customHeight="1" x14ac:dyDescent="0.2">
      <c r="A6" s="179" t="s">
        <v>190</v>
      </c>
      <c r="B6" s="127"/>
      <c r="C6" s="127"/>
      <c r="D6" s="128"/>
      <c r="E6" s="130" t="s">
        <v>189</v>
      </c>
      <c r="F6" s="131"/>
      <c r="G6" s="131"/>
      <c r="H6" s="131"/>
      <c r="I6" s="131"/>
      <c r="J6" s="132"/>
      <c r="K6" s="129" t="s">
        <v>190</v>
      </c>
      <c r="L6" s="128"/>
      <c r="M6" s="126" t="s">
        <v>190</v>
      </c>
    </row>
    <row r="7" spans="1:13" s="5" customFormat="1" ht="12.95" customHeight="1" x14ac:dyDescent="0.2">
      <c r="A7" s="181" t="s">
        <v>196</v>
      </c>
      <c r="B7" s="142"/>
      <c r="C7" s="142"/>
      <c r="D7" s="138" t="s">
        <v>200</v>
      </c>
      <c r="E7" s="142"/>
      <c r="F7" s="142"/>
      <c r="G7" s="143"/>
      <c r="H7" s="141" t="s">
        <v>203</v>
      </c>
      <c r="I7" s="142"/>
      <c r="J7" s="142"/>
      <c r="K7" s="142"/>
      <c r="L7" s="142"/>
      <c r="M7" s="144"/>
    </row>
    <row r="8" spans="1:13" s="5" customFormat="1" ht="12.95" customHeight="1" x14ac:dyDescent="0.2">
      <c r="A8" s="181" t="s">
        <v>197</v>
      </c>
      <c r="B8" s="142"/>
      <c r="C8" s="142"/>
      <c r="D8" s="138" t="s">
        <v>201</v>
      </c>
      <c r="E8" s="142"/>
      <c r="F8" s="142"/>
      <c r="G8" s="143"/>
      <c r="H8" s="141" t="s">
        <v>204</v>
      </c>
      <c r="I8" s="142"/>
      <c r="J8" s="142"/>
      <c r="K8" s="142"/>
      <c r="L8" s="142"/>
      <c r="M8" s="145" t="str">
        <f>IF(M7=0,"",E28/M7)</f>
        <v/>
      </c>
    </row>
    <row r="9" spans="1:13" ht="12.95" customHeight="1" x14ac:dyDescent="0.2">
      <c r="A9" s="181" t="s">
        <v>198</v>
      </c>
      <c r="B9" s="136"/>
      <c r="C9" s="136"/>
      <c r="D9" s="138" t="s">
        <v>190</v>
      </c>
      <c r="E9" s="136"/>
      <c r="F9" s="136"/>
      <c r="G9" s="139"/>
      <c r="H9" s="141" t="s">
        <v>205</v>
      </c>
      <c r="I9" s="136"/>
      <c r="J9" s="136"/>
      <c r="K9" s="146" t="s">
        <v>190</v>
      </c>
      <c r="L9" s="136"/>
      <c r="M9" s="147"/>
    </row>
    <row r="10" spans="1:13" s="5" customFormat="1" ht="12.95" customHeight="1" x14ac:dyDescent="0.2">
      <c r="A10" s="180" t="s">
        <v>199</v>
      </c>
      <c r="B10" s="148"/>
      <c r="C10" s="148"/>
      <c r="D10" s="137" t="s">
        <v>202</v>
      </c>
      <c r="E10" s="148"/>
      <c r="F10" s="148"/>
      <c r="G10" s="149"/>
      <c r="H10" s="135" t="s">
        <v>206</v>
      </c>
      <c r="I10" s="148"/>
      <c r="J10" s="137" t="s">
        <v>190</v>
      </c>
      <c r="K10" s="17"/>
      <c r="L10" s="17"/>
      <c r="M10" s="150"/>
    </row>
    <row r="11" spans="1:13" ht="12.95" customHeight="1" thickBot="1" x14ac:dyDescent="0.25">
      <c r="A11" s="182" t="s">
        <v>190</v>
      </c>
      <c r="B11" s="121"/>
      <c r="C11" s="121"/>
      <c r="D11" s="121"/>
      <c r="E11" s="121"/>
      <c r="F11" s="121"/>
      <c r="G11" s="140"/>
      <c r="H11" s="151" t="s">
        <v>190</v>
      </c>
      <c r="I11" s="121"/>
      <c r="J11" s="121"/>
      <c r="K11" s="121"/>
      <c r="L11" s="121"/>
      <c r="M11" s="152"/>
    </row>
    <row r="12" spans="1:13" ht="28.5" customHeight="1" thickBot="1" x14ac:dyDescent="0.25">
      <c r="A12" s="183" t="s">
        <v>207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90"/>
    </row>
    <row r="13" spans="1:13" ht="12.95" customHeight="1" x14ac:dyDescent="0.2">
      <c r="A13" s="184" t="s">
        <v>208</v>
      </c>
      <c r="B13" s="15"/>
      <c r="C13" s="15"/>
      <c r="D13" s="15"/>
      <c r="E13" s="15"/>
      <c r="F13" s="15"/>
      <c r="G13" s="184" t="s">
        <v>209</v>
      </c>
      <c r="H13" s="15"/>
      <c r="I13" s="15"/>
      <c r="J13" s="15"/>
      <c r="K13" s="15"/>
      <c r="L13" s="15"/>
      <c r="M13" s="97"/>
    </row>
    <row r="14" spans="1:13" s="5" customFormat="1" ht="12.95" customHeight="1" x14ac:dyDescent="0.2">
      <c r="A14" s="185"/>
      <c r="B14" s="141" t="s">
        <v>210</v>
      </c>
      <c r="C14" s="142"/>
      <c r="D14" s="143"/>
      <c r="E14" s="157">
        <f>REKAPITULACE!C18</f>
        <v>0</v>
      </c>
      <c r="F14" s="142"/>
      <c r="G14" s="188" t="s">
        <v>224</v>
      </c>
      <c r="H14" s="161"/>
      <c r="I14" s="161"/>
      <c r="J14" s="162"/>
      <c r="K14" s="165">
        <v>0.5</v>
      </c>
      <c r="L14" s="166" t="s">
        <v>225</v>
      </c>
      <c r="M14" s="191">
        <f>E20*K14/100</f>
        <v>0</v>
      </c>
    </row>
    <row r="15" spans="1:13" s="5" customFormat="1" ht="12.95" customHeight="1" x14ac:dyDescent="0.2">
      <c r="A15" s="186"/>
      <c r="B15" s="141" t="s">
        <v>211</v>
      </c>
      <c r="C15" s="142"/>
      <c r="D15" s="143"/>
      <c r="E15" s="157">
        <f>REKAPITULACE!D18</f>
        <v>0</v>
      </c>
      <c r="F15" s="142"/>
      <c r="G15" s="188" t="s">
        <v>226</v>
      </c>
      <c r="H15" s="161"/>
      <c r="I15" s="161"/>
      <c r="J15" s="162"/>
      <c r="K15" s="165"/>
      <c r="L15" s="166" t="s">
        <v>225</v>
      </c>
      <c r="M15" s="191">
        <f>E20*K15/100</f>
        <v>0</v>
      </c>
    </row>
    <row r="16" spans="1:13" s="5" customFormat="1" ht="12.95" customHeight="1" x14ac:dyDescent="0.2">
      <c r="A16" s="187" t="s">
        <v>212</v>
      </c>
      <c r="B16" s="159" t="s">
        <v>213</v>
      </c>
      <c r="C16" s="142"/>
      <c r="D16" s="143"/>
      <c r="E16" s="157">
        <f>REKAPITULACE!E16</f>
        <v>0</v>
      </c>
      <c r="F16" s="142"/>
      <c r="G16" s="188" t="s">
        <v>227</v>
      </c>
      <c r="H16" s="161"/>
      <c r="I16" s="161"/>
      <c r="J16" s="162"/>
      <c r="K16" s="165"/>
      <c r="L16" s="166" t="s">
        <v>225</v>
      </c>
      <c r="M16" s="191">
        <f>E20*K16/100</f>
        <v>0</v>
      </c>
    </row>
    <row r="17" spans="1:13" s="5" customFormat="1" ht="12.95" customHeight="1" x14ac:dyDescent="0.2">
      <c r="A17" s="187" t="s">
        <v>63</v>
      </c>
      <c r="B17" s="159" t="s">
        <v>214</v>
      </c>
      <c r="C17" s="142"/>
      <c r="D17" s="143"/>
      <c r="E17" s="157">
        <v>0</v>
      </c>
      <c r="F17" s="142"/>
      <c r="G17" s="188" t="s">
        <v>228</v>
      </c>
      <c r="H17" s="161"/>
      <c r="I17" s="161"/>
      <c r="J17" s="162"/>
      <c r="K17" s="165"/>
      <c r="L17" s="166" t="s">
        <v>225</v>
      </c>
      <c r="M17" s="191">
        <f>E20*K17/100</f>
        <v>0</v>
      </c>
    </row>
    <row r="18" spans="1:13" s="5" customFormat="1" ht="12.95" customHeight="1" x14ac:dyDescent="0.2">
      <c r="A18" s="187" t="s">
        <v>215</v>
      </c>
      <c r="B18" s="159" t="s">
        <v>216</v>
      </c>
      <c r="C18" s="142"/>
      <c r="D18" s="143"/>
      <c r="E18" s="157">
        <v>0</v>
      </c>
      <c r="F18" s="142"/>
      <c r="G18" s="188" t="s">
        <v>229</v>
      </c>
      <c r="H18" s="161"/>
      <c r="I18" s="161"/>
      <c r="J18" s="162"/>
      <c r="K18" s="165"/>
      <c r="L18" s="166" t="s">
        <v>225</v>
      </c>
      <c r="M18" s="191">
        <f>E20*K18/100</f>
        <v>0</v>
      </c>
    </row>
    <row r="19" spans="1:13" s="5" customFormat="1" ht="12.95" customHeight="1" x14ac:dyDescent="0.2">
      <c r="A19" s="187" t="s">
        <v>217</v>
      </c>
      <c r="B19" s="159" t="s">
        <v>218</v>
      </c>
      <c r="C19" s="142"/>
      <c r="D19" s="143"/>
      <c r="E19" s="157">
        <v>0</v>
      </c>
      <c r="F19" s="142"/>
      <c r="G19" s="188" t="s">
        <v>230</v>
      </c>
      <c r="H19" s="161"/>
      <c r="I19" s="161"/>
      <c r="J19" s="162"/>
      <c r="K19" s="165"/>
      <c r="L19" s="166" t="s">
        <v>225</v>
      </c>
      <c r="M19" s="191">
        <f>E20*K19/100</f>
        <v>0</v>
      </c>
    </row>
    <row r="20" spans="1:13" s="5" customFormat="1" ht="12.95" customHeight="1" x14ac:dyDescent="0.2">
      <c r="A20" s="188" t="s">
        <v>219</v>
      </c>
      <c r="B20" s="160"/>
      <c r="C20" s="160"/>
      <c r="D20" s="167"/>
      <c r="E20" s="157">
        <f>SUM(E16:E19)</f>
        <v>0</v>
      </c>
      <c r="F20" s="142"/>
      <c r="G20" s="188" t="s">
        <v>231</v>
      </c>
      <c r="H20" s="161"/>
      <c r="I20" s="161"/>
      <c r="J20" s="162"/>
      <c r="K20" s="165"/>
      <c r="L20" s="166" t="s">
        <v>225</v>
      </c>
      <c r="M20" s="191">
        <f>E20*K20/100</f>
        <v>0</v>
      </c>
    </row>
    <row r="21" spans="1:13" s="5" customFormat="1" ht="12.95" customHeight="1" x14ac:dyDescent="0.2">
      <c r="A21" s="188" t="s">
        <v>220</v>
      </c>
      <c r="B21" s="160"/>
      <c r="C21" s="160"/>
      <c r="D21" s="167"/>
      <c r="E21" s="157">
        <v>0</v>
      </c>
      <c r="F21" s="142"/>
      <c r="G21" s="188" t="s">
        <v>232</v>
      </c>
      <c r="H21" s="161"/>
      <c r="I21" s="161"/>
      <c r="J21" s="162"/>
      <c r="K21" s="165">
        <v>2</v>
      </c>
      <c r="L21" s="166" t="s">
        <v>225</v>
      </c>
      <c r="M21" s="191">
        <f>E20*K21/100</f>
        <v>0</v>
      </c>
    </row>
    <row r="22" spans="1:13" s="5" customFormat="1" ht="12.95" customHeight="1" x14ac:dyDescent="0.2">
      <c r="A22" s="188" t="s">
        <v>221</v>
      </c>
      <c r="B22" s="160"/>
      <c r="C22" s="160"/>
      <c r="D22" s="167"/>
      <c r="E22" s="157">
        <v>0</v>
      </c>
      <c r="F22" s="142"/>
      <c r="G22" s="188" t="s">
        <v>233</v>
      </c>
      <c r="H22" s="161"/>
      <c r="I22" s="161"/>
      <c r="J22" s="162"/>
      <c r="K22" s="165"/>
      <c r="L22" s="166" t="s">
        <v>225</v>
      </c>
      <c r="M22" s="191">
        <f>E20*K22/100</f>
        <v>0</v>
      </c>
    </row>
    <row r="23" spans="1:13" s="5" customFormat="1" ht="12.95" customHeight="1" thickBot="1" x14ac:dyDescent="0.25">
      <c r="A23" s="188" t="s">
        <v>222</v>
      </c>
      <c r="B23" s="160"/>
      <c r="C23" s="160"/>
      <c r="D23" s="167"/>
      <c r="E23" s="157">
        <v>0</v>
      </c>
      <c r="F23" s="142"/>
      <c r="G23" s="189"/>
      <c r="H23" s="164"/>
      <c r="I23" s="164"/>
      <c r="J23" s="156"/>
      <c r="K23" s="168"/>
      <c r="L23" s="169" t="s">
        <v>225</v>
      </c>
      <c r="M23" s="192">
        <f>E20*K23/100</f>
        <v>0</v>
      </c>
    </row>
    <row r="24" spans="1:13" s="5" customFormat="1" ht="12.95" customHeight="1" x14ac:dyDescent="0.2">
      <c r="A24" s="188" t="s">
        <v>223</v>
      </c>
      <c r="B24" s="160"/>
      <c r="C24" s="160"/>
      <c r="D24" s="160"/>
      <c r="E24" s="157">
        <f>SUM(E20:E23)</f>
        <v>0</v>
      </c>
      <c r="F24" s="142"/>
      <c r="G24" s="184" t="s">
        <v>234</v>
      </c>
      <c r="H24" s="15"/>
      <c r="I24" s="15"/>
      <c r="J24" s="15"/>
      <c r="K24" s="15"/>
      <c r="L24" s="15"/>
      <c r="M24" s="193"/>
    </row>
    <row r="25" spans="1:13" s="5" customFormat="1" ht="12.95" customHeight="1" x14ac:dyDescent="0.2">
      <c r="A25" s="188" t="s">
        <v>236</v>
      </c>
      <c r="B25" s="161"/>
      <c r="C25" s="161"/>
      <c r="D25" s="162"/>
      <c r="E25" s="157">
        <f>SUM(M14:M23)</f>
        <v>0</v>
      </c>
      <c r="F25" s="136"/>
      <c r="G25" s="188"/>
      <c r="H25" s="160"/>
      <c r="I25" s="160"/>
      <c r="J25" s="167"/>
      <c r="K25" s="165"/>
      <c r="L25" s="166" t="s">
        <v>225</v>
      </c>
      <c r="M25" s="191">
        <f>E20*K25/100</f>
        <v>0</v>
      </c>
    </row>
    <row r="26" spans="1:13" s="5" customFormat="1" ht="12.95" customHeight="1" thickBot="1" x14ac:dyDescent="0.25">
      <c r="A26" s="188" t="s">
        <v>237</v>
      </c>
      <c r="B26" s="161"/>
      <c r="C26" s="161"/>
      <c r="D26" s="162"/>
      <c r="E26" s="157">
        <f>SUM(M25:M26)</f>
        <v>0</v>
      </c>
      <c r="F26" s="136"/>
      <c r="G26" s="189"/>
      <c r="H26" s="163"/>
      <c r="I26" s="163"/>
      <c r="J26" s="171"/>
      <c r="K26" s="168"/>
      <c r="L26" s="169" t="s">
        <v>225</v>
      </c>
      <c r="M26" s="192">
        <f>E20*K26/100</f>
        <v>0</v>
      </c>
    </row>
    <row r="27" spans="1:13" s="5" customFormat="1" ht="12.95" customHeight="1" thickBot="1" x14ac:dyDescent="0.25">
      <c r="A27" s="189" t="s">
        <v>238</v>
      </c>
      <c r="B27" s="164"/>
      <c r="C27" s="164"/>
      <c r="D27" s="156"/>
      <c r="E27" s="170">
        <f>SUM(M28:M28)</f>
        <v>0</v>
      </c>
      <c r="F27" s="17"/>
      <c r="G27" s="184" t="s">
        <v>235</v>
      </c>
      <c r="H27" s="172"/>
      <c r="I27" s="172"/>
      <c r="J27" s="172"/>
      <c r="K27" s="172"/>
      <c r="L27" s="172"/>
      <c r="M27" s="194"/>
    </row>
    <row r="28" spans="1:13" s="5" customFormat="1" ht="12.95" customHeight="1" thickBot="1" x14ac:dyDescent="0.25">
      <c r="A28" s="190" t="s">
        <v>239</v>
      </c>
      <c r="B28" s="173"/>
      <c r="C28" s="173"/>
      <c r="D28" s="174"/>
      <c r="E28" s="175">
        <f>SUM(E24:E27)</f>
        <v>0</v>
      </c>
      <c r="F28" s="123"/>
      <c r="G28" s="189"/>
      <c r="H28" s="163"/>
      <c r="I28" s="163"/>
      <c r="J28" s="171"/>
      <c r="K28" s="168"/>
      <c r="L28" s="169" t="s">
        <v>225</v>
      </c>
      <c r="M28" s="192">
        <f>E20*K28/100</f>
        <v>0</v>
      </c>
    </row>
    <row r="29" spans="1:13" s="6" customFormat="1" ht="12.95" customHeight="1" x14ac:dyDescent="0.2">
      <c r="A29" s="195" t="s">
        <v>240</v>
      </c>
      <c r="B29" s="196"/>
      <c r="C29" s="196"/>
      <c r="D29" s="197"/>
      <c r="E29" s="198" t="s">
        <v>241</v>
      </c>
      <c r="F29" s="196"/>
      <c r="G29" s="197"/>
      <c r="H29" s="198" t="s">
        <v>242</v>
      </c>
      <c r="I29" s="196"/>
      <c r="J29" s="196"/>
      <c r="K29" s="196"/>
      <c r="L29" s="196"/>
      <c r="M29" s="199"/>
    </row>
    <row r="30" spans="1:13" s="5" customFormat="1" ht="12.95" customHeight="1" x14ac:dyDescent="0.2">
      <c r="A30" s="200" t="s">
        <v>190</v>
      </c>
      <c r="B30" s="17"/>
      <c r="C30" s="17"/>
      <c r="D30" s="134"/>
      <c r="E30" s="201" t="s">
        <v>243</v>
      </c>
      <c r="F30" s="163"/>
      <c r="G30" s="134"/>
      <c r="H30" s="201" t="s">
        <v>243</v>
      </c>
      <c r="I30" s="163"/>
      <c r="J30" s="17"/>
      <c r="K30" s="17"/>
      <c r="L30" s="17"/>
      <c r="M30" s="204"/>
    </row>
    <row r="31" spans="1:13" s="5" customFormat="1" ht="12.95" customHeight="1" x14ac:dyDescent="0.2">
      <c r="A31" s="205" t="s">
        <v>244</v>
      </c>
      <c r="B31" s="4"/>
      <c r="C31" s="203"/>
      <c r="D31" s="206"/>
      <c r="E31" s="201" t="s">
        <v>244</v>
      </c>
      <c r="F31" s="203"/>
      <c r="G31" s="206"/>
      <c r="H31" s="201" t="s">
        <v>244</v>
      </c>
      <c r="I31" s="203"/>
      <c r="J31" s="4"/>
      <c r="K31" s="4"/>
      <c r="L31" s="4"/>
      <c r="M31" s="207"/>
    </row>
    <row r="32" spans="1:13" s="5" customFormat="1" ht="12.95" customHeight="1" x14ac:dyDescent="0.2">
      <c r="A32" s="205"/>
      <c r="B32" s="4"/>
      <c r="C32" s="4"/>
      <c r="D32" s="206"/>
      <c r="E32" s="210" t="s">
        <v>245</v>
      </c>
      <c r="F32" s="4"/>
      <c r="G32" s="206"/>
      <c r="H32" s="210" t="s">
        <v>245</v>
      </c>
      <c r="I32" s="4"/>
      <c r="J32" s="4"/>
      <c r="K32" s="4"/>
      <c r="L32" s="4"/>
      <c r="M32" s="207"/>
    </row>
    <row r="33" spans="1:13" x14ac:dyDescent="0.2">
      <c r="A33" s="208"/>
      <c r="B33" s="155"/>
      <c r="C33" s="155"/>
      <c r="D33" s="209"/>
      <c r="E33" s="211"/>
      <c r="F33" s="155"/>
      <c r="G33" s="209"/>
      <c r="H33" s="211"/>
      <c r="I33" s="155"/>
      <c r="J33" s="155"/>
      <c r="K33" s="155"/>
      <c r="L33" s="155"/>
      <c r="M33" s="212"/>
    </row>
    <row r="34" spans="1:13" s="5" customFormat="1" ht="56.25" customHeight="1" thickBot="1" x14ac:dyDescent="0.25">
      <c r="A34" s="208"/>
      <c r="B34" s="155"/>
      <c r="C34" s="155"/>
      <c r="D34" s="209"/>
      <c r="E34" s="211"/>
      <c r="F34" s="155"/>
      <c r="G34" s="209"/>
      <c r="H34" s="211"/>
      <c r="I34" s="155"/>
      <c r="J34" s="155"/>
      <c r="K34" s="155"/>
      <c r="L34" s="155"/>
      <c r="M34" s="212"/>
    </row>
    <row r="35" spans="1:13" s="5" customFormat="1" ht="12.95" customHeight="1" x14ac:dyDescent="0.2">
      <c r="A35" s="214" t="s">
        <v>246</v>
      </c>
      <c r="B35" s="215"/>
      <c r="C35" s="215"/>
      <c r="D35" s="216"/>
      <c r="E35" s="219">
        <v>21</v>
      </c>
      <c r="F35" s="15"/>
      <c r="G35" s="217" t="s">
        <v>247</v>
      </c>
      <c r="H35" s="224">
        <f>E28-H37</f>
        <v>0</v>
      </c>
      <c r="I35" s="15"/>
      <c r="J35" s="15"/>
      <c r="K35" s="15"/>
      <c r="L35" s="15"/>
      <c r="M35" s="218" t="s">
        <v>248</v>
      </c>
    </row>
    <row r="36" spans="1:13" s="5" customFormat="1" ht="12.95" customHeight="1" x14ac:dyDescent="0.2">
      <c r="A36" s="188" t="s">
        <v>249</v>
      </c>
      <c r="B36" s="161"/>
      <c r="C36" s="161"/>
      <c r="D36" s="162"/>
      <c r="E36" s="222">
        <v>21</v>
      </c>
      <c r="F36" s="136"/>
      <c r="G36" s="158" t="s">
        <v>247</v>
      </c>
      <c r="H36" s="157">
        <f>H35*E36/100</f>
        <v>0</v>
      </c>
      <c r="I36" s="136"/>
      <c r="J36" s="136"/>
      <c r="K36" s="136"/>
      <c r="L36" s="136"/>
      <c r="M36" s="221" t="s">
        <v>248</v>
      </c>
    </row>
    <row r="37" spans="1:13" s="5" customFormat="1" ht="12.95" customHeight="1" x14ac:dyDescent="0.2">
      <c r="A37" s="188" t="s">
        <v>246</v>
      </c>
      <c r="B37" s="161"/>
      <c r="C37" s="161"/>
      <c r="D37" s="162"/>
      <c r="E37" s="222">
        <v>15</v>
      </c>
      <c r="F37" s="136"/>
      <c r="G37" s="158" t="s">
        <v>247</v>
      </c>
      <c r="H37" s="157">
        <v>0</v>
      </c>
      <c r="I37" s="223"/>
      <c r="J37" s="223"/>
      <c r="K37" s="223"/>
      <c r="L37" s="223"/>
      <c r="M37" s="221" t="s">
        <v>248</v>
      </c>
    </row>
    <row r="38" spans="1:13" s="5" customFormat="1" ht="12.95" customHeight="1" x14ac:dyDescent="0.2">
      <c r="A38" s="188" t="s">
        <v>249</v>
      </c>
      <c r="B38" s="161"/>
      <c r="C38" s="161"/>
      <c r="D38" s="162"/>
      <c r="E38" s="222">
        <v>15</v>
      </c>
      <c r="F38" s="136"/>
      <c r="G38" s="158" t="s">
        <v>247</v>
      </c>
      <c r="H38" s="157">
        <f>H37*E38/100</f>
        <v>0</v>
      </c>
      <c r="I38" s="136"/>
      <c r="J38" s="136"/>
      <c r="K38" s="136"/>
      <c r="L38" s="136"/>
      <c r="M38" s="221" t="s">
        <v>248</v>
      </c>
    </row>
    <row r="39" spans="1:13" s="228" customFormat="1" ht="19.5" customHeight="1" thickBot="1" x14ac:dyDescent="0.3">
      <c r="A39" s="226" t="s">
        <v>250</v>
      </c>
      <c r="B39" s="227"/>
      <c r="C39" s="227"/>
      <c r="D39" s="227"/>
      <c r="E39" s="227"/>
      <c r="F39" s="227"/>
      <c r="G39" s="227"/>
      <c r="H39" s="229">
        <f>SUM(H35:H38)</f>
        <v>0</v>
      </c>
      <c r="I39" s="225"/>
      <c r="J39" s="225"/>
      <c r="K39" s="225"/>
      <c r="L39" s="225"/>
      <c r="M39" s="230" t="s">
        <v>248</v>
      </c>
    </row>
    <row r="40" spans="1:13" s="5" customFormat="1" ht="12.95" customHeight="1" x14ac:dyDescent="0.2"/>
    <row r="41" spans="1:13" s="5" customFormat="1" ht="12.95" customHeight="1" x14ac:dyDescent="0.2">
      <c r="A41" s="203" t="s">
        <v>251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</sheetData>
  <mergeCells count="110">
    <mergeCell ref="A39:G39"/>
    <mergeCell ref="H39:L39"/>
    <mergeCell ref="A41:M41"/>
    <mergeCell ref="A37:D37"/>
    <mergeCell ref="E37:F37"/>
    <mergeCell ref="H37:L37"/>
    <mergeCell ref="A38:D38"/>
    <mergeCell ref="E38:F38"/>
    <mergeCell ref="H38:L38"/>
    <mergeCell ref="A35:D35"/>
    <mergeCell ref="E35:F35"/>
    <mergeCell ref="H35:L35"/>
    <mergeCell ref="A36:D36"/>
    <mergeCell ref="E36:F36"/>
    <mergeCell ref="H36:L36"/>
    <mergeCell ref="A31:B31"/>
    <mergeCell ref="C31:D31"/>
    <mergeCell ref="F31:G31"/>
    <mergeCell ref="I31:M31"/>
    <mergeCell ref="A32:D32"/>
    <mergeCell ref="A33:D34"/>
    <mergeCell ref="E32:G32"/>
    <mergeCell ref="E33:G34"/>
    <mergeCell ref="H32:M32"/>
    <mergeCell ref="H33:M34"/>
    <mergeCell ref="A29:D29"/>
    <mergeCell ref="E29:G29"/>
    <mergeCell ref="H29:M29"/>
    <mergeCell ref="A30:D30"/>
    <mergeCell ref="F30:G30"/>
    <mergeCell ref="I30:M30"/>
    <mergeCell ref="G28:J28"/>
    <mergeCell ref="A25:D25"/>
    <mergeCell ref="E25:F25"/>
    <mergeCell ref="A26:D26"/>
    <mergeCell ref="E26:F26"/>
    <mergeCell ref="A27:D27"/>
    <mergeCell ref="E27:F27"/>
    <mergeCell ref="A28:D28"/>
    <mergeCell ref="E28:F28"/>
    <mergeCell ref="G22:J22"/>
    <mergeCell ref="G23:J23"/>
    <mergeCell ref="G24:M24"/>
    <mergeCell ref="G25:J25"/>
    <mergeCell ref="G26:J26"/>
    <mergeCell ref="G27:M27"/>
    <mergeCell ref="G16:J16"/>
    <mergeCell ref="G17:J17"/>
    <mergeCell ref="G18:J18"/>
    <mergeCell ref="G19:J19"/>
    <mergeCell ref="G20:J20"/>
    <mergeCell ref="G21:J21"/>
    <mergeCell ref="A22:D22"/>
    <mergeCell ref="E22:F22"/>
    <mergeCell ref="A23:D23"/>
    <mergeCell ref="E23:F23"/>
    <mergeCell ref="A24:D24"/>
    <mergeCell ref="E24:F24"/>
    <mergeCell ref="B19:D19"/>
    <mergeCell ref="E19:F19"/>
    <mergeCell ref="A20:D20"/>
    <mergeCell ref="E20:F20"/>
    <mergeCell ref="A21:D21"/>
    <mergeCell ref="E21:F21"/>
    <mergeCell ref="B16:D16"/>
    <mergeCell ref="E16:F16"/>
    <mergeCell ref="B17:D17"/>
    <mergeCell ref="E17:F17"/>
    <mergeCell ref="B18:D18"/>
    <mergeCell ref="E18:F18"/>
    <mergeCell ref="A12:M12"/>
    <mergeCell ref="A13:F13"/>
    <mergeCell ref="G13:M13"/>
    <mergeCell ref="A14:A15"/>
    <mergeCell ref="B14:D14"/>
    <mergeCell ref="E14:F14"/>
    <mergeCell ref="B15:D15"/>
    <mergeCell ref="E15:F15"/>
    <mergeCell ref="G14:J14"/>
    <mergeCell ref="G15:J15"/>
    <mergeCell ref="A11:G11"/>
    <mergeCell ref="H7:L7"/>
    <mergeCell ref="H8:L8"/>
    <mergeCell ref="H9:J9"/>
    <mergeCell ref="H10:I10"/>
    <mergeCell ref="K9:M9"/>
    <mergeCell ref="J10:M10"/>
    <mergeCell ref="H11:M11"/>
    <mergeCell ref="A7:C7"/>
    <mergeCell ref="A8:C8"/>
    <mergeCell ref="A9:C9"/>
    <mergeCell ref="A10:C10"/>
    <mergeCell ref="D7:G7"/>
    <mergeCell ref="D8:G8"/>
    <mergeCell ref="D9:G9"/>
    <mergeCell ref="D10:G10"/>
    <mergeCell ref="A5:D5"/>
    <mergeCell ref="E5:J5"/>
    <mergeCell ref="K5:L5"/>
    <mergeCell ref="A6:D6"/>
    <mergeCell ref="K6:L6"/>
    <mergeCell ref="E6:J6"/>
    <mergeCell ref="A1:M1"/>
    <mergeCell ref="A2:M2"/>
    <mergeCell ref="A3:D3"/>
    <mergeCell ref="E3:J3"/>
    <mergeCell ref="K3:L3"/>
    <mergeCell ref="A4:D4"/>
    <mergeCell ref="K4:L4"/>
    <mergeCell ref="E4:J4"/>
  </mergeCells>
  <printOptions horizontalCentered="1"/>
  <pageMargins left="0.39375000000000004" right="0.39375000000000004" top="0.59027777777777779" bottom="0.59027777777777779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F5DA6-B768-4696-AA55-80CF47FA7D80}">
  <dimension ref="A1:E18"/>
  <sheetViews>
    <sheetView workbookViewId="0">
      <selection activeCell="C6" sqref="C6:E6"/>
    </sheetView>
  </sheetViews>
  <sheetFormatPr defaultRowHeight="12.75" x14ac:dyDescent="0.2"/>
  <cols>
    <col min="1" max="1" width="3.85546875" customWidth="1"/>
    <col min="2" max="2" width="45.140625" customWidth="1"/>
    <col min="3" max="5" width="10.5703125" customWidth="1"/>
  </cols>
  <sheetData>
    <row r="1" spans="1:5" s="2" customFormat="1" x14ac:dyDescent="0.2">
      <c r="A1" s="3" t="s">
        <v>0</v>
      </c>
      <c r="B1" s="4"/>
      <c r="C1" s="4"/>
      <c r="D1" s="3" t="s">
        <v>1</v>
      </c>
      <c r="E1" s="4"/>
    </row>
    <row r="2" spans="1:5" s="2" customFormat="1" x14ac:dyDescent="0.2">
      <c r="A2" s="3" t="s">
        <v>2</v>
      </c>
      <c r="B2" s="4"/>
      <c r="C2" s="4"/>
      <c r="D2" s="3" t="s">
        <v>3</v>
      </c>
      <c r="E2" s="4"/>
    </row>
    <row r="3" spans="1:5" s="1" customFormat="1" ht="9.75" x14ac:dyDescent="0.2"/>
    <row r="4" spans="1:5" s="6" customFormat="1" x14ac:dyDescent="0.2">
      <c r="A4" s="7" t="s">
        <v>176</v>
      </c>
      <c r="B4" s="4"/>
      <c r="C4" s="4"/>
      <c r="D4" s="4"/>
      <c r="E4" s="4"/>
    </row>
    <row r="5" spans="1:5" s="1" customFormat="1" ht="10.5" thickBot="1" x14ac:dyDescent="0.25"/>
    <row r="6" spans="1:5" s="1" customFormat="1" ht="9.75" customHeight="1" x14ac:dyDescent="0.2">
      <c r="A6" s="92" t="s">
        <v>177</v>
      </c>
      <c r="B6" s="94" t="s">
        <v>178</v>
      </c>
      <c r="C6" s="96" t="s">
        <v>179</v>
      </c>
      <c r="D6" s="15"/>
      <c r="E6" s="97"/>
    </row>
    <row r="7" spans="1:5" s="1" customFormat="1" ht="9.75" customHeight="1" thickBot="1" x14ac:dyDescent="0.25">
      <c r="A7" s="93"/>
      <c r="B7" s="95"/>
      <c r="C7" s="98" t="s">
        <v>18</v>
      </c>
      <c r="D7" s="99" t="s">
        <v>23</v>
      </c>
      <c r="E7" s="100" t="s">
        <v>180</v>
      </c>
    </row>
    <row r="8" spans="1:5" s="29" customFormat="1" ht="11.25" x14ac:dyDescent="0.2">
      <c r="A8" s="101"/>
      <c r="B8" s="104" t="s">
        <v>29</v>
      </c>
      <c r="C8" s="102"/>
      <c r="D8" s="102"/>
      <c r="E8" s="103"/>
    </row>
    <row r="9" spans="1:5" s="29" customFormat="1" ht="11.25" x14ac:dyDescent="0.2">
      <c r="A9" s="105">
        <v>1</v>
      </c>
      <c r="B9" s="43" t="s">
        <v>31</v>
      </c>
      <c r="C9" s="106">
        <f>ROZPOČET!G26</f>
        <v>0</v>
      </c>
      <c r="D9" s="106">
        <f>ROZPOČET!I26</f>
        <v>0</v>
      </c>
      <c r="E9" s="107">
        <f>C9+D9</f>
        <v>0</v>
      </c>
    </row>
    <row r="10" spans="1:5" s="29" customFormat="1" ht="11.25" x14ac:dyDescent="0.2">
      <c r="A10" s="108">
        <v>2</v>
      </c>
      <c r="B10" s="109" t="s">
        <v>31</v>
      </c>
      <c r="C10" s="110">
        <f>ROZPOČET!G34</f>
        <v>0</v>
      </c>
      <c r="D10" s="110">
        <f>ROZPOČET!I34</f>
        <v>0</v>
      </c>
      <c r="E10" s="111">
        <f>C10+D10</f>
        <v>0</v>
      </c>
    </row>
    <row r="11" spans="1:5" s="29" customFormat="1" ht="11.25" x14ac:dyDescent="0.2">
      <c r="A11" s="108">
        <v>3</v>
      </c>
      <c r="B11" s="109" t="s">
        <v>68</v>
      </c>
      <c r="C11" s="110">
        <f>ROZPOČET!G92</f>
        <v>0</v>
      </c>
      <c r="D11" s="110">
        <f>ROZPOČET!I92</f>
        <v>0</v>
      </c>
      <c r="E11" s="111">
        <f>C11+D11</f>
        <v>0</v>
      </c>
    </row>
    <row r="12" spans="1:5" s="29" customFormat="1" ht="11.25" x14ac:dyDescent="0.2">
      <c r="A12" s="108">
        <v>5</v>
      </c>
      <c r="B12" s="109" t="s">
        <v>123</v>
      </c>
      <c r="C12" s="110">
        <f>ROZPOČET!G121</f>
        <v>0</v>
      </c>
      <c r="D12" s="110">
        <f>ROZPOČET!I121</f>
        <v>0</v>
      </c>
      <c r="E12" s="111">
        <f>C12+D12</f>
        <v>0</v>
      </c>
    </row>
    <row r="13" spans="1:5" s="29" customFormat="1" ht="11.25" x14ac:dyDescent="0.2">
      <c r="A13" s="108">
        <v>61</v>
      </c>
      <c r="B13" s="109" t="s">
        <v>144</v>
      </c>
      <c r="C13" s="110">
        <f>ROZPOČET!G125</f>
        <v>0</v>
      </c>
      <c r="D13" s="110">
        <f>ROZPOČET!I125</f>
        <v>0</v>
      </c>
      <c r="E13" s="111">
        <f>C13+D13</f>
        <v>0</v>
      </c>
    </row>
    <row r="14" spans="1:5" s="29" customFormat="1" ht="11.25" x14ac:dyDescent="0.2">
      <c r="A14" s="108">
        <v>62</v>
      </c>
      <c r="B14" s="109" t="s">
        <v>149</v>
      </c>
      <c r="C14" s="110">
        <f>ROZPOČET!G152</f>
        <v>0</v>
      </c>
      <c r="D14" s="110">
        <f>ROZPOČET!I152</f>
        <v>0</v>
      </c>
      <c r="E14" s="111">
        <f>C14+D14</f>
        <v>0</v>
      </c>
    </row>
    <row r="15" spans="1:5" s="29" customFormat="1" ht="11.25" x14ac:dyDescent="0.2">
      <c r="A15" s="108">
        <v>64</v>
      </c>
      <c r="B15" s="109" t="s">
        <v>167</v>
      </c>
      <c r="C15" s="110">
        <f>ROZPOČET!G169</f>
        <v>0</v>
      </c>
      <c r="D15" s="110">
        <f>ROZPOČET!I169</f>
        <v>0</v>
      </c>
      <c r="E15" s="111">
        <f>C15+D15</f>
        <v>0</v>
      </c>
    </row>
    <row r="16" spans="1:5" s="29" customFormat="1" ht="12" thickBot="1" x14ac:dyDescent="0.25">
      <c r="A16" s="112"/>
      <c r="B16" s="113" t="s">
        <v>181</v>
      </c>
      <c r="C16" s="114">
        <f>SUM(C9:C15)</f>
        <v>0</v>
      </c>
      <c r="D16" s="114">
        <f>SUM(D9:D15)</f>
        <v>0</v>
      </c>
      <c r="E16" s="115">
        <f>SUM(E9:E15)</f>
        <v>0</v>
      </c>
    </row>
    <row r="17" spans="1:5" s="1" customFormat="1" ht="10.5" thickBot="1" x14ac:dyDescent="0.25"/>
    <row r="18" spans="1:5" s="29" customFormat="1" ht="12" thickBot="1" x14ac:dyDescent="0.25">
      <c r="A18" s="116"/>
      <c r="B18" s="117" t="s">
        <v>182</v>
      </c>
      <c r="C18" s="118">
        <f>C16</f>
        <v>0</v>
      </c>
      <c r="D18" s="118">
        <f>D16</f>
        <v>0</v>
      </c>
      <c r="E18" s="119">
        <f>E16</f>
        <v>0</v>
      </c>
    </row>
  </sheetData>
  <mergeCells count="8">
    <mergeCell ref="A1:C1"/>
    <mergeCell ref="D1:E1"/>
    <mergeCell ref="A2:C2"/>
    <mergeCell ref="D2:E2"/>
    <mergeCell ref="A4:E4"/>
    <mergeCell ref="A6:A7"/>
    <mergeCell ref="B6:B7"/>
    <mergeCell ref="C6:E6"/>
  </mergeCells>
  <printOptions horizontalCentered="1"/>
  <pageMargins left="0.39375000000000004" right="0.39375000000000004" top="0.59027777777777779" bottom="0.59027777777777779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982E0-8A27-48B2-939C-5A5BFFCC8FE2}">
  <dimension ref="A1:K171"/>
  <sheetViews>
    <sheetView workbookViewId="0">
      <selection activeCell="E12" sqref="E12"/>
    </sheetView>
  </sheetViews>
  <sheetFormatPr defaultRowHeight="12.75" x14ac:dyDescent="0.2"/>
  <cols>
    <col min="1" max="1" width="3.7109375" customWidth="1"/>
    <col min="2" max="2" width="11" customWidth="1"/>
    <col min="3" max="3" width="43.42578125" customWidth="1"/>
    <col min="4" max="4" width="4.42578125" customWidth="1"/>
    <col min="5" max="5" width="8.7109375" customWidth="1"/>
    <col min="6" max="9" width="10.5703125" customWidth="1"/>
    <col min="10" max="11" width="9" customWidth="1"/>
  </cols>
  <sheetData>
    <row r="1" spans="1:11" s="2" customFormat="1" x14ac:dyDescent="0.2">
      <c r="A1" s="3" t="s">
        <v>0</v>
      </c>
      <c r="B1" s="4"/>
      <c r="C1" s="4"/>
      <c r="D1" s="4"/>
      <c r="E1" s="4"/>
      <c r="F1" s="4"/>
      <c r="G1" s="4"/>
      <c r="H1" s="4"/>
      <c r="I1" s="4"/>
      <c r="J1" s="3" t="s">
        <v>1</v>
      </c>
      <c r="K1" s="4"/>
    </row>
    <row r="2" spans="1:11" s="2" customFormat="1" x14ac:dyDescent="0.2">
      <c r="A2" s="3" t="s">
        <v>2</v>
      </c>
      <c r="B2" s="4"/>
      <c r="C2" s="4"/>
      <c r="D2" s="4"/>
      <c r="E2" s="4"/>
      <c r="F2" s="4"/>
      <c r="G2" s="4"/>
      <c r="H2" s="4"/>
      <c r="I2" s="4"/>
      <c r="J2" s="3" t="s">
        <v>3</v>
      </c>
      <c r="K2" s="4"/>
    </row>
    <row r="3" spans="1:11" s="1" customFormat="1" ht="9.75" x14ac:dyDescent="0.2"/>
    <row r="4" spans="1:11" s="5" customFormat="1" x14ac:dyDescent="0.2">
      <c r="A4" s="7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1" customFormat="1" ht="10.5" thickBot="1" x14ac:dyDescent="0.25"/>
    <row r="6" spans="1:11" s="1" customFormat="1" ht="9.75" customHeight="1" x14ac:dyDescent="0.2">
      <c r="A6" s="8" t="s">
        <v>5</v>
      </c>
      <c r="B6" s="11" t="s">
        <v>9</v>
      </c>
      <c r="C6" s="11" t="s">
        <v>11</v>
      </c>
      <c r="D6" s="11" t="s">
        <v>13</v>
      </c>
      <c r="E6" s="11" t="s">
        <v>15</v>
      </c>
      <c r="F6" s="14" t="s">
        <v>17</v>
      </c>
      <c r="G6" s="15"/>
      <c r="H6" s="15"/>
      <c r="I6" s="15"/>
      <c r="J6" s="11" t="s">
        <v>26</v>
      </c>
      <c r="K6" s="25"/>
    </row>
    <row r="7" spans="1:11" s="1" customFormat="1" ht="9.75" customHeight="1" x14ac:dyDescent="0.2">
      <c r="A7" s="9" t="s">
        <v>6</v>
      </c>
      <c r="B7" s="12"/>
      <c r="C7" s="12"/>
      <c r="D7" s="12"/>
      <c r="E7" s="12"/>
      <c r="F7" s="16" t="s">
        <v>18</v>
      </c>
      <c r="G7" s="17"/>
      <c r="H7" s="22" t="s">
        <v>23</v>
      </c>
      <c r="I7" s="17"/>
      <c r="J7" s="12"/>
      <c r="K7" s="26"/>
    </row>
    <row r="8" spans="1:11" s="1" customFormat="1" ht="9.75" customHeight="1" x14ac:dyDescent="0.2">
      <c r="A8" s="9" t="s">
        <v>7</v>
      </c>
      <c r="B8" s="12"/>
      <c r="C8" s="12"/>
      <c r="D8" s="12"/>
      <c r="E8" s="12"/>
      <c r="F8" s="18" t="s">
        <v>19</v>
      </c>
      <c r="G8" s="20" t="s">
        <v>21</v>
      </c>
      <c r="H8" s="23" t="s">
        <v>19</v>
      </c>
      <c r="I8" s="20" t="s">
        <v>21</v>
      </c>
      <c r="J8" s="23" t="s">
        <v>19</v>
      </c>
      <c r="K8" s="27" t="s">
        <v>21</v>
      </c>
    </row>
    <row r="9" spans="1:11" s="1" customFormat="1" ht="9.75" customHeight="1" thickBot="1" x14ac:dyDescent="0.25">
      <c r="A9" s="10" t="s">
        <v>8</v>
      </c>
      <c r="B9" s="13" t="s">
        <v>10</v>
      </c>
      <c r="C9" s="13" t="s">
        <v>12</v>
      </c>
      <c r="D9" s="13" t="s">
        <v>14</v>
      </c>
      <c r="E9" s="13" t="s">
        <v>16</v>
      </c>
      <c r="F9" s="19" t="s">
        <v>20</v>
      </c>
      <c r="G9" s="21" t="s">
        <v>22</v>
      </c>
      <c r="H9" s="24" t="s">
        <v>24</v>
      </c>
      <c r="I9" s="21" t="s">
        <v>25</v>
      </c>
      <c r="J9" s="24" t="s">
        <v>27</v>
      </c>
      <c r="K9" s="28" t="s">
        <v>28</v>
      </c>
    </row>
    <row r="10" spans="1:11" s="30" customFormat="1" ht="11.25" x14ac:dyDescent="0.2">
      <c r="A10" s="32"/>
      <c r="B10" s="31"/>
      <c r="C10" s="33" t="s">
        <v>29</v>
      </c>
      <c r="D10" s="31"/>
      <c r="E10" s="31"/>
      <c r="F10" s="34"/>
      <c r="G10" s="35"/>
      <c r="H10" s="36"/>
      <c r="J10" s="36"/>
      <c r="K10" s="37"/>
    </row>
    <row r="11" spans="1:11" s="30" customFormat="1" ht="11.25" x14ac:dyDescent="0.2">
      <c r="A11" s="41"/>
      <c r="B11" s="42" t="s">
        <v>30</v>
      </c>
      <c r="C11" s="43" t="s">
        <v>31</v>
      </c>
      <c r="D11" s="40"/>
      <c r="E11" s="40"/>
      <c r="F11" s="44"/>
      <c r="G11" s="45"/>
      <c r="H11" s="46"/>
      <c r="I11" s="39"/>
      <c r="J11" s="46"/>
      <c r="K11" s="47"/>
    </row>
    <row r="12" spans="1:11" s="1" customFormat="1" ht="9.75" x14ac:dyDescent="0.2">
      <c r="A12" s="49">
        <v>1</v>
      </c>
      <c r="B12" s="51" t="s">
        <v>32</v>
      </c>
      <c r="C12" s="52" t="s">
        <v>33</v>
      </c>
      <c r="D12" s="53" t="s">
        <v>34</v>
      </c>
      <c r="E12" s="54">
        <v>114.2</v>
      </c>
      <c r="F12" s="56"/>
      <c r="G12" s="57">
        <f>E12*F12</f>
        <v>0</v>
      </c>
      <c r="H12" s="54"/>
      <c r="I12" s="57">
        <f>E12*H12</f>
        <v>0</v>
      </c>
      <c r="J12" s="58">
        <v>0</v>
      </c>
      <c r="K12" s="59">
        <f>E12*J12</f>
        <v>0</v>
      </c>
    </row>
    <row r="13" spans="1:11" s="1" customFormat="1" ht="9.75" x14ac:dyDescent="0.2">
      <c r="A13" s="48"/>
      <c r="B13" s="51"/>
      <c r="C13" s="52" t="s">
        <v>35</v>
      </c>
      <c r="D13" s="53"/>
      <c r="E13" s="50"/>
      <c r="F13" s="48"/>
      <c r="G13" s="55"/>
      <c r="H13" s="50"/>
      <c r="I13" s="55"/>
      <c r="J13" s="50"/>
      <c r="K13" s="60"/>
    </row>
    <row r="14" spans="1:11" s="1" customFormat="1" ht="9.75" x14ac:dyDescent="0.2">
      <c r="A14" s="49">
        <f>A12+1</f>
        <v>2</v>
      </c>
      <c r="B14" s="51" t="s">
        <v>36</v>
      </c>
      <c r="C14" s="52" t="s">
        <v>37</v>
      </c>
      <c r="D14" s="53" t="s">
        <v>34</v>
      </c>
      <c r="E14" s="61">
        <v>570</v>
      </c>
      <c r="F14" s="56"/>
      <c r="G14" s="57">
        <f>E14*F14</f>
        <v>0</v>
      </c>
      <c r="H14" s="54"/>
      <c r="I14" s="57">
        <f>E14*H14</f>
        <v>0</v>
      </c>
      <c r="J14" s="58">
        <v>0</v>
      </c>
      <c r="K14" s="59">
        <f>E14*J14</f>
        <v>0</v>
      </c>
    </row>
    <row r="15" spans="1:11" s="1" customFormat="1" ht="9.75" x14ac:dyDescent="0.2">
      <c r="A15" s="48"/>
      <c r="B15" s="51"/>
      <c r="C15" s="52" t="s">
        <v>38</v>
      </c>
      <c r="D15" s="53"/>
      <c r="E15" s="50"/>
      <c r="F15" s="48"/>
      <c r="G15" s="55"/>
      <c r="H15" s="50"/>
      <c r="I15" s="55"/>
      <c r="J15" s="50"/>
      <c r="K15" s="60"/>
    </row>
    <row r="16" spans="1:11" s="1" customFormat="1" ht="9.75" x14ac:dyDescent="0.2">
      <c r="A16" s="49">
        <f>A14+1</f>
        <v>3</v>
      </c>
      <c r="B16" s="51" t="s">
        <v>39</v>
      </c>
      <c r="C16" s="52" t="s">
        <v>40</v>
      </c>
      <c r="D16" s="53" t="s">
        <v>41</v>
      </c>
      <c r="E16" s="61">
        <v>1318</v>
      </c>
      <c r="F16" s="56"/>
      <c r="G16" s="57">
        <f>E16*F16</f>
        <v>0</v>
      </c>
      <c r="H16" s="54"/>
      <c r="I16" s="57">
        <f>E16*H16</f>
        <v>0</v>
      </c>
      <c r="J16" s="58">
        <v>0</v>
      </c>
      <c r="K16" s="59">
        <f>E16*J16</f>
        <v>0</v>
      </c>
    </row>
    <row r="17" spans="1:11" s="1" customFormat="1" ht="9.75" x14ac:dyDescent="0.2">
      <c r="A17" s="48"/>
      <c r="B17" s="51"/>
      <c r="C17" s="52" t="s">
        <v>42</v>
      </c>
      <c r="D17" s="53"/>
      <c r="E17" s="50"/>
      <c r="F17" s="48"/>
      <c r="G17" s="55"/>
      <c r="H17" s="50"/>
      <c r="I17" s="55"/>
      <c r="J17" s="50"/>
      <c r="K17" s="60"/>
    </row>
    <row r="18" spans="1:11" s="1" customFormat="1" ht="9.75" x14ac:dyDescent="0.2">
      <c r="A18" s="49">
        <f>A16+1</f>
        <v>4</v>
      </c>
      <c r="B18" s="51" t="s">
        <v>43</v>
      </c>
      <c r="C18" s="52" t="s">
        <v>44</v>
      </c>
      <c r="D18" s="53" t="s">
        <v>34</v>
      </c>
      <c r="E18" s="61">
        <v>465</v>
      </c>
      <c r="F18" s="56"/>
      <c r="G18" s="57">
        <f>E18*F18</f>
        <v>0</v>
      </c>
      <c r="H18" s="54"/>
      <c r="I18" s="57">
        <f>E18*H18</f>
        <v>0</v>
      </c>
      <c r="J18" s="58">
        <v>0</v>
      </c>
      <c r="K18" s="59">
        <f>E18*J18</f>
        <v>0</v>
      </c>
    </row>
    <row r="19" spans="1:11" s="1" customFormat="1" ht="9.75" x14ac:dyDescent="0.2">
      <c r="A19" s="48"/>
      <c r="B19" s="51"/>
      <c r="C19" s="52" t="s">
        <v>45</v>
      </c>
      <c r="D19" s="53"/>
      <c r="E19" s="50"/>
      <c r="F19" s="48"/>
      <c r="G19" s="55"/>
      <c r="H19" s="50"/>
      <c r="I19" s="55"/>
      <c r="J19" s="50"/>
      <c r="K19" s="60"/>
    </row>
    <row r="20" spans="1:11" s="1" customFormat="1" ht="9.75" x14ac:dyDescent="0.2">
      <c r="A20" s="49">
        <f>A18+1</f>
        <v>5</v>
      </c>
      <c r="B20" s="51" t="s">
        <v>46</v>
      </c>
      <c r="C20" s="52" t="s">
        <v>47</v>
      </c>
      <c r="D20" s="53" t="s">
        <v>34</v>
      </c>
      <c r="E20" s="61">
        <v>105</v>
      </c>
      <c r="F20" s="56"/>
      <c r="G20" s="57">
        <f>E20*F20</f>
        <v>0</v>
      </c>
      <c r="H20" s="54"/>
      <c r="I20" s="57">
        <f>E20*H20</f>
        <v>0</v>
      </c>
      <c r="J20" s="58">
        <v>0</v>
      </c>
      <c r="K20" s="59">
        <f>E20*J20</f>
        <v>0</v>
      </c>
    </row>
    <row r="21" spans="1:11" s="1" customFormat="1" ht="9.75" x14ac:dyDescent="0.2">
      <c r="A21" s="48"/>
      <c r="B21" s="51"/>
      <c r="C21" s="52" t="s">
        <v>48</v>
      </c>
      <c r="D21" s="53"/>
      <c r="E21" s="50"/>
      <c r="F21" s="48"/>
      <c r="G21" s="55"/>
      <c r="H21" s="50"/>
      <c r="I21" s="55"/>
      <c r="J21" s="50"/>
      <c r="K21" s="60"/>
    </row>
    <row r="22" spans="1:11" s="1" customFormat="1" ht="9.75" x14ac:dyDescent="0.2">
      <c r="A22" s="49">
        <f>A20+1</f>
        <v>6</v>
      </c>
      <c r="B22" s="51" t="s">
        <v>49</v>
      </c>
      <c r="C22" s="52" t="s">
        <v>50</v>
      </c>
      <c r="D22" s="53" t="s">
        <v>41</v>
      </c>
      <c r="E22" s="61">
        <v>1050</v>
      </c>
      <c r="F22" s="56"/>
      <c r="G22" s="57">
        <f>E22*F22</f>
        <v>0</v>
      </c>
      <c r="H22" s="54"/>
      <c r="I22" s="57">
        <f>E22*H22</f>
        <v>0</v>
      </c>
      <c r="J22" s="58">
        <v>0</v>
      </c>
      <c r="K22" s="59">
        <f>E22*J22</f>
        <v>0</v>
      </c>
    </row>
    <row r="23" spans="1:11" s="1" customFormat="1" ht="9.75" x14ac:dyDescent="0.2">
      <c r="A23" s="48"/>
      <c r="B23" s="51"/>
      <c r="C23" s="52" t="s">
        <v>51</v>
      </c>
      <c r="D23" s="53"/>
      <c r="E23" s="50"/>
      <c r="F23" s="48"/>
      <c r="G23" s="55"/>
      <c r="H23" s="50"/>
      <c r="I23" s="55"/>
      <c r="J23" s="50"/>
      <c r="K23" s="60"/>
    </row>
    <row r="24" spans="1:11" s="1" customFormat="1" ht="9.75" x14ac:dyDescent="0.2">
      <c r="A24" s="49">
        <f>A22+1</f>
        <v>7</v>
      </c>
      <c r="B24" s="51" t="s">
        <v>52</v>
      </c>
      <c r="C24" s="52" t="s">
        <v>53</v>
      </c>
      <c r="D24" s="53" t="s">
        <v>41</v>
      </c>
      <c r="E24" s="61">
        <v>1318</v>
      </c>
      <c r="F24" s="56"/>
      <c r="G24" s="57">
        <f>E24*F24</f>
        <v>0</v>
      </c>
      <c r="H24" s="54"/>
      <c r="I24" s="57">
        <f>E24*H24</f>
        <v>0</v>
      </c>
      <c r="J24" s="58">
        <v>0</v>
      </c>
      <c r="K24" s="59">
        <f>E24*J24</f>
        <v>0</v>
      </c>
    </row>
    <row r="25" spans="1:11" s="1" customFormat="1" ht="9.75" x14ac:dyDescent="0.2">
      <c r="A25" s="48"/>
      <c r="B25" s="51"/>
      <c r="C25" s="52" t="s">
        <v>54</v>
      </c>
      <c r="D25" s="53"/>
      <c r="E25" s="50"/>
      <c r="F25" s="48"/>
      <c r="G25" s="55"/>
      <c r="H25" s="50"/>
      <c r="I25" s="55"/>
      <c r="J25" s="50"/>
      <c r="K25" s="60"/>
    </row>
    <row r="26" spans="1:11" s="30" customFormat="1" ht="11.25" x14ac:dyDescent="0.2">
      <c r="A26" s="70"/>
      <c r="B26" s="71">
        <v>1</v>
      </c>
      <c r="C26" s="72" t="s">
        <v>31</v>
      </c>
      <c r="D26" s="73"/>
      <c r="E26" s="73"/>
      <c r="F26" s="74"/>
      <c r="G26" s="75">
        <f>SUM(G12:G25)</f>
        <v>0</v>
      </c>
      <c r="H26" s="76"/>
      <c r="I26" s="77">
        <f>SUM(I12:I25)</f>
        <v>0</v>
      </c>
      <c r="J26" s="76"/>
      <c r="K26" s="78">
        <f>SUM(K12:K25)</f>
        <v>0</v>
      </c>
    </row>
    <row r="27" spans="1:11" s="30" customFormat="1" ht="11.25" x14ac:dyDescent="0.2">
      <c r="A27" s="41"/>
      <c r="B27" s="42" t="s">
        <v>55</v>
      </c>
      <c r="C27" s="43" t="s">
        <v>56</v>
      </c>
      <c r="D27" s="40"/>
      <c r="E27" s="40"/>
      <c r="F27" s="44"/>
      <c r="G27" s="45"/>
      <c r="H27" s="46"/>
      <c r="I27" s="39"/>
      <c r="J27" s="46"/>
      <c r="K27" s="47"/>
    </row>
    <row r="28" spans="1:11" s="1" customFormat="1" ht="9.75" x14ac:dyDescent="0.2">
      <c r="A28" s="48"/>
      <c r="B28" s="51"/>
      <c r="C28" s="52"/>
      <c r="D28" s="53"/>
      <c r="E28" s="50"/>
      <c r="F28" s="48"/>
      <c r="G28" s="55"/>
      <c r="H28" s="50"/>
      <c r="I28" s="55"/>
      <c r="J28" s="50"/>
      <c r="K28" s="60"/>
    </row>
    <row r="29" spans="1:11" s="1" customFormat="1" ht="9.75" x14ac:dyDescent="0.2">
      <c r="A29" s="49">
        <f>A24+1</f>
        <v>8</v>
      </c>
      <c r="B29" s="51" t="s">
        <v>57</v>
      </c>
      <c r="C29" s="52" t="s">
        <v>58</v>
      </c>
      <c r="D29" s="53" t="s">
        <v>41</v>
      </c>
      <c r="E29" s="61">
        <v>37850</v>
      </c>
      <c r="F29" s="56"/>
      <c r="G29" s="57">
        <f>E29*F29</f>
        <v>0</v>
      </c>
      <c r="H29" s="54"/>
      <c r="I29" s="57">
        <f>E29*H29</f>
        <v>0</v>
      </c>
      <c r="J29" s="58">
        <v>0</v>
      </c>
      <c r="K29" s="59">
        <f>E29*J29</f>
        <v>0</v>
      </c>
    </row>
    <row r="30" spans="1:11" s="1" customFormat="1" ht="9.75" x14ac:dyDescent="0.2">
      <c r="A30" s="48"/>
      <c r="B30" s="51"/>
      <c r="C30" s="52" t="s">
        <v>59</v>
      </c>
      <c r="D30" s="53"/>
      <c r="E30" s="50"/>
      <c r="F30" s="48"/>
      <c r="G30" s="55"/>
      <c r="H30" s="50"/>
      <c r="I30" s="55"/>
      <c r="J30" s="50"/>
      <c r="K30" s="60"/>
    </row>
    <row r="31" spans="1:11" s="1" customFormat="1" ht="9.75" x14ac:dyDescent="0.2">
      <c r="A31" s="49">
        <f>A29+1</f>
        <v>9</v>
      </c>
      <c r="B31" s="51" t="s">
        <v>60</v>
      </c>
      <c r="C31" s="52" t="s">
        <v>61</v>
      </c>
      <c r="D31" s="53" t="s">
        <v>41</v>
      </c>
      <c r="E31" s="61">
        <v>1710</v>
      </c>
      <c r="F31" s="56"/>
      <c r="G31" s="57">
        <f>E31*F31</f>
        <v>0</v>
      </c>
      <c r="H31" s="54"/>
      <c r="I31" s="57">
        <f>E31*H31</f>
        <v>0</v>
      </c>
      <c r="J31" s="58">
        <v>0</v>
      </c>
      <c r="K31" s="59">
        <f>E31*J31</f>
        <v>0</v>
      </c>
    </row>
    <row r="32" spans="1:11" s="1" customFormat="1" ht="9.75" x14ac:dyDescent="0.2">
      <c r="A32" s="48"/>
      <c r="B32" s="51"/>
      <c r="C32" s="52" t="s">
        <v>62</v>
      </c>
      <c r="D32" s="53"/>
      <c r="E32" s="50"/>
      <c r="F32" s="48"/>
      <c r="G32" s="55"/>
      <c r="H32" s="50"/>
      <c r="I32" s="55"/>
      <c r="J32" s="50"/>
      <c r="K32" s="60"/>
    </row>
    <row r="33" spans="1:11" s="1" customFormat="1" ht="9.75" x14ac:dyDescent="0.2">
      <c r="A33" s="49">
        <f>A31+1</f>
        <v>10</v>
      </c>
      <c r="B33" s="51" t="s">
        <v>63</v>
      </c>
      <c r="C33" s="52" t="s">
        <v>64</v>
      </c>
      <c r="D33" s="53" t="s">
        <v>65</v>
      </c>
      <c r="E33" s="61">
        <v>118</v>
      </c>
      <c r="F33" s="56"/>
      <c r="G33" s="57">
        <f>E33*F33</f>
        <v>0</v>
      </c>
      <c r="H33" s="54"/>
      <c r="I33" s="57">
        <f>E33*H33</f>
        <v>0</v>
      </c>
      <c r="J33" s="58">
        <v>0</v>
      </c>
      <c r="K33" s="59">
        <f>E33*J33</f>
        <v>0</v>
      </c>
    </row>
    <row r="34" spans="1:11" s="30" customFormat="1" ht="11.25" x14ac:dyDescent="0.2">
      <c r="A34" s="70"/>
      <c r="B34" s="71">
        <v>2</v>
      </c>
      <c r="C34" s="72" t="s">
        <v>66</v>
      </c>
      <c r="D34" s="73"/>
      <c r="E34" s="73"/>
      <c r="F34" s="74"/>
      <c r="G34" s="75">
        <f>SUM(G28:G33)</f>
        <v>0</v>
      </c>
      <c r="H34" s="76"/>
      <c r="I34" s="77">
        <f>SUM(I28:I33)</f>
        <v>0</v>
      </c>
      <c r="J34" s="76"/>
      <c r="K34" s="78">
        <f>SUM(K28:K33)</f>
        <v>0</v>
      </c>
    </row>
    <row r="35" spans="1:11" s="30" customFormat="1" ht="11.25" x14ac:dyDescent="0.2">
      <c r="A35" s="41"/>
      <c r="B35" s="42" t="s">
        <v>67</v>
      </c>
      <c r="C35" s="43" t="s">
        <v>68</v>
      </c>
      <c r="D35" s="40"/>
      <c r="E35" s="40"/>
      <c r="F35" s="44"/>
      <c r="G35" s="45"/>
      <c r="H35" s="46"/>
      <c r="I35" s="39"/>
      <c r="J35" s="46"/>
      <c r="K35" s="47"/>
    </row>
    <row r="36" spans="1:11" s="1" customFormat="1" ht="9.75" x14ac:dyDescent="0.2">
      <c r="A36" s="48"/>
      <c r="B36" s="51"/>
      <c r="C36" s="52" t="s">
        <v>69</v>
      </c>
      <c r="D36" s="53"/>
      <c r="E36" s="50"/>
      <c r="F36" s="48"/>
      <c r="G36" s="55"/>
      <c r="H36" s="50"/>
      <c r="I36" s="55"/>
      <c r="J36" s="50"/>
      <c r="K36" s="60"/>
    </row>
    <row r="37" spans="1:11" s="1" customFormat="1" ht="9.75" x14ac:dyDescent="0.2">
      <c r="A37" s="49">
        <f>A33+1</f>
        <v>11</v>
      </c>
      <c r="B37" s="51" t="s">
        <v>63</v>
      </c>
      <c r="C37" s="52" t="s">
        <v>70</v>
      </c>
      <c r="D37" s="53" t="s">
        <v>71</v>
      </c>
      <c r="E37" s="61">
        <v>522</v>
      </c>
      <c r="F37" s="56"/>
      <c r="G37" s="57">
        <f>E37*F37</f>
        <v>0</v>
      </c>
      <c r="H37" s="54"/>
      <c r="I37" s="57">
        <f>E37*H37</f>
        <v>0</v>
      </c>
      <c r="J37" s="58">
        <v>0</v>
      </c>
      <c r="K37" s="59">
        <f>E37*J37</f>
        <v>0</v>
      </c>
    </row>
    <row r="38" spans="1:11" s="1" customFormat="1" ht="9.75" x14ac:dyDescent="0.2">
      <c r="A38" s="49">
        <f>A37+1</f>
        <v>12</v>
      </c>
      <c r="B38" s="51" t="s">
        <v>72</v>
      </c>
      <c r="C38" s="52" t="s">
        <v>73</v>
      </c>
      <c r="D38" s="53" t="s">
        <v>71</v>
      </c>
      <c r="E38" s="61">
        <v>522</v>
      </c>
      <c r="F38" s="56"/>
      <c r="G38" s="57">
        <f>E38*F38</f>
        <v>0</v>
      </c>
      <c r="H38" s="54"/>
      <c r="I38" s="57">
        <f>E38*H38</f>
        <v>0</v>
      </c>
      <c r="J38" s="58">
        <v>0</v>
      </c>
      <c r="K38" s="59">
        <f>E38*J38</f>
        <v>0</v>
      </c>
    </row>
    <row r="39" spans="1:11" s="1" customFormat="1" ht="9.75" x14ac:dyDescent="0.2">
      <c r="A39" s="49">
        <f>A38+1</f>
        <v>13</v>
      </c>
      <c r="B39" s="51" t="s">
        <v>63</v>
      </c>
      <c r="C39" s="52" t="s">
        <v>74</v>
      </c>
      <c r="D39" s="53" t="s">
        <v>71</v>
      </c>
      <c r="E39" s="61">
        <v>522</v>
      </c>
      <c r="F39" s="56"/>
      <c r="G39" s="57">
        <f>E39*F39</f>
        <v>0</v>
      </c>
      <c r="H39" s="54"/>
      <c r="I39" s="57">
        <f>E39*H39</f>
        <v>0</v>
      </c>
      <c r="J39" s="58">
        <v>0</v>
      </c>
      <c r="K39" s="59">
        <f>E39*J39</f>
        <v>0</v>
      </c>
    </row>
    <row r="40" spans="1:11" s="1" customFormat="1" ht="9.75" x14ac:dyDescent="0.2">
      <c r="A40" s="49">
        <f>A39+1</f>
        <v>14</v>
      </c>
      <c r="B40" s="51" t="s">
        <v>63</v>
      </c>
      <c r="C40" s="52" t="s">
        <v>75</v>
      </c>
      <c r="D40" s="53" t="s">
        <v>71</v>
      </c>
      <c r="E40" s="61">
        <v>522</v>
      </c>
      <c r="F40" s="56"/>
      <c r="G40" s="57">
        <f>E40*F40</f>
        <v>0</v>
      </c>
      <c r="H40" s="54"/>
      <c r="I40" s="57">
        <f>E40*H40</f>
        <v>0</v>
      </c>
      <c r="J40" s="58">
        <v>0</v>
      </c>
      <c r="K40" s="59">
        <f>E40*J40</f>
        <v>0</v>
      </c>
    </row>
    <row r="41" spans="1:11" s="1" customFormat="1" ht="9.75" x14ac:dyDescent="0.2">
      <c r="A41" s="49">
        <f>A40+1</f>
        <v>15</v>
      </c>
      <c r="B41" s="51" t="s">
        <v>76</v>
      </c>
      <c r="C41" s="52" t="s">
        <v>77</v>
      </c>
      <c r="D41" s="53" t="s">
        <v>71</v>
      </c>
      <c r="E41" s="61">
        <v>522</v>
      </c>
      <c r="F41" s="56"/>
      <c r="G41" s="57">
        <f>E41*F41</f>
        <v>0</v>
      </c>
      <c r="H41" s="54"/>
      <c r="I41" s="57">
        <f>E41*H41</f>
        <v>0</v>
      </c>
      <c r="J41" s="58">
        <v>8.1000000000000004E-5</v>
      </c>
      <c r="K41" s="59">
        <f>E41*J41</f>
        <v>4.2282E-2</v>
      </c>
    </row>
    <row r="42" spans="1:11" s="1" customFormat="1" ht="9.75" x14ac:dyDescent="0.2">
      <c r="A42" s="49">
        <f>A41+1</f>
        <v>16</v>
      </c>
      <c r="B42" s="51" t="s">
        <v>78</v>
      </c>
      <c r="C42" s="52" t="s">
        <v>79</v>
      </c>
      <c r="D42" s="53" t="s">
        <v>71</v>
      </c>
      <c r="E42" s="61">
        <v>522</v>
      </c>
      <c r="F42" s="56"/>
      <c r="G42" s="57">
        <f>E42*F42</f>
        <v>0</v>
      </c>
      <c r="H42" s="54"/>
      <c r="I42" s="57">
        <f>E42*H42</f>
        <v>0</v>
      </c>
      <c r="J42" s="58">
        <v>0</v>
      </c>
      <c r="K42" s="59">
        <f>E42*J42</f>
        <v>0</v>
      </c>
    </row>
    <row r="43" spans="1:11" s="1" customFormat="1" ht="9.75" x14ac:dyDescent="0.2">
      <c r="A43" s="49">
        <f>A42+1</f>
        <v>17</v>
      </c>
      <c r="B43" s="51" t="s">
        <v>80</v>
      </c>
      <c r="C43" s="52" t="s">
        <v>81</v>
      </c>
      <c r="D43" s="53" t="s">
        <v>71</v>
      </c>
      <c r="E43" s="61">
        <v>522</v>
      </c>
      <c r="F43" s="56"/>
      <c r="G43" s="57">
        <f>E43*F43</f>
        <v>0</v>
      </c>
      <c r="H43" s="54"/>
      <c r="I43" s="57">
        <f>E43*H43</f>
        <v>0</v>
      </c>
      <c r="J43" s="58">
        <v>2.8200000000000002E-4</v>
      </c>
      <c r="K43" s="59">
        <f>E43*J43</f>
        <v>0.147204</v>
      </c>
    </row>
    <row r="44" spans="1:11" s="1" customFormat="1" ht="9.75" x14ac:dyDescent="0.2">
      <c r="A44" s="49">
        <f>A43+1</f>
        <v>18</v>
      </c>
      <c r="B44" s="51" t="s">
        <v>82</v>
      </c>
      <c r="C44" s="52" t="s">
        <v>83</v>
      </c>
      <c r="D44" s="53" t="s">
        <v>71</v>
      </c>
      <c r="E44" s="61">
        <v>522</v>
      </c>
      <c r="F44" s="56"/>
      <c r="G44" s="57">
        <f>E44*F44</f>
        <v>0</v>
      </c>
      <c r="H44" s="54"/>
      <c r="I44" s="57">
        <f>E44*H44</f>
        <v>0</v>
      </c>
      <c r="J44" s="58">
        <v>5.4999999999999997E-3</v>
      </c>
      <c r="K44" s="59">
        <f>E44*J44</f>
        <v>2.871</v>
      </c>
    </row>
    <row r="45" spans="1:11" s="1" customFormat="1" ht="9.75" x14ac:dyDescent="0.2">
      <c r="A45" s="49">
        <f>A44+1</f>
        <v>19</v>
      </c>
      <c r="B45" s="51" t="s">
        <v>63</v>
      </c>
      <c r="C45" s="52" t="s">
        <v>84</v>
      </c>
      <c r="D45" s="53" t="s">
        <v>71</v>
      </c>
      <c r="E45" s="61">
        <v>522</v>
      </c>
      <c r="F45" s="56"/>
      <c r="G45" s="57">
        <f>E45*F45</f>
        <v>0</v>
      </c>
      <c r="H45" s="54"/>
      <c r="I45" s="57">
        <f>E45*H45</f>
        <v>0</v>
      </c>
      <c r="J45" s="58">
        <v>0</v>
      </c>
      <c r="K45" s="59">
        <f>E45*J45</f>
        <v>0</v>
      </c>
    </row>
    <row r="46" spans="1:11" s="1" customFormat="1" ht="9.75" x14ac:dyDescent="0.2">
      <c r="A46" s="49">
        <f>A45+1</f>
        <v>20</v>
      </c>
      <c r="B46" s="51" t="s">
        <v>85</v>
      </c>
      <c r="C46" s="52" t="s">
        <v>86</v>
      </c>
      <c r="D46" s="53" t="s">
        <v>71</v>
      </c>
      <c r="E46" s="61">
        <v>522</v>
      </c>
      <c r="F46" s="56"/>
      <c r="G46" s="57">
        <f>E46*F46</f>
        <v>0</v>
      </c>
      <c r="H46" s="54"/>
      <c r="I46" s="57">
        <f>E46*H46</f>
        <v>0</v>
      </c>
      <c r="J46" s="58">
        <v>3.4000000000000002E-4</v>
      </c>
      <c r="K46" s="59">
        <f>E46*J46</f>
        <v>0.17748000000000003</v>
      </c>
    </row>
    <row r="47" spans="1:11" s="1" customFormat="1" ht="9.75" x14ac:dyDescent="0.2">
      <c r="A47" s="49">
        <f>A46+1</f>
        <v>21</v>
      </c>
      <c r="B47" s="51" t="s">
        <v>63</v>
      </c>
      <c r="C47" s="52" t="s">
        <v>87</v>
      </c>
      <c r="D47" s="53" t="s">
        <v>88</v>
      </c>
      <c r="E47" s="61">
        <v>209</v>
      </c>
      <c r="F47" s="56"/>
      <c r="G47" s="57">
        <f>E47*F47</f>
        <v>0</v>
      </c>
      <c r="H47" s="54"/>
      <c r="I47" s="57">
        <f>E47*H47</f>
        <v>0</v>
      </c>
      <c r="J47" s="58">
        <v>0</v>
      </c>
      <c r="K47" s="59">
        <f>E47*J47</f>
        <v>0</v>
      </c>
    </row>
    <row r="48" spans="1:11" s="1" customFormat="1" ht="9.75" x14ac:dyDescent="0.2">
      <c r="A48" s="49">
        <f>A47+1</f>
        <v>22</v>
      </c>
      <c r="B48" s="51" t="s">
        <v>89</v>
      </c>
      <c r="C48" s="52" t="s">
        <v>90</v>
      </c>
      <c r="D48" s="53" t="s">
        <v>41</v>
      </c>
      <c r="E48" s="61">
        <v>261</v>
      </c>
      <c r="F48" s="56"/>
      <c r="G48" s="57">
        <f>E48*F48</f>
        <v>0</v>
      </c>
      <c r="H48" s="54"/>
      <c r="I48" s="57">
        <f>E48*H48</f>
        <v>0</v>
      </c>
      <c r="J48" s="58">
        <v>0</v>
      </c>
      <c r="K48" s="59">
        <f>E48*J48</f>
        <v>0</v>
      </c>
    </row>
    <row r="49" spans="1:11" s="1" customFormat="1" ht="9.75" x14ac:dyDescent="0.2">
      <c r="A49" s="49">
        <f>A48+1</f>
        <v>23</v>
      </c>
      <c r="B49" s="51" t="s">
        <v>63</v>
      </c>
      <c r="C49" s="52" t="s">
        <v>91</v>
      </c>
      <c r="D49" s="53" t="s">
        <v>34</v>
      </c>
      <c r="E49" s="61">
        <v>26</v>
      </c>
      <c r="F49" s="56"/>
      <c r="G49" s="57">
        <f>E49*F49</f>
        <v>0</v>
      </c>
      <c r="H49" s="54"/>
      <c r="I49" s="57">
        <f>E49*H49</f>
        <v>0</v>
      </c>
      <c r="J49" s="58">
        <v>0.3</v>
      </c>
      <c r="K49" s="59">
        <f>E49*J49</f>
        <v>7.8</v>
      </c>
    </row>
    <row r="50" spans="1:11" s="1" customFormat="1" ht="9.75" x14ac:dyDescent="0.2">
      <c r="A50" s="49">
        <f>A49+1</f>
        <v>24</v>
      </c>
      <c r="B50" s="51" t="s">
        <v>92</v>
      </c>
      <c r="C50" s="52" t="s">
        <v>93</v>
      </c>
      <c r="D50" s="53" t="s">
        <v>34</v>
      </c>
      <c r="E50" s="54">
        <v>15.6</v>
      </c>
      <c r="F50" s="56"/>
      <c r="G50" s="57">
        <f>E50*F50</f>
        <v>0</v>
      </c>
      <c r="H50" s="54"/>
      <c r="I50" s="57">
        <f>E50*H50</f>
        <v>0</v>
      </c>
      <c r="J50" s="58">
        <v>0</v>
      </c>
      <c r="K50" s="59">
        <f>E50*J50</f>
        <v>0</v>
      </c>
    </row>
    <row r="51" spans="1:11" s="1" customFormat="1" ht="9.75" x14ac:dyDescent="0.2">
      <c r="A51" s="49">
        <f>A50+1</f>
        <v>25</v>
      </c>
      <c r="B51" s="51" t="s">
        <v>94</v>
      </c>
      <c r="C51" s="52" t="s">
        <v>95</v>
      </c>
      <c r="D51" s="53" t="s">
        <v>34</v>
      </c>
      <c r="E51" s="54">
        <v>15.6</v>
      </c>
      <c r="F51" s="56"/>
      <c r="G51" s="57">
        <f>E51*F51</f>
        <v>0</v>
      </c>
      <c r="H51" s="54"/>
      <c r="I51" s="57">
        <f>E51*H51</f>
        <v>0</v>
      </c>
      <c r="J51" s="58">
        <v>0</v>
      </c>
      <c r="K51" s="59">
        <f>E51*J51</f>
        <v>0</v>
      </c>
    </row>
    <row r="52" spans="1:11" s="1" customFormat="1" ht="9.75" x14ac:dyDescent="0.2">
      <c r="A52" s="49">
        <f>A51+1</f>
        <v>26</v>
      </c>
      <c r="B52" s="51" t="s">
        <v>63</v>
      </c>
      <c r="C52" s="52" t="s">
        <v>96</v>
      </c>
      <c r="D52" s="53" t="s">
        <v>71</v>
      </c>
      <c r="E52" s="61">
        <v>522</v>
      </c>
      <c r="F52" s="56"/>
      <c r="G52" s="57">
        <f>E52*F52</f>
        <v>0</v>
      </c>
      <c r="H52" s="54"/>
      <c r="I52" s="57">
        <f>E52*H52</f>
        <v>0</v>
      </c>
      <c r="J52" s="58">
        <v>0</v>
      </c>
      <c r="K52" s="59">
        <f>E52*J52</f>
        <v>0</v>
      </c>
    </row>
    <row r="53" spans="1:11" s="1" customFormat="1" ht="9.75" x14ac:dyDescent="0.2">
      <c r="A53" s="48"/>
      <c r="B53" s="51"/>
      <c r="C53" s="52"/>
      <c r="D53" s="53"/>
      <c r="E53" s="50"/>
      <c r="F53" s="48"/>
      <c r="G53" s="55"/>
      <c r="H53" s="50"/>
      <c r="I53" s="55"/>
      <c r="J53" s="50"/>
      <c r="K53" s="60"/>
    </row>
    <row r="54" spans="1:11" s="1" customFormat="1" ht="9.75" x14ac:dyDescent="0.2">
      <c r="A54" s="49">
        <f>A52+1</f>
        <v>27</v>
      </c>
      <c r="B54" s="51" t="s">
        <v>97</v>
      </c>
      <c r="C54" s="52" t="s">
        <v>98</v>
      </c>
      <c r="D54" s="53" t="s">
        <v>88</v>
      </c>
      <c r="E54" s="61">
        <v>914</v>
      </c>
      <c r="F54" s="56"/>
      <c r="G54" s="57">
        <f>E54*F54</f>
        <v>0</v>
      </c>
      <c r="H54" s="54"/>
      <c r="I54" s="57">
        <f>E54*H54</f>
        <v>0</v>
      </c>
      <c r="J54" s="58">
        <v>8.9999999999999998E-4</v>
      </c>
      <c r="K54" s="59">
        <f>E54*J54</f>
        <v>0.8226</v>
      </c>
    </row>
    <row r="55" spans="1:11" s="1" customFormat="1" ht="9.75" x14ac:dyDescent="0.2">
      <c r="A55" s="49">
        <f>A54+1</f>
        <v>28</v>
      </c>
      <c r="B55" s="51" t="s">
        <v>82</v>
      </c>
      <c r="C55" s="52" t="s">
        <v>99</v>
      </c>
      <c r="D55" s="53" t="s">
        <v>71</v>
      </c>
      <c r="E55" s="61">
        <v>309</v>
      </c>
      <c r="F55" s="56"/>
      <c r="G55" s="57">
        <f>E55*F55</f>
        <v>0</v>
      </c>
      <c r="H55" s="54"/>
      <c r="I55" s="57">
        <f>E55*H55</f>
        <v>0</v>
      </c>
      <c r="J55" s="58">
        <v>5.4999999999999997E-3</v>
      </c>
      <c r="K55" s="59">
        <f>E55*J55</f>
        <v>1.6995</v>
      </c>
    </row>
    <row r="56" spans="1:11" s="1" customFormat="1" ht="9.75" x14ac:dyDescent="0.2">
      <c r="A56" s="49">
        <f>A55+1</f>
        <v>29</v>
      </c>
      <c r="B56" s="51" t="s">
        <v>63</v>
      </c>
      <c r="C56" s="52" t="s">
        <v>100</v>
      </c>
      <c r="D56" s="53" t="s">
        <v>71</v>
      </c>
      <c r="E56" s="61">
        <v>62</v>
      </c>
      <c r="F56" s="56"/>
      <c r="G56" s="57">
        <f>E56*F56</f>
        <v>0</v>
      </c>
      <c r="H56" s="54"/>
      <c r="I56" s="57">
        <f>E56*H56</f>
        <v>0</v>
      </c>
      <c r="J56" s="58">
        <v>0</v>
      </c>
      <c r="K56" s="59">
        <f>E56*J56</f>
        <v>0</v>
      </c>
    </row>
    <row r="57" spans="1:11" s="1" customFormat="1" ht="9.75" x14ac:dyDescent="0.2">
      <c r="A57" s="49">
        <f>A56+1</f>
        <v>30</v>
      </c>
      <c r="B57" s="51" t="s">
        <v>63</v>
      </c>
      <c r="C57" s="52" t="s">
        <v>101</v>
      </c>
      <c r="D57" s="53" t="s">
        <v>71</v>
      </c>
      <c r="E57" s="61">
        <v>6</v>
      </c>
      <c r="F57" s="56"/>
      <c r="G57" s="57">
        <f>E57*F57</f>
        <v>0</v>
      </c>
      <c r="H57" s="54"/>
      <c r="I57" s="57">
        <f>E57*H57</f>
        <v>0</v>
      </c>
      <c r="J57" s="58">
        <v>0</v>
      </c>
      <c r="K57" s="59">
        <f>E57*J57</f>
        <v>0</v>
      </c>
    </row>
    <row r="58" spans="1:11" s="1" customFormat="1" ht="9.75" x14ac:dyDescent="0.2">
      <c r="A58" s="48"/>
      <c r="B58" s="51"/>
      <c r="C58" s="52"/>
      <c r="D58" s="53"/>
      <c r="E58" s="50"/>
      <c r="F58" s="48"/>
      <c r="G58" s="55"/>
      <c r="H58" s="50"/>
      <c r="I58" s="55"/>
      <c r="J58" s="50"/>
      <c r="K58" s="60"/>
    </row>
    <row r="59" spans="1:11" s="1" customFormat="1" ht="9.75" x14ac:dyDescent="0.2">
      <c r="A59" s="48"/>
      <c r="B59" s="51"/>
      <c r="C59" s="52" t="s">
        <v>102</v>
      </c>
      <c r="D59" s="53"/>
      <c r="E59" s="50"/>
      <c r="F59" s="48"/>
      <c r="G59" s="55"/>
      <c r="H59" s="50"/>
      <c r="I59" s="55"/>
      <c r="J59" s="50"/>
      <c r="K59" s="60"/>
    </row>
    <row r="60" spans="1:11" s="1" customFormat="1" ht="9.75" x14ac:dyDescent="0.2">
      <c r="A60" s="48"/>
      <c r="B60" s="51"/>
      <c r="C60" s="52" t="s">
        <v>103</v>
      </c>
      <c r="D60" s="53"/>
      <c r="E60" s="50"/>
      <c r="F60" s="48"/>
      <c r="G60" s="55"/>
      <c r="H60" s="50"/>
      <c r="I60" s="55"/>
      <c r="J60" s="50"/>
      <c r="K60" s="60"/>
    </row>
    <row r="61" spans="1:11" s="1" customFormat="1" ht="9.75" x14ac:dyDescent="0.2">
      <c r="A61" s="49">
        <f>A57+1</f>
        <v>31</v>
      </c>
      <c r="B61" s="51" t="s">
        <v>63</v>
      </c>
      <c r="C61" s="52" t="s">
        <v>70</v>
      </c>
      <c r="D61" s="53" t="s">
        <v>71</v>
      </c>
      <c r="E61" s="61">
        <v>157</v>
      </c>
      <c r="F61" s="56"/>
      <c r="G61" s="57">
        <f>E61*F61</f>
        <v>0</v>
      </c>
      <c r="H61" s="54"/>
      <c r="I61" s="57">
        <f>E61*H61</f>
        <v>0</v>
      </c>
      <c r="J61" s="58">
        <v>0</v>
      </c>
      <c r="K61" s="59">
        <f>E61*J61</f>
        <v>0</v>
      </c>
    </row>
    <row r="62" spans="1:11" s="1" customFormat="1" ht="9.75" x14ac:dyDescent="0.2">
      <c r="A62" s="49">
        <f>A61+1</f>
        <v>32</v>
      </c>
      <c r="B62" s="51" t="s">
        <v>72</v>
      </c>
      <c r="C62" s="52" t="s">
        <v>73</v>
      </c>
      <c r="D62" s="53" t="s">
        <v>71</v>
      </c>
      <c r="E62" s="61">
        <v>157</v>
      </c>
      <c r="F62" s="56"/>
      <c r="G62" s="57">
        <f>E62*F62</f>
        <v>0</v>
      </c>
      <c r="H62" s="54"/>
      <c r="I62" s="57">
        <f>E62*H62</f>
        <v>0</v>
      </c>
      <c r="J62" s="58">
        <v>0</v>
      </c>
      <c r="K62" s="59">
        <f>E62*J62</f>
        <v>0</v>
      </c>
    </row>
    <row r="63" spans="1:11" s="1" customFormat="1" ht="9.75" x14ac:dyDescent="0.2">
      <c r="A63" s="49">
        <f>A62+1</f>
        <v>33</v>
      </c>
      <c r="B63" s="51" t="s">
        <v>63</v>
      </c>
      <c r="C63" s="52" t="s">
        <v>74</v>
      </c>
      <c r="D63" s="53" t="s">
        <v>71</v>
      </c>
      <c r="E63" s="61">
        <v>157</v>
      </c>
      <c r="F63" s="56"/>
      <c r="G63" s="57">
        <f>E63*F63</f>
        <v>0</v>
      </c>
      <c r="H63" s="54"/>
      <c r="I63" s="57">
        <f>E63*H63</f>
        <v>0</v>
      </c>
      <c r="J63" s="58">
        <v>0</v>
      </c>
      <c r="K63" s="59">
        <f>E63*J63</f>
        <v>0</v>
      </c>
    </row>
    <row r="64" spans="1:11" s="1" customFormat="1" ht="9.75" x14ac:dyDescent="0.2">
      <c r="A64" s="49">
        <f>A63+1</f>
        <v>34</v>
      </c>
      <c r="B64" s="51" t="s">
        <v>63</v>
      </c>
      <c r="C64" s="52" t="s">
        <v>75</v>
      </c>
      <c r="D64" s="53" t="s">
        <v>71</v>
      </c>
      <c r="E64" s="61">
        <v>157</v>
      </c>
      <c r="F64" s="56"/>
      <c r="G64" s="57">
        <f>E64*F64</f>
        <v>0</v>
      </c>
      <c r="H64" s="54"/>
      <c r="I64" s="57">
        <f>E64*H64</f>
        <v>0</v>
      </c>
      <c r="J64" s="58">
        <v>0</v>
      </c>
      <c r="K64" s="59">
        <f>E64*J64</f>
        <v>0</v>
      </c>
    </row>
    <row r="65" spans="1:11" s="1" customFormat="1" ht="9.75" x14ac:dyDescent="0.2">
      <c r="A65" s="49">
        <f>A64+1</f>
        <v>35</v>
      </c>
      <c r="B65" s="51" t="s">
        <v>76</v>
      </c>
      <c r="C65" s="52" t="s">
        <v>77</v>
      </c>
      <c r="D65" s="53" t="s">
        <v>71</v>
      </c>
      <c r="E65" s="61">
        <v>157</v>
      </c>
      <c r="F65" s="56"/>
      <c r="G65" s="57">
        <f>E65*F65</f>
        <v>0</v>
      </c>
      <c r="H65" s="54"/>
      <c r="I65" s="57">
        <f>E65*H65</f>
        <v>0</v>
      </c>
      <c r="J65" s="58">
        <v>8.1000000000000004E-5</v>
      </c>
      <c r="K65" s="59">
        <f>E65*J65</f>
        <v>1.2717000000000001E-2</v>
      </c>
    </row>
    <row r="66" spans="1:11" s="1" customFormat="1" ht="9.75" x14ac:dyDescent="0.2">
      <c r="A66" s="49">
        <f>A65+1</f>
        <v>36</v>
      </c>
      <c r="B66" s="51" t="s">
        <v>78</v>
      </c>
      <c r="C66" s="52" t="s">
        <v>79</v>
      </c>
      <c r="D66" s="53" t="s">
        <v>71</v>
      </c>
      <c r="E66" s="61">
        <v>157</v>
      </c>
      <c r="F66" s="56"/>
      <c r="G66" s="57">
        <f>E66*F66</f>
        <v>0</v>
      </c>
      <c r="H66" s="54"/>
      <c r="I66" s="57">
        <f>E66*H66</f>
        <v>0</v>
      </c>
      <c r="J66" s="58">
        <v>0</v>
      </c>
      <c r="K66" s="59">
        <f>E66*J66</f>
        <v>0</v>
      </c>
    </row>
    <row r="67" spans="1:11" s="1" customFormat="1" ht="9.75" x14ac:dyDescent="0.2">
      <c r="A67" s="49">
        <f>A66+1</f>
        <v>37</v>
      </c>
      <c r="B67" s="51" t="s">
        <v>80</v>
      </c>
      <c r="C67" s="52" t="s">
        <v>81</v>
      </c>
      <c r="D67" s="53" t="s">
        <v>71</v>
      </c>
      <c r="E67" s="61">
        <v>157</v>
      </c>
      <c r="F67" s="56"/>
      <c r="G67" s="57">
        <f>E67*F67</f>
        <v>0</v>
      </c>
      <c r="H67" s="54"/>
      <c r="I67" s="57">
        <f>E67*H67</f>
        <v>0</v>
      </c>
      <c r="J67" s="58">
        <v>2.8200000000000002E-4</v>
      </c>
      <c r="K67" s="59">
        <f>E67*J67</f>
        <v>4.4274000000000001E-2</v>
      </c>
    </row>
    <row r="68" spans="1:11" s="1" customFormat="1" ht="9.75" x14ac:dyDescent="0.2">
      <c r="A68" s="49">
        <f>A67+1</f>
        <v>38</v>
      </c>
      <c r="B68" s="51" t="s">
        <v>82</v>
      </c>
      <c r="C68" s="52" t="s">
        <v>104</v>
      </c>
      <c r="D68" s="53" t="s">
        <v>71</v>
      </c>
      <c r="E68" s="61">
        <v>157</v>
      </c>
      <c r="F68" s="56"/>
      <c r="G68" s="57">
        <f>E68*F68</f>
        <v>0</v>
      </c>
      <c r="H68" s="54"/>
      <c r="I68" s="57">
        <f>E68*H68</f>
        <v>0</v>
      </c>
      <c r="J68" s="58">
        <v>5.4999999999999997E-3</v>
      </c>
      <c r="K68" s="59">
        <f>E68*J68</f>
        <v>0.86349999999999993</v>
      </c>
    </row>
    <row r="69" spans="1:11" s="1" customFormat="1" ht="9.75" x14ac:dyDescent="0.2">
      <c r="A69" s="49">
        <f>A68+1</f>
        <v>39</v>
      </c>
      <c r="B69" s="51" t="s">
        <v>63</v>
      </c>
      <c r="C69" s="52" t="s">
        <v>84</v>
      </c>
      <c r="D69" s="53" t="s">
        <v>71</v>
      </c>
      <c r="E69" s="61">
        <v>157</v>
      </c>
      <c r="F69" s="56"/>
      <c r="G69" s="57">
        <f>E69*F69</f>
        <v>0</v>
      </c>
      <c r="H69" s="54"/>
      <c r="I69" s="57">
        <f>E69*H69</f>
        <v>0</v>
      </c>
      <c r="J69" s="58">
        <v>0</v>
      </c>
      <c r="K69" s="59">
        <f>E69*J69</f>
        <v>0</v>
      </c>
    </row>
    <row r="70" spans="1:11" s="1" customFormat="1" ht="9.75" x14ac:dyDescent="0.2">
      <c r="A70" s="49">
        <f>A69+1</f>
        <v>40</v>
      </c>
      <c r="B70" s="51" t="s">
        <v>85</v>
      </c>
      <c r="C70" s="52" t="s">
        <v>105</v>
      </c>
      <c r="D70" s="53" t="s">
        <v>71</v>
      </c>
      <c r="E70" s="61">
        <v>157</v>
      </c>
      <c r="F70" s="56"/>
      <c r="G70" s="57">
        <f>E70*F70</f>
        <v>0</v>
      </c>
      <c r="H70" s="54"/>
      <c r="I70" s="57">
        <f>E70*H70</f>
        <v>0</v>
      </c>
      <c r="J70" s="58">
        <v>3.4000000000000002E-4</v>
      </c>
      <c r="K70" s="59">
        <f>E70*J70</f>
        <v>5.3380000000000004E-2</v>
      </c>
    </row>
    <row r="71" spans="1:11" s="1" customFormat="1" ht="9.75" x14ac:dyDescent="0.2">
      <c r="A71" s="49">
        <f>A70+1</f>
        <v>41</v>
      </c>
      <c r="B71" s="51" t="s">
        <v>63</v>
      </c>
      <c r="C71" s="52" t="s">
        <v>87</v>
      </c>
      <c r="D71" s="53" t="s">
        <v>71</v>
      </c>
      <c r="E71" s="61">
        <v>63</v>
      </c>
      <c r="F71" s="56"/>
      <c r="G71" s="57">
        <f>E71*F71</f>
        <v>0</v>
      </c>
      <c r="H71" s="54"/>
      <c r="I71" s="57">
        <f>E71*H71</f>
        <v>0</v>
      </c>
      <c r="J71" s="58">
        <v>0</v>
      </c>
      <c r="K71" s="59">
        <f>E71*J71</f>
        <v>0</v>
      </c>
    </row>
    <row r="72" spans="1:11" s="1" customFormat="1" ht="9.75" x14ac:dyDescent="0.2">
      <c r="A72" s="49">
        <f>A71+1</f>
        <v>42</v>
      </c>
      <c r="B72" s="51" t="s">
        <v>106</v>
      </c>
      <c r="C72" s="52" t="s">
        <v>107</v>
      </c>
      <c r="D72" s="53" t="s">
        <v>71</v>
      </c>
      <c r="E72" s="61">
        <v>157</v>
      </c>
      <c r="F72" s="56"/>
      <c r="G72" s="57">
        <f>E72*F72</f>
        <v>0</v>
      </c>
      <c r="H72" s="54"/>
      <c r="I72" s="57">
        <f>E72*H72</f>
        <v>0</v>
      </c>
      <c r="J72" s="58">
        <v>2.2599999999999999E-4</v>
      </c>
      <c r="K72" s="59">
        <f>E72*J72</f>
        <v>3.5482E-2</v>
      </c>
    </row>
    <row r="73" spans="1:11" s="1" customFormat="1" ht="9.75" x14ac:dyDescent="0.2">
      <c r="A73" s="49">
        <f>A72+1</f>
        <v>43</v>
      </c>
      <c r="B73" s="51" t="s">
        <v>63</v>
      </c>
      <c r="C73" s="52" t="s">
        <v>108</v>
      </c>
      <c r="D73" s="53" t="s">
        <v>71</v>
      </c>
      <c r="E73" s="61">
        <v>157</v>
      </c>
      <c r="F73" s="56"/>
      <c r="G73" s="57">
        <f>E73*F73</f>
        <v>0</v>
      </c>
      <c r="H73" s="54"/>
      <c r="I73" s="57">
        <f>E73*H73</f>
        <v>0</v>
      </c>
      <c r="J73" s="58">
        <v>0</v>
      </c>
      <c r="K73" s="59">
        <f>E73*J73</f>
        <v>0</v>
      </c>
    </row>
    <row r="74" spans="1:11" s="1" customFormat="1" ht="9.75" x14ac:dyDescent="0.2">
      <c r="A74" s="49">
        <f>A73+1</f>
        <v>44</v>
      </c>
      <c r="B74" s="51" t="s">
        <v>89</v>
      </c>
      <c r="C74" s="52" t="s">
        <v>90</v>
      </c>
      <c r="D74" s="53" t="s">
        <v>41</v>
      </c>
      <c r="E74" s="61">
        <v>79</v>
      </c>
      <c r="F74" s="56"/>
      <c r="G74" s="57">
        <f>E74*F74</f>
        <v>0</v>
      </c>
      <c r="H74" s="54"/>
      <c r="I74" s="57">
        <f>E74*H74</f>
        <v>0</v>
      </c>
      <c r="J74" s="58">
        <v>0</v>
      </c>
      <c r="K74" s="59">
        <f>E74*J74</f>
        <v>0</v>
      </c>
    </row>
    <row r="75" spans="1:11" s="1" customFormat="1" ht="9.75" x14ac:dyDescent="0.2">
      <c r="A75" s="49">
        <f>A74+1</f>
        <v>45</v>
      </c>
      <c r="B75" s="51"/>
      <c r="C75" s="52" t="s">
        <v>91</v>
      </c>
      <c r="D75" s="53" t="s">
        <v>34</v>
      </c>
      <c r="E75" s="54">
        <v>7.9</v>
      </c>
      <c r="F75" s="56"/>
      <c r="G75" s="57">
        <f>E75*F75</f>
        <v>0</v>
      </c>
      <c r="H75" s="54"/>
      <c r="I75" s="57">
        <f>E75*H75</f>
        <v>0</v>
      </c>
      <c r="J75" s="58">
        <v>0</v>
      </c>
      <c r="K75" s="59">
        <f>E75*J75</f>
        <v>0</v>
      </c>
    </row>
    <row r="76" spans="1:11" s="1" customFormat="1" ht="9.75" x14ac:dyDescent="0.2">
      <c r="A76" s="49">
        <f>A75+1</f>
        <v>46</v>
      </c>
      <c r="B76" s="51" t="s">
        <v>94</v>
      </c>
      <c r="C76" s="52" t="s">
        <v>95</v>
      </c>
      <c r="D76" s="53" t="s">
        <v>34</v>
      </c>
      <c r="E76" s="54">
        <v>4.7</v>
      </c>
      <c r="F76" s="56"/>
      <c r="G76" s="57">
        <f>E76*F76</f>
        <v>0</v>
      </c>
      <c r="H76" s="54"/>
      <c r="I76" s="57">
        <f>E76*H76</f>
        <v>0</v>
      </c>
      <c r="J76" s="58">
        <v>0</v>
      </c>
      <c r="K76" s="59">
        <f>E76*J76</f>
        <v>0</v>
      </c>
    </row>
    <row r="77" spans="1:11" s="1" customFormat="1" ht="9.75" x14ac:dyDescent="0.2">
      <c r="A77" s="49">
        <f>A76+1</f>
        <v>47</v>
      </c>
      <c r="B77" s="51" t="s">
        <v>92</v>
      </c>
      <c r="C77" s="52" t="s">
        <v>93</v>
      </c>
      <c r="D77" s="53" t="s">
        <v>34</v>
      </c>
      <c r="E77" s="54">
        <v>4.7</v>
      </c>
      <c r="F77" s="56"/>
      <c r="G77" s="57">
        <f>E77*F77</f>
        <v>0</v>
      </c>
      <c r="H77" s="54"/>
      <c r="I77" s="57">
        <f>E77*H77</f>
        <v>0</v>
      </c>
      <c r="J77" s="58">
        <v>0</v>
      </c>
      <c r="K77" s="59">
        <f>E77*J77</f>
        <v>0</v>
      </c>
    </row>
    <row r="78" spans="1:11" s="1" customFormat="1" ht="9.75" x14ac:dyDescent="0.2">
      <c r="A78" s="49">
        <f>A77+1</f>
        <v>48</v>
      </c>
      <c r="B78" s="51" t="s">
        <v>63</v>
      </c>
      <c r="C78" s="52" t="s">
        <v>96</v>
      </c>
      <c r="D78" s="53"/>
      <c r="E78" s="61">
        <v>157</v>
      </c>
      <c r="F78" s="56"/>
      <c r="G78" s="57">
        <f>E78*F78</f>
        <v>0</v>
      </c>
      <c r="H78" s="54"/>
      <c r="I78" s="57">
        <f>E78*H78</f>
        <v>0</v>
      </c>
      <c r="J78" s="58">
        <v>0</v>
      </c>
      <c r="K78" s="59">
        <f>E78*J78</f>
        <v>0</v>
      </c>
    </row>
    <row r="79" spans="1:11" s="1" customFormat="1" ht="9.75" x14ac:dyDescent="0.2">
      <c r="A79" s="48"/>
      <c r="B79" s="51"/>
      <c r="C79" s="52"/>
      <c r="D79" s="53"/>
      <c r="E79" s="50"/>
      <c r="F79" s="48"/>
      <c r="G79" s="55"/>
      <c r="H79" s="50"/>
      <c r="I79" s="55"/>
      <c r="J79" s="50"/>
      <c r="K79" s="60"/>
    </row>
    <row r="80" spans="1:11" s="1" customFormat="1" ht="9.75" x14ac:dyDescent="0.2">
      <c r="A80" s="48"/>
      <c r="B80" s="51"/>
      <c r="C80" s="52" t="s">
        <v>109</v>
      </c>
      <c r="D80" s="53"/>
      <c r="E80" s="50"/>
      <c r="F80" s="48"/>
      <c r="G80" s="55"/>
      <c r="H80" s="50"/>
      <c r="I80" s="55"/>
      <c r="J80" s="50"/>
      <c r="K80" s="60"/>
    </row>
    <row r="81" spans="1:11" s="1" customFormat="1" ht="9.75" x14ac:dyDescent="0.2">
      <c r="A81" s="49">
        <f>A78+1</f>
        <v>49</v>
      </c>
      <c r="B81" s="51" t="s">
        <v>63</v>
      </c>
      <c r="C81" s="52" t="s">
        <v>110</v>
      </c>
      <c r="D81" s="53" t="s">
        <v>71</v>
      </c>
      <c r="E81" s="61">
        <v>100</v>
      </c>
      <c r="F81" s="56"/>
      <c r="G81" s="57">
        <f>E81*F81</f>
        <v>0</v>
      </c>
      <c r="H81" s="54"/>
      <c r="I81" s="57">
        <f>E81*H81</f>
        <v>0</v>
      </c>
      <c r="J81" s="58">
        <v>0</v>
      </c>
      <c r="K81" s="59">
        <f>E81*J81</f>
        <v>0</v>
      </c>
    </row>
    <row r="82" spans="1:11" s="1" customFormat="1" ht="9.75" x14ac:dyDescent="0.2">
      <c r="A82" s="49">
        <f>A81+1</f>
        <v>50</v>
      </c>
      <c r="B82" s="51" t="s">
        <v>63</v>
      </c>
      <c r="C82" s="52" t="s">
        <v>111</v>
      </c>
      <c r="D82" s="53" t="s">
        <v>71</v>
      </c>
      <c r="E82" s="61">
        <v>100</v>
      </c>
      <c r="F82" s="56"/>
      <c r="G82" s="57">
        <f>E82*F82</f>
        <v>0</v>
      </c>
      <c r="H82" s="54"/>
      <c r="I82" s="57">
        <f>E82*H82</f>
        <v>0</v>
      </c>
      <c r="J82" s="58">
        <v>0</v>
      </c>
      <c r="K82" s="59">
        <f>E82*J82</f>
        <v>0</v>
      </c>
    </row>
    <row r="83" spans="1:11" s="1" customFormat="1" ht="9.75" x14ac:dyDescent="0.2">
      <c r="A83" s="49">
        <f>A82+1</f>
        <v>51</v>
      </c>
      <c r="B83" s="51" t="s">
        <v>63</v>
      </c>
      <c r="C83" s="52" t="s">
        <v>112</v>
      </c>
      <c r="D83" s="53" t="s">
        <v>71</v>
      </c>
      <c r="E83" s="61">
        <v>100</v>
      </c>
      <c r="F83" s="56"/>
      <c r="G83" s="57">
        <f>E83*F83</f>
        <v>0</v>
      </c>
      <c r="H83" s="54"/>
      <c r="I83" s="57">
        <f>E83*H83</f>
        <v>0</v>
      </c>
      <c r="J83" s="58">
        <v>0</v>
      </c>
      <c r="K83" s="59">
        <f>E83*J83</f>
        <v>0</v>
      </c>
    </row>
    <row r="84" spans="1:11" s="1" customFormat="1" ht="9.75" x14ac:dyDescent="0.2">
      <c r="A84" s="49">
        <f>A83+1</f>
        <v>52</v>
      </c>
      <c r="B84" s="51" t="s">
        <v>63</v>
      </c>
      <c r="C84" s="52" t="s">
        <v>113</v>
      </c>
      <c r="D84" s="53" t="s">
        <v>71</v>
      </c>
      <c r="E84" s="61">
        <v>100</v>
      </c>
      <c r="F84" s="56"/>
      <c r="G84" s="57">
        <f>E84*F84</f>
        <v>0</v>
      </c>
      <c r="H84" s="54"/>
      <c r="I84" s="57">
        <f>E84*H84</f>
        <v>0</v>
      </c>
      <c r="J84" s="58">
        <v>0</v>
      </c>
      <c r="K84" s="59">
        <f>E84*J84</f>
        <v>0</v>
      </c>
    </row>
    <row r="85" spans="1:11" s="1" customFormat="1" ht="9.75" x14ac:dyDescent="0.2">
      <c r="A85" s="49">
        <f>A84+1</f>
        <v>53</v>
      </c>
      <c r="B85" s="51" t="s">
        <v>63</v>
      </c>
      <c r="C85" s="52" t="s">
        <v>114</v>
      </c>
      <c r="D85" s="53" t="s">
        <v>71</v>
      </c>
      <c r="E85" s="61">
        <v>100</v>
      </c>
      <c r="F85" s="56"/>
      <c r="G85" s="57">
        <f>E85*F85</f>
        <v>0</v>
      </c>
      <c r="H85" s="54"/>
      <c r="I85" s="57">
        <f>E85*H85</f>
        <v>0</v>
      </c>
      <c r="J85" s="58">
        <v>0</v>
      </c>
      <c r="K85" s="59">
        <f>E85*J85</f>
        <v>0</v>
      </c>
    </row>
    <row r="86" spans="1:11" s="1" customFormat="1" ht="9.75" x14ac:dyDescent="0.2">
      <c r="A86" s="49">
        <f>A85+1</f>
        <v>54</v>
      </c>
      <c r="B86" s="51" t="s">
        <v>63</v>
      </c>
      <c r="C86" s="52" t="s">
        <v>115</v>
      </c>
      <c r="D86" s="53" t="s">
        <v>71</v>
      </c>
      <c r="E86" s="61">
        <v>100</v>
      </c>
      <c r="F86" s="56"/>
      <c r="G86" s="57">
        <f>E86*F86</f>
        <v>0</v>
      </c>
      <c r="H86" s="54"/>
      <c r="I86" s="57">
        <f>E86*H86</f>
        <v>0</v>
      </c>
      <c r="J86" s="58">
        <v>0</v>
      </c>
      <c r="K86" s="59">
        <f>E86*J86</f>
        <v>0</v>
      </c>
    </row>
    <row r="87" spans="1:11" s="1" customFormat="1" ht="9.75" x14ac:dyDescent="0.2">
      <c r="A87" s="49">
        <f>A86+1</f>
        <v>55</v>
      </c>
      <c r="B87" s="51" t="s">
        <v>63</v>
      </c>
      <c r="C87" s="52" t="s">
        <v>116</v>
      </c>
      <c r="D87" s="53" t="s">
        <v>71</v>
      </c>
      <c r="E87" s="61">
        <v>35</v>
      </c>
      <c r="F87" s="56"/>
      <c r="G87" s="57">
        <f>E87*F87</f>
        <v>0</v>
      </c>
      <c r="H87" s="54"/>
      <c r="I87" s="57">
        <f>E87*H87</f>
        <v>0</v>
      </c>
      <c r="J87" s="58">
        <v>0</v>
      </c>
      <c r="K87" s="59">
        <f>E87*J87</f>
        <v>0</v>
      </c>
    </row>
    <row r="88" spans="1:11" s="1" customFormat="1" ht="9.75" x14ac:dyDescent="0.2">
      <c r="A88" s="49">
        <f>A87+1</f>
        <v>56</v>
      </c>
      <c r="B88" s="51" t="s">
        <v>63</v>
      </c>
      <c r="C88" s="52" t="s">
        <v>117</v>
      </c>
      <c r="D88" s="53" t="s">
        <v>71</v>
      </c>
      <c r="E88" s="61">
        <v>36</v>
      </c>
      <c r="F88" s="56"/>
      <c r="G88" s="57">
        <f>E88*F88</f>
        <v>0</v>
      </c>
      <c r="H88" s="54"/>
      <c r="I88" s="57">
        <f>E88*H88</f>
        <v>0</v>
      </c>
      <c r="J88" s="58">
        <v>0</v>
      </c>
      <c r="K88" s="59">
        <f>E88*J88</f>
        <v>0</v>
      </c>
    </row>
    <row r="89" spans="1:11" s="1" customFormat="1" ht="9.75" x14ac:dyDescent="0.2">
      <c r="A89" s="49">
        <f>A88+1</f>
        <v>57</v>
      </c>
      <c r="B89" s="51" t="s">
        <v>63</v>
      </c>
      <c r="C89" s="52" t="s">
        <v>118</v>
      </c>
      <c r="D89" s="53" t="s">
        <v>71</v>
      </c>
      <c r="E89" s="61">
        <v>8</v>
      </c>
      <c r="F89" s="56"/>
      <c r="G89" s="57">
        <f>E89*F89</f>
        <v>0</v>
      </c>
      <c r="H89" s="54"/>
      <c r="I89" s="57">
        <f>E89*H89</f>
        <v>0</v>
      </c>
      <c r="J89" s="58">
        <v>0</v>
      </c>
      <c r="K89" s="59">
        <f>E89*J89</f>
        <v>0</v>
      </c>
    </row>
    <row r="90" spans="1:11" s="1" customFormat="1" ht="9.75" x14ac:dyDescent="0.2">
      <c r="A90" s="48"/>
      <c r="B90" s="51"/>
      <c r="C90" s="52"/>
      <c r="D90" s="53"/>
      <c r="E90" s="50"/>
      <c r="F90" s="48"/>
      <c r="G90" s="55"/>
      <c r="H90" s="50"/>
      <c r="I90" s="55"/>
      <c r="J90" s="50"/>
      <c r="K90" s="60"/>
    </row>
    <row r="91" spans="1:11" s="1" customFormat="1" ht="9.75" x14ac:dyDescent="0.2">
      <c r="A91" s="49">
        <f>A89+1</f>
        <v>58</v>
      </c>
      <c r="B91" s="51" t="s">
        <v>119</v>
      </c>
      <c r="C91" s="52" t="s">
        <v>120</v>
      </c>
      <c r="D91" s="53" t="s">
        <v>121</v>
      </c>
      <c r="E91" s="61">
        <v>15</v>
      </c>
      <c r="F91" s="56"/>
      <c r="G91" s="57">
        <f>E91*F91</f>
        <v>0</v>
      </c>
      <c r="H91" s="54"/>
      <c r="I91" s="57">
        <f>E91*H91</f>
        <v>0</v>
      </c>
      <c r="J91" s="58">
        <v>0</v>
      </c>
      <c r="K91" s="59">
        <f>E91*J91</f>
        <v>0</v>
      </c>
    </row>
    <row r="92" spans="1:11" s="30" customFormat="1" ht="11.25" x14ac:dyDescent="0.2">
      <c r="A92" s="70"/>
      <c r="B92" s="71">
        <v>3</v>
      </c>
      <c r="C92" s="72" t="s">
        <v>68</v>
      </c>
      <c r="D92" s="73"/>
      <c r="E92" s="73"/>
      <c r="F92" s="74"/>
      <c r="G92" s="75">
        <f>SUM(G36:G91)</f>
        <v>0</v>
      </c>
      <c r="H92" s="76"/>
      <c r="I92" s="77">
        <f>SUM(I36:I91)</f>
        <v>0</v>
      </c>
      <c r="J92" s="76"/>
      <c r="K92" s="78">
        <f>SUM(K36:K91)</f>
        <v>14.569419000000002</v>
      </c>
    </row>
    <row r="93" spans="1:11" s="30" customFormat="1" ht="11.25" x14ac:dyDescent="0.2">
      <c r="A93" s="41"/>
      <c r="B93" s="42" t="s">
        <v>122</v>
      </c>
      <c r="C93" s="43" t="s">
        <v>123</v>
      </c>
      <c r="D93" s="40"/>
      <c r="E93" s="40"/>
      <c r="F93" s="44"/>
      <c r="G93" s="45"/>
      <c r="H93" s="46"/>
      <c r="I93" s="39"/>
      <c r="J93" s="46"/>
      <c r="K93" s="47"/>
    </row>
    <row r="94" spans="1:11" s="1" customFormat="1" ht="9.75" x14ac:dyDescent="0.2">
      <c r="A94" s="49">
        <f>A91+1</f>
        <v>59</v>
      </c>
      <c r="B94" s="51" t="s">
        <v>63</v>
      </c>
      <c r="C94" s="52" t="s">
        <v>70</v>
      </c>
      <c r="D94" s="53" t="s">
        <v>71</v>
      </c>
      <c r="E94" s="61">
        <v>111</v>
      </c>
      <c r="F94" s="56"/>
      <c r="G94" s="57">
        <f>E94*F94</f>
        <v>0</v>
      </c>
      <c r="H94" s="54"/>
      <c r="I94" s="57">
        <f>E94*H94</f>
        <v>0</v>
      </c>
      <c r="J94" s="58">
        <v>0</v>
      </c>
      <c r="K94" s="59">
        <f>E94*J94</f>
        <v>0</v>
      </c>
    </row>
    <row r="95" spans="1:11" s="1" customFormat="1" ht="9.75" x14ac:dyDescent="0.2">
      <c r="A95" s="49">
        <f>A94+1</f>
        <v>60</v>
      </c>
      <c r="B95" s="51" t="s">
        <v>124</v>
      </c>
      <c r="C95" s="52" t="s">
        <v>125</v>
      </c>
      <c r="D95" s="53" t="s">
        <v>71</v>
      </c>
      <c r="E95" s="61">
        <v>111</v>
      </c>
      <c r="F95" s="56"/>
      <c r="G95" s="57">
        <f>E95*F95</f>
        <v>0</v>
      </c>
      <c r="H95" s="54"/>
      <c r="I95" s="57">
        <f>E95*H95</f>
        <v>0</v>
      </c>
      <c r="J95" s="58">
        <v>0</v>
      </c>
      <c r="K95" s="59">
        <f>E95*J95</f>
        <v>0</v>
      </c>
    </row>
    <row r="96" spans="1:11" s="1" customFormat="1" ht="9.75" x14ac:dyDescent="0.2">
      <c r="A96" s="49">
        <f>A95+1</f>
        <v>61</v>
      </c>
      <c r="B96" s="51" t="s">
        <v>63</v>
      </c>
      <c r="C96" s="52" t="s">
        <v>126</v>
      </c>
      <c r="D96" s="53" t="s">
        <v>71</v>
      </c>
      <c r="E96" s="61">
        <v>111</v>
      </c>
      <c r="F96" s="56"/>
      <c r="G96" s="57">
        <f>E96*F96</f>
        <v>0</v>
      </c>
      <c r="H96" s="54"/>
      <c r="I96" s="57">
        <f>E96*H96</f>
        <v>0</v>
      </c>
      <c r="J96" s="58">
        <v>0</v>
      </c>
      <c r="K96" s="59">
        <f>E96*J96</f>
        <v>0</v>
      </c>
    </row>
    <row r="97" spans="1:11" s="1" customFormat="1" ht="9.75" x14ac:dyDescent="0.2">
      <c r="A97" s="49">
        <f>A96+1</f>
        <v>62</v>
      </c>
      <c r="B97" s="51" t="s">
        <v>63</v>
      </c>
      <c r="C97" s="52" t="s">
        <v>127</v>
      </c>
      <c r="D97" s="53" t="s">
        <v>71</v>
      </c>
      <c r="E97" s="61">
        <v>111</v>
      </c>
      <c r="F97" s="56"/>
      <c r="G97" s="57">
        <f>E97*F97</f>
        <v>0</v>
      </c>
      <c r="H97" s="54"/>
      <c r="I97" s="57">
        <f>E97*H97</f>
        <v>0</v>
      </c>
      <c r="J97" s="58">
        <v>0</v>
      </c>
      <c r="K97" s="59">
        <f>E97*J97</f>
        <v>0</v>
      </c>
    </row>
    <row r="98" spans="1:11" s="1" customFormat="1" ht="9.75" x14ac:dyDescent="0.2">
      <c r="A98" s="49">
        <f>A97+1</f>
        <v>63</v>
      </c>
      <c r="B98" s="51" t="s">
        <v>76</v>
      </c>
      <c r="C98" s="52" t="s">
        <v>77</v>
      </c>
      <c r="D98" s="53" t="s">
        <v>71</v>
      </c>
      <c r="E98" s="61">
        <v>111</v>
      </c>
      <c r="F98" s="56"/>
      <c r="G98" s="57">
        <f>E98*F98</f>
        <v>0</v>
      </c>
      <c r="H98" s="54"/>
      <c r="I98" s="57">
        <f>E98*H98</f>
        <v>0</v>
      </c>
      <c r="J98" s="58">
        <v>8.1000000000000004E-5</v>
      </c>
      <c r="K98" s="59">
        <f>E98*J98</f>
        <v>8.9910000000000007E-3</v>
      </c>
    </row>
    <row r="99" spans="1:11" s="1" customFormat="1" ht="9.75" x14ac:dyDescent="0.2">
      <c r="A99" s="49">
        <f>A98+1</f>
        <v>64</v>
      </c>
      <c r="B99" s="51" t="s">
        <v>78</v>
      </c>
      <c r="C99" s="52" t="s">
        <v>79</v>
      </c>
      <c r="D99" s="53" t="s">
        <v>71</v>
      </c>
      <c r="E99" s="61">
        <v>111</v>
      </c>
      <c r="F99" s="56"/>
      <c r="G99" s="57">
        <f>E99*F99</f>
        <v>0</v>
      </c>
      <c r="H99" s="54"/>
      <c r="I99" s="57">
        <f>E99*H99</f>
        <v>0</v>
      </c>
      <c r="J99" s="58">
        <v>0</v>
      </c>
      <c r="K99" s="59">
        <f>E99*J99</f>
        <v>0</v>
      </c>
    </row>
    <row r="100" spans="1:11" s="1" customFormat="1" ht="9.75" x14ac:dyDescent="0.2">
      <c r="A100" s="49">
        <f>A99+1</f>
        <v>65</v>
      </c>
      <c r="B100" s="51" t="s">
        <v>80</v>
      </c>
      <c r="C100" s="52" t="s">
        <v>128</v>
      </c>
      <c r="D100" s="53" t="s">
        <v>71</v>
      </c>
      <c r="E100" s="61">
        <v>111</v>
      </c>
      <c r="F100" s="56"/>
      <c r="G100" s="57">
        <f>E100*F100</f>
        <v>0</v>
      </c>
      <c r="H100" s="54"/>
      <c r="I100" s="57">
        <f>E100*H100</f>
        <v>0</v>
      </c>
      <c r="J100" s="58">
        <v>0</v>
      </c>
      <c r="K100" s="59">
        <f>E100*J100</f>
        <v>0</v>
      </c>
    </row>
    <row r="101" spans="1:11" s="1" customFormat="1" ht="9.75" x14ac:dyDescent="0.2">
      <c r="A101" s="49">
        <f>A100+1</f>
        <v>66</v>
      </c>
      <c r="B101" s="51" t="s">
        <v>129</v>
      </c>
      <c r="C101" s="52" t="s">
        <v>130</v>
      </c>
      <c r="D101" s="53" t="s">
        <v>71</v>
      </c>
      <c r="E101" s="61">
        <v>111</v>
      </c>
      <c r="F101" s="56"/>
      <c r="G101" s="57">
        <f>E101*F101</f>
        <v>0</v>
      </c>
      <c r="H101" s="54"/>
      <c r="I101" s="57">
        <f>E101*H101</f>
        <v>0</v>
      </c>
      <c r="J101" s="58">
        <v>4.4999999999999997E-3</v>
      </c>
      <c r="K101" s="59">
        <f>E101*J101</f>
        <v>0.49949999999999994</v>
      </c>
    </row>
    <row r="102" spans="1:11" s="1" customFormat="1" ht="9.75" x14ac:dyDescent="0.2">
      <c r="A102" s="49">
        <f>A101+1</f>
        <v>67</v>
      </c>
      <c r="B102" s="51" t="s">
        <v>63</v>
      </c>
      <c r="C102" s="52" t="s">
        <v>131</v>
      </c>
      <c r="D102" s="53" t="s">
        <v>71</v>
      </c>
      <c r="E102" s="61">
        <v>111</v>
      </c>
      <c r="F102" s="56"/>
      <c r="G102" s="57">
        <f>E102*F102</f>
        <v>0</v>
      </c>
      <c r="H102" s="54"/>
      <c r="I102" s="57">
        <f>E102*H102</f>
        <v>0</v>
      </c>
      <c r="J102" s="58">
        <v>0</v>
      </c>
      <c r="K102" s="59">
        <f>E102*J102</f>
        <v>0</v>
      </c>
    </row>
    <row r="103" spans="1:11" s="1" customFormat="1" ht="9.75" x14ac:dyDescent="0.2">
      <c r="A103" s="49">
        <f>A102+1</f>
        <v>68</v>
      </c>
      <c r="B103" s="51" t="s">
        <v>85</v>
      </c>
      <c r="C103" s="52" t="s">
        <v>86</v>
      </c>
      <c r="D103" s="53" t="s">
        <v>71</v>
      </c>
      <c r="E103" s="61">
        <v>111</v>
      </c>
      <c r="F103" s="56"/>
      <c r="G103" s="57">
        <f>E103*F103</f>
        <v>0</v>
      </c>
      <c r="H103" s="54"/>
      <c r="I103" s="57">
        <f>E103*H103</f>
        <v>0</v>
      </c>
      <c r="J103" s="58">
        <v>0</v>
      </c>
      <c r="K103" s="59">
        <f>E103*J103</f>
        <v>0</v>
      </c>
    </row>
    <row r="104" spans="1:11" s="1" customFormat="1" ht="9.75" x14ac:dyDescent="0.2">
      <c r="A104" s="49">
        <f>A103+1</f>
        <v>69</v>
      </c>
      <c r="B104" s="51" t="s">
        <v>63</v>
      </c>
      <c r="C104" s="52" t="s">
        <v>132</v>
      </c>
      <c r="D104" s="53" t="s">
        <v>88</v>
      </c>
      <c r="E104" s="54">
        <v>33.299999999999997</v>
      </c>
      <c r="F104" s="56"/>
      <c r="G104" s="57">
        <f>E104*F104</f>
        <v>0</v>
      </c>
      <c r="H104" s="54"/>
      <c r="I104" s="57">
        <f>E104*H104</f>
        <v>0</v>
      </c>
      <c r="J104" s="58">
        <v>0</v>
      </c>
      <c r="K104" s="59">
        <f>E104*J104</f>
        <v>0</v>
      </c>
    </row>
    <row r="105" spans="1:11" s="1" customFormat="1" ht="9.75" x14ac:dyDescent="0.2">
      <c r="A105" s="49">
        <f>A104+1</f>
        <v>70</v>
      </c>
      <c r="B105" s="51" t="s">
        <v>106</v>
      </c>
      <c r="C105" s="52" t="s">
        <v>133</v>
      </c>
      <c r="D105" s="53" t="s">
        <v>71</v>
      </c>
      <c r="E105" s="61">
        <v>111</v>
      </c>
      <c r="F105" s="56"/>
      <c r="G105" s="57">
        <f>E105*F105</f>
        <v>0</v>
      </c>
      <c r="H105" s="54"/>
      <c r="I105" s="57">
        <f>E105*H105</f>
        <v>0</v>
      </c>
      <c r="J105" s="58">
        <v>0</v>
      </c>
      <c r="K105" s="59">
        <f>E105*J105</f>
        <v>0</v>
      </c>
    </row>
    <row r="106" spans="1:11" s="1" customFormat="1" ht="9.75" x14ac:dyDescent="0.2">
      <c r="A106" s="49">
        <f>A105+1</f>
        <v>71</v>
      </c>
      <c r="B106" s="51" t="s">
        <v>63</v>
      </c>
      <c r="C106" s="52" t="s">
        <v>134</v>
      </c>
      <c r="D106" s="53" t="s">
        <v>88</v>
      </c>
      <c r="E106" s="61">
        <v>111</v>
      </c>
      <c r="F106" s="56"/>
      <c r="G106" s="57">
        <f>E106*F106</f>
        <v>0</v>
      </c>
      <c r="H106" s="54"/>
      <c r="I106" s="57">
        <f>E106*H106</f>
        <v>0</v>
      </c>
      <c r="J106" s="58">
        <v>2.2599999999999999E-4</v>
      </c>
      <c r="K106" s="59">
        <f>E106*J106</f>
        <v>2.5086000000000001E-2</v>
      </c>
    </row>
    <row r="107" spans="1:11" s="1" customFormat="1" ht="9.75" x14ac:dyDescent="0.2">
      <c r="A107" s="49">
        <f>A106+1</f>
        <v>72</v>
      </c>
      <c r="B107" s="51" t="s">
        <v>89</v>
      </c>
      <c r="C107" s="52" t="s">
        <v>90</v>
      </c>
      <c r="D107" s="53" t="s">
        <v>41</v>
      </c>
      <c r="E107" s="61">
        <v>111</v>
      </c>
      <c r="F107" s="56"/>
      <c r="G107" s="57">
        <f>E107*F107</f>
        <v>0</v>
      </c>
      <c r="H107" s="54"/>
      <c r="I107" s="57">
        <f>E107*H107</f>
        <v>0</v>
      </c>
      <c r="J107" s="58">
        <v>0</v>
      </c>
      <c r="K107" s="59">
        <f>E107*J107</f>
        <v>0</v>
      </c>
    </row>
    <row r="108" spans="1:11" s="1" customFormat="1" ht="9.75" x14ac:dyDescent="0.2">
      <c r="A108" s="49">
        <f>A107+1</f>
        <v>73</v>
      </c>
      <c r="B108" s="51" t="s">
        <v>63</v>
      </c>
      <c r="C108" s="52" t="s">
        <v>91</v>
      </c>
      <c r="D108" s="53" t="s">
        <v>34</v>
      </c>
      <c r="E108" s="54">
        <v>11.1</v>
      </c>
      <c r="F108" s="56"/>
      <c r="G108" s="57">
        <f>E108*F108</f>
        <v>0</v>
      </c>
      <c r="H108" s="54"/>
      <c r="I108" s="57">
        <f>E108*H108</f>
        <v>0</v>
      </c>
      <c r="J108" s="58">
        <v>0.3</v>
      </c>
      <c r="K108" s="59">
        <f>E108*J108</f>
        <v>3.3299999999999996</v>
      </c>
    </row>
    <row r="109" spans="1:11" s="1" customFormat="1" ht="9.75" x14ac:dyDescent="0.2">
      <c r="A109" s="49">
        <f>A108+1</f>
        <v>74</v>
      </c>
      <c r="B109" s="51" t="s">
        <v>92</v>
      </c>
      <c r="C109" s="52" t="s">
        <v>135</v>
      </c>
      <c r="D109" s="53" t="s">
        <v>34</v>
      </c>
      <c r="E109" s="54">
        <v>5.5</v>
      </c>
      <c r="F109" s="56"/>
      <c r="G109" s="57">
        <f>E109*F109</f>
        <v>0</v>
      </c>
      <c r="H109" s="54"/>
      <c r="I109" s="57">
        <f>E109*H109</f>
        <v>0</v>
      </c>
      <c r="J109" s="58">
        <v>0</v>
      </c>
      <c r="K109" s="59">
        <f>E109*J109</f>
        <v>0</v>
      </c>
    </row>
    <row r="110" spans="1:11" s="1" customFormat="1" ht="9.75" x14ac:dyDescent="0.2">
      <c r="A110" s="49">
        <f>A109+1</f>
        <v>75</v>
      </c>
      <c r="B110" s="51" t="s">
        <v>94</v>
      </c>
      <c r="C110" s="52" t="s">
        <v>136</v>
      </c>
      <c r="D110" s="53" t="s">
        <v>34</v>
      </c>
      <c r="E110" s="54">
        <v>5.5</v>
      </c>
      <c r="F110" s="56"/>
      <c r="G110" s="57">
        <f>E110*F110</f>
        <v>0</v>
      </c>
      <c r="H110" s="54"/>
      <c r="I110" s="57">
        <f>E110*H110</f>
        <v>0</v>
      </c>
      <c r="J110" s="58">
        <v>1</v>
      </c>
      <c r="K110" s="59">
        <f>E110*J110</f>
        <v>5.5</v>
      </c>
    </row>
    <row r="111" spans="1:11" s="1" customFormat="1" ht="9.75" x14ac:dyDescent="0.2">
      <c r="A111" s="49">
        <f>A110+1</f>
        <v>76</v>
      </c>
      <c r="B111" s="51" t="s">
        <v>63</v>
      </c>
      <c r="C111" s="52" t="s">
        <v>96</v>
      </c>
      <c r="D111" s="53" t="s">
        <v>71</v>
      </c>
      <c r="E111" s="61">
        <v>111</v>
      </c>
      <c r="F111" s="56"/>
      <c r="G111" s="57">
        <f>E111*F111</f>
        <v>0</v>
      </c>
      <c r="H111" s="54"/>
      <c r="I111" s="57">
        <f>E111*H111</f>
        <v>0</v>
      </c>
      <c r="J111" s="58">
        <v>0</v>
      </c>
      <c r="K111" s="59">
        <f>E111*J111</f>
        <v>0</v>
      </c>
    </row>
    <row r="112" spans="1:11" s="1" customFormat="1" ht="9.75" x14ac:dyDescent="0.2">
      <c r="A112" s="48"/>
      <c r="B112" s="51"/>
      <c r="C112" s="52"/>
      <c r="D112" s="53"/>
      <c r="E112" s="50"/>
      <c r="F112" s="48"/>
      <c r="G112" s="55"/>
      <c r="H112" s="50"/>
      <c r="I112" s="55"/>
      <c r="J112" s="50"/>
      <c r="K112" s="60"/>
    </row>
    <row r="113" spans="1:11" s="1" customFormat="1" ht="9.75" x14ac:dyDescent="0.2">
      <c r="A113" s="48"/>
      <c r="B113" s="51"/>
      <c r="C113" s="52" t="s">
        <v>137</v>
      </c>
      <c r="D113" s="53"/>
      <c r="E113" s="50"/>
      <c r="F113" s="48"/>
      <c r="G113" s="55"/>
      <c r="H113" s="50"/>
      <c r="I113" s="55"/>
      <c r="J113" s="50"/>
      <c r="K113" s="60"/>
    </row>
    <row r="114" spans="1:11" s="1" customFormat="1" ht="9.75" x14ac:dyDescent="0.2">
      <c r="A114" s="49">
        <f>A111+1</f>
        <v>77</v>
      </c>
      <c r="B114" s="51" t="s">
        <v>63</v>
      </c>
      <c r="C114" s="52" t="s">
        <v>138</v>
      </c>
      <c r="D114" s="53" t="s">
        <v>71</v>
      </c>
      <c r="E114" s="61">
        <v>20</v>
      </c>
      <c r="F114" s="56"/>
      <c r="G114" s="57">
        <f>E114*F114</f>
        <v>0</v>
      </c>
      <c r="H114" s="54"/>
      <c r="I114" s="57">
        <f>E114*H114</f>
        <v>0</v>
      </c>
      <c r="J114" s="58">
        <v>0</v>
      </c>
      <c r="K114" s="59">
        <f>E114*J114</f>
        <v>0</v>
      </c>
    </row>
    <row r="115" spans="1:11" s="1" customFormat="1" ht="9.75" x14ac:dyDescent="0.2">
      <c r="A115" s="49">
        <f>A114+1</f>
        <v>78</v>
      </c>
      <c r="B115" s="51" t="s">
        <v>63</v>
      </c>
      <c r="C115" s="52" t="s">
        <v>139</v>
      </c>
      <c r="D115" s="53" t="s">
        <v>71</v>
      </c>
      <c r="E115" s="61">
        <v>35</v>
      </c>
      <c r="F115" s="56"/>
      <c r="G115" s="57">
        <f>E115*F115</f>
        <v>0</v>
      </c>
      <c r="H115" s="54"/>
      <c r="I115" s="57">
        <f>E115*H115</f>
        <v>0</v>
      </c>
      <c r="J115" s="58">
        <v>3.0000000000000001E-3</v>
      </c>
      <c r="K115" s="59">
        <f>E115*J115</f>
        <v>0.105</v>
      </c>
    </row>
    <row r="116" spans="1:11" s="1" customFormat="1" ht="9.75" x14ac:dyDescent="0.2">
      <c r="A116" s="49">
        <f>A115+1</f>
        <v>79</v>
      </c>
      <c r="B116" s="51" t="s">
        <v>63</v>
      </c>
      <c r="C116" s="52" t="s">
        <v>140</v>
      </c>
      <c r="D116" s="53" t="s">
        <v>71</v>
      </c>
      <c r="E116" s="61">
        <v>20</v>
      </c>
      <c r="F116" s="56"/>
      <c r="G116" s="57">
        <f>E116*F116</f>
        <v>0</v>
      </c>
      <c r="H116" s="54"/>
      <c r="I116" s="57">
        <f>E116*H116</f>
        <v>0</v>
      </c>
      <c r="J116" s="58">
        <v>0</v>
      </c>
      <c r="K116" s="59">
        <f>E116*J116</f>
        <v>0</v>
      </c>
    </row>
    <row r="117" spans="1:11" s="1" customFormat="1" ht="9.75" x14ac:dyDescent="0.2">
      <c r="A117" s="49">
        <f>A116+1</f>
        <v>80</v>
      </c>
      <c r="B117" s="51" t="s">
        <v>63</v>
      </c>
      <c r="C117" s="52" t="s">
        <v>141</v>
      </c>
      <c r="D117" s="53" t="s">
        <v>71</v>
      </c>
      <c r="E117" s="61">
        <v>21</v>
      </c>
      <c r="F117" s="56"/>
      <c r="G117" s="57">
        <f>E117*F117</f>
        <v>0</v>
      </c>
      <c r="H117" s="54"/>
      <c r="I117" s="57">
        <f>E117*H117</f>
        <v>0</v>
      </c>
      <c r="J117" s="58">
        <v>0</v>
      </c>
      <c r="K117" s="59">
        <f>E117*J117</f>
        <v>0</v>
      </c>
    </row>
    <row r="118" spans="1:11" s="1" customFormat="1" ht="9.75" x14ac:dyDescent="0.2">
      <c r="A118" s="49">
        <f>A117+1</f>
        <v>81</v>
      </c>
      <c r="B118" s="51" t="s">
        <v>63</v>
      </c>
      <c r="C118" s="52" t="s">
        <v>142</v>
      </c>
      <c r="D118" s="53" t="s">
        <v>71</v>
      </c>
      <c r="E118" s="61">
        <v>15</v>
      </c>
      <c r="F118" s="56"/>
      <c r="G118" s="57">
        <f>E118*F118</f>
        <v>0</v>
      </c>
      <c r="H118" s="54"/>
      <c r="I118" s="57">
        <f>E118*H118</f>
        <v>0</v>
      </c>
      <c r="J118" s="58">
        <v>0</v>
      </c>
      <c r="K118" s="59">
        <f>E118*J118</f>
        <v>0</v>
      </c>
    </row>
    <row r="119" spans="1:11" s="1" customFormat="1" ht="9.75" x14ac:dyDescent="0.2">
      <c r="A119" s="48"/>
      <c r="B119" s="51"/>
      <c r="C119" s="52"/>
      <c r="D119" s="53"/>
      <c r="E119" s="50"/>
      <c r="F119" s="48"/>
      <c r="G119" s="55"/>
      <c r="H119" s="50"/>
      <c r="I119" s="55"/>
      <c r="J119" s="50"/>
      <c r="K119" s="60"/>
    </row>
    <row r="120" spans="1:11" s="1" customFormat="1" ht="9.75" x14ac:dyDescent="0.2">
      <c r="A120" s="49">
        <f>A118+1</f>
        <v>82</v>
      </c>
      <c r="B120" s="51" t="s">
        <v>119</v>
      </c>
      <c r="C120" s="52" t="s">
        <v>120</v>
      </c>
      <c r="D120" s="53" t="s">
        <v>121</v>
      </c>
      <c r="E120" s="61">
        <v>10</v>
      </c>
      <c r="F120" s="56"/>
      <c r="G120" s="57">
        <f>E120*F120</f>
        <v>0</v>
      </c>
      <c r="H120" s="54"/>
      <c r="I120" s="57">
        <f>E120*H120</f>
        <v>0</v>
      </c>
      <c r="J120" s="58">
        <v>0</v>
      </c>
      <c r="K120" s="59">
        <f>E120*J120</f>
        <v>0</v>
      </c>
    </row>
    <row r="121" spans="1:11" s="30" customFormat="1" ht="11.25" x14ac:dyDescent="0.2">
      <c r="A121" s="70"/>
      <c r="B121" s="71">
        <v>5</v>
      </c>
      <c r="C121" s="72" t="s">
        <v>123</v>
      </c>
      <c r="D121" s="73"/>
      <c r="E121" s="73"/>
      <c r="F121" s="74"/>
      <c r="G121" s="75">
        <f>SUM(G94:G120)</f>
        <v>0</v>
      </c>
      <c r="H121" s="76"/>
      <c r="I121" s="77">
        <f>SUM(I94:I120)</f>
        <v>0</v>
      </c>
      <c r="J121" s="76"/>
      <c r="K121" s="78">
        <f>SUM(K94:K120)</f>
        <v>9.4685769999999998</v>
      </c>
    </row>
    <row r="122" spans="1:11" s="30" customFormat="1" ht="11.25" x14ac:dyDescent="0.2">
      <c r="A122" s="41"/>
      <c r="B122" s="42" t="s">
        <v>143</v>
      </c>
      <c r="C122" s="43" t="s">
        <v>144</v>
      </c>
      <c r="D122" s="40"/>
      <c r="E122" s="40"/>
      <c r="F122" s="44"/>
      <c r="G122" s="45"/>
      <c r="H122" s="46"/>
      <c r="I122" s="39"/>
      <c r="J122" s="46"/>
      <c r="K122" s="47"/>
    </row>
    <row r="123" spans="1:11" s="1" customFormat="1" ht="9.75" x14ac:dyDescent="0.2">
      <c r="A123" s="49">
        <f>A120+1</f>
        <v>83</v>
      </c>
      <c r="B123" s="51" t="s">
        <v>145</v>
      </c>
      <c r="C123" s="52" t="s">
        <v>146</v>
      </c>
      <c r="D123" s="53" t="s">
        <v>41</v>
      </c>
      <c r="E123" s="61">
        <v>120</v>
      </c>
      <c r="F123" s="56"/>
      <c r="G123" s="57">
        <f>E123*F123</f>
        <v>0</v>
      </c>
      <c r="H123" s="54"/>
      <c r="I123" s="57">
        <f>E123*H123</f>
        <v>0</v>
      </c>
      <c r="J123" s="58">
        <v>0</v>
      </c>
      <c r="K123" s="59">
        <f>E123*J123</f>
        <v>0</v>
      </c>
    </row>
    <row r="124" spans="1:11" s="1" customFormat="1" ht="9.75" x14ac:dyDescent="0.2">
      <c r="A124" s="49">
        <f>A123+1</f>
        <v>84</v>
      </c>
      <c r="B124" s="51" t="s">
        <v>63</v>
      </c>
      <c r="C124" s="52" t="s">
        <v>147</v>
      </c>
      <c r="D124" s="53" t="s">
        <v>71</v>
      </c>
      <c r="E124" s="61">
        <v>1</v>
      </c>
      <c r="F124" s="56"/>
      <c r="G124" s="57">
        <f>E124*F124</f>
        <v>0</v>
      </c>
      <c r="H124" s="54"/>
      <c r="I124" s="57">
        <f>E124*H124</f>
        <v>0</v>
      </c>
      <c r="J124" s="58">
        <v>0</v>
      </c>
      <c r="K124" s="59">
        <f>E124*J124</f>
        <v>0</v>
      </c>
    </row>
    <row r="125" spans="1:11" s="30" customFormat="1" ht="11.25" x14ac:dyDescent="0.2">
      <c r="A125" s="70"/>
      <c r="B125" s="71">
        <v>61</v>
      </c>
      <c r="C125" s="72" t="s">
        <v>144</v>
      </c>
      <c r="D125" s="73"/>
      <c r="E125" s="73"/>
      <c r="F125" s="74"/>
      <c r="G125" s="75">
        <f>SUM(G123:G124)</f>
        <v>0</v>
      </c>
      <c r="H125" s="76"/>
      <c r="I125" s="77">
        <f>SUM(I123:I124)</f>
        <v>0</v>
      </c>
      <c r="J125" s="76"/>
      <c r="K125" s="78">
        <f>SUM(K123:K124)</f>
        <v>0</v>
      </c>
    </row>
    <row r="126" spans="1:11" s="30" customFormat="1" ht="11.25" x14ac:dyDescent="0.2">
      <c r="A126" s="41"/>
      <c r="B126" s="42" t="s">
        <v>148</v>
      </c>
      <c r="C126" s="43" t="s">
        <v>149</v>
      </c>
      <c r="D126" s="40"/>
      <c r="E126" s="40"/>
      <c r="F126" s="44"/>
      <c r="G126" s="45"/>
      <c r="H126" s="46"/>
      <c r="I126" s="39"/>
      <c r="J126" s="46"/>
      <c r="K126" s="47"/>
    </row>
    <row r="127" spans="1:11" s="1" customFormat="1" ht="9.75" x14ac:dyDescent="0.2">
      <c r="A127" s="49">
        <f>A124+1</f>
        <v>85</v>
      </c>
      <c r="B127" s="51" t="s">
        <v>63</v>
      </c>
      <c r="C127" s="52" t="s">
        <v>70</v>
      </c>
      <c r="D127" s="53" t="s">
        <v>71</v>
      </c>
      <c r="E127" s="61">
        <v>140</v>
      </c>
      <c r="F127" s="56"/>
      <c r="G127" s="57">
        <f>E127*F127</f>
        <v>0</v>
      </c>
      <c r="H127" s="54"/>
      <c r="I127" s="57">
        <f>E127*H127</f>
        <v>0</v>
      </c>
      <c r="J127" s="58">
        <v>0</v>
      </c>
      <c r="K127" s="59">
        <f>E127*J127</f>
        <v>0</v>
      </c>
    </row>
    <row r="128" spans="1:11" s="1" customFormat="1" ht="9.75" x14ac:dyDescent="0.2">
      <c r="A128" s="49">
        <f>A127+1</f>
        <v>86</v>
      </c>
      <c r="B128" s="51" t="s">
        <v>150</v>
      </c>
      <c r="C128" s="52" t="s">
        <v>151</v>
      </c>
      <c r="D128" s="53" t="s">
        <v>71</v>
      </c>
      <c r="E128" s="61">
        <v>140</v>
      </c>
      <c r="F128" s="56"/>
      <c r="G128" s="57">
        <f>E128*F128</f>
        <v>0</v>
      </c>
      <c r="H128" s="54"/>
      <c r="I128" s="57">
        <f>E128*H128</f>
        <v>0</v>
      </c>
      <c r="J128" s="58">
        <v>0</v>
      </c>
      <c r="K128" s="59">
        <f>E128*J128</f>
        <v>0</v>
      </c>
    </row>
    <row r="129" spans="1:11" s="1" customFormat="1" ht="9.75" x14ac:dyDescent="0.2">
      <c r="A129" s="49">
        <f>A128+1</f>
        <v>87</v>
      </c>
      <c r="B129" s="51" t="s">
        <v>63</v>
      </c>
      <c r="C129" s="52" t="s">
        <v>152</v>
      </c>
      <c r="D129" s="53" t="s">
        <v>71</v>
      </c>
      <c r="E129" s="61">
        <v>140</v>
      </c>
      <c r="F129" s="56"/>
      <c r="G129" s="57">
        <f>E129*F129</f>
        <v>0</v>
      </c>
      <c r="H129" s="54"/>
      <c r="I129" s="57">
        <f>E129*H129</f>
        <v>0</v>
      </c>
      <c r="J129" s="58">
        <v>0</v>
      </c>
      <c r="K129" s="59">
        <f>E129*J129</f>
        <v>0</v>
      </c>
    </row>
    <row r="130" spans="1:11" s="1" customFormat="1" ht="9.75" x14ac:dyDescent="0.2">
      <c r="A130" s="49">
        <f>A129+1</f>
        <v>88</v>
      </c>
      <c r="B130" s="51" t="s">
        <v>63</v>
      </c>
      <c r="C130" s="52" t="s">
        <v>153</v>
      </c>
      <c r="D130" s="53" t="s">
        <v>71</v>
      </c>
      <c r="E130" s="61">
        <v>140</v>
      </c>
      <c r="F130" s="56"/>
      <c r="G130" s="57">
        <f>E130*F130</f>
        <v>0</v>
      </c>
      <c r="H130" s="54"/>
      <c r="I130" s="57">
        <f>E130*H130</f>
        <v>0</v>
      </c>
      <c r="J130" s="58">
        <v>0</v>
      </c>
      <c r="K130" s="59">
        <f>E130*J130</f>
        <v>0</v>
      </c>
    </row>
    <row r="131" spans="1:11" s="1" customFormat="1" ht="9.75" x14ac:dyDescent="0.2">
      <c r="A131" s="49">
        <f>A130+1</f>
        <v>89</v>
      </c>
      <c r="B131" s="51" t="s">
        <v>154</v>
      </c>
      <c r="C131" s="52" t="s">
        <v>155</v>
      </c>
      <c r="D131" s="53" t="s">
        <v>71</v>
      </c>
      <c r="E131" s="61">
        <v>140</v>
      </c>
      <c r="F131" s="56"/>
      <c r="G131" s="57">
        <f>E131*F131</f>
        <v>0</v>
      </c>
      <c r="H131" s="54"/>
      <c r="I131" s="57">
        <f>E131*H131</f>
        <v>0</v>
      </c>
      <c r="J131" s="58">
        <v>0</v>
      </c>
      <c r="K131" s="59">
        <f>E131*J131</f>
        <v>0</v>
      </c>
    </row>
    <row r="132" spans="1:11" s="1" customFormat="1" ht="9.75" x14ac:dyDescent="0.2">
      <c r="A132" s="49">
        <f>A131+1</f>
        <v>90</v>
      </c>
      <c r="B132" s="51" t="s">
        <v>92</v>
      </c>
      <c r="C132" s="52" t="s">
        <v>135</v>
      </c>
      <c r="D132" s="53" t="s">
        <v>34</v>
      </c>
      <c r="E132" s="54">
        <v>1.4</v>
      </c>
      <c r="F132" s="56"/>
      <c r="G132" s="57">
        <f>E132*F132</f>
        <v>0</v>
      </c>
      <c r="H132" s="54"/>
      <c r="I132" s="57">
        <f>E132*H132</f>
        <v>0</v>
      </c>
      <c r="J132" s="58">
        <v>0</v>
      </c>
      <c r="K132" s="59">
        <f>E132*J132</f>
        <v>0</v>
      </c>
    </row>
    <row r="133" spans="1:11" s="1" customFormat="1" ht="9.75" x14ac:dyDescent="0.2">
      <c r="A133" s="49">
        <f>A132+1</f>
        <v>91</v>
      </c>
      <c r="B133" s="51" t="s">
        <v>94</v>
      </c>
      <c r="C133" s="52" t="s">
        <v>136</v>
      </c>
      <c r="D133" s="53" t="s">
        <v>34</v>
      </c>
      <c r="E133" s="54">
        <v>1.4</v>
      </c>
      <c r="F133" s="56"/>
      <c r="G133" s="57">
        <f>E133*F133</f>
        <v>0</v>
      </c>
      <c r="H133" s="54"/>
      <c r="I133" s="57">
        <f>E133*H133</f>
        <v>0</v>
      </c>
      <c r="J133" s="58">
        <v>1</v>
      </c>
      <c r="K133" s="59">
        <f>E133*J133</f>
        <v>1.4</v>
      </c>
    </row>
    <row r="134" spans="1:11" s="1" customFormat="1" ht="9.75" x14ac:dyDescent="0.2">
      <c r="A134" s="49">
        <f>A133+1</f>
        <v>92</v>
      </c>
      <c r="B134" s="51" t="s">
        <v>63</v>
      </c>
      <c r="C134" s="52" t="s">
        <v>96</v>
      </c>
      <c r="D134" s="53" t="s">
        <v>71</v>
      </c>
      <c r="E134" s="61">
        <v>140</v>
      </c>
      <c r="F134" s="56"/>
      <c r="G134" s="57">
        <f>E134*F134</f>
        <v>0</v>
      </c>
      <c r="H134" s="54"/>
      <c r="I134" s="57">
        <f>E134*H134</f>
        <v>0</v>
      </c>
      <c r="J134" s="58">
        <v>0</v>
      </c>
      <c r="K134" s="59">
        <f>E134*J134</f>
        <v>0</v>
      </c>
    </row>
    <row r="135" spans="1:11" s="1" customFormat="1" ht="9.75" x14ac:dyDescent="0.2">
      <c r="A135" s="48"/>
      <c r="B135" s="51"/>
      <c r="C135" s="52"/>
      <c r="D135" s="53"/>
      <c r="E135" s="50"/>
      <c r="F135" s="48"/>
      <c r="G135" s="55"/>
      <c r="H135" s="50"/>
      <c r="I135" s="55"/>
      <c r="J135" s="50"/>
      <c r="K135" s="60"/>
    </row>
    <row r="136" spans="1:11" s="1" customFormat="1" ht="9.75" x14ac:dyDescent="0.2">
      <c r="A136" s="48"/>
      <c r="B136" s="51"/>
      <c r="C136" s="52" t="s">
        <v>156</v>
      </c>
      <c r="D136" s="53"/>
      <c r="E136" s="50"/>
      <c r="F136" s="48"/>
      <c r="G136" s="55"/>
      <c r="H136" s="50"/>
      <c r="I136" s="55"/>
      <c r="J136" s="50"/>
      <c r="K136" s="60"/>
    </row>
    <row r="137" spans="1:11" s="1" customFormat="1" ht="9.75" x14ac:dyDescent="0.2">
      <c r="A137" s="49">
        <f>A134+1</f>
        <v>93</v>
      </c>
      <c r="B137" s="51" t="s">
        <v>89</v>
      </c>
      <c r="C137" s="52" t="s">
        <v>157</v>
      </c>
      <c r="D137" s="53" t="s">
        <v>41</v>
      </c>
      <c r="E137" s="61">
        <v>30</v>
      </c>
      <c r="F137" s="56"/>
      <c r="G137" s="57">
        <f>E137*F137</f>
        <v>0</v>
      </c>
      <c r="H137" s="54"/>
      <c r="I137" s="57">
        <f>E137*H137</f>
        <v>0</v>
      </c>
      <c r="J137" s="58">
        <v>0</v>
      </c>
      <c r="K137" s="59">
        <f>E137*J137</f>
        <v>0</v>
      </c>
    </row>
    <row r="138" spans="1:11" s="1" customFormat="1" ht="9.75" x14ac:dyDescent="0.2">
      <c r="A138" s="49">
        <f>A137+1</f>
        <v>94</v>
      </c>
      <c r="B138" s="51" t="s">
        <v>158</v>
      </c>
      <c r="C138" s="52" t="s">
        <v>159</v>
      </c>
      <c r="D138" s="53" t="s">
        <v>34</v>
      </c>
      <c r="E138" s="61">
        <v>3</v>
      </c>
      <c r="F138" s="56"/>
      <c r="G138" s="57">
        <f>E138*F138</f>
        <v>0</v>
      </c>
      <c r="H138" s="54"/>
      <c r="I138" s="57">
        <f>E138*H138</f>
        <v>0</v>
      </c>
      <c r="J138" s="58">
        <v>0.3</v>
      </c>
      <c r="K138" s="59">
        <f>E138*J138</f>
        <v>0.89999999999999991</v>
      </c>
    </row>
    <row r="139" spans="1:11" s="1" customFormat="1" ht="9.75" x14ac:dyDescent="0.2">
      <c r="A139" s="48"/>
      <c r="B139" s="51"/>
      <c r="C139" s="52"/>
      <c r="D139" s="53"/>
      <c r="E139" s="50"/>
      <c r="F139" s="48"/>
      <c r="G139" s="55"/>
      <c r="H139" s="50"/>
      <c r="I139" s="55"/>
      <c r="J139" s="50"/>
      <c r="K139" s="60"/>
    </row>
    <row r="140" spans="1:11" s="1" customFormat="1" ht="9.75" x14ac:dyDescent="0.2">
      <c r="A140" s="48"/>
      <c r="B140" s="51"/>
      <c r="C140" s="52" t="s">
        <v>137</v>
      </c>
      <c r="D140" s="53"/>
      <c r="E140" s="50"/>
      <c r="F140" s="48"/>
      <c r="G140" s="55"/>
      <c r="H140" s="50"/>
      <c r="I140" s="55"/>
      <c r="J140" s="50"/>
      <c r="K140" s="60"/>
    </row>
    <row r="141" spans="1:11" s="1" customFormat="1" ht="9.75" x14ac:dyDescent="0.2">
      <c r="A141" s="49">
        <f>A138+1</f>
        <v>95</v>
      </c>
      <c r="B141" s="51" t="s">
        <v>63</v>
      </c>
      <c r="C141" s="52" t="s">
        <v>160</v>
      </c>
      <c r="D141" s="53" t="s">
        <v>71</v>
      </c>
      <c r="E141" s="61">
        <v>35</v>
      </c>
      <c r="F141" s="56"/>
      <c r="G141" s="57">
        <f>E141*F141</f>
        <v>0</v>
      </c>
      <c r="H141" s="54"/>
      <c r="I141" s="57">
        <f>E141*H141</f>
        <v>0</v>
      </c>
      <c r="J141" s="58">
        <v>0</v>
      </c>
      <c r="K141" s="59">
        <f>E141*J141</f>
        <v>0</v>
      </c>
    </row>
    <row r="142" spans="1:11" s="1" customFormat="1" ht="9.75" x14ac:dyDescent="0.2">
      <c r="A142" s="49">
        <f>A141+1</f>
        <v>96</v>
      </c>
      <c r="B142" s="51" t="s">
        <v>63</v>
      </c>
      <c r="C142" s="52" t="s">
        <v>161</v>
      </c>
      <c r="D142" s="53" t="s">
        <v>71</v>
      </c>
      <c r="E142" s="61">
        <v>35</v>
      </c>
      <c r="F142" s="56"/>
      <c r="G142" s="57">
        <f>E142*F142</f>
        <v>0</v>
      </c>
      <c r="H142" s="54"/>
      <c r="I142" s="57">
        <f>E142*H142</f>
        <v>0</v>
      </c>
      <c r="J142" s="58">
        <v>3.0000000000000001E-3</v>
      </c>
      <c r="K142" s="59">
        <f>E142*J142</f>
        <v>0.105</v>
      </c>
    </row>
    <row r="143" spans="1:11" s="1" customFormat="1" ht="9.75" x14ac:dyDescent="0.2">
      <c r="A143" s="49">
        <f>A142+1</f>
        <v>97</v>
      </c>
      <c r="B143" s="51" t="s">
        <v>63</v>
      </c>
      <c r="C143" s="52" t="s">
        <v>162</v>
      </c>
      <c r="D143" s="53" t="s">
        <v>71</v>
      </c>
      <c r="E143" s="61">
        <v>35</v>
      </c>
      <c r="F143" s="56"/>
      <c r="G143" s="57">
        <f>E143*F143</f>
        <v>0</v>
      </c>
      <c r="H143" s="54"/>
      <c r="I143" s="57">
        <f>E143*H143</f>
        <v>0</v>
      </c>
      <c r="J143" s="58">
        <v>3.0000000000000001E-3</v>
      </c>
      <c r="K143" s="59">
        <f>E143*J143</f>
        <v>0.105</v>
      </c>
    </row>
    <row r="144" spans="1:11" s="1" customFormat="1" ht="9.75" x14ac:dyDescent="0.2">
      <c r="A144" s="49">
        <f>A143+1</f>
        <v>98</v>
      </c>
      <c r="B144" s="51" t="s">
        <v>63</v>
      </c>
      <c r="C144" s="52" t="s">
        <v>163</v>
      </c>
      <c r="D144" s="53" t="s">
        <v>71</v>
      </c>
      <c r="E144" s="61">
        <v>35</v>
      </c>
      <c r="F144" s="56"/>
      <c r="G144" s="57">
        <f>E144*F144</f>
        <v>0</v>
      </c>
      <c r="H144" s="54"/>
      <c r="I144" s="57">
        <f>E144*H144</f>
        <v>0</v>
      </c>
      <c r="J144" s="58">
        <v>3.0000000000000001E-3</v>
      </c>
      <c r="K144" s="59">
        <f>E144*J144</f>
        <v>0.105</v>
      </c>
    </row>
    <row r="145" spans="1:11" s="1" customFormat="1" ht="9.75" x14ac:dyDescent="0.2">
      <c r="A145" s="48"/>
      <c r="B145" s="51"/>
      <c r="C145" s="52"/>
      <c r="D145" s="53"/>
      <c r="E145" s="50"/>
      <c r="F145" s="48"/>
      <c r="G145" s="55"/>
      <c r="H145" s="50"/>
      <c r="I145" s="55"/>
      <c r="J145" s="50"/>
      <c r="K145" s="60"/>
    </row>
    <row r="146" spans="1:11" s="1" customFormat="1" ht="9.75" x14ac:dyDescent="0.2">
      <c r="A146" s="48"/>
      <c r="B146" s="51"/>
      <c r="C146" s="52" t="s">
        <v>164</v>
      </c>
      <c r="D146" s="53"/>
      <c r="E146" s="50"/>
      <c r="F146" s="48"/>
      <c r="G146" s="55"/>
      <c r="H146" s="50"/>
      <c r="I146" s="55"/>
      <c r="J146" s="50"/>
      <c r="K146" s="60"/>
    </row>
    <row r="147" spans="1:11" s="1" customFormat="1" ht="9.75" x14ac:dyDescent="0.2">
      <c r="A147" s="49">
        <f>A144+1</f>
        <v>99</v>
      </c>
      <c r="B147" s="51" t="s">
        <v>97</v>
      </c>
      <c r="C147" s="52" t="s">
        <v>98</v>
      </c>
      <c r="D147" s="53" t="s">
        <v>88</v>
      </c>
      <c r="E147" s="61">
        <v>72</v>
      </c>
      <c r="F147" s="56"/>
      <c r="G147" s="57">
        <f>E147*F147</f>
        <v>0</v>
      </c>
      <c r="H147" s="54"/>
      <c r="I147" s="57">
        <f>E147*H147</f>
        <v>0</v>
      </c>
      <c r="J147" s="58">
        <v>8.9999999999999998E-4</v>
      </c>
      <c r="K147" s="59">
        <f>E147*J147</f>
        <v>6.4799999999999996E-2</v>
      </c>
    </row>
    <row r="148" spans="1:11" s="1" customFormat="1" ht="9.75" x14ac:dyDescent="0.2">
      <c r="A148" s="49">
        <f>A147+1</f>
        <v>100</v>
      </c>
      <c r="B148" s="51" t="s">
        <v>82</v>
      </c>
      <c r="C148" s="52" t="s">
        <v>165</v>
      </c>
      <c r="D148" s="53" t="s">
        <v>71</v>
      </c>
      <c r="E148" s="61">
        <v>36</v>
      </c>
      <c r="F148" s="56"/>
      <c r="G148" s="57">
        <f>E148*F148</f>
        <v>0</v>
      </c>
      <c r="H148" s="54"/>
      <c r="I148" s="57">
        <f>E148*H148</f>
        <v>0</v>
      </c>
      <c r="J148" s="58">
        <v>5.4999999999999997E-3</v>
      </c>
      <c r="K148" s="59">
        <f>E148*J148</f>
        <v>0.19799999999999998</v>
      </c>
    </row>
    <row r="149" spans="1:11" s="1" customFormat="1" ht="9.75" x14ac:dyDescent="0.2">
      <c r="A149" s="49">
        <f>A148+1</f>
        <v>101</v>
      </c>
      <c r="B149" s="51" t="s">
        <v>63</v>
      </c>
      <c r="C149" s="52" t="s">
        <v>100</v>
      </c>
      <c r="D149" s="53" t="s">
        <v>71</v>
      </c>
      <c r="E149" s="61">
        <v>24</v>
      </c>
      <c r="F149" s="56"/>
      <c r="G149" s="57">
        <f>E149*F149</f>
        <v>0</v>
      </c>
      <c r="H149" s="54"/>
      <c r="I149" s="57">
        <f>E149*H149</f>
        <v>0</v>
      </c>
      <c r="J149" s="58">
        <v>0</v>
      </c>
      <c r="K149" s="59">
        <f>E149*J149</f>
        <v>0</v>
      </c>
    </row>
    <row r="150" spans="1:11" s="1" customFormat="1" ht="9.75" x14ac:dyDescent="0.2">
      <c r="A150" s="48"/>
      <c r="B150" s="51"/>
      <c r="C150" s="52"/>
      <c r="D150" s="53"/>
      <c r="E150" s="50"/>
      <c r="F150" s="48"/>
      <c r="G150" s="55"/>
      <c r="H150" s="50"/>
      <c r="I150" s="55"/>
      <c r="J150" s="50"/>
      <c r="K150" s="60"/>
    </row>
    <row r="151" spans="1:11" s="1" customFormat="1" ht="9.75" x14ac:dyDescent="0.2">
      <c r="A151" s="49">
        <f>A149+1</f>
        <v>102</v>
      </c>
      <c r="B151" s="51" t="s">
        <v>119</v>
      </c>
      <c r="C151" s="52" t="s">
        <v>120</v>
      </c>
      <c r="D151" s="53" t="s">
        <v>121</v>
      </c>
      <c r="E151" s="61">
        <v>3</v>
      </c>
      <c r="F151" s="56"/>
      <c r="G151" s="57">
        <f>E151*F151</f>
        <v>0</v>
      </c>
      <c r="H151" s="54"/>
      <c r="I151" s="57">
        <f>E151*H151</f>
        <v>0</v>
      </c>
      <c r="J151" s="58">
        <v>0</v>
      </c>
      <c r="K151" s="59">
        <f>E151*J151</f>
        <v>0</v>
      </c>
    </row>
    <row r="152" spans="1:11" s="30" customFormat="1" ht="11.25" x14ac:dyDescent="0.2">
      <c r="A152" s="70"/>
      <c r="B152" s="71">
        <v>62</v>
      </c>
      <c r="C152" s="72" t="s">
        <v>149</v>
      </c>
      <c r="D152" s="73"/>
      <c r="E152" s="73"/>
      <c r="F152" s="74"/>
      <c r="G152" s="75">
        <f>SUM(G127:G151)</f>
        <v>0</v>
      </c>
      <c r="H152" s="76"/>
      <c r="I152" s="77">
        <f>SUM(I127:I151)</f>
        <v>0</v>
      </c>
      <c r="J152" s="76"/>
      <c r="K152" s="78">
        <f>SUM(K127:K151)</f>
        <v>2.8777999999999997</v>
      </c>
    </row>
    <row r="153" spans="1:11" s="30" customFormat="1" ht="11.25" x14ac:dyDescent="0.2">
      <c r="A153" s="41"/>
      <c r="B153" s="42" t="s">
        <v>166</v>
      </c>
      <c r="C153" s="43" t="s">
        <v>167</v>
      </c>
      <c r="D153" s="40"/>
      <c r="E153" s="40"/>
      <c r="F153" s="44"/>
      <c r="G153" s="45"/>
      <c r="H153" s="46"/>
      <c r="I153" s="39"/>
      <c r="J153" s="46"/>
      <c r="K153" s="47"/>
    </row>
    <row r="154" spans="1:11" s="1" customFormat="1" ht="29.25" x14ac:dyDescent="0.2">
      <c r="A154" s="48"/>
      <c r="B154" s="51"/>
      <c r="C154" s="52" t="s">
        <v>168</v>
      </c>
      <c r="D154" s="53"/>
      <c r="E154" s="50"/>
      <c r="F154" s="48"/>
      <c r="G154" s="55"/>
      <c r="H154" s="50"/>
      <c r="I154" s="55"/>
      <c r="J154" s="50"/>
      <c r="K154" s="60"/>
    </row>
    <row r="155" spans="1:11" s="1" customFormat="1" ht="9.75" x14ac:dyDescent="0.2">
      <c r="A155" s="48"/>
      <c r="B155" s="51"/>
      <c r="C155" s="52" t="s">
        <v>169</v>
      </c>
      <c r="D155" s="53"/>
      <c r="E155" s="50"/>
      <c r="F155" s="48"/>
      <c r="G155" s="55"/>
      <c r="H155" s="50"/>
      <c r="I155" s="55"/>
      <c r="J155" s="50"/>
      <c r="K155" s="60"/>
    </row>
    <row r="156" spans="1:11" s="1" customFormat="1" ht="9.75" x14ac:dyDescent="0.2">
      <c r="A156" s="49">
        <f>A151+1</f>
        <v>103</v>
      </c>
      <c r="B156" s="51" t="s">
        <v>63</v>
      </c>
      <c r="C156" s="52" t="s">
        <v>170</v>
      </c>
      <c r="D156" s="53" t="s">
        <v>71</v>
      </c>
      <c r="E156" s="61">
        <v>790</v>
      </c>
      <c r="F156" s="56"/>
      <c r="G156" s="57">
        <f>E156*F156</f>
        <v>0</v>
      </c>
      <c r="H156" s="54"/>
      <c r="I156" s="57">
        <f>E156*H156</f>
        <v>0</v>
      </c>
      <c r="J156" s="58">
        <v>0</v>
      </c>
      <c r="K156" s="59">
        <f>E156*J156</f>
        <v>0</v>
      </c>
    </row>
    <row r="157" spans="1:11" s="1" customFormat="1" ht="9.75" x14ac:dyDescent="0.2">
      <c r="A157" s="49">
        <f>A156+1</f>
        <v>104</v>
      </c>
      <c r="B157" s="51" t="s">
        <v>63</v>
      </c>
      <c r="C157" s="52" t="s">
        <v>171</v>
      </c>
      <c r="D157" s="53" t="s">
        <v>41</v>
      </c>
      <c r="E157" s="61">
        <v>140</v>
      </c>
      <c r="F157" s="56"/>
      <c r="G157" s="57">
        <f>E157*F157</f>
        <v>0</v>
      </c>
      <c r="H157" s="54"/>
      <c r="I157" s="57">
        <f>E157*H157</f>
        <v>0</v>
      </c>
      <c r="J157" s="58">
        <v>0</v>
      </c>
      <c r="K157" s="59">
        <f>E157*J157</f>
        <v>0</v>
      </c>
    </row>
    <row r="158" spans="1:11" s="1" customFormat="1" ht="9.75" x14ac:dyDescent="0.2">
      <c r="A158" s="49">
        <f>A157+1</f>
        <v>105</v>
      </c>
      <c r="B158" s="51" t="s">
        <v>63</v>
      </c>
      <c r="C158" s="52" t="s">
        <v>172</v>
      </c>
      <c r="D158" s="53" t="s">
        <v>71</v>
      </c>
      <c r="E158" s="61">
        <v>1</v>
      </c>
      <c r="F158" s="56"/>
      <c r="G158" s="57">
        <f>E158*F158</f>
        <v>0</v>
      </c>
      <c r="H158" s="54"/>
      <c r="I158" s="57">
        <f>E158*H158</f>
        <v>0</v>
      </c>
      <c r="J158" s="58">
        <v>0</v>
      </c>
      <c r="K158" s="59">
        <f>E158*J158</f>
        <v>0</v>
      </c>
    </row>
    <row r="159" spans="1:11" s="1" customFormat="1" ht="9.75" x14ac:dyDescent="0.2">
      <c r="A159" s="48"/>
      <c r="B159" s="51"/>
      <c r="C159" s="52"/>
      <c r="D159" s="53"/>
      <c r="E159" s="50"/>
      <c r="F159" s="48"/>
      <c r="G159" s="55"/>
      <c r="H159" s="50"/>
      <c r="I159" s="55"/>
      <c r="J159" s="50"/>
      <c r="K159" s="60"/>
    </row>
    <row r="160" spans="1:11" s="1" customFormat="1" ht="9.75" x14ac:dyDescent="0.2">
      <c r="A160" s="48"/>
      <c r="B160" s="51"/>
      <c r="C160" s="52" t="s">
        <v>173</v>
      </c>
      <c r="D160" s="53"/>
      <c r="E160" s="50"/>
      <c r="F160" s="48"/>
      <c r="G160" s="55"/>
      <c r="H160" s="50"/>
      <c r="I160" s="55"/>
      <c r="J160" s="50"/>
      <c r="K160" s="60"/>
    </row>
    <row r="161" spans="1:11" s="1" customFormat="1" ht="9.75" x14ac:dyDescent="0.2">
      <c r="A161" s="49">
        <f>A158+1</f>
        <v>106</v>
      </c>
      <c r="B161" s="51" t="s">
        <v>63</v>
      </c>
      <c r="C161" s="52" t="s">
        <v>170</v>
      </c>
      <c r="D161" s="53" t="s">
        <v>71</v>
      </c>
      <c r="E161" s="61">
        <v>790</v>
      </c>
      <c r="F161" s="56"/>
      <c r="G161" s="57">
        <f>E161*F161</f>
        <v>0</v>
      </c>
      <c r="H161" s="54"/>
      <c r="I161" s="57">
        <f>E161*H161</f>
        <v>0</v>
      </c>
      <c r="J161" s="58">
        <v>0</v>
      </c>
      <c r="K161" s="59">
        <f>E161*J161</f>
        <v>0</v>
      </c>
    </row>
    <row r="162" spans="1:11" s="1" customFormat="1" ht="9.75" x14ac:dyDescent="0.2">
      <c r="A162" s="49">
        <f>A161+1</f>
        <v>107</v>
      </c>
      <c r="B162" s="51" t="s">
        <v>63</v>
      </c>
      <c r="C162" s="52" t="s">
        <v>171</v>
      </c>
      <c r="D162" s="53" t="s">
        <v>41</v>
      </c>
      <c r="E162" s="61">
        <v>140</v>
      </c>
      <c r="F162" s="56"/>
      <c r="G162" s="57">
        <f>E162*F162</f>
        <v>0</v>
      </c>
      <c r="H162" s="54"/>
      <c r="I162" s="57">
        <f>E162*H162</f>
        <v>0</v>
      </c>
      <c r="J162" s="58">
        <v>0</v>
      </c>
      <c r="K162" s="59">
        <f>E162*J162</f>
        <v>0</v>
      </c>
    </row>
    <row r="163" spans="1:11" s="1" customFormat="1" ht="9.75" x14ac:dyDescent="0.2">
      <c r="A163" s="49">
        <f>A162+1</f>
        <v>108</v>
      </c>
      <c r="B163" s="51" t="s">
        <v>63</v>
      </c>
      <c r="C163" s="52" t="s">
        <v>172</v>
      </c>
      <c r="D163" s="53" t="s">
        <v>71</v>
      </c>
      <c r="E163" s="61">
        <v>1</v>
      </c>
      <c r="F163" s="56"/>
      <c r="G163" s="57">
        <f>E163*F163</f>
        <v>0</v>
      </c>
      <c r="H163" s="54"/>
      <c r="I163" s="57">
        <f>E163*H163</f>
        <v>0</v>
      </c>
      <c r="J163" s="58">
        <v>0</v>
      </c>
      <c r="K163" s="59">
        <f>E163*J163</f>
        <v>0</v>
      </c>
    </row>
    <row r="164" spans="1:11" s="1" customFormat="1" ht="9.75" x14ac:dyDescent="0.2">
      <c r="A164" s="48"/>
      <c r="B164" s="51"/>
      <c r="C164" s="52"/>
      <c r="D164" s="53"/>
      <c r="E164" s="50"/>
      <c r="F164" s="48"/>
      <c r="G164" s="55"/>
      <c r="H164" s="50"/>
      <c r="I164" s="55"/>
      <c r="J164" s="50"/>
      <c r="K164" s="60"/>
    </row>
    <row r="165" spans="1:11" s="1" customFormat="1" ht="9.75" x14ac:dyDescent="0.2">
      <c r="A165" s="48"/>
      <c r="B165" s="51"/>
      <c r="C165" s="52" t="s">
        <v>174</v>
      </c>
      <c r="D165" s="53"/>
      <c r="E165" s="50"/>
      <c r="F165" s="48"/>
      <c r="G165" s="55"/>
      <c r="H165" s="50"/>
      <c r="I165" s="55"/>
      <c r="J165" s="50"/>
      <c r="K165" s="60"/>
    </row>
    <row r="166" spans="1:11" s="1" customFormat="1" ht="9.75" x14ac:dyDescent="0.2">
      <c r="A166" s="49">
        <f>A163+1</f>
        <v>109</v>
      </c>
      <c r="B166" s="51" t="s">
        <v>63</v>
      </c>
      <c r="C166" s="52" t="s">
        <v>170</v>
      </c>
      <c r="D166" s="53" t="s">
        <v>71</v>
      </c>
      <c r="E166" s="61">
        <v>790</v>
      </c>
      <c r="F166" s="56"/>
      <c r="G166" s="57">
        <f>E166*F166</f>
        <v>0</v>
      </c>
      <c r="H166" s="54"/>
      <c r="I166" s="57">
        <f>E166*H166</f>
        <v>0</v>
      </c>
      <c r="J166" s="58">
        <v>0</v>
      </c>
      <c r="K166" s="59">
        <f>E166*J166</f>
        <v>0</v>
      </c>
    </row>
    <row r="167" spans="1:11" s="1" customFormat="1" ht="9.75" x14ac:dyDescent="0.2">
      <c r="A167" s="49">
        <f>A166+1</f>
        <v>110</v>
      </c>
      <c r="B167" s="51" t="s">
        <v>63</v>
      </c>
      <c r="C167" s="52" t="s">
        <v>171</v>
      </c>
      <c r="D167" s="53" t="s">
        <v>41</v>
      </c>
      <c r="E167" s="61">
        <v>140</v>
      </c>
      <c r="F167" s="56"/>
      <c r="G167" s="57">
        <f>E167*F167</f>
        <v>0</v>
      </c>
      <c r="H167" s="54"/>
      <c r="I167" s="57">
        <f>E167*H167</f>
        <v>0</v>
      </c>
      <c r="J167" s="58">
        <v>0</v>
      </c>
      <c r="K167" s="59">
        <f>E167*J167</f>
        <v>0</v>
      </c>
    </row>
    <row r="168" spans="1:11" s="1" customFormat="1" ht="9.75" x14ac:dyDescent="0.2">
      <c r="A168" s="49">
        <f>A167+1</f>
        <v>111</v>
      </c>
      <c r="B168" s="51" t="s">
        <v>63</v>
      </c>
      <c r="C168" s="52" t="s">
        <v>172</v>
      </c>
      <c r="D168" s="53" t="s">
        <v>71</v>
      </c>
      <c r="E168" s="61">
        <v>1</v>
      </c>
      <c r="F168" s="56"/>
      <c r="G168" s="57">
        <f>E168*F168</f>
        <v>0</v>
      </c>
      <c r="H168" s="54"/>
      <c r="I168" s="57">
        <f>E168*H168</f>
        <v>0</v>
      </c>
      <c r="J168" s="58">
        <v>0</v>
      </c>
      <c r="K168" s="59">
        <f>E168*J168</f>
        <v>0</v>
      </c>
    </row>
    <row r="169" spans="1:11" s="30" customFormat="1" ht="12" thickBot="1" x14ac:dyDescent="0.25">
      <c r="A169" s="62"/>
      <c r="B169" s="64">
        <v>64</v>
      </c>
      <c r="C169" s="65" t="s">
        <v>167</v>
      </c>
      <c r="D169" s="63"/>
      <c r="E169" s="63"/>
      <c r="F169" s="66"/>
      <c r="G169" s="68">
        <f>SUM(G154:G168)</f>
        <v>0</v>
      </c>
      <c r="H169" s="67"/>
      <c r="I169" s="79">
        <f>SUM(I154:I168)</f>
        <v>0</v>
      </c>
      <c r="J169" s="67"/>
      <c r="K169" s="69">
        <f>SUM(K154:K168)</f>
        <v>0</v>
      </c>
    </row>
    <row r="170" spans="1:11" ht="13.5" thickBot="1" x14ac:dyDescent="0.25">
      <c r="A170" s="80"/>
      <c r="B170" s="80"/>
      <c r="C170" s="80"/>
      <c r="D170" s="80"/>
      <c r="E170" s="80"/>
      <c r="F170" s="80"/>
      <c r="G170" s="80"/>
      <c r="H170" s="80"/>
      <c r="I170" s="80"/>
      <c r="J170" s="80"/>
      <c r="K170" s="80"/>
    </row>
    <row r="171" spans="1:11" s="30" customFormat="1" ht="13.5" thickBot="1" x14ac:dyDescent="0.25">
      <c r="A171" s="85"/>
      <c r="B171" s="86"/>
      <c r="C171" s="88" t="s">
        <v>175</v>
      </c>
      <c r="D171" s="87"/>
      <c r="E171" s="87"/>
      <c r="F171" s="87"/>
      <c r="G171" s="87"/>
      <c r="H171" s="87"/>
      <c r="I171" s="87"/>
      <c r="J171" s="89">
        <f>'KRYCÍ LIST'!E20</f>
        <v>0</v>
      </c>
      <c r="K171" s="90"/>
    </row>
  </sheetData>
  <mergeCells count="14">
    <mergeCell ref="F7:G7"/>
    <mergeCell ref="H7:I7"/>
    <mergeCell ref="J6:K7"/>
    <mergeCell ref="J171:K171"/>
    <mergeCell ref="A1:I1"/>
    <mergeCell ref="J1:K1"/>
    <mergeCell ref="A2:I2"/>
    <mergeCell ref="J2:K2"/>
    <mergeCell ref="A4:K4"/>
    <mergeCell ref="B6:B8"/>
    <mergeCell ref="C6:C8"/>
    <mergeCell ref="D6:D8"/>
    <mergeCell ref="E6:E8"/>
    <mergeCell ref="F6:I6"/>
  </mergeCells>
  <printOptions horizontalCentered="1"/>
  <pageMargins left="0.39375000000000004" right="0.39375000000000004" top="0.59027777777777779" bottom="0.59027777777777779" header="0.3" footer="0.3"/>
  <pageSetup paperSize="9" orientation="landscape" horizontalDpi="300" verticalDpi="300" r:id="rId1"/>
  <headerFooter>
    <oddFooter>&amp;CStránka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ÚVOD</vt:lpstr>
      <vt:lpstr>SOUHRNNÝ LIST STAVBY</vt:lpstr>
      <vt:lpstr>REKAPITULACE OBJEKTŮ STAVBY</vt:lpstr>
      <vt:lpstr>KRYCÍ LIST</vt:lpstr>
      <vt:lpstr>REKAPITULACE</vt:lpstr>
      <vt:lpstr>ROZPOČET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Marek</dc:creator>
  <cp:lastModifiedBy>Jakub Marek</cp:lastModifiedBy>
  <dcterms:created xsi:type="dcterms:W3CDTF">2026-02-10T08:02:39Z</dcterms:created>
  <dcterms:modified xsi:type="dcterms:W3CDTF">2026-02-10T08:05:41Z</dcterms:modified>
</cp:coreProperties>
</file>