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\Projekty 2017\17-266 - PDSP - Oprava chodníku na ul. Vrobelova, Kroměříž\PDSP PDF\"/>
    </mc:Choice>
  </mc:AlternateContent>
  <bookViews>
    <workbookView xWindow="0" yWindow="0" windowWidth="25200" windowHeight="12825"/>
  </bookViews>
  <sheets>
    <sheet name="Stavba" sheetId="1" r:id="rId1"/>
    <sheet name="SO-01 17-266-01 " sheetId="2" r:id="rId2"/>
  </sheets>
  <externalReferences>
    <externalReference r:id="rId3"/>
  </externalReferences>
  <definedNames>
    <definedName name="AAA">'SO-01 17-266-01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>'SO-01 17-266-01 '!#REF!</definedName>
    <definedName name="dpsc" localSheetId="0">Stavba!$C$9</definedName>
    <definedName name="dpsc">#REF!</definedName>
    <definedName name="HSV">#REF!</definedName>
    <definedName name="HSV_">'SO-01 17-266-01 '!#REF!</definedName>
    <definedName name="HSV0">'SO-01 17-266-01 '!#REF!</definedName>
    <definedName name="HZS">#REF!</definedName>
    <definedName name="HZS0">'SO-01 17-266-01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>'SO-01 17-266-01 '!#REF!</definedName>
    <definedName name="Montaz0">'SO-01 17-266-01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'SO-01 17-266-01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'SO-01 17-266-01 '!$A$1:$K$230</definedName>
    <definedName name="_xlnm.Print_Area" localSheetId="0">Stavba!$A$1:$I$41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>'SO-01 17-266-01 '!#REF!</definedName>
    <definedName name="PSV0">'SO-01 17-266-01 '!#REF!</definedName>
    <definedName name="SazbaDPH1">Stavba!$D$19</definedName>
    <definedName name="SazbaDPH2">Stavba!$D$21</definedName>
    <definedName name="SloupecCC">'SO-01 17-266-01 '!$G$6</definedName>
    <definedName name="SloupecCDH">'SO-01 17-266-01 '!$K$6</definedName>
    <definedName name="SloupecCisloPol">'SO-01 17-266-01 '!$B$6</definedName>
    <definedName name="SloupecCH">'SO-01 17-266-01 '!$I$6</definedName>
    <definedName name="SloupecJC">'SO-01 17-266-01 '!$F$6</definedName>
    <definedName name="SloupecJDH">'SO-01 17-266-01 '!$J$6</definedName>
    <definedName name="SloupecJDM">'SO-01 17-266-01 '!$J$6</definedName>
    <definedName name="SloupecJH">'SO-01 17-266-01 '!$H$6</definedName>
    <definedName name="SloupecMJ">'SO-01 17-266-01 '!$D$6</definedName>
    <definedName name="SloupecMnozstvi">'SO-01 17-266-01 '!$E$6</definedName>
    <definedName name="SloupecNazPol">'SO-01 17-266-01 '!$C$6</definedName>
    <definedName name="SloupecPC">'SO-01 17-266-01 '!$A$6</definedName>
    <definedName name="solver_lin" localSheetId="1" hidden="1">0</definedName>
    <definedName name="solver_num" localSheetId="1" hidden="1">0</definedName>
    <definedName name="solver_opt" localSheetId="1" hidden="1">'SO-01 17-266-01 '!#REF!</definedName>
    <definedName name="solver_typ" localSheetId="1" hidden="1">1</definedName>
    <definedName name="solver_val" localSheetId="1" hidden="1">0</definedName>
    <definedName name="StavbaCelkem" localSheetId="0">Stavba!$F$31</definedName>
    <definedName name="StavbaCelkem">#REF!</definedName>
    <definedName name="Typ">'SO-01 17-266-01 '!#REF!</definedName>
    <definedName name="VRN">'SO-01 17-266-01 '!$G$230</definedName>
    <definedName name="VRNKc">#REF!</definedName>
    <definedName name="VRNNazev">'SO-01 17-266-01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71027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0" i="2" l="1"/>
  <c r="K216" i="2"/>
  <c r="I216" i="2"/>
  <c r="G216" i="2"/>
  <c r="BD215" i="2"/>
  <c r="BD214" i="2"/>
  <c r="K213" i="2"/>
  <c r="K217" i="2" s="1"/>
  <c r="X217" i="2" s="1"/>
  <c r="I213" i="2"/>
  <c r="I217" i="2" s="1"/>
  <c r="Y217" i="2" s="1"/>
  <c r="G213" i="2"/>
  <c r="BD210" i="2"/>
  <c r="BD209" i="2"/>
  <c r="K208" i="2"/>
  <c r="I208" i="2"/>
  <c r="G208" i="2"/>
  <c r="BD207" i="2"/>
  <c r="BD206" i="2"/>
  <c r="K204" i="2"/>
  <c r="I204" i="2"/>
  <c r="G204" i="2"/>
  <c r="K202" i="2"/>
  <c r="I202" i="2"/>
  <c r="G202" i="2"/>
  <c r="K201" i="2"/>
  <c r="K211" i="2" s="1"/>
  <c r="X211" i="2" s="1"/>
  <c r="I201" i="2"/>
  <c r="I211" i="2" s="1"/>
  <c r="Y211" i="2" s="1"/>
  <c r="G201" i="2"/>
  <c r="K198" i="2"/>
  <c r="K199" i="2" s="1"/>
  <c r="X199" i="2" s="1"/>
  <c r="I198" i="2"/>
  <c r="I199" i="2" s="1"/>
  <c r="Y199" i="2" s="1"/>
  <c r="G198" i="2"/>
  <c r="G199" i="2" s="1"/>
  <c r="Z199" i="2" s="1"/>
  <c r="K195" i="2"/>
  <c r="I195" i="2"/>
  <c r="G195" i="2"/>
  <c r="K194" i="2"/>
  <c r="I194" i="2"/>
  <c r="G194" i="2"/>
  <c r="K193" i="2"/>
  <c r="K196" i="2" s="1"/>
  <c r="X196" i="2" s="1"/>
  <c r="I193" i="2"/>
  <c r="I196" i="2" s="1"/>
  <c r="Y196" i="2" s="1"/>
  <c r="G193" i="2"/>
  <c r="G196" i="2" s="1"/>
  <c r="Z196" i="2" s="1"/>
  <c r="BD190" i="2"/>
  <c r="BD189" i="2"/>
  <c r="BD188" i="2"/>
  <c r="K187" i="2"/>
  <c r="I187" i="2"/>
  <c r="G187" i="2"/>
  <c r="BD186" i="2"/>
  <c r="BD185" i="2"/>
  <c r="BD184" i="2"/>
  <c r="K182" i="2"/>
  <c r="I182" i="2"/>
  <c r="G182" i="2"/>
  <c r="BD181" i="2"/>
  <c r="BD180" i="2"/>
  <c r="BD179" i="2"/>
  <c r="BD178" i="2"/>
  <c r="K177" i="2"/>
  <c r="I177" i="2"/>
  <c r="G177" i="2"/>
  <c r="BD176" i="2"/>
  <c r="BD175" i="2"/>
  <c r="BD174" i="2"/>
  <c r="K173" i="2"/>
  <c r="I173" i="2"/>
  <c r="G173" i="2"/>
  <c r="BD172" i="2"/>
  <c r="BD171" i="2"/>
  <c r="BD170" i="2"/>
  <c r="BD169" i="2"/>
  <c r="K168" i="2"/>
  <c r="I168" i="2"/>
  <c r="G168" i="2"/>
  <c r="BD167" i="2"/>
  <c r="BD166" i="2"/>
  <c r="BD165" i="2"/>
  <c r="BD164" i="2"/>
  <c r="K163" i="2"/>
  <c r="I163" i="2"/>
  <c r="G163" i="2"/>
  <c r="BD162" i="2"/>
  <c r="BD161" i="2"/>
  <c r="BD160" i="2"/>
  <c r="BD159" i="2"/>
  <c r="K157" i="2"/>
  <c r="I157" i="2"/>
  <c r="G157" i="2"/>
  <c r="BD156" i="2"/>
  <c r="BD155" i="2"/>
  <c r="BD154" i="2"/>
  <c r="BD153" i="2"/>
  <c r="K152" i="2"/>
  <c r="K191" i="2" s="1"/>
  <c r="X191" i="2" s="1"/>
  <c r="I152" i="2"/>
  <c r="G152" i="2"/>
  <c r="I191" i="2"/>
  <c r="Y191" i="2" s="1"/>
  <c r="BD149" i="2"/>
  <c r="BD148" i="2"/>
  <c r="BD147" i="2"/>
  <c r="BD146" i="2"/>
  <c r="K145" i="2"/>
  <c r="I145" i="2"/>
  <c r="G145" i="2"/>
  <c r="BD144" i="2"/>
  <c r="BD143" i="2"/>
  <c r="BD142" i="2"/>
  <c r="BD141" i="2"/>
  <c r="K139" i="2"/>
  <c r="I139" i="2"/>
  <c r="I150" i="2" s="1"/>
  <c r="Y150" i="2" s="1"/>
  <c r="G139" i="2"/>
  <c r="BD138" i="2"/>
  <c r="BD137" i="2"/>
  <c r="BD136" i="2"/>
  <c r="BD135" i="2"/>
  <c r="K134" i="2"/>
  <c r="I134" i="2"/>
  <c r="G134" i="2"/>
  <c r="BD133" i="2"/>
  <c r="BD132" i="2"/>
  <c r="BD131" i="2"/>
  <c r="BD130" i="2"/>
  <c r="K129" i="2"/>
  <c r="I129" i="2"/>
  <c r="G129" i="2"/>
  <c r="BD128" i="2"/>
  <c r="BD127" i="2"/>
  <c r="BD126" i="2"/>
  <c r="BD125" i="2"/>
  <c r="K124" i="2"/>
  <c r="I124" i="2"/>
  <c r="G124" i="2"/>
  <c r="BD123" i="2"/>
  <c r="BD122" i="2"/>
  <c r="BD121" i="2"/>
  <c r="BD120" i="2"/>
  <c r="K119" i="2"/>
  <c r="I119" i="2"/>
  <c r="G119" i="2"/>
  <c r="K117" i="2"/>
  <c r="I117" i="2"/>
  <c r="G117" i="2"/>
  <c r="BD116" i="2"/>
  <c r="BD115" i="2"/>
  <c r="BD114" i="2"/>
  <c r="BD113" i="2"/>
  <c r="BD112" i="2"/>
  <c r="BD111" i="2"/>
  <c r="BD110" i="2"/>
  <c r="BD109" i="2"/>
  <c r="BD108" i="2"/>
  <c r="BD107" i="2"/>
  <c r="K106" i="2"/>
  <c r="I106" i="2"/>
  <c r="G106" i="2"/>
  <c r="BD105" i="2"/>
  <c r="BD104" i="2"/>
  <c r="BD103" i="2"/>
  <c r="BD102" i="2"/>
  <c r="BD101" i="2"/>
  <c r="BD100" i="2"/>
  <c r="BD99" i="2"/>
  <c r="BD98" i="2"/>
  <c r="K95" i="2"/>
  <c r="I95" i="2"/>
  <c r="G95" i="2"/>
  <c r="BD94" i="2"/>
  <c r="BD93" i="2"/>
  <c r="BD92" i="2"/>
  <c r="BD91" i="2"/>
  <c r="K89" i="2"/>
  <c r="I89" i="2"/>
  <c r="G89" i="2"/>
  <c r="X150" i="2"/>
  <c r="K150" i="2"/>
  <c r="BD86" i="2"/>
  <c r="BD85" i="2"/>
  <c r="BD84" i="2"/>
  <c r="BD83" i="2"/>
  <c r="K82" i="2"/>
  <c r="I82" i="2"/>
  <c r="G82" i="2"/>
  <c r="BD81" i="2"/>
  <c r="BD80" i="2"/>
  <c r="BD79" i="2"/>
  <c r="BD78" i="2"/>
  <c r="K76" i="2"/>
  <c r="K87" i="2" s="1"/>
  <c r="X87" i="2" s="1"/>
  <c r="I76" i="2"/>
  <c r="I87" i="2" s="1"/>
  <c r="Y87" i="2" s="1"/>
  <c r="G76" i="2"/>
  <c r="BD73" i="2"/>
  <c r="BD72" i="2"/>
  <c r="BD71" i="2"/>
  <c r="BD70" i="2"/>
  <c r="BD69" i="2"/>
  <c r="BD68" i="2"/>
  <c r="BD67" i="2"/>
  <c r="BD66" i="2"/>
  <c r="K65" i="2"/>
  <c r="I65" i="2"/>
  <c r="G65" i="2"/>
  <c r="BD64" i="2"/>
  <c r="BD63" i="2"/>
  <c r="BD62" i="2"/>
  <c r="BD61" i="2"/>
  <c r="BD60" i="2"/>
  <c r="K59" i="2"/>
  <c r="I59" i="2"/>
  <c r="G59" i="2"/>
  <c r="BD58" i="2"/>
  <c r="BD57" i="2"/>
  <c r="BD56" i="2"/>
  <c r="BD55" i="2"/>
  <c r="K54" i="2"/>
  <c r="I54" i="2"/>
  <c r="G54" i="2"/>
  <c r="BD53" i="2"/>
  <c r="BD52" i="2"/>
  <c r="BD51" i="2"/>
  <c r="BD50" i="2"/>
  <c r="BD49" i="2"/>
  <c r="K48" i="2"/>
  <c r="I48" i="2"/>
  <c r="G48" i="2"/>
  <c r="BD47" i="2"/>
  <c r="BD46" i="2"/>
  <c r="BD45" i="2"/>
  <c r="BD44" i="2"/>
  <c r="K43" i="2"/>
  <c r="K74" i="2" s="1"/>
  <c r="X74" i="2" s="1"/>
  <c r="I43" i="2"/>
  <c r="I74" i="2" s="1"/>
  <c r="Y74" i="2" s="1"/>
  <c r="G43" i="2"/>
  <c r="G74" i="2" s="1"/>
  <c r="Z74" i="2" s="1"/>
  <c r="BD40" i="2"/>
  <c r="BD39" i="2"/>
  <c r="BD38" i="2"/>
  <c r="BD37" i="2"/>
  <c r="K36" i="2"/>
  <c r="I36" i="2"/>
  <c r="G36" i="2"/>
  <c r="BD35" i="2"/>
  <c r="BD34" i="2"/>
  <c r="BD33" i="2"/>
  <c r="BD32" i="2"/>
  <c r="K31" i="2"/>
  <c r="I31" i="2"/>
  <c r="G31" i="2"/>
  <c r="BD30" i="2"/>
  <c r="BD29" i="2"/>
  <c r="BD28" i="2"/>
  <c r="BD27" i="2"/>
  <c r="K26" i="2"/>
  <c r="I26" i="2"/>
  <c r="G26" i="2"/>
  <c r="BD25" i="2"/>
  <c r="BD24" i="2"/>
  <c r="BD23" i="2"/>
  <c r="BD22" i="2"/>
  <c r="K21" i="2"/>
  <c r="I21" i="2"/>
  <c r="G21" i="2"/>
  <c r="BD20" i="2"/>
  <c r="BD19" i="2"/>
  <c r="BD18" i="2"/>
  <c r="BD17" i="2"/>
  <c r="K16" i="2"/>
  <c r="I16" i="2"/>
  <c r="G16" i="2"/>
  <c r="BD15" i="2"/>
  <c r="BD14" i="2"/>
  <c r="BD13" i="2"/>
  <c r="BD12" i="2"/>
  <c r="K11" i="2"/>
  <c r="K41" i="2" s="1"/>
  <c r="X41" i="2" s="1"/>
  <c r="I11" i="2"/>
  <c r="I41" i="2" s="1"/>
  <c r="Y41" i="2" s="1"/>
  <c r="G11" i="2"/>
  <c r="G41" i="2" s="1"/>
  <c r="Z41" i="2" s="1"/>
  <c r="K8" i="2"/>
  <c r="I8" i="2"/>
  <c r="I9" i="2" s="1"/>
  <c r="Y9" i="2" s="1"/>
  <c r="G8" i="2"/>
  <c r="G9" i="2" s="1"/>
  <c r="Z9" i="2" s="1"/>
  <c r="K9" i="2"/>
  <c r="X9" i="2" s="1"/>
  <c r="G31" i="1"/>
  <c r="H29" i="1"/>
  <c r="G29" i="1"/>
  <c r="D22" i="1"/>
  <c r="D20" i="1"/>
  <c r="H19" i="1"/>
  <c r="I2" i="1"/>
  <c r="G217" i="2" l="1"/>
  <c r="Z217" i="2" s="1"/>
  <c r="G211" i="2"/>
  <c r="Z211" i="2" s="1"/>
  <c r="G191" i="2"/>
  <c r="Z191" i="2" s="1"/>
  <c r="G150" i="2"/>
  <c r="Z150" i="2" s="1"/>
  <c r="G87" i="2"/>
  <c r="Z87" i="2" s="1"/>
  <c r="G218" i="2"/>
  <c r="H30" i="1" s="1"/>
  <c r="H31" i="1" s="1"/>
  <c r="H21" i="1" s="1"/>
  <c r="H22" i="1" s="1"/>
  <c r="K218" i="2"/>
  <c r="I218" i="2"/>
  <c r="H20" i="1"/>
  <c r="H23" i="1" l="1"/>
  <c r="I30" i="1"/>
  <c r="I31" i="1" s="1"/>
  <c r="F30" i="1" l="1"/>
  <c r="F31" i="1" s="1"/>
</calcChain>
</file>

<file path=xl/sharedStrings.xml><?xml version="1.0" encoding="utf-8"?>
<sst xmlns="http://schemas.openxmlformats.org/spreadsheetml/2006/main" count="546" uniqueCount="293">
  <si>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</si>
  <si>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</si>
  <si>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</si>
  <si>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</si>
  <si>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</si>
  <si>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</si>
  <si>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</si>
  <si>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</si>
  <si>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</si>
  <si>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</si>
  <si>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</si>
  <si>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</si>
  <si>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</si>
  <si>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</si>
  <si>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</si>
  <si>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</si>
  <si>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</si>
  <si>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</si>
  <si>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</si>
  <si>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</si>
  <si>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</si>
  <si>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</si>
  <si>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</si>
  <si>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</si>
  <si>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</si>
  <si>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</si>
  <si>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</si>
  <si>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</si>
  <si>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</si>
  <si>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</si>
  <si>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</si>
  <si>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</si>
  <si>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</si>
  <si>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</si>
  <si>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</si>
  <si>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</si>
  <si>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</si>
  <si>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</si>
  <si>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</si>
  <si>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</si>
  <si>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</si>
  <si>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</si>
  <si>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</si>
  <si>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</si>
  <si>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</si>
  <si>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</si>
  <si>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</si>
  <si>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</si>
  <si>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</t>
  </si>
  <si>
    <t>0-R01</t>
  </si>
  <si>
    <t>Vytyčení stavby</t>
  </si>
  <si>
    <t>kpl</t>
  </si>
  <si>
    <t>122202202R00</t>
  </si>
  <si>
    <t>Odkopávky pro silnice v hor. 3 do 1000 m3</t>
  </si>
  <si>
    <t>m3</t>
  </si>
  <si>
    <t>úsek č. 1:425,15*0,10+460,20*0,4*0,35</t>
  </si>
  <si>
    <t>úsek č. 2:302,5*0,10+321,4*0,4*0,35</t>
  </si>
  <si>
    <t>úsek č. 3:142,75*0,10+162,2*0,4*0,35</t>
  </si>
  <si>
    <t>úsek č. 4:168,7*0,10+174,4*0,4*0,35</t>
  </si>
  <si>
    <t>122202209R00</t>
  </si>
  <si>
    <t>Příplatek za lepivost - odkop. pro silnice v hor.3</t>
  </si>
  <si>
    <t>úsek č. 1:106,943</t>
  </si>
  <si>
    <t>úsek č. 2:75,246</t>
  </si>
  <si>
    <t>úsek č. 3:36,983</t>
  </si>
  <si>
    <t>úsek č. 4:41,286</t>
  </si>
  <si>
    <t>162301102R00</t>
  </si>
  <si>
    <t>Vodorovné přemístění výkopku z hor.1-4 do 1000 m</t>
  </si>
  <si>
    <t>171201201R00</t>
  </si>
  <si>
    <t>Uložení sypaniny na skládku</t>
  </si>
  <si>
    <t>úsek č. 1:106,943-46,35</t>
  </si>
  <si>
    <t>úsek č. 2:75,2460-16,66</t>
  </si>
  <si>
    <t>úsek č. 3:36,983-17,26</t>
  </si>
  <si>
    <t>úsek č. 4:41,286-17,36</t>
  </si>
  <si>
    <t>174101101R00</t>
  </si>
  <si>
    <t>Zásyp jam, rýh, šachet se zhutněním</t>
  </si>
  <si>
    <t>úsek č. 1:463,5*0,4*0,25</t>
  </si>
  <si>
    <t>úsek č. 2:166,6*0,4*0,25</t>
  </si>
  <si>
    <t>úsek č. 3:172,6*0,4*0,25</t>
  </si>
  <si>
    <t>úsek č. 4:173,6*0,4*0,25</t>
  </si>
  <si>
    <t>181101102R00</t>
  </si>
  <si>
    <t>Úprava pláně v zářezech v hor. 1-4, se zhutněním</t>
  </si>
  <si>
    <t>úsek č. 1:517,19</t>
  </si>
  <si>
    <t>úsek č. 2:366,78</t>
  </si>
  <si>
    <t>úsek č. 3:175,19</t>
  </si>
  <si>
    <t>úsek č. 4:203,58</t>
  </si>
  <si>
    <t>18</t>
  </si>
  <si>
    <t>Povrchové úpravy terénu</t>
  </si>
  <si>
    <t>180402111R00</t>
  </si>
  <si>
    <t>Založení trávníku parkového výsevem v rovině</t>
  </si>
  <si>
    <t>úsek č. 1:230,1</t>
  </si>
  <si>
    <t>úsek č. 2:151,25</t>
  </si>
  <si>
    <t>úsek č. 3:81,1</t>
  </si>
  <si>
    <t>úsek č. 4:87,2</t>
  </si>
  <si>
    <t>181301101R00</t>
  </si>
  <si>
    <t>Rozprostření ornice, rovina, tl. do 10 cm</t>
  </si>
  <si>
    <t>úsek č. 1:161,1</t>
  </si>
  <si>
    <t>úsek č. 2:105,9</t>
  </si>
  <si>
    <t>úsek č. 3:56,8</t>
  </si>
  <si>
    <t>úsek č. 4:61,1</t>
  </si>
  <si>
    <t>185803111R00</t>
  </si>
  <si>
    <t>Ošetření trávníku v rovině</t>
  </si>
  <si>
    <t>18.R-001</t>
  </si>
  <si>
    <t>Poplatek za zeminu se substrátem</t>
  </si>
  <si>
    <t>úsek č. 1:161,1*0,05</t>
  </si>
  <si>
    <t>úsek č. 2:105,9*0,05</t>
  </si>
  <si>
    <t>úsek č. 3:56,8*0,05</t>
  </si>
  <si>
    <t>úsek č. 4:61,1*0,05</t>
  </si>
  <si>
    <t>00572410</t>
  </si>
  <si>
    <t>Směs travní parková II. mírná zátěž PROFI</t>
  </si>
  <si>
    <t>kg</t>
  </si>
  <si>
    <t>úsek č. 1-první osetí - spotřeba 150g/m2:230,1*150/1000</t>
  </si>
  <si>
    <t>úsek č. 1-druhé osetí - spotřeba 75g/m2:230,1*75/1000</t>
  </si>
  <si>
    <t>úsek č. 2-první osetí - spotřeba 150g/m2:151,25*150/1000</t>
  </si>
  <si>
    <t>úsek č. 2-druhé osetí - spotřeba 75g/m2:151,25*75/1000</t>
  </si>
  <si>
    <t>úsek č. 3-první osetí - spotřeba 150g/m2:81,1*150/1000</t>
  </si>
  <si>
    <t>úsek č. 3-druhé osetí - spotřeba 75g/m2:81,1*75/1000</t>
  </si>
  <si>
    <t>úsek č. 4-první osetí - spotřeba 150g/m2:87,2*150/1000</t>
  </si>
  <si>
    <t>úsek č. 4-druhé osetí - spotřeba 75g/m2:87,2*75/1000</t>
  </si>
  <si>
    <t>56</t>
  </si>
  <si>
    <t>Podkladní vrstvy komunikací a zpevněných ploch</t>
  </si>
  <si>
    <t>564851113R00</t>
  </si>
  <si>
    <t>Podklad ze štěrkodrti po zhutnění tloušťky 17 cm frakce 0-32 mm</t>
  </si>
  <si>
    <t>úsek č. 1:422,9</t>
  </si>
  <si>
    <t>úsek č. 2:294,4</t>
  </si>
  <si>
    <t>úsek č. 3:154,2</t>
  </si>
  <si>
    <t>úsek č. 4:158,3</t>
  </si>
  <si>
    <t>567211108R00</t>
  </si>
  <si>
    <t>Podklad z prostého betonu tloušťky 8 cm beton C15/20 FX3 (podkladní beton PB II)</t>
  </si>
  <si>
    <t>59</t>
  </si>
  <si>
    <t>Dlažby a předlažby komunikací</t>
  </si>
  <si>
    <t>591241111R00</t>
  </si>
  <si>
    <t>Kladení dlažby drobné kostky, lože z MC tl. 5 cm</t>
  </si>
  <si>
    <t>dvojřádek přídlažby</t>
  </si>
  <si>
    <t>úsek č.1:4,5</t>
  </si>
  <si>
    <t>úsek č.2:0</t>
  </si>
  <si>
    <t>úsek č.3:0,95</t>
  </si>
  <si>
    <t>úsek č.4:0,95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</si>
  <si>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</si>
  <si>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</si>
  <si>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</si>
  <si>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</si>
  <si>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Úsek č.1 - dlažba 200x200x60, šedá s fazetami:418,1</t>
  </si>
  <si>
    <t>Úsek č.1 - dlažba náklepová 200x100x60, červená:4,8</t>
  </si>
  <si>
    <t>Úsek č.2 - dlažba 200x200x60, šedá s fazetami:294,4</t>
  </si>
  <si>
    <t>Úsek č.2 - dlažba náklepová 200x100x60, červená:0</t>
  </si>
  <si>
    <t>Úsek č.3 - dlažba 200x200x60, šedá s fazetami:153,55</t>
  </si>
  <si>
    <t>Úsek č.3 - dlažba náklepová 200x100x60, červená:0,65</t>
  </si>
  <si>
    <t>Úsek č.4 - dlažba 200x200x60, šedá s fazetami:157,65</t>
  </si>
  <si>
    <t>Úsek č.4 - dlažba náklepová 200x100x60, červená:0,65</t>
  </si>
  <si>
    <t>917862111R00</t>
  </si>
  <si>
    <t>Osazení stojat. obrub.bet. s opěrou,lože z C 12/15</t>
  </si>
  <si>
    <t>m</t>
  </si>
  <si>
    <t>úsek č.1 - chodníkový obrubník:457,4</t>
  </si>
  <si>
    <t>úsek č.1 -  silniční obrubník nízký-nájezdový:12</t>
  </si>
  <si>
    <t>úsek č.1 -  silniční obrubník náběhový L+P:3+3</t>
  </si>
  <si>
    <t>úsek č.2 - chodníkový obrubník:166,6</t>
  </si>
  <si>
    <t>úsek č.3 - chodníkový obrubník:170,6</t>
  </si>
  <si>
    <t>úsek č.3 -  silniční obrubník nízký-nájezdový:1,8</t>
  </si>
  <si>
    <t>úsek č.3 -  silniční obrubník náběhový L+P:1+1</t>
  </si>
  <si>
    <t>úsek č.4 - chodníkový obrubník:171,6</t>
  </si>
  <si>
    <t>úsek č.4 -  silniční obrubník nízký-nájezdový:1,8</t>
  </si>
  <si>
    <t>úsek č.4 -  silniční obrubník náběhový L+P:1+1</t>
  </si>
  <si>
    <t>58380120</t>
  </si>
  <si>
    <t>Kostka dlažební drobná 8/10  tř.1</t>
  </si>
  <si>
    <t>T</t>
  </si>
  <si>
    <t>použity očištěné kostky vytrhané z původního dvojřádku</t>
  </si>
  <si>
    <t>59217421</t>
  </si>
  <si>
    <t>Obrubník chodníkový ABO 14-10 1000/100/250</t>
  </si>
  <si>
    <t>kus</t>
  </si>
  <si>
    <t>Úsek č. 1:465</t>
  </si>
  <si>
    <t>Úsek č. 2:170</t>
  </si>
  <si>
    <t>Úsek č. 3:181</t>
  </si>
  <si>
    <t>Úsek č. 4:183</t>
  </si>
  <si>
    <t>59217476</t>
  </si>
  <si>
    <t>Obrubník silniční nájezdový 1000/150/150 šedý</t>
  </si>
  <si>
    <t>úsek č. 1:12</t>
  </si>
  <si>
    <t>úsek č. 2:0</t>
  </si>
  <si>
    <t>úsek č. 3:2</t>
  </si>
  <si>
    <t>úsek č. 4:2</t>
  </si>
  <si>
    <t>59217480</t>
  </si>
  <si>
    <t>Obrubník silniční přechodový L 1000/150/150-250</t>
  </si>
  <si>
    <t>úsek č. 1:3</t>
  </si>
  <si>
    <t>úsek č. 3:1</t>
  </si>
  <si>
    <t>úsel č. 4:1</t>
  </si>
  <si>
    <t>59217481</t>
  </si>
  <si>
    <t>Obrubník silniční přechodový P 1000/150/150-250</t>
  </si>
  <si>
    <t>59245263</t>
  </si>
  <si>
    <t>Dlažba betonová 20x20x6, barva přírodní šedá se sraženými hranami(fazetami)</t>
  </si>
  <si>
    <t>betonová dlažba šedá - přírodní 20x20x6 cm</t>
  </si>
  <si>
    <t>Úsek č.1 - dlažba 200x200x60, šedá s fazetami:418,1*1,03</t>
  </si>
  <si>
    <t>Úsek č.2 - dlažba 200x200x60, šedá s fazetami:294,4*1,03</t>
  </si>
  <si>
    <t>Úsek č.3 - dlažba 200x200x60, šedá s fazetami:153,55*1,03</t>
  </si>
  <si>
    <t>Úsek č.4 - dlažba 200x200x60, šedá s fazetami:157,65*1,03</t>
  </si>
  <si>
    <t>59245267</t>
  </si>
  <si>
    <t>Dlažba betonová červená pro nevidomé 20x10x6 -náklepová</t>
  </si>
  <si>
    <t>Úsek č.1 - dlažba náklepová 200x100x60, červená:4,8*1,08</t>
  </si>
  <si>
    <t>Úsek č.3 - dlažba náklepová 200x100x60, červená:0,65*1,1</t>
  </si>
  <si>
    <t>Úsek č.4 - dlažba náklepová 200x100x60, červená:0,65*1,1</t>
  </si>
  <si>
    <t>9</t>
  </si>
  <si>
    <t>Ostatní konstrukce, bourání</t>
  </si>
  <si>
    <t>113106121R00</t>
  </si>
  <si>
    <t>Rozebrání dlažeb z betonových dlaždic na sucho</t>
  </si>
  <si>
    <t>úsek č.1 - dlažba bet. 300x300x50:385,2</t>
  </si>
  <si>
    <t>úsek č.2 - dlažba bet. 300x300x50:296,9</t>
  </si>
  <si>
    <t>úsek č.3 - dlažba bet. 300x300x50:142,75</t>
  </si>
  <si>
    <t>úsek č.4 - dlažba bet. 300x300x50:168,8</t>
  </si>
  <si>
    <t>113106231R00</t>
  </si>
  <si>
    <t>Rozebrání dlažeb ze zámkové dlažby v kamenivu</t>
  </si>
  <si>
    <t>úsek č.1 - dlažba 10/10/6,10/20/6:36,2</t>
  </si>
  <si>
    <t>úsek č.2 - dlažba 10/10/6,10/20/6:5,5</t>
  </si>
  <si>
    <t>úsek č.3 - dlažba 10/10/6,10/20/6:0</t>
  </si>
  <si>
    <t>úsek č.4 - dlažba 10/10/6,10/20/6:0</t>
  </si>
  <si>
    <t>113107615R00</t>
  </si>
  <si>
    <t>Odstranění podkladu nad 50 m2,kam.drcené tl.15 cm</t>
  </si>
  <si>
    <t>úsek č. 1:385,2+36,2</t>
  </si>
  <si>
    <t>úsek č. 2:296,9+5,5</t>
  </si>
  <si>
    <t>úsek č. 3:142,75</t>
  </si>
  <si>
    <t>úsek č. 4:168,8</t>
  </si>
  <si>
    <t>113201111R00</t>
  </si>
  <si>
    <t>Vytrhání obrub chodníkových</t>
  </si>
  <si>
    <t>úsek č.1:460,2</t>
  </si>
  <si>
    <t>úsek č.2:321,4</t>
  </si>
  <si>
    <t>úsek č.3:162,2</t>
  </si>
  <si>
    <t>úsek č.4:174,4</t>
  </si>
  <si>
    <t>113202111R00</t>
  </si>
  <si>
    <t>Vytrhání obrub z krajníků nebo obrubníků stojatých a ležatých</t>
  </si>
  <si>
    <t>úsek č.1:18</t>
  </si>
  <si>
    <t>úsek č.3:3,8</t>
  </si>
  <si>
    <t>úsek č.5:3,8</t>
  </si>
  <si>
    <t>113203111R00</t>
  </si>
  <si>
    <t>Vytrhání obrub z dlažebních kostek</t>
  </si>
  <si>
    <t>úsek č.1 - dvojřádek přídlažba:2*18</t>
  </si>
  <si>
    <t>úsek č.2 - dvojřádek přídlažba:0</t>
  </si>
  <si>
    <t>úsek č.3 - dvojřádek přídlažba:2*3,8</t>
  </si>
  <si>
    <t>úsek č.4 - dvojřádek přídlažba:2*3,8</t>
  </si>
  <si>
    <t>919731123R00</t>
  </si>
  <si>
    <t>Zarovnání styčné plochy živičné tl. do 20 cm</t>
  </si>
  <si>
    <t>zarovnání asfaltových ploch před osazením přídlažby</t>
  </si>
  <si>
    <t>úsek č.1:19</t>
  </si>
  <si>
    <t>úsek č.3:4,5</t>
  </si>
  <si>
    <t>úsek č.4:4,5</t>
  </si>
  <si>
    <t>979071122R00</t>
  </si>
  <si>
    <t>Očištění vybour.kostek drobných s výplní MC/živicí</t>
  </si>
  <si>
    <t>úsek č.3:1</t>
  </si>
  <si>
    <t>úsek č.4:1</t>
  </si>
  <si>
    <t>91</t>
  </si>
  <si>
    <t>Doplňující práce na komunikaci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</si>
  <si>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</si>
  <si>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</si>
  <si>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</si>
  <si>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</si>
  <si>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</si>
  <si>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</si>
  <si>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</si>
  <si>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</si>
  <si>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</si>
  <si>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</si>
  <si>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</si>
  <si>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</si>
  <si>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999</t>
  </si>
  <si>
    <t>Poplatky za skládky</t>
  </si>
  <si>
    <t>199000002R00</t>
  </si>
  <si>
    <t>Poplatek za skládku horniny 1- 4</t>
  </si>
  <si>
    <t>979990001R00</t>
  </si>
  <si>
    <t>Poplatek za skládku stavební suti</t>
  </si>
  <si>
    <t>materiál z podkladu, ostatní materiál</t>
  </si>
  <si>
    <t>979990001R02</t>
  </si>
  <si>
    <t>Uložení na technickém dvoře města mater. pro další využití</t>
  </si>
  <si>
    <t>BEZ POPLATKŮ!!</t>
  </si>
  <si>
    <t>dlažba 30/30 - uložení 60% materiálu:137,1237*0,6</t>
  </si>
  <si>
    <t>zámková dlažba - uložení 90% materiálu:9,3825*0,9</t>
  </si>
  <si>
    <t>979990103R00</t>
  </si>
  <si>
    <t>Poplatek za skládku suti - beton určeno k recyklaci</t>
  </si>
  <si>
    <t>dlažba 30/30 - 40% + zámková - 10%:137,1237*0,4+9,3825*0,1</t>
  </si>
  <si>
    <t>obrubníky:3,715+257,186</t>
  </si>
  <si>
    <t>D96</t>
  </si>
  <si>
    <t>Přesuny suti a vybouraných hmot</t>
  </si>
  <si>
    <t>979081121R00</t>
  </si>
  <si>
    <t>Příplatek k odvozu za každý další 1 km</t>
  </si>
  <si>
    <t>658,3542*9</t>
  </si>
  <si>
    <t>979082213R00</t>
  </si>
  <si>
    <t>Odvoz suti a vybour. hmot na skládku do 1 km</t>
  </si>
  <si>
    <t>Ztížené výrobní podmínky</t>
  </si>
  <si>
    <t>SO-01</t>
  </si>
  <si>
    <t>Oprava chodníku</t>
  </si>
  <si>
    <t>SO-01 Oprava chodníku</t>
  </si>
  <si>
    <t>17-266-01 Oprava chodníku</t>
  </si>
  <si>
    <t>Město Kroměříž</t>
  </si>
  <si>
    <t>Velké náměstí 115/1</t>
  </si>
  <si>
    <t>00287351</t>
  </si>
  <si>
    <t>17-266 Oprava chodníku na ul. Vrobelova, Kroměříž</t>
  </si>
  <si>
    <t>Kroměříž 767 01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</si>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</sst>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B1:N41"/>
  <sheetViews>
    <sheetView showGridLines="0" tabSelected="1" zoomScaleNormal="75" zoomScaleSheetLayoutView="75" workbookViewId="0">
      <selection activeCell="Q23" sqref="Q23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292</v>
      </c>
      <c r="E2" s="4"/>
      <c r="F2" s="3"/>
      <c r="G2" s="5"/>
      <c r="H2" s="6" t="s">
        <v>0</v>
      </c>
      <c r="I2" s="7">
        <f ca="1">TODAY()</f>
        <v>42905</v>
      </c>
      <c r="J2" s="2"/>
    </row>
    <row r="3" spans="2:14" ht="6" customHeight="1" x14ac:dyDescent="0.2">
      <c r="C3" s="8"/>
      <c r="D3" s="9" t="s">
        <v>1</v>
      </c>
    </row>
    <row r="4" spans="2:14" ht="4.5" customHeight="1" x14ac:dyDescent="0.2"/>
    <row r="5" spans="2:14" ht="13.5" customHeight="1" x14ac:dyDescent="0.25">
      <c r="C5" s="10" t="s">
        <v>2</v>
      </c>
      <c r="D5" s="11" t="s">
        <v>290</v>
      </c>
      <c r="E5" s="12"/>
      <c r="F5" s="13"/>
      <c r="G5" s="14"/>
      <c r="H5" s="13"/>
      <c r="N5" s="7"/>
    </row>
    <row r="7" spans="2:14" x14ac:dyDescent="0.2">
      <c r="C7" s="15" t="s">
        <v>3</v>
      </c>
      <c r="D7" s="16" t="s">
        <v>287</v>
      </c>
      <c r="H7" s="17" t="s">
        <v>4</v>
      </c>
      <c r="I7" s="16" t="s">
        <v>289</v>
      </c>
      <c r="J7" s="16"/>
    </row>
    <row r="8" spans="2:14" x14ac:dyDescent="0.2">
      <c r="D8" s="16" t="s">
        <v>288</v>
      </c>
      <c r="H8" s="17" t="s">
        <v>5</v>
      </c>
      <c r="I8" s="16"/>
      <c r="J8" s="16"/>
    </row>
    <row r="9" spans="2:14" x14ac:dyDescent="0.2">
      <c r="C9" s="17"/>
      <c r="D9" s="16" t="s">
        <v>291</v>
      </c>
      <c r="H9" s="17"/>
      <c r="I9" s="16"/>
    </row>
    <row r="10" spans="2:14" x14ac:dyDescent="0.2">
      <c r="H10" s="17"/>
      <c r="I10" s="16"/>
    </row>
    <row r="11" spans="2:14" x14ac:dyDescent="0.2">
      <c r="C11" s="15" t="s">
        <v>6</v>
      </c>
      <c r="D11" s="16"/>
      <c r="H11" s="17" t="s">
        <v>4</v>
      </c>
      <c r="I11" s="16"/>
      <c r="J11" s="16"/>
    </row>
    <row r="12" spans="2:14" x14ac:dyDescent="0.2">
      <c r="D12" s="16"/>
      <c r="H12" s="17" t="s">
        <v>5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7</v>
      </c>
      <c r="J18" s="25"/>
    </row>
    <row r="19" spans="2:11" ht="15" customHeight="1" x14ac:dyDescent="0.2">
      <c r="B19" s="26" t="s">
        <v>8</v>
      </c>
      <c r="C19" s="27"/>
      <c r="D19" s="28">
        <v>15</v>
      </c>
      <c r="E19" s="29" t="s">
        <v>9</v>
      </c>
      <c r="F19" s="30"/>
      <c r="G19" s="31"/>
      <c r="H19" s="32">
        <f>CEILING(G31,1)</f>
        <v>0</v>
      </c>
      <c r="I19" s="33"/>
      <c r="J19" s="34"/>
    </row>
    <row r="20" spans="2:11" x14ac:dyDescent="0.2">
      <c r="B20" s="26" t="s">
        <v>10</v>
      </c>
      <c r="C20" s="27"/>
      <c r="D20" s="28">
        <f>SazbaDPH1</f>
        <v>15</v>
      </c>
      <c r="E20" s="29" t="s">
        <v>9</v>
      </c>
      <c r="F20" s="35"/>
      <c r="G20" s="36"/>
      <c r="H20" s="37">
        <f>ROUND(H19*D20/100,1)</f>
        <v>0</v>
      </c>
      <c r="I20" s="38"/>
      <c r="J20" s="39"/>
    </row>
    <row r="21" spans="2:11" x14ac:dyDescent="0.2">
      <c r="B21" s="26" t="s">
        <v>8</v>
      </c>
      <c r="C21" s="27"/>
      <c r="D21" s="28">
        <v>21</v>
      </c>
      <c r="E21" s="29" t="s">
        <v>9</v>
      </c>
      <c r="F21" s="35"/>
      <c r="G21" s="36"/>
      <c r="H21" s="37">
        <f>CEILING(H31,1)</f>
        <v>0</v>
      </c>
      <c r="I21" s="38"/>
      <c r="J21" s="39"/>
    </row>
    <row r="22" spans="2:11" ht="13.5" thickBot="1" x14ac:dyDescent="0.25">
      <c r="B22" s="26" t="s">
        <v>10</v>
      </c>
      <c r="C22" s="27"/>
      <c r="D22" s="28">
        <f>SazbaDPH2</f>
        <v>21</v>
      </c>
      <c r="E22" s="29" t="s">
        <v>9</v>
      </c>
      <c r="F22" s="40"/>
      <c r="G22" s="41"/>
      <c r="H22" s="42">
        <f>ROUND(H21*D21/100,1)</f>
        <v>0</v>
      </c>
      <c r="I22" s="43"/>
      <c r="J22" s="39"/>
    </row>
    <row r="23" spans="2:11" ht="16.5" thickBot="1" x14ac:dyDescent="0.25">
      <c r="B23" s="44" t="s">
        <v>11</v>
      </c>
      <c r="C23" s="45"/>
      <c r="D23" s="45"/>
      <c r="E23" s="46"/>
      <c r="F23" s="47"/>
      <c r="G23" s="48"/>
      <c r="H23" s="49">
        <f>SUM(SUM(H19:I22))</f>
        <v>0</v>
      </c>
      <c r="I23" s="50"/>
      <c r="J23" s="51"/>
    </row>
    <row r="26" spans="2:11" ht="1.5" customHeight="1" x14ac:dyDescent="0.2"/>
    <row r="27" spans="2:11" ht="15.75" customHeight="1" x14ac:dyDescent="0.25">
      <c r="B27" s="12" t="s">
        <v>12</v>
      </c>
      <c r="C27" s="52"/>
      <c r="D27" s="52"/>
      <c r="E27" s="52"/>
      <c r="F27" s="52"/>
      <c r="G27" s="52"/>
      <c r="H27" s="52"/>
      <c r="I27" s="52"/>
      <c r="J27" s="52"/>
      <c r="K27" s="53"/>
    </row>
    <row r="28" spans="2:11" ht="5.25" customHeight="1" x14ac:dyDescent="0.2">
      <c r="K28" s="53"/>
    </row>
    <row r="29" spans="2:11" ht="24" customHeight="1" x14ac:dyDescent="0.2">
      <c r="B29" s="54" t="s">
        <v>13</v>
      </c>
      <c r="C29" s="55"/>
      <c r="D29" s="55"/>
      <c r="E29" s="56"/>
      <c r="F29" s="57" t="s">
        <v>14</v>
      </c>
      <c r="G29" s="58" t="str">
        <f>CONCATENATE("Základ DPH ",SazbaDPH1," %")</f>
        <v>Základ DPH 15 %</v>
      </c>
      <c r="H29" s="59" t="str">
        <f>CONCATENATE("Základ DPH ",SazbaDPH2," %")</f>
        <v>Základ DPH 21 %</v>
      </c>
      <c r="I29" s="60" t="s">
        <v>15</v>
      </c>
    </row>
    <row r="30" spans="2:11" x14ac:dyDescent="0.2">
      <c r="B30" s="61" t="s">
        <v>283</v>
      </c>
      <c r="C30" s="62" t="s">
        <v>284</v>
      </c>
      <c r="D30" s="63"/>
      <c r="E30" s="64"/>
      <c r="F30" s="65">
        <f>G30+H30+I30</f>
        <v>0</v>
      </c>
      <c r="G30" s="66">
        <v>0</v>
      </c>
      <c r="H30" s="67">
        <f>'SO-01 17-266-01 '!G218+VRN</f>
        <v>0</v>
      </c>
      <c r="I30" s="67">
        <f>(G30*SazbaDPH1)/100+(H30*SazbaDPH2)/100</f>
        <v>0</v>
      </c>
    </row>
    <row r="31" spans="2:11" ht="17.25" customHeight="1" x14ac:dyDescent="0.2">
      <c r="B31" s="68" t="s">
        <v>16</v>
      </c>
      <c r="C31" s="69"/>
      <c r="D31" s="70"/>
      <c r="E31" s="71"/>
      <c r="F31" s="72">
        <f>SUM(F30:F30)</f>
        <v>0</v>
      </c>
      <c r="G31" s="73">
        <f>SUM(G30:G30)</f>
        <v>0</v>
      </c>
      <c r="H31" s="74">
        <f>SUM(H30:H30)</f>
        <v>0</v>
      </c>
      <c r="I31" s="74">
        <f>SUM(I30:I30)</f>
        <v>0</v>
      </c>
    </row>
    <row r="32" spans="2:11" x14ac:dyDescent="0.2">
      <c r="B32" s="75"/>
      <c r="C32" s="75"/>
      <c r="D32" s="75"/>
      <c r="E32" s="75"/>
      <c r="F32" s="75"/>
      <c r="G32" s="75"/>
      <c r="H32" s="75"/>
      <c r="I32" s="75"/>
      <c r="J32" s="75"/>
    </row>
    <row r="33" spans="2:10" x14ac:dyDescent="0.2">
      <c r="B33" s="75"/>
      <c r="C33" s="75"/>
      <c r="D33" s="75"/>
      <c r="E33" s="75"/>
      <c r="F33" s="75"/>
      <c r="G33" s="75"/>
      <c r="H33" s="75"/>
      <c r="I33" s="75"/>
      <c r="J33" s="75"/>
    </row>
    <row r="34" spans="2:10" x14ac:dyDescent="0.2">
      <c r="B34" s="75"/>
      <c r="C34" s="75"/>
      <c r="D34" s="75"/>
      <c r="E34" s="75"/>
      <c r="F34" s="75"/>
      <c r="G34" s="75"/>
      <c r="H34" s="75"/>
      <c r="I34" s="75"/>
      <c r="J34" s="75"/>
    </row>
    <row r="35" spans="2:10" x14ac:dyDescent="0.2">
      <c r="B35" s="75"/>
      <c r="C35" s="75"/>
      <c r="D35" s="75"/>
      <c r="E35" s="75"/>
      <c r="F35" s="75"/>
      <c r="G35" s="75"/>
      <c r="H35" s="75"/>
      <c r="I35" s="75"/>
      <c r="J35" s="75"/>
    </row>
    <row r="36" spans="2:10" x14ac:dyDescent="0.2">
      <c r="B36" s="75"/>
      <c r="C36" s="75"/>
      <c r="D36" s="75"/>
      <c r="E36" s="75"/>
      <c r="F36" s="75"/>
      <c r="G36" s="75"/>
      <c r="H36" s="75"/>
      <c r="I36" s="75"/>
      <c r="J36" s="75"/>
    </row>
    <row r="40" spans="2:10" x14ac:dyDescent="0.2">
      <c r="C40" s="76"/>
      <c r="F40" s="76"/>
    </row>
    <row r="41" spans="2:10" x14ac:dyDescent="0.2">
      <c r="C41" s="77"/>
      <c r="D41" s="78" t="s">
        <v>17</v>
      </c>
      <c r="E41" s="79"/>
      <c r="F41" s="79"/>
      <c r="G41" s="80"/>
      <c r="H41" s="77" t="s">
        <v>18</v>
      </c>
      <c r="I41" s="80"/>
      <c r="J41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08"/>
  <sheetViews>
    <sheetView showGridLines="0" showZeros="0" topLeftCell="A194" zoomScaleNormal="100" workbookViewId="0">
      <selection activeCell="L216" sqref="L216"/>
    </sheetView>
  </sheetViews>
  <sheetFormatPr defaultRowHeight="12.75" x14ac:dyDescent="0.2"/>
  <cols>
    <col min="1" max="1" width="4.42578125" style="82" customWidth="1"/>
    <col min="2" max="2" width="11.5703125" style="82" customWidth="1"/>
    <col min="3" max="3" width="40.42578125" style="82" customWidth="1"/>
    <col min="4" max="4" width="5.5703125" style="82" customWidth="1"/>
    <col min="5" max="5" width="8.5703125" style="102" customWidth="1"/>
    <col min="6" max="6" width="9.85546875" style="82" customWidth="1"/>
    <col min="7" max="7" width="13.85546875" style="82" customWidth="1"/>
    <col min="8" max="8" width="11" style="82" hidden="1" customWidth="1"/>
    <col min="9" max="9" width="9.7109375" style="82" hidden="1" customWidth="1"/>
    <col min="10" max="10" width="11.28515625" style="82" hidden="1" customWidth="1"/>
    <col min="11" max="11" width="10.42578125" style="82" hidden="1" customWidth="1"/>
    <col min="12" max="12" width="75.42578125" style="82" customWidth="1"/>
    <col min="13" max="13" width="45.28515625" style="82" customWidth="1"/>
    <col min="14" max="55" width="9.140625" style="82"/>
    <col min="56" max="56" width="62.28515625" style="82" customWidth="1"/>
    <col min="57" max="16384" width="9.140625" style="82"/>
  </cols>
  <sheetData>
    <row r="1" spans="1:104" ht="15" customHeight="1" x14ac:dyDescent="0.25">
      <c r="A1" s="81" t="s">
        <v>292</v>
      </c>
      <c r="B1" s="81"/>
      <c r="C1" s="81"/>
      <c r="D1" s="81"/>
      <c r="E1" s="81"/>
      <c r="F1" s="81"/>
      <c r="G1" s="81"/>
    </row>
    <row r="2" spans="1:104" ht="3" customHeight="1" thickBot="1" x14ac:dyDescent="0.25">
      <c r="B2" s="83"/>
      <c r="C2" s="84"/>
      <c r="D2" s="84"/>
      <c r="E2" s="85"/>
      <c r="F2" s="84"/>
      <c r="G2" s="84"/>
    </row>
    <row r="3" spans="1:104" ht="13.5" customHeight="1" thickTop="1" x14ac:dyDescent="0.2">
      <c r="A3" s="86" t="s">
        <v>19</v>
      </c>
      <c r="B3" s="87"/>
      <c r="C3" s="88"/>
      <c r="D3" s="89" t="s">
        <v>285</v>
      </c>
      <c r="E3" s="90"/>
      <c r="F3" s="91"/>
      <c r="G3" s="92"/>
    </row>
    <row r="4" spans="1:104" ht="13.5" customHeight="1" thickBot="1" x14ac:dyDescent="0.25">
      <c r="A4" s="93" t="s">
        <v>20</v>
      </c>
      <c r="B4" s="94"/>
      <c r="C4" s="95"/>
      <c r="D4" s="96" t="s">
        <v>286</v>
      </c>
      <c r="E4" s="97"/>
      <c r="F4" s="98"/>
      <c r="G4" s="99"/>
    </row>
    <row r="5" spans="1:104" ht="13.5" thickTop="1" x14ac:dyDescent="0.2">
      <c r="A5" s="100"/>
      <c r="B5" s="101"/>
      <c r="C5" s="101"/>
      <c r="G5" s="103"/>
    </row>
    <row r="6" spans="1:104" s="109" customFormat="1" ht="26.25" customHeight="1" x14ac:dyDescent="0.2">
      <c r="A6" s="104" t="s">
        <v>21</v>
      </c>
      <c r="B6" s="105" t="s">
        <v>22</v>
      </c>
      <c r="C6" s="105" t="s">
        <v>23</v>
      </c>
      <c r="D6" s="105" t="s">
        <v>24</v>
      </c>
      <c r="E6" s="106" t="s">
        <v>25</v>
      </c>
      <c r="F6" s="105" t="s">
        <v>26</v>
      </c>
      <c r="G6" s="107" t="s">
        <v>27</v>
      </c>
      <c r="H6" s="108" t="s">
        <v>28</v>
      </c>
      <c r="I6" s="108" t="s">
        <v>29</v>
      </c>
      <c r="J6" s="108" t="s">
        <v>30</v>
      </c>
      <c r="K6" s="108" t="s">
        <v>31</v>
      </c>
    </row>
    <row r="7" spans="1:104" ht="14.25" customHeight="1" x14ac:dyDescent="0.2">
      <c r="A7" s="110" t="s">
        <v>32</v>
      </c>
      <c r="B7" s="111" t="s">
        <v>48</v>
      </c>
      <c r="C7" s="112" t="s">
        <v>34</v>
      </c>
      <c r="D7" s="113"/>
      <c r="E7" s="114"/>
      <c r="F7" s="114"/>
      <c r="G7" s="115"/>
      <c r="H7" s="116"/>
      <c r="I7" s="117"/>
      <c r="J7" s="118"/>
      <c r="K7" s="119"/>
      <c r="O7" s="120"/>
    </row>
    <row r="8" spans="1:104" x14ac:dyDescent="0.2">
      <c r="A8" s="121">
        <v>1</v>
      </c>
      <c r="B8" s="122" t="s">
        <v>49</v>
      </c>
      <c r="C8" s="123" t="s">
        <v>50</v>
      </c>
      <c r="D8" s="124" t="s">
        <v>51</v>
      </c>
      <c r="E8" s="125">
        <v>1</v>
      </c>
      <c r="F8" s="126"/>
      <c r="G8" s="127">
        <f>E8*F8</f>
        <v>0</v>
      </c>
      <c r="H8" s="128">
        <v>0</v>
      </c>
      <c r="I8" s="129">
        <f>E8*H8</f>
        <v>0</v>
      </c>
      <c r="J8" s="128"/>
      <c r="K8" s="129">
        <f>E8*J8</f>
        <v>0</v>
      </c>
      <c r="O8" s="120"/>
      <c r="Z8" s="130"/>
      <c r="AA8" s="130">
        <v>12</v>
      </c>
      <c r="AB8" s="130">
        <v>0</v>
      </c>
      <c r="AC8" s="130">
        <v>1</v>
      </c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CA8" s="130">
        <v>12</v>
      </c>
      <c r="CB8" s="130">
        <v>0</v>
      </c>
      <c r="CZ8" s="82">
        <v>1</v>
      </c>
    </row>
    <row r="9" spans="1:104" x14ac:dyDescent="0.2">
      <c r="A9" s="147" t="s">
        <v>36</v>
      </c>
      <c r="B9" s="148" t="s">
        <v>48</v>
      </c>
      <c r="C9" s="149" t="s">
        <v>34</v>
      </c>
      <c r="D9" s="150"/>
      <c r="E9" s="151"/>
      <c r="F9" s="151"/>
      <c r="G9" s="152">
        <f>SUM(G7:G8)</f>
        <v>0</v>
      </c>
      <c r="H9" s="153"/>
      <c r="I9" s="154">
        <f>SUM(I7:I8)</f>
        <v>0</v>
      </c>
      <c r="J9" s="155"/>
      <c r="K9" s="154">
        <f>SUM(K7:K8)</f>
        <v>0</v>
      </c>
      <c r="O9" s="120"/>
      <c r="X9" s="156">
        <f>K9</f>
        <v>0</v>
      </c>
      <c r="Y9" s="156">
        <f>I9</f>
        <v>0</v>
      </c>
      <c r="Z9" s="157">
        <f>G9</f>
        <v>0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58"/>
      <c r="BB9" s="158"/>
      <c r="BC9" s="158"/>
      <c r="BD9" s="158"/>
      <c r="BE9" s="158"/>
      <c r="BF9" s="158"/>
      <c r="BG9" s="130"/>
      <c r="BH9" s="130"/>
      <c r="BI9" s="130"/>
      <c r="BJ9" s="130"/>
      <c r="BK9" s="130"/>
    </row>
    <row r="10" spans="1:104" ht="14.25" customHeight="1" x14ac:dyDescent="0.2">
      <c r="A10" s="110" t="s">
        <v>32</v>
      </c>
      <c r="B10" s="111" t="s">
        <v>33</v>
      </c>
      <c r="C10" s="112" t="s">
        <v>34</v>
      </c>
      <c r="D10" s="113"/>
      <c r="E10" s="114"/>
      <c r="F10" s="114"/>
      <c r="G10" s="115"/>
      <c r="H10" s="116"/>
      <c r="I10" s="117"/>
      <c r="J10" s="118"/>
      <c r="K10" s="119"/>
      <c r="O10" s="120"/>
    </row>
    <row r="11" spans="1:104" x14ac:dyDescent="0.2">
      <c r="A11" s="121">
        <v>2</v>
      </c>
      <c r="B11" s="122" t="s">
        <v>52</v>
      </c>
      <c r="C11" s="123" t="s">
        <v>53</v>
      </c>
      <c r="D11" s="124" t="s">
        <v>54</v>
      </c>
      <c r="E11" s="125">
        <v>260.45800000000003</v>
      </c>
      <c r="F11" s="126"/>
      <c r="G11" s="127">
        <f>E11*F11</f>
        <v>0</v>
      </c>
      <c r="H11" s="128">
        <v>0</v>
      </c>
      <c r="I11" s="129">
        <f>E11*H11</f>
        <v>0</v>
      </c>
      <c r="J11" s="128">
        <v>0</v>
      </c>
      <c r="K11" s="129">
        <f>E11*J11</f>
        <v>0</v>
      </c>
      <c r="O11" s="120"/>
      <c r="Z11" s="130"/>
      <c r="AA11" s="130">
        <v>1</v>
      </c>
      <c r="AB11" s="130">
        <v>1</v>
      </c>
      <c r="AC11" s="130">
        <v>1</v>
      </c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CA11" s="130">
        <v>1</v>
      </c>
      <c r="CB11" s="130">
        <v>1</v>
      </c>
      <c r="CZ11" s="82">
        <v>1</v>
      </c>
    </row>
    <row r="12" spans="1:104" x14ac:dyDescent="0.2">
      <c r="A12" s="131"/>
      <c r="B12" s="132"/>
      <c r="C12" s="138" t="s">
        <v>55</v>
      </c>
      <c r="D12" s="139"/>
      <c r="E12" s="140">
        <v>106.943</v>
      </c>
      <c r="F12" s="141"/>
      <c r="G12" s="142"/>
      <c r="H12" s="143"/>
      <c r="I12" s="136"/>
      <c r="J12" s="144"/>
      <c r="K12" s="136"/>
      <c r="M12" s="145" t="s">
        <v>55</v>
      </c>
      <c r="O12" s="12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46" t="str">
        <f>C11</f>
        <v>Odkopávky pro silnice v hor. 3 do 1000 m3</v>
      </c>
      <c r="BE12" s="130"/>
      <c r="BF12" s="130"/>
      <c r="BG12" s="130"/>
      <c r="BH12" s="130"/>
      <c r="BI12" s="130"/>
      <c r="BJ12" s="130"/>
      <c r="BK12" s="130"/>
    </row>
    <row r="13" spans="1:104" x14ac:dyDescent="0.2">
      <c r="A13" s="131"/>
      <c r="B13" s="132"/>
      <c r="C13" s="138" t="s">
        <v>56</v>
      </c>
      <c r="D13" s="139"/>
      <c r="E13" s="140">
        <v>75.245999999999995</v>
      </c>
      <c r="F13" s="141"/>
      <c r="G13" s="142"/>
      <c r="H13" s="143"/>
      <c r="I13" s="136"/>
      <c r="J13" s="144"/>
      <c r="K13" s="136"/>
      <c r="M13" s="145" t="s">
        <v>56</v>
      </c>
      <c r="O13" s="12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46" t="str">
        <f>C12</f>
        <v>úsek č. 1:425,15*0,10+460,20*0,4*0,35</v>
      </c>
      <c r="BE13" s="130"/>
      <c r="BF13" s="130"/>
      <c r="BG13" s="130"/>
      <c r="BH13" s="130"/>
      <c r="BI13" s="130"/>
      <c r="BJ13" s="130"/>
      <c r="BK13" s="130"/>
    </row>
    <row r="14" spans="1:104" x14ac:dyDescent="0.2">
      <c r="A14" s="131"/>
      <c r="B14" s="132"/>
      <c r="C14" s="138" t="s">
        <v>57</v>
      </c>
      <c r="D14" s="139"/>
      <c r="E14" s="140">
        <v>36.982999999999997</v>
      </c>
      <c r="F14" s="141"/>
      <c r="G14" s="142"/>
      <c r="H14" s="143"/>
      <c r="I14" s="136"/>
      <c r="J14" s="144"/>
      <c r="K14" s="136"/>
      <c r="M14" s="145" t="s">
        <v>57</v>
      </c>
      <c r="O14" s="12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46" t="str">
        <f>C13</f>
        <v>úsek č. 2:302,5*0,10+321,4*0,4*0,35</v>
      </c>
      <c r="BE14" s="130"/>
      <c r="BF14" s="130"/>
      <c r="BG14" s="130"/>
      <c r="BH14" s="130"/>
      <c r="BI14" s="130"/>
      <c r="BJ14" s="130"/>
      <c r="BK14" s="130"/>
    </row>
    <row r="15" spans="1:104" x14ac:dyDescent="0.2">
      <c r="A15" s="131"/>
      <c r="B15" s="132"/>
      <c r="C15" s="138" t="s">
        <v>58</v>
      </c>
      <c r="D15" s="139"/>
      <c r="E15" s="140">
        <v>41.286000000000001</v>
      </c>
      <c r="F15" s="141"/>
      <c r="G15" s="142"/>
      <c r="H15" s="143"/>
      <c r="I15" s="136"/>
      <c r="J15" s="144"/>
      <c r="K15" s="136"/>
      <c r="M15" s="145" t="s">
        <v>58</v>
      </c>
      <c r="O15" s="12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46" t="str">
        <f>C14</f>
        <v>úsek č. 3:142,75*0,10+162,2*0,4*0,35</v>
      </c>
      <c r="BE15" s="130"/>
      <c r="BF15" s="130"/>
      <c r="BG15" s="130"/>
      <c r="BH15" s="130"/>
      <c r="BI15" s="130"/>
      <c r="BJ15" s="130"/>
      <c r="BK15" s="130"/>
    </row>
    <row r="16" spans="1:104" x14ac:dyDescent="0.2">
      <c r="A16" s="121">
        <v>3</v>
      </c>
      <c r="B16" s="122" t="s">
        <v>59</v>
      </c>
      <c r="C16" s="123" t="s">
        <v>60</v>
      </c>
      <c r="D16" s="124" t="s">
        <v>54</v>
      </c>
      <c r="E16" s="125">
        <v>260.45800000000003</v>
      </c>
      <c r="F16" s="126"/>
      <c r="G16" s="127">
        <f>E16*F16</f>
        <v>0</v>
      </c>
      <c r="H16" s="128">
        <v>0</v>
      </c>
      <c r="I16" s="129">
        <f>E16*H16</f>
        <v>0</v>
      </c>
      <c r="J16" s="128">
        <v>0</v>
      </c>
      <c r="K16" s="129">
        <f>E16*J16</f>
        <v>0</v>
      </c>
      <c r="O16" s="120"/>
      <c r="Z16" s="130"/>
      <c r="AA16" s="130">
        <v>1</v>
      </c>
      <c r="AB16" s="130">
        <v>1</v>
      </c>
      <c r="AC16" s="130">
        <v>1</v>
      </c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CA16" s="130">
        <v>1</v>
      </c>
      <c r="CB16" s="130">
        <v>1</v>
      </c>
      <c r="CZ16" s="82">
        <v>1</v>
      </c>
    </row>
    <row r="17" spans="1:104" x14ac:dyDescent="0.2">
      <c r="A17" s="131"/>
      <c r="B17" s="132"/>
      <c r="C17" s="138" t="s">
        <v>61</v>
      </c>
      <c r="D17" s="139"/>
      <c r="E17" s="140">
        <v>106.943</v>
      </c>
      <c r="F17" s="141"/>
      <c r="G17" s="142"/>
      <c r="H17" s="143"/>
      <c r="I17" s="136"/>
      <c r="J17" s="144"/>
      <c r="K17" s="136"/>
      <c r="M17" s="145" t="s">
        <v>61</v>
      </c>
      <c r="O17" s="12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46" t="str">
        <f>C16</f>
        <v>Příplatek za lepivost - odkop. pro silnice v hor.3</v>
      </c>
      <c r="BE17" s="130"/>
      <c r="BF17" s="130"/>
      <c r="BG17" s="130"/>
      <c r="BH17" s="130"/>
      <c r="BI17" s="130"/>
      <c r="BJ17" s="130"/>
      <c r="BK17" s="130"/>
    </row>
    <row r="18" spans="1:104" x14ac:dyDescent="0.2">
      <c r="A18" s="131"/>
      <c r="B18" s="132"/>
      <c r="C18" s="138" t="s">
        <v>62</v>
      </c>
      <c r="D18" s="139"/>
      <c r="E18" s="140">
        <v>75.245999999999995</v>
      </c>
      <c r="F18" s="141"/>
      <c r="G18" s="142"/>
      <c r="H18" s="143"/>
      <c r="I18" s="136"/>
      <c r="J18" s="144"/>
      <c r="K18" s="136"/>
      <c r="M18" s="145" t="s">
        <v>62</v>
      </c>
      <c r="O18" s="12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46" t="str">
        <f>C17</f>
        <v>úsek č. 1:106,943</v>
      </c>
      <c r="BE18" s="130"/>
      <c r="BF18" s="130"/>
      <c r="BG18" s="130"/>
      <c r="BH18" s="130"/>
      <c r="BI18" s="130"/>
      <c r="BJ18" s="130"/>
      <c r="BK18" s="130"/>
    </row>
    <row r="19" spans="1:104" x14ac:dyDescent="0.2">
      <c r="A19" s="131"/>
      <c r="B19" s="132"/>
      <c r="C19" s="138" t="s">
        <v>63</v>
      </c>
      <c r="D19" s="139"/>
      <c r="E19" s="140">
        <v>36.982999999999997</v>
      </c>
      <c r="F19" s="141"/>
      <c r="G19" s="142"/>
      <c r="H19" s="143"/>
      <c r="I19" s="136"/>
      <c r="J19" s="144"/>
      <c r="K19" s="136"/>
      <c r="M19" s="145" t="s">
        <v>63</v>
      </c>
      <c r="O19" s="12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46" t="str">
        <f>C18</f>
        <v>úsek č. 2:75,246</v>
      </c>
      <c r="BE19" s="130"/>
      <c r="BF19" s="130"/>
      <c r="BG19" s="130"/>
      <c r="BH19" s="130"/>
      <c r="BI19" s="130"/>
      <c r="BJ19" s="130"/>
      <c r="BK19" s="130"/>
    </row>
    <row r="20" spans="1:104" x14ac:dyDescent="0.2">
      <c r="A20" s="131"/>
      <c r="B20" s="132"/>
      <c r="C20" s="138" t="s">
        <v>64</v>
      </c>
      <c r="D20" s="139"/>
      <c r="E20" s="140">
        <v>41.286000000000001</v>
      </c>
      <c r="F20" s="141"/>
      <c r="G20" s="142"/>
      <c r="H20" s="143"/>
      <c r="I20" s="136"/>
      <c r="J20" s="144"/>
      <c r="K20" s="136"/>
      <c r="M20" s="145" t="s">
        <v>64</v>
      </c>
      <c r="O20" s="12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46" t="str">
        <f>C19</f>
        <v>úsek č. 3:36,983</v>
      </c>
      <c r="BE20" s="130"/>
      <c r="BF20" s="130"/>
      <c r="BG20" s="130"/>
      <c r="BH20" s="130"/>
      <c r="BI20" s="130"/>
      <c r="BJ20" s="130"/>
      <c r="BK20" s="130"/>
    </row>
    <row r="21" spans="1:104" x14ac:dyDescent="0.2">
      <c r="A21" s="121">
        <v>4</v>
      </c>
      <c r="B21" s="122" t="s">
        <v>65</v>
      </c>
      <c r="C21" s="123" t="s">
        <v>66</v>
      </c>
      <c r="D21" s="124" t="s">
        <v>54</v>
      </c>
      <c r="E21" s="125">
        <v>260.45800000000003</v>
      </c>
      <c r="F21" s="126"/>
      <c r="G21" s="127">
        <f>E21*F21</f>
        <v>0</v>
      </c>
      <c r="H21" s="128">
        <v>0</v>
      </c>
      <c r="I21" s="129">
        <f>E21*H21</f>
        <v>0</v>
      </c>
      <c r="J21" s="128">
        <v>0</v>
      </c>
      <c r="K21" s="129">
        <f>E21*J21</f>
        <v>0</v>
      </c>
      <c r="O21" s="120"/>
      <c r="Z21" s="130"/>
      <c r="AA21" s="130">
        <v>1</v>
      </c>
      <c r="AB21" s="130">
        <v>1</v>
      </c>
      <c r="AC21" s="130">
        <v>1</v>
      </c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CA21" s="130">
        <v>1</v>
      </c>
      <c r="CB21" s="130">
        <v>1</v>
      </c>
      <c r="CZ21" s="82">
        <v>1</v>
      </c>
    </row>
    <row r="22" spans="1:104" x14ac:dyDescent="0.2">
      <c r="A22" s="131"/>
      <c r="B22" s="132"/>
      <c r="C22" s="138" t="s">
        <v>61</v>
      </c>
      <c r="D22" s="139"/>
      <c r="E22" s="140">
        <v>106.943</v>
      </c>
      <c r="F22" s="141"/>
      <c r="G22" s="142"/>
      <c r="H22" s="143"/>
      <c r="I22" s="136"/>
      <c r="J22" s="144"/>
      <c r="K22" s="136"/>
      <c r="M22" s="145" t="s">
        <v>61</v>
      </c>
      <c r="O22" s="12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46" t="str">
        <f>C21</f>
        <v>Vodorovné přemístění výkopku z hor.1-4 do 1000 m</v>
      </c>
      <c r="BE22" s="130"/>
      <c r="BF22" s="130"/>
      <c r="BG22" s="130"/>
      <c r="BH22" s="130"/>
      <c r="BI22" s="130"/>
      <c r="BJ22" s="130"/>
      <c r="BK22" s="130"/>
    </row>
    <row r="23" spans="1:104" x14ac:dyDescent="0.2">
      <c r="A23" s="131"/>
      <c r="B23" s="132"/>
      <c r="C23" s="138" t="s">
        <v>62</v>
      </c>
      <c r="D23" s="139"/>
      <c r="E23" s="140">
        <v>75.245999999999995</v>
      </c>
      <c r="F23" s="141"/>
      <c r="G23" s="142"/>
      <c r="H23" s="143"/>
      <c r="I23" s="136"/>
      <c r="J23" s="144"/>
      <c r="K23" s="136"/>
      <c r="M23" s="145" t="s">
        <v>62</v>
      </c>
      <c r="O23" s="12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46" t="str">
        <f>C22</f>
        <v>úsek č. 1:106,943</v>
      </c>
      <c r="BE23" s="130"/>
      <c r="BF23" s="130"/>
      <c r="BG23" s="130"/>
      <c r="BH23" s="130"/>
      <c r="BI23" s="130"/>
      <c r="BJ23" s="130"/>
      <c r="BK23" s="130"/>
    </row>
    <row r="24" spans="1:104" x14ac:dyDescent="0.2">
      <c r="A24" s="131"/>
      <c r="B24" s="132"/>
      <c r="C24" s="138" t="s">
        <v>63</v>
      </c>
      <c r="D24" s="139"/>
      <c r="E24" s="140">
        <v>36.982999999999997</v>
      </c>
      <c r="F24" s="141"/>
      <c r="G24" s="142"/>
      <c r="H24" s="143"/>
      <c r="I24" s="136"/>
      <c r="J24" s="144"/>
      <c r="K24" s="136"/>
      <c r="M24" s="145" t="s">
        <v>63</v>
      </c>
      <c r="O24" s="12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46" t="str">
        <f>C23</f>
        <v>úsek č. 2:75,246</v>
      </c>
      <c r="BE24" s="130"/>
      <c r="BF24" s="130"/>
      <c r="BG24" s="130"/>
      <c r="BH24" s="130"/>
      <c r="BI24" s="130"/>
      <c r="BJ24" s="130"/>
      <c r="BK24" s="130"/>
    </row>
    <row r="25" spans="1:104" x14ac:dyDescent="0.2">
      <c r="A25" s="131"/>
      <c r="B25" s="132"/>
      <c r="C25" s="138" t="s">
        <v>64</v>
      </c>
      <c r="D25" s="139"/>
      <c r="E25" s="140">
        <v>41.286000000000001</v>
      </c>
      <c r="F25" s="141"/>
      <c r="G25" s="142"/>
      <c r="H25" s="143"/>
      <c r="I25" s="136"/>
      <c r="J25" s="144"/>
      <c r="K25" s="136"/>
      <c r="M25" s="145" t="s">
        <v>64</v>
      </c>
      <c r="O25" s="12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46" t="str">
        <f>C24</f>
        <v>úsek č. 3:36,983</v>
      </c>
      <c r="BE25" s="130"/>
      <c r="BF25" s="130"/>
      <c r="BG25" s="130"/>
      <c r="BH25" s="130"/>
      <c r="BI25" s="130"/>
      <c r="BJ25" s="130"/>
      <c r="BK25" s="130"/>
    </row>
    <row r="26" spans="1:104" x14ac:dyDescent="0.2">
      <c r="A26" s="121">
        <v>5</v>
      </c>
      <c r="B26" s="122" t="s">
        <v>67</v>
      </c>
      <c r="C26" s="123" t="s">
        <v>68</v>
      </c>
      <c r="D26" s="124" t="s">
        <v>54</v>
      </c>
      <c r="E26" s="125">
        <v>162.828</v>
      </c>
      <c r="F26" s="126"/>
      <c r="G26" s="127">
        <f>E26*F26</f>
        <v>0</v>
      </c>
      <c r="H26" s="128">
        <v>0</v>
      </c>
      <c r="I26" s="129">
        <f>E26*H26</f>
        <v>0</v>
      </c>
      <c r="J26" s="128">
        <v>0</v>
      </c>
      <c r="K26" s="129">
        <f>E26*J26</f>
        <v>0</v>
      </c>
      <c r="O26" s="120"/>
      <c r="Z26" s="130"/>
      <c r="AA26" s="130">
        <v>1</v>
      </c>
      <c r="AB26" s="130">
        <v>1</v>
      </c>
      <c r="AC26" s="130">
        <v>1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CA26" s="130">
        <v>1</v>
      </c>
      <c r="CB26" s="130">
        <v>1</v>
      </c>
      <c r="CZ26" s="82">
        <v>1</v>
      </c>
    </row>
    <row r="27" spans="1:104" x14ac:dyDescent="0.2">
      <c r="A27" s="131"/>
      <c r="B27" s="132"/>
      <c r="C27" s="138" t="s">
        <v>69</v>
      </c>
      <c r="D27" s="139"/>
      <c r="E27" s="140">
        <v>60.593000000000004</v>
      </c>
      <c r="F27" s="141"/>
      <c r="G27" s="142"/>
      <c r="H27" s="143"/>
      <c r="I27" s="136"/>
      <c r="J27" s="144"/>
      <c r="K27" s="136"/>
      <c r="M27" s="145" t="s">
        <v>69</v>
      </c>
      <c r="O27" s="12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46" t="str">
        <f>C26</f>
        <v>Uložení sypaniny na skládku</v>
      </c>
      <c r="BE27" s="130"/>
      <c r="BF27" s="130"/>
      <c r="BG27" s="130"/>
      <c r="BH27" s="130"/>
      <c r="BI27" s="130"/>
      <c r="BJ27" s="130"/>
      <c r="BK27" s="130"/>
    </row>
    <row r="28" spans="1:104" x14ac:dyDescent="0.2">
      <c r="A28" s="131"/>
      <c r="B28" s="132"/>
      <c r="C28" s="138" t="s">
        <v>70</v>
      </c>
      <c r="D28" s="139"/>
      <c r="E28" s="140">
        <v>58.585999999999999</v>
      </c>
      <c r="F28" s="141"/>
      <c r="G28" s="142"/>
      <c r="H28" s="143"/>
      <c r="I28" s="136"/>
      <c r="J28" s="144"/>
      <c r="K28" s="136"/>
      <c r="M28" s="145" t="s">
        <v>70</v>
      </c>
      <c r="O28" s="12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46" t="str">
        <f>C27</f>
        <v>úsek č. 1:106,943-46,35</v>
      </c>
      <c r="BE28" s="130"/>
      <c r="BF28" s="130"/>
      <c r="BG28" s="130"/>
      <c r="BH28" s="130"/>
      <c r="BI28" s="130"/>
      <c r="BJ28" s="130"/>
      <c r="BK28" s="130"/>
    </row>
    <row r="29" spans="1:104" x14ac:dyDescent="0.2">
      <c r="A29" s="131"/>
      <c r="B29" s="132"/>
      <c r="C29" s="138" t="s">
        <v>71</v>
      </c>
      <c r="D29" s="139"/>
      <c r="E29" s="140">
        <v>19.722999999999999</v>
      </c>
      <c r="F29" s="141"/>
      <c r="G29" s="142"/>
      <c r="H29" s="143"/>
      <c r="I29" s="136"/>
      <c r="J29" s="144"/>
      <c r="K29" s="136"/>
      <c r="M29" s="145" t="s">
        <v>71</v>
      </c>
      <c r="O29" s="12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46" t="str">
        <f>C28</f>
        <v>úsek č. 2:75,2460-16,66</v>
      </c>
      <c r="BE29" s="130"/>
      <c r="BF29" s="130"/>
      <c r="BG29" s="130"/>
      <c r="BH29" s="130"/>
      <c r="BI29" s="130"/>
      <c r="BJ29" s="130"/>
      <c r="BK29" s="130"/>
    </row>
    <row r="30" spans="1:104" x14ac:dyDescent="0.2">
      <c r="A30" s="131"/>
      <c r="B30" s="132"/>
      <c r="C30" s="138" t="s">
        <v>72</v>
      </c>
      <c r="D30" s="139"/>
      <c r="E30" s="140">
        <v>23.925999999999998</v>
      </c>
      <c r="F30" s="141"/>
      <c r="G30" s="142"/>
      <c r="H30" s="143"/>
      <c r="I30" s="136"/>
      <c r="J30" s="144"/>
      <c r="K30" s="136"/>
      <c r="M30" s="145" t="s">
        <v>72</v>
      </c>
      <c r="O30" s="12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46" t="str">
        <f>C29</f>
        <v>úsek č. 3:36,983-17,26</v>
      </c>
      <c r="BE30" s="130"/>
      <c r="BF30" s="130"/>
      <c r="BG30" s="130"/>
      <c r="BH30" s="130"/>
      <c r="BI30" s="130"/>
      <c r="BJ30" s="130"/>
      <c r="BK30" s="130"/>
    </row>
    <row r="31" spans="1:104" x14ac:dyDescent="0.2">
      <c r="A31" s="121">
        <v>6</v>
      </c>
      <c r="B31" s="122" t="s">
        <v>73</v>
      </c>
      <c r="C31" s="123" t="s">
        <v>74</v>
      </c>
      <c r="D31" s="124" t="s">
        <v>54</v>
      </c>
      <c r="E31" s="125">
        <v>97.63</v>
      </c>
      <c r="F31" s="126"/>
      <c r="G31" s="127">
        <f>E31*F31</f>
        <v>0</v>
      </c>
      <c r="H31" s="128">
        <v>0</v>
      </c>
      <c r="I31" s="129">
        <f>E31*H31</f>
        <v>0</v>
      </c>
      <c r="J31" s="128">
        <v>0</v>
      </c>
      <c r="K31" s="129">
        <f>E31*J31</f>
        <v>0</v>
      </c>
      <c r="O31" s="120"/>
      <c r="Z31" s="130"/>
      <c r="AA31" s="130">
        <v>1</v>
      </c>
      <c r="AB31" s="130">
        <v>1</v>
      </c>
      <c r="AC31" s="130">
        <v>1</v>
      </c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CA31" s="130">
        <v>1</v>
      </c>
      <c r="CB31" s="130">
        <v>1</v>
      </c>
      <c r="CZ31" s="82">
        <v>1</v>
      </c>
    </row>
    <row r="32" spans="1:104" x14ac:dyDescent="0.2">
      <c r="A32" s="131"/>
      <c r="B32" s="132"/>
      <c r="C32" s="138" t="s">
        <v>75</v>
      </c>
      <c r="D32" s="139"/>
      <c r="E32" s="140">
        <v>46.35</v>
      </c>
      <c r="F32" s="141"/>
      <c r="G32" s="142"/>
      <c r="H32" s="143"/>
      <c r="I32" s="136"/>
      <c r="J32" s="144"/>
      <c r="K32" s="136"/>
      <c r="M32" s="145" t="s">
        <v>75</v>
      </c>
      <c r="O32" s="12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46" t="str">
        <f>C31</f>
        <v>Zásyp jam, rýh, šachet se zhutněním</v>
      </c>
      <c r="BE32" s="130"/>
      <c r="BF32" s="130"/>
      <c r="BG32" s="130"/>
      <c r="BH32" s="130"/>
      <c r="BI32" s="130"/>
      <c r="BJ32" s="130"/>
      <c r="BK32" s="130"/>
    </row>
    <row r="33" spans="1:104" x14ac:dyDescent="0.2">
      <c r="A33" s="131"/>
      <c r="B33" s="132"/>
      <c r="C33" s="138" t="s">
        <v>76</v>
      </c>
      <c r="D33" s="139"/>
      <c r="E33" s="140">
        <v>16.66</v>
      </c>
      <c r="F33" s="141"/>
      <c r="G33" s="142"/>
      <c r="H33" s="143"/>
      <c r="I33" s="136"/>
      <c r="J33" s="144"/>
      <c r="K33" s="136"/>
      <c r="M33" s="145" t="s">
        <v>76</v>
      </c>
      <c r="O33" s="12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46" t="str">
        <f>C32</f>
        <v>úsek č. 1:463,5*0,4*0,25</v>
      </c>
      <c r="BE33" s="130"/>
      <c r="BF33" s="130"/>
      <c r="BG33" s="130"/>
      <c r="BH33" s="130"/>
      <c r="BI33" s="130"/>
      <c r="BJ33" s="130"/>
      <c r="BK33" s="130"/>
    </row>
    <row r="34" spans="1:104" x14ac:dyDescent="0.2">
      <c r="A34" s="131"/>
      <c r="B34" s="132"/>
      <c r="C34" s="138" t="s">
        <v>77</v>
      </c>
      <c r="D34" s="139"/>
      <c r="E34" s="140">
        <v>17.260000000000002</v>
      </c>
      <c r="F34" s="141"/>
      <c r="G34" s="142"/>
      <c r="H34" s="143"/>
      <c r="I34" s="136"/>
      <c r="J34" s="144"/>
      <c r="K34" s="136"/>
      <c r="M34" s="145" t="s">
        <v>77</v>
      </c>
      <c r="O34" s="12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46" t="str">
        <f>C33</f>
        <v>úsek č. 2:166,6*0,4*0,25</v>
      </c>
      <c r="BE34" s="130"/>
      <c r="BF34" s="130"/>
      <c r="BG34" s="130"/>
      <c r="BH34" s="130"/>
      <c r="BI34" s="130"/>
      <c r="BJ34" s="130"/>
      <c r="BK34" s="130"/>
    </row>
    <row r="35" spans="1:104" x14ac:dyDescent="0.2">
      <c r="A35" s="131"/>
      <c r="B35" s="132"/>
      <c r="C35" s="138" t="s">
        <v>78</v>
      </c>
      <c r="D35" s="139"/>
      <c r="E35" s="140">
        <v>17.36</v>
      </c>
      <c r="F35" s="141"/>
      <c r="G35" s="142"/>
      <c r="H35" s="143"/>
      <c r="I35" s="136"/>
      <c r="J35" s="144"/>
      <c r="K35" s="136"/>
      <c r="M35" s="145" t="s">
        <v>78</v>
      </c>
      <c r="O35" s="12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46" t="str">
        <f>C34</f>
        <v>úsek č. 3:172,6*0,4*0,25</v>
      </c>
      <c r="BE35" s="130"/>
      <c r="BF35" s="130"/>
      <c r="BG35" s="130"/>
      <c r="BH35" s="130"/>
      <c r="BI35" s="130"/>
      <c r="BJ35" s="130"/>
      <c r="BK35" s="130"/>
    </row>
    <row r="36" spans="1:104" x14ac:dyDescent="0.2">
      <c r="A36" s="121">
        <v>7</v>
      </c>
      <c r="B36" s="122" t="s">
        <v>79</v>
      </c>
      <c r="C36" s="123" t="s">
        <v>80</v>
      </c>
      <c r="D36" s="124" t="s">
        <v>35</v>
      </c>
      <c r="E36" s="125">
        <v>1262.74</v>
      </c>
      <c r="F36" s="126"/>
      <c r="G36" s="127">
        <f>E36*F36</f>
        <v>0</v>
      </c>
      <c r="H36" s="128">
        <v>0</v>
      </c>
      <c r="I36" s="129">
        <f>E36*H36</f>
        <v>0</v>
      </c>
      <c r="J36" s="128">
        <v>0</v>
      </c>
      <c r="K36" s="129">
        <f>E36*J36</f>
        <v>0</v>
      </c>
      <c r="O36" s="120"/>
      <c r="Z36" s="130"/>
      <c r="AA36" s="130">
        <v>1</v>
      </c>
      <c r="AB36" s="130">
        <v>1</v>
      </c>
      <c r="AC36" s="130">
        <v>1</v>
      </c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CA36" s="130">
        <v>1</v>
      </c>
      <c r="CB36" s="130">
        <v>1</v>
      </c>
      <c r="CZ36" s="82">
        <v>1</v>
      </c>
    </row>
    <row r="37" spans="1:104" x14ac:dyDescent="0.2">
      <c r="A37" s="131"/>
      <c r="B37" s="132"/>
      <c r="C37" s="138" t="s">
        <v>81</v>
      </c>
      <c r="D37" s="139"/>
      <c r="E37" s="140">
        <v>517.19000000000005</v>
      </c>
      <c r="F37" s="141"/>
      <c r="G37" s="142"/>
      <c r="H37" s="143"/>
      <c r="I37" s="136"/>
      <c r="J37" s="144"/>
      <c r="K37" s="136"/>
      <c r="M37" s="145" t="s">
        <v>81</v>
      </c>
      <c r="O37" s="12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46" t="str">
        <f>C36</f>
        <v>Úprava pláně v zářezech v hor. 1-4, se zhutněním</v>
      </c>
      <c r="BE37" s="130"/>
      <c r="BF37" s="130"/>
      <c r="BG37" s="130"/>
      <c r="BH37" s="130"/>
      <c r="BI37" s="130"/>
      <c r="BJ37" s="130"/>
      <c r="BK37" s="130"/>
    </row>
    <row r="38" spans="1:104" x14ac:dyDescent="0.2">
      <c r="A38" s="131"/>
      <c r="B38" s="132"/>
      <c r="C38" s="138" t="s">
        <v>82</v>
      </c>
      <c r="D38" s="139"/>
      <c r="E38" s="140">
        <v>366.78</v>
      </c>
      <c r="F38" s="141"/>
      <c r="G38" s="142"/>
      <c r="H38" s="143"/>
      <c r="I38" s="136"/>
      <c r="J38" s="144"/>
      <c r="K38" s="136"/>
      <c r="M38" s="145" t="s">
        <v>82</v>
      </c>
      <c r="O38" s="12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46" t="str">
        <f>C37</f>
        <v>úsek č. 1:517,19</v>
      </c>
      <c r="BE38" s="130"/>
      <c r="BF38" s="130"/>
      <c r="BG38" s="130"/>
      <c r="BH38" s="130"/>
      <c r="BI38" s="130"/>
      <c r="BJ38" s="130"/>
      <c r="BK38" s="130"/>
    </row>
    <row r="39" spans="1:104" x14ac:dyDescent="0.2">
      <c r="A39" s="131"/>
      <c r="B39" s="132"/>
      <c r="C39" s="138" t="s">
        <v>83</v>
      </c>
      <c r="D39" s="139"/>
      <c r="E39" s="140">
        <v>175.19</v>
      </c>
      <c r="F39" s="141"/>
      <c r="G39" s="142"/>
      <c r="H39" s="143"/>
      <c r="I39" s="136"/>
      <c r="J39" s="144"/>
      <c r="K39" s="136"/>
      <c r="M39" s="145" t="s">
        <v>83</v>
      </c>
      <c r="O39" s="12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46" t="str">
        <f>C38</f>
        <v>úsek č. 2:366,78</v>
      </c>
      <c r="BE39" s="130"/>
      <c r="BF39" s="130"/>
      <c r="BG39" s="130"/>
      <c r="BH39" s="130"/>
      <c r="BI39" s="130"/>
      <c r="BJ39" s="130"/>
      <c r="BK39" s="130"/>
    </row>
    <row r="40" spans="1:104" x14ac:dyDescent="0.2">
      <c r="A40" s="131"/>
      <c r="B40" s="132"/>
      <c r="C40" s="138" t="s">
        <v>84</v>
      </c>
      <c r="D40" s="139"/>
      <c r="E40" s="140">
        <v>203.58</v>
      </c>
      <c r="F40" s="141"/>
      <c r="G40" s="142"/>
      <c r="H40" s="143"/>
      <c r="I40" s="136"/>
      <c r="J40" s="144"/>
      <c r="K40" s="136"/>
      <c r="M40" s="145" t="s">
        <v>84</v>
      </c>
      <c r="O40" s="12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46" t="str">
        <f>C39</f>
        <v>úsek č. 3:175,19</v>
      </c>
      <c r="BE40" s="130"/>
      <c r="BF40" s="130"/>
      <c r="BG40" s="130"/>
      <c r="BH40" s="130"/>
      <c r="BI40" s="130"/>
      <c r="BJ40" s="130"/>
      <c r="BK40" s="130"/>
    </row>
    <row r="41" spans="1:104" x14ac:dyDescent="0.2">
      <c r="A41" s="147" t="s">
        <v>36</v>
      </c>
      <c r="B41" s="148" t="s">
        <v>33</v>
      </c>
      <c r="C41" s="149" t="s">
        <v>34</v>
      </c>
      <c r="D41" s="150"/>
      <c r="E41" s="151"/>
      <c r="F41" s="151"/>
      <c r="G41" s="152">
        <f>SUM(G10:G40)</f>
        <v>0</v>
      </c>
      <c r="H41" s="153"/>
      <c r="I41" s="154">
        <f>SUM(I10:I40)</f>
        <v>0</v>
      </c>
      <c r="J41" s="155"/>
      <c r="K41" s="154">
        <f>SUM(K10:K40)</f>
        <v>0</v>
      </c>
      <c r="O41" s="120"/>
      <c r="X41" s="156">
        <f>K41</f>
        <v>0</v>
      </c>
      <c r="Y41" s="156">
        <f>I41</f>
        <v>0</v>
      </c>
      <c r="Z41" s="157">
        <f>G41</f>
        <v>0</v>
      </c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58"/>
      <c r="BB41" s="158"/>
      <c r="BC41" s="158"/>
      <c r="BD41" s="158"/>
      <c r="BE41" s="158"/>
      <c r="BF41" s="158"/>
      <c r="BG41" s="130"/>
      <c r="BH41" s="130"/>
      <c r="BI41" s="130"/>
      <c r="BJ41" s="130"/>
      <c r="BK41" s="130"/>
    </row>
    <row r="42" spans="1:104" ht="14.25" customHeight="1" x14ac:dyDescent="0.2">
      <c r="A42" s="110" t="s">
        <v>32</v>
      </c>
      <c r="B42" s="111" t="s">
        <v>85</v>
      </c>
      <c r="C42" s="112" t="s">
        <v>86</v>
      </c>
      <c r="D42" s="113"/>
      <c r="E42" s="114"/>
      <c r="F42" s="114"/>
      <c r="G42" s="115"/>
      <c r="H42" s="116"/>
      <c r="I42" s="117"/>
      <c r="J42" s="118"/>
      <c r="K42" s="119"/>
      <c r="O42" s="120"/>
    </row>
    <row r="43" spans="1:104" x14ac:dyDescent="0.2">
      <c r="A43" s="121">
        <v>8</v>
      </c>
      <c r="B43" s="122" t="s">
        <v>87</v>
      </c>
      <c r="C43" s="123" t="s">
        <v>88</v>
      </c>
      <c r="D43" s="124" t="s">
        <v>35</v>
      </c>
      <c r="E43" s="125">
        <v>549.65</v>
      </c>
      <c r="F43" s="126"/>
      <c r="G43" s="127">
        <f>E43*F43</f>
        <v>0</v>
      </c>
      <c r="H43" s="128">
        <v>0</v>
      </c>
      <c r="I43" s="129">
        <f>E43*H43</f>
        <v>0</v>
      </c>
      <c r="J43" s="128">
        <v>0</v>
      </c>
      <c r="K43" s="129">
        <f>E43*J43</f>
        <v>0</v>
      </c>
      <c r="O43" s="120"/>
      <c r="Z43" s="130"/>
      <c r="AA43" s="130">
        <v>1</v>
      </c>
      <c r="AB43" s="130">
        <v>1</v>
      </c>
      <c r="AC43" s="130">
        <v>1</v>
      </c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CA43" s="130">
        <v>1</v>
      </c>
      <c r="CB43" s="130">
        <v>1</v>
      </c>
      <c r="CZ43" s="82">
        <v>1</v>
      </c>
    </row>
    <row r="44" spans="1:104" x14ac:dyDescent="0.2">
      <c r="A44" s="131"/>
      <c r="B44" s="132"/>
      <c r="C44" s="138" t="s">
        <v>89</v>
      </c>
      <c r="D44" s="139"/>
      <c r="E44" s="140">
        <v>230.1</v>
      </c>
      <c r="F44" s="141"/>
      <c r="G44" s="142"/>
      <c r="H44" s="143"/>
      <c r="I44" s="136"/>
      <c r="J44" s="144"/>
      <c r="K44" s="136"/>
      <c r="M44" s="145" t="s">
        <v>89</v>
      </c>
      <c r="O44" s="12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46" t="str">
        <f>C43</f>
        <v>Založení trávníku parkového výsevem v rovině</v>
      </c>
      <c r="BE44" s="130"/>
      <c r="BF44" s="130"/>
      <c r="BG44" s="130"/>
      <c r="BH44" s="130"/>
      <c r="BI44" s="130"/>
      <c r="BJ44" s="130"/>
      <c r="BK44" s="130"/>
    </row>
    <row r="45" spans="1:104" x14ac:dyDescent="0.2">
      <c r="A45" s="131"/>
      <c r="B45" s="132"/>
      <c r="C45" s="138" t="s">
        <v>90</v>
      </c>
      <c r="D45" s="139"/>
      <c r="E45" s="140">
        <v>151.25</v>
      </c>
      <c r="F45" s="141"/>
      <c r="G45" s="142"/>
      <c r="H45" s="143"/>
      <c r="I45" s="136"/>
      <c r="J45" s="144"/>
      <c r="K45" s="136"/>
      <c r="M45" s="145" t="s">
        <v>90</v>
      </c>
      <c r="O45" s="12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46" t="str">
        <f>C44</f>
        <v>úsek č. 1:230,1</v>
      </c>
      <c r="BE45" s="130"/>
      <c r="BF45" s="130"/>
      <c r="BG45" s="130"/>
      <c r="BH45" s="130"/>
      <c r="BI45" s="130"/>
      <c r="BJ45" s="130"/>
      <c r="BK45" s="130"/>
    </row>
    <row r="46" spans="1:104" x14ac:dyDescent="0.2">
      <c r="A46" s="131"/>
      <c r="B46" s="132"/>
      <c r="C46" s="138" t="s">
        <v>91</v>
      </c>
      <c r="D46" s="139"/>
      <c r="E46" s="140">
        <v>81.099999999999994</v>
      </c>
      <c r="F46" s="141"/>
      <c r="G46" s="142"/>
      <c r="H46" s="143"/>
      <c r="I46" s="136"/>
      <c r="J46" s="144"/>
      <c r="K46" s="136"/>
      <c r="M46" s="145" t="s">
        <v>91</v>
      </c>
      <c r="O46" s="12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46" t="str">
        <f>C45</f>
        <v>úsek č. 2:151,25</v>
      </c>
      <c r="BE46" s="130"/>
      <c r="BF46" s="130"/>
      <c r="BG46" s="130"/>
      <c r="BH46" s="130"/>
      <c r="BI46" s="130"/>
      <c r="BJ46" s="130"/>
      <c r="BK46" s="130"/>
    </row>
    <row r="47" spans="1:104" x14ac:dyDescent="0.2">
      <c r="A47" s="131"/>
      <c r="B47" s="132"/>
      <c r="C47" s="138" t="s">
        <v>92</v>
      </c>
      <c r="D47" s="139"/>
      <c r="E47" s="140">
        <v>87.2</v>
      </c>
      <c r="F47" s="141"/>
      <c r="G47" s="142"/>
      <c r="H47" s="143"/>
      <c r="I47" s="136"/>
      <c r="J47" s="144"/>
      <c r="K47" s="136"/>
      <c r="M47" s="145" t="s">
        <v>92</v>
      </c>
      <c r="O47" s="12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46" t="str">
        <f>C46</f>
        <v>úsek č. 3:81,1</v>
      </c>
      <c r="BE47" s="130"/>
      <c r="BF47" s="130"/>
      <c r="BG47" s="130"/>
      <c r="BH47" s="130"/>
      <c r="BI47" s="130"/>
      <c r="BJ47" s="130"/>
      <c r="BK47" s="130"/>
    </row>
    <row r="48" spans="1:104" x14ac:dyDescent="0.2">
      <c r="A48" s="121">
        <v>9</v>
      </c>
      <c r="B48" s="122" t="s">
        <v>93</v>
      </c>
      <c r="C48" s="123" t="s">
        <v>94</v>
      </c>
      <c r="D48" s="124" t="s">
        <v>35</v>
      </c>
      <c r="E48" s="125">
        <v>384.9</v>
      </c>
      <c r="F48" s="126"/>
      <c r="G48" s="127">
        <f>E48*F48</f>
        <v>0</v>
      </c>
      <c r="H48" s="128">
        <v>0</v>
      </c>
      <c r="I48" s="129">
        <f>E48*H48</f>
        <v>0</v>
      </c>
      <c r="J48" s="128">
        <v>0</v>
      </c>
      <c r="K48" s="129">
        <f>E48*J48</f>
        <v>0</v>
      </c>
      <c r="O48" s="120"/>
      <c r="Z48" s="130"/>
      <c r="AA48" s="130">
        <v>1</v>
      </c>
      <c r="AB48" s="130">
        <v>1</v>
      </c>
      <c r="AC48" s="130">
        <v>1</v>
      </c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CA48" s="130">
        <v>1</v>
      </c>
      <c r="CB48" s="130">
        <v>1</v>
      </c>
      <c r="CZ48" s="82">
        <v>1</v>
      </c>
    </row>
    <row r="49" spans="1:104" x14ac:dyDescent="0.2">
      <c r="A49" s="131"/>
      <c r="B49" s="132"/>
      <c r="C49" s="138" t="s">
        <v>95</v>
      </c>
      <c r="D49" s="139"/>
      <c r="E49" s="140">
        <v>161.1</v>
      </c>
      <c r="F49" s="141"/>
      <c r="G49" s="142"/>
      <c r="H49" s="143"/>
      <c r="I49" s="136"/>
      <c r="J49" s="144"/>
      <c r="K49" s="136"/>
      <c r="M49" s="145" t="s">
        <v>95</v>
      </c>
      <c r="O49" s="12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46" t="str">
        <f>C48</f>
        <v>Rozprostření ornice, rovina, tl. do 10 cm</v>
      </c>
      <c r="BE49" s="130"/>
      <c r="BF49" s="130"/>
      <c r="BG49" s="130"/>
      <c r="BH49" s="130"/>
      <c r="BI49" s="130"/>
      <c r="BJ49" s="130"/>
      <c r="BK49" s="130"/>
    </row>
    <row r="50" spans="1:104" x14ac:dyDescent="0.2">
      <c r="A50" s="131"/>
      <c r="B50" s="132"/>
      <c r="C50" s="138" t="s">
        <v>96</v>
      </c>
      <c r="D50" s="139"/>
      <c r="E50" s="140">
        <v>105.9</v>
      </c>
      <c r="F50" s="141"/>
      <c r="G50" s="142"/>
      <c r="H50" s="143"/>
      <c r="I50" s="136"/>
      <c r="J50" s="144"/>
      <c r="K50" s="136"/>
      <c r="M50" s="145" t="s">
        <v>96</v>
      </c>
      <c r="O50" s="12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46" t="str">
        <f>C49</f>
        <v>úsek č. 1:161,1</v>
      </c>
      <c r="BE50" s="130"/>
      <c r="BF50" s="130"/>
      <c r="BG50" s="130"/>
      <c r="BH50" s="130"/>
      <c r="BI50" s="130"/>
      <c r="BJ50" s="130"/>
      <c r="BK50" s="130"/>
    </row>
    <row r="51" spans="1:104" x14ac:dyDescent="0.2">
      <c r="A51" s="131"/>
      <c r="B51" s="132"/>
      <c r="C51" s="138" t="s">
        <v>97</v>
      </c>
      <c r="D51" s="139"/>
      <c r="E51" s="140">
        <v>56.8</v>
      </c>
      <c r="F51" s="141"/>
      <c r="G51" s="142"/>
      <c r="H51" s="143"/>
      <c r="I51" s="136"/>
      <c r="J51" s="144"/>
      <c r="K51" s="136"/>
      <c r="M51" s="145" t="s">
        <v>97</v>
      </c>
      <c r="O51" s="12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46" t="str">
        <f>C50</f>
        <v>úsek č. 2:105,9</v>
      </c>
      <c r="BE51" s="130"/>
      <c r="BF51" s="130"/>
      <c r="BG51" s="130"/>
      <c r="BH51" s="130"/>
      <c r="BI51" s="130"/>
      <c r="BJ51" s="130"/>
      <c r="BK51" s="130"/>
    </row>
    <row r="52" spans="1:104" x14ac:dyDescent="0.2">
      <c r="A52" s="131"/>
      <c r="B52" s="132"/>
      <c r="C52" s="138" t="s">
        <v>98</v>
      </c>
      <c r="D52" s="139"/>
      <c r="E52" s="140">
        <v>61.1</v>
      </c>
      <c r="F52" s="141"/>
      <c r="G52" s="142"/>
      <c r="H52" s="143"/>
      <c r="I52" s="136"/>
      <c r="J52" s="144"/>
      <c r="K52" s="136"/>
      <c r="M52" s="145" t="s">
        <v>98</v>
      </c>
      <c r="O52" s="12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46" t="str">
        <f>C51</f>
        <v>úsek č. 3:56,8</v>
      </c>
      <c r="BE52" s="130"/>
      <c r="BF52" s="130"/>
      <c r="BG52" s="130"/>
      <c r="BH52" s="130"/>
      <c r="BI52" s="130"/>
      <c r="BJ52" s="130"/>
      <c r="BK52" s="130"/>
    </row>
    <row r="53" spans="1:104" x14ac:dyDescent="0.2">
      <c r="A53" s="131"/>
      <c r="B53" s="132"/>
      <c r="C53" s="138" t="s">
        <v>48</v>
      </c>
      <c r="D53" s="139"/>
      <c r="E53" s="140">
        <v>0</v>
      </c>
      <c r="F53" s="141"/>
      <c r="G53" s="142"/>
      <c r="H53" s="143"/>
      <c r="I53" s="136"/>
      <c r="J53" s="144"/>
      <c r="K53" s="136"/>
      <c r="M53" s="145">
        <v>0</v>
      </c>
      <c r="O53" s="12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46" t="str">
        <f>C52</f>
        <v>úsek č. 4:61,1</v>
      </c>
      <c r="BE53" s="130"/>
      <c r="BF53" s="130"/>
      <c r="BG53" s="130"/>
      <c r="BH53" s="130"/>
      <c r="BI53" s="130"/>
      <c r="BJ53" s="130"/>
      <c r="BK53" s="130"/>
    </row>
    <row r="54" spans="1:104" x14ac:dyDescent="0.2">
      <c r="A54" s="121">
        <v>10</v>
      </c>
      <c r="B54" s="122" t="s">
        <v>99</v>
      </c>
      <c r="C54" s="123" t="s">
        <v>100</v>
      </c>
      <c r="D54" s="124" t="s">
        <v>35</v>
      </c>
      <c r="E54" s="125">
        <v>549.65</v>
      </c>
      <c r="F54" s="126"/>
      <c r="G54" s="127">
        <f>E54*F54</f>
        <v>0</v>
      </c>
      <c r="H54" s="128">
        <v>0</v>
      </c>
      <c r="I54" s="129">
        <f>E54*H54</f>
        <v>0</v>
      </c>
      <c r="J54" s="128">
        <v>0</v>
      </c>
      <c r="K54" s="129">
        <f>E54*J54</f>
        <v>0</v>
      </c>
      <c r="O54" s="120"/>
      <c r="Z54" s="130"/>
      <c r="AA54" s="130">
        <v>1</v>
      </c>
      <c r="AB54" s="130">
        <v>1</v>
      </c>
      <c r="AC54" s="130">
        <v>1</v>
      </c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CA54" s="130">
        <v>1</v>
      </c>
      <c r="CB54" s="130">
        <v>1</v>
      </c>
      <c r="CZ54" s="82">
        <v>1</v>
      </c>
    </row>
    <row r="55" spans="1:104" x14ac:dyDescent="0.2">
      <c r="A55" s="131"/>
      <c r="B55" s="132"/>
      <c r="C55" s="138" t="s">
        <v>89</v>
      </c>
      <c r="D55" s="139"/>
      <c r="E55" s="140">
        <v>230.1</v>
      </c>
      <c r="F55" s="141"/>
      <c r="G55" s="142"/>
      <c r="H55" s="143"/>
      <c r="I55" s="136"/>
      <c r="J55" s="144"/>
      <c r="K55" s="136"/>
      <c r="M55" s="145" t="s">
        <v>89</v>
      </c>
      <c r="O55" s="12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46" t="str">
        <f>C54</f>
        <v>Ošetření trávníku v rovině</v>
      </c>
      <c r="BE55" s="130"/>
      <c r="BF55" s="130"/>
      <c r="BG55" s="130"/>
      <c r="BH55" s="130"/>
      <c r="BI55" s="130"/>
      <c r="BJ55" s="130"/>
      <c r="BK55" s="130"/>
    </row>
    <row r="56" spans="1:104" x14ac:dyDescent="0.2">
      <c r="A56" s="131"/>
      <c r="B56" s="132"/>
      <c r="C56" s="138" t="s">
        <v>90</v>
      </c>
      <c r="D56" s="139"/>
      <c r="E56" s="140">
        <v>151.25</v>
      </c>
      <c r="F56" s="141"/>
      <c r="G56" s="142"/>
      <c r="H56" s="143"/>
      <c r="I56" s="136"/>
      <c r="J56" s="144"/>
      <c r="K56" s="136"/>
      <c r="M56" s="145" t="s">
        <v>90</v>
      </c>
      <c r="O56" s="12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46" t="str">
        <f>C55</f>
        <v>úsek č. 1:230,1</v>
      </c>
      <c r="BE56" s="130"/>
      <c r="BF56" s="130"/>
      <c r="BG56" s="130"/>
      <c r="BH56" s="130"/>
      <c r="BI56" s="130"/>
      <c r="BJ56" s="130"/>
      <c r="BK56" s="130"/>
    </row>
    <row r="57" spans="1:104" x14ac:dyDescent="0.2">
      <c r="A57" s="131"/>
      <c r="B57" s="132"/>
      <c r="C57" s="138" t="s">
        <v>91</v>
      </c>
      <c r="D57" s="139"/>
      <c r="E57" s="140">
        <v>81.099999999999994</v>
      </c>
      <c r="F57" s="141"/>
      <c r="G57" s="142"/>
      <c r="H57" s="143"/>
      <c r="I57" s="136"/>
      <c r="J57" s="144"/>
      <c r="K57" s="136"/>
      <c r="M57" s="145" t="s">
        <v>91</v>
      </c>
      <c r="O57" s="12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46" t="str">
        <f>C56</f>
        <v>úsek č. 2:151,25</v>
      </c>
      <c r="BE57" s="130"/>
      <c r="BF57" s="130"/>
      <c r="BG57" s="130"/>
      <c r="BH57" s="130"/>
      <c r="BI57" s="130"/>
      <c r="BJ57" s="130"/>
      <c r="BK57" s="130"/>
    </row>
    <row r="58" spans="1:104" x14ac:dyDescent="0.2">
      <c r="A58" s="131"/>
      <c r="B58" s="132"/>
      <c r="C58" s="138" t="s">
        <v>92</v>
      </c>
      <c r="D58" s="139"/>
      <c r="E58" s="140">
        <v>87.2</v>
      </c>
      <c r="F58" s="141"/>
      <c r="G58" s="142"/>
      <c r="H58" s="143"/>
      <c r="I58" s="136"/>
      <c r="J58" s="144"/>
      <c r="K58" s="136"/>
      <c r="M58" s="145" t="s">
        <v>92</v>
      </c>
      <c r="O58" s="12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46" t="str">
        <f>C57</f>
        <v>úsek č. 3:81,1</v>
      </c>
      <c r="BE58" s="130"/>
      <c r="BF58" s="130"/>
      <c r="BG58" s="130"/>
      <c r="BH58" s="130"/>
      <c r="BI58" s="130"/>
      <c r="BJ58" s="130"/>
      <c r="BK58" s="130"/>
    </row>
    <row r="59" spans="1:104" x14ac:dyDescent="0.2">
      <c r="A59" s="121">
        <v>11</v>
      </c>
      <c r="B59" s="122" t="s">
        <v>101</v>
      </c>
      <c r="C59" s="123" t="s">
        <v>102</v>
      </c>
      <c r="D59" s="124" t="s">
        <v>54</v>
      </c>
      <c r="E59" s="125">
        <v>19.245000000000001</v>
      </c>
      <c r="F59" s="126"/>
      <c r="G59" s="127">
        <f>E59*F59</f>
        <v>0</v>
      </c>
      <c r="H59" s="128">
        <v>0</v>
      </c>
      <c r="I59" s="129">
        <f>E59*H59</f>
        <v>0</v>
      </c>
      <c r="J59" s="128"/>
      <c r="K59" s="129">
        <f>E59*J59</f>
        <v>0</v>
      </c>
      <c r="O59" s="120"/>
      <c r="Z59" s="130"/>
      <c r="AA59" s="130">
        <v>12</v>
      </c>
      <c r="AB59" s="130">
        <v>0</v>
      </c>
      <c r="AC59" s="130">
        <v>2</v>
      </c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CA59" s="130">
        <v>12</v>
      </c>
      <c r="CB59" s="130">
        <v>0</v>
      </c>
      <c r="CZ59" s="82">
        <v>1</v>
      </c>
    </row>
    <row r="60" spans="1:104" x14ac:dyDescent="0.2">
      <c r="A60" s="131"/>
      <c r="B60" s="132"/>
      <c r="C60" s="138" t="s">
        <v>103</v>
      </c>
      <c r="D60" s="139"/>
      <c r="E60" s="140">
        <v>8.0549999999999997</v>
      </c>
      <c r="F60" s="141"/>
      <c r="G60" s="142"/>
      <c r="H60" s="143"/>
      <c r="I60" s="136"/>
      <c r="J60" s="144"/>
      <c r="K60" s="136"/>
      <c r="M60" s="145" t="s">
        <v>103</v>
      </c>
      <c r="O60" s="12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46" t="str">
        <f>C59</f>
        <v>Poplatek za zeminu se substrátem</v>
      </c>
      <c r="BE60" s="130"/>
      <c r="BF60" s="130"/>
      <c r="BG60" s="130"/>
      <c r="BH60" s="130"/>
      <c r="BI60" s="130"/>
      <c r="BJ60" s="130"/>
      <c r="BK60" s="130"/>
    </row>
    <row r="61" spans="1:104" x14ac:dyDescent="0.2">
      <c r="A61" s="131"/>
      <c r="B61" s="132"/>
      <c r="C61" s="138" t="s">
        <v>104</v>
      </c>
      <c r="D61" s="139"/>
      <c r="E61" s="140">
        <v>5.2949999999999999</v>
      </c>
      <c r="F61" s="141"/>
      <c r="G61" s="142"/>
      <c r="H61" s="143"/>
      <c r="I61" s="136"/>
      <c r="J61" s="144"/>
      <c r="K61" s="136"/>
      <c r="M61" s="145" t="s">
        <v>104</v>
      </c>
      <c r="O61" s="12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46" t="str">
        <f>C60</f>
        <v>úsek č. 1:161,1*0,05</v>
      </c>
      <c r="BE61" s="130"/>
      <c r="BF61" s="130"/>
      <c r="BG61" s="130"/>
      <c r="BH61" s="130"/>
      <c r="BI61" s="130"/>
      <c r="BJ61" s="130"/>
      <c r="BK61" s="130"/>
    </row>
    <row r="62" spans="1:104" x14ac:dyDescent="0.2">
      <c r="A62" s="131"/>
      <c r="B62" s="132"/>
      <c r="C62" s="138" t="s">
        <v>105</v>
      </c>
      <c r="D62" s="139"/>
      <c r="E62" s="140">
        <v>2.84</v>
      </c>
      <c r="F62" s="141"/>
      <c r="G62" s="142"/>
      <c r="H62" s="143"/>
      <c r="I62" s="136"/>
      <c r="J62" s="144"/>
      <c r="K62" s="136"/>
      <c r="M62" s="145" t="s">
        <v>105</v>
      </c>
      <c r="O62" s="12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46" t="str">
        <f>C61</f>
        <v>úsek č. 2:105,9*0,05</v>
      </c>
      <c r="BE62" s="130"/>
      <c r="BF62" s="130"/>
      <c r="BG62" s="130"/>
      <c r="BH62" s="130"/>
      <c r="BI62" s="130"/>
      <c r="BJ62" s="130"/>
      <c r="BK62" s="130"/>
    </row>
    <row r="63" spans="1:104" x14ac:dyDescent="0.2">
      <c r="A63" s="131"/>
      <c r="B63" s="132"/>
      <c r="C63" s="138" t="s">
        <v>106</v>
      </c>
      <c r="D63" s="139"/>
      <c r="E63" s="140">
        <v>3.0550000000000002</v>
      </c>
      <c r="F63" s="141"/>
      <c r="G63" s="142"/>
      <c r="H63" s="143"/>
      <c r="I63" s="136"/>
      <c r="J63" s="144"/>
      <c r="K63" s="136"/>
      <c r="M63" s="145" t="s">
        <v>106</v>
      </c>
      <c r="O63" s="12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46" t="str">
        <f>C62</f>
        <v>úsek č. 3:56,8*0,05</v>
      </c>
      <c r="BE63" s="130"/>
      <c r="BF63" s="130"/>
      <c r="BG63" s="130"/>
      <c r="BH63" s="130"/>
      <c r="BI63" s="130"/>
      <c r="BJ63" s="130"/>
      <c r="BK63" s="130"/>
    </row>
    <row r="64" spans="1:104" x14ac:dyDescent="0.2">
      <c r="A64" s="131"/>
      <c r="B64" s="132"/>
      <c r="C64" s="138" t="s">
        <v>48</v>
      </c>
      <c r="D64" s="139"/>
      <c r="E64" s="140">
        <v>0</v>
      </c>
      <c r="F64" s="141"/>
      <c r="G64" s="142"/>
      <c r="H64" s="143"/>
      <c r="I64" s="136"/>
      <c r="J64" s="144"/>
      <c r="K64" s="136"/>
      <c r="M64" s="145">
        <v>0</v>
      </c>
      <c r="O64" s="12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46" t="str">
        <f>C63</f>
        <v>úsek č. 4:61,1*0,05</v>
      </c>
      <c r="BE64" s="130"/>
      <c r="BF64" s="130"/>
      <c r="BG64" s="130"/>
      <c r="BH64" s="130"/>
      <c r="BI64" s="130"/>
      <c r="BJ64" s="130"/>
      <c r="BK64" s="130"/>
    </row>
    <row r="65" spans="1:104" x14ac:dyDescent="0.2">
      <c r="A65" s="121">
        <v>12</v>
      </c>
      <c r="B65" s="122" t="s">
        <v>107</v>
      </c>
      <c r="C65" s="123" t="s">
        <v>108</v>
      </c>
      <c r="D65" s="124" t="s">
        <v>109</v>
      </c>
      <c r="E65" s="125">
        <v>123.6713</v>
      </c>
      <c r="F65" s="126"/>
      <c r="G65" s="127">
        <f>E65*F65</f>
        <v>0</v>
      </c>
      <c r="H65" s="128">
        <v>9.9999999999944599E-4</v>
      </c>
      <c r="I65" s="129">
        <f>E65*H65</f>
        <v>0.12367129999993148</v>
      </c>
      <c r="J65" s="128"/>
      <c r="K65" s="129">
        <f>E65*J65</f>
        <v>0</v>
      </c>
      <c r="O65" s="120"/>
      <c r="Z65" s="130"/>
      <c r="AA65" s="130">
        <v>3</v>
      </c>
      <c r="AB65" s="130">
        <v>1</v>
      </c>
      <c r="AC65" s="130">
        <v>572410</v>
      </c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CA65" s="130">
        <v>3</v>
      </c>
      <c r="CB65" s="130">
        <v>1</v>
      </c>
      <c r="CZ65" s="82">
        <v>1</v>
      </c>
    </row>
    <row r="66" spans="1:104" x14ac:dyDescent="0.2">
      <c r="A66" s="131"/>
      <c r="B66" s="132"/>
      <c r="C66" s="138" t="s">
        <v>110</v>
      </c>
      <c r="D66" s="139"/>
      <c r="E66" s="140">
        <v>34.515000000000001</v>
      </c>
      <c r="F66" s="141"/>
      <c r="G66" s="142"/>
      <c r="H66" s="143"/>
      <c r="I66" s="136"/>
      <c r="J66" s="144"/>
      <c r="K66" s="136"/>
      <c r="M66" s="145" t="s">
        <v>110</v>
      </c>
      <c r="O66" s="12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46" t="str">
        <f>C65</f>
        <v>Směs travní parková II. mírná zátěž PROFI</v>
      </c>
      <c r="BE66" s="130"/>
      <c r="BF66" s="130"/>
      <c r="BG66" s="130"/>
      <c r="BH66" s="130"/>
      <c r="BI66" s="130"/>
      <c r="BJ66" s="130"/>
      <c r="BK66" s="130"/>
    </row>
    <row r="67" spans="1:104" x14ac:dyDescent="0.2">
      <c r="A67" s="131"/>
      <c r="B67" s="132"/>
      <c r="C67" s="138" t="s">
        <v>111</v>
      </c>
      <c r="D67" s="139"/>
      <c r="E67" s="140">
        <v>17.2575</v>
      </c>
      <c r="F67" s="141"/>
      <c r="G67" s="142"/>
      <c r="H67" s="143"/>
      <c r="I67" s="136"/>
      <c r="J67" s="144"/>
      <c r="K67" s="136"/>
      <c r="M67" s="145" t="s">
        <v>111</v>
      </c>
      <c r="O67" s="12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46" t="str">
        <f>C66</f>
        <v>úsek č. 1-první osetí - spotřeba 150g/m2:230,1*150/1000</v>
      </c>
      <c r="BE67" s="130"/>
      <c r="BF67" s="130"/>
      <c r="BG67" s="130"/>
      <c r="BH67" s="130"/>
      <c r="BI67" s="130"/>
      <c r="BJ67" s="130"/>
      <c r="BK67" s="130"/>
    </row>
    <row r="68" spans="1:104" x14ac:dyDescent="0.2">
      <c r="A68" s="131"/>
      <c r="B68" s="132"/>
      <c r="C68" s="138" t="s">
        <v>112</v>
      </c>
      <c r="D68" s="139"/>
      <c r="E68" s="140">
        <v>22.6875</v>
      </c>
      <c r="F68" s="141"/>
      <c r="G68" s="142"/>
      <c r="H68" s="143"/>
      <c r="I68" s="136"/>
      <c r="J68" s="144"/>
      <c r="K68" s="136"/>
      <c r="M68" s="145" t="s">
        <v>112</v>
      </c>
      <c r="O68" s="12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46" t="str">
        <f>C67</f>
        <v>úsek č. 1-druhé osetí - spotřeba 75g/m2:230,1*75/1000</v>
      </c>
      <c r="BE68" s="130"/>
      <c r="BF68" s="130"/>
      <c r="BG68" s="130"/>
      <c r="BH68" s="130"/>
      <c r="BI68" s="130"/>
      <c r="BJ68" s="130"/>
      <c r="BK68" s="130"/>
    </row>
    <row r="69" spans="1:104" x14ac:dyDescent="0.2">
      <c r="A69" s="131"/>
      <c r="B69" s="132"/>
      <c r="C69" s="138" t="s">
        <v>113</v>
      </c>
      <c r="D69" s="139"/>
      <c r="E69" s="140">
        <v>11.3438</v>
      </c>
      <c r="F69" s="141"/>
      <c r="G69" s="142"/>
      <c r="H69" s="143"/>
      <c r="I69" s="136"/>
      <c r="J69" s="144"/>
      <c r="K69" s="136"/>
      <c r="M69" s="145" t="s">
        <v>113</v>
      </c>
      <c r="O69" s="12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46" t="str">
        <f>C68</f>
        <v>úsek č. 2-první osetí - spotřeba 150g/m2:151,25*150/1000</v>
      </c>
      <c r="BE69" s="130"/>
      <c r="BF69" s="130"/>
      <c r="BG69" s="130"/>
      <c r="BH69" s="130"/>
      <c r="BI69" s="130"/>
      <c r="BJ69" s="130"/>
      <c r="BK69" s="130"/>
    </row>
    <row r="70" spans="1:104" x14ac:dyDescent="0.2">
      <c r="A70" s="131"/>
      <c r="B70" s="132"/>
      <c r="C70" s="138" t="s">
        <v>114</v>
      </c>
      <c r="D70" s="139"/>
      <c r="E70" s="140">
        <v>12.164999999999999</v>
      </c>
      <c r="F70" s="141"/>
      <c r="G70" s="142"/>
      <c r="H70" s="143"/>
      <c r="I70" s="136"/>
      <c r="J70" s="144"/>
      <c r="K70" s="136"/>
      <c r="M70" s="145" t="s">
        <v>114</v>
      </c>
      <c r="O70" s="12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46" t="str">
        <f>C69</f>
        <v>úsek č. 2-druhé osetí - spotřeba 75g/m2:151,25*75/1000</v>
      </c>
      <c r="BE70" s="130"/>
      <c r="BF70" s="130"/>
      <c r="BG70" s="130"/>
      <c r="BH70" s="130"/>
      <c r="BI70" s="130"/>
      <c r="BJ70" s="130"/>
      <c r="BK70" s="130"/>
    </row>
    <row r="71" spans="1:104" x14ac:dyDescent="0.2">
      <c r="A71" s="131"/>
      <c r="B71" s="132"/>
      <c r="C71" s="138" t="s">
        <v>115</v>
      </c>
      <c r="D71" s="139"/>
      <c r="E71" s="140">
        <v>6.0824999999999996</v>
      </c>
      <c r="F71" s="141"/>
      <c r="G71" s="142"/>
      <c r="H71" s="143"/>
      <c r="I71" s="136"/>
      <c r="J71" s="144"/>
      <c r="K71" s="136"/>
      <c r="M71" s="145" t="s">
        <v>115</v>
      </c>
      <c r="O71" s="12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46" t="str">
        <f>C70</f>
        <v>úsek č. 3-první osetí - spotřeba 150g/m2:81,1*150/1000</v>
      </c>
      <c r="BE71" s="130"/>
      <c r="BF71" s="130"/>
      <c r="BG71" s="130"/>
      <c r="BH71" s="130"/>
      <c r="BI71" s="130"/>
      <c r="BJ71" s="130"/>
      <c r="BK71" s="130"/>
    </row>
    <row r="72" spans="1:104" x14ac:dyDescent="0.2">
      <c r="A72" s="131"/>
      <c r="B72" s="132"/>
      <c r="C72" s="138" t="s">
        <v>116</v>
      </c>
      <c r="D72" s="139"/>
      <c r="E72" s="140">
        <v>13.08</v>
      </c>
      <c r="F72" s="141"/>
      <c r="G72" s="142"/>
      <c r="H72" s="143"/>
      <c r="I72" s="136"/>
      <c r="J72" s="144"/>
      <c r="K72" s="136"/>
      <c r="M72" s="145" t="s">
        <v>116</v>
      </c>
      <c r="O72" s="12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46" t="str">
        <f>C71</f>
        <v>úsek č. 3-druhé osetí - spotřeba 75g/m2:81,1*75/1000</v>
      </c>
      <c r="BE72" s="130"/>
      <c r="BF72" s="130"/>
      <c r="BG72" s="130"/>
      <c r="BH72" s="130"/>
      <c r="BI72" s="130"/>
      <c r="BJ72" s="130"/>
      <c r="BK72" s="130"/>
    </row>
    <row r="73" spans="1:104" x14ac:dyDescent="0.2">
      <c r="A73" s="131"/>
      <c r="B73" s="132"/>
      <c r="C73" s="138" t="s">
        <v>117</v>
      </c>
      <c r="D73" s="139"/>
      <c r="E73" s="140">
        <v>6.54</v>
      </c>
      <c r="F73" s="141"/>
      <c r="G73" s="142"/>
      <c r="H73" s="143"/>
      <c r="I73" s="136"/>
      <c r="J73" s="144"/>
      <c r="K73" s="136"/>
      <c r="M73" s="145" t="s">
        <v>117</v>
      </c>
      <c r="O73" s="12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46" t="str">
        <f>C72</f>
        <v>úsek č. 4-první osetí - spotřeba 150g/m2:87,2*150/1000</v>
      </c>
      <c r="BE73" s="130"/>
      <c r="BF73" s="130"/>
      <c r="BG73" s="130"/>
      <c r="BH73" s="130"/>
      <c r="BI73" s="130"/>
      <c r="BJ73" s="130"/>
      <c r="BK73" s="130"/>
    </row>
    <row r="74" spans="1:104" x14ac:dyDescent="0.2">
      <c r="A74" s="147" t="s">
        <v>36</v>
      </c>
      <c r="B74" s="148" t="s">
        <v>85</v>
      </c>
      <c r="C74" s="149" t="s">
        <v>86</v>
      </c>
      <c r="D74" s="150"/>
      <c r="E74" s="151"/>
      <c r="F74" s="151"/>
      <c r="G74" s="152">
        <f>SUM(G42:G73)</f>
        <v>0</v>
      </c>
      <c r="H74" s="153"/>
      <c r="I74" s="154">
        <f>SUM(I42:I73)</f>
        <v>0.12367129999993148</v>
      </c>
      <c r="J74" s="155"/>
      <c r="K74" s="154">
        <f>SUM(K42:K73)</f>
        <v>0</v>
      </c>
      <c r="O74" s="120"/>
      <c r="X74" s="156">
        <f>K74</f>
        <v>0</v>
      </c>
      <c r="Y74" s="156">
        <f>I74</f>
        <v>0.12367129999993148</v>
      </c>
      <c r="Z74" s="157">
        <f>G74</f>
        <v>0</v>
      </c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58"/>
      <c r="BB74" s="158"/>
      <c r="BC74" s="158"/>
      <c r="BD74" s="158"/>
      <c r="BE74" s="158"/>
      <c r="BF74" s="158"/>
      <c r="BG74" s="130"/>
      <c r="BH74" s="130"/>
      <c r="BI74" s="130"/>
      <c r="BJ74" s="130"/>
      <c r="BK74" s="130"/>
    </row>
    <row r="75" spans="1:104" ht="14.25" customHeight="1" x14ac:dyDescent="0.2">
      <c r="A75" s="110" t="s">
        <v>32</v>
      </c>
      <c r="B75" s="111" t="s">
        <v>118</v>
      </c>
      <c r="C75" s="112" t="s">
        <v>119</v>
      </c>
      <c r="D75" s="113"/>
      <c r="E75" s="114"/>
      <c r="F75" s="114"/>
      <c r="G75" s="115"/>
      <c r="H75" s="116"/>
      <c r="I75" s="117"/>
      <c r="J75" s="118"/>
      <c r="K75" s="119"/>
      <c r="O75" s="120"/>
    </row>
    <row r="76" spans="1:104" ht="22.5" x14ac:dyDescent="0.2">
      <c r="A76" s="121">
        <v>13</v>
      </c>
      <c r="B76" s="122" t="s">
        <v>120</v>
      </c>
      <c r="C76" s="123" t="s">
        <v>121</v>
      </c>
      <c r="D76" s="124" t="s">
        <v>35</v>
      </c>
      <c r="E76" s="125">
        <v>1029.8</v>
      </c>
      <c r="F76" s="126"/>
      <c r="G76" s="127">
        <f>E76*F76</f>
        <v>0</v>
      </c>
      <c r="H76" s="128">
        <v>0.37485000000015101</v>
      </c>
      <c r="I76" s="129">
        <f>E76*H76</f>
        <v>386.02053000015547</v>
      </c>
      <c r="J76" s="128">
        <v>0</v>
      </c>
      <c r="K76" s="129">
        <f>E76*J76</f>
        <v>0</v>
      </c>
      <c r="O76" s="120"/>
      <c r="Z76" s="130"/>
      <c r="AA76" s="130">
        <v>1</v>
      </c>
      <c r="AB76" s="130">
        <v>1</v>
      </c>
      <c r="AC76" s="130">
        <v>1</v>
      </c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CA76" s="130">
        <v>1</v>
      </c>
      <c r="CB76" s="130">
        <v>1</v>
      </c>
      <c r="CZ76" s="82">
        <v>1</v>
      </c>
    </row>
    <row r="77" spans="1:104" x14ac:dyDescent="0.2">
      <c r="A77" s="131"/>
      <c r="B77" s="132"/>
      <c r="C77" s="133"/>
      <c r="D77" s="134"/>
      <c r="E77" s="134"/>
      <c r="F77" s="134"/>
      <c r="G77" s="135"/>
      <c r="I77" s="136"/>
      <c r="K77" s="136"/>
      <c r="L77" s="137"/>
      <c r="O77" s="12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</row>
    <row r="78" spans="1:104" x14ac:dyDescent="0.2">
      <c r="A78" s="131"/>
      <c r="B78" s="132"/>
      <c r="C78" s="138" t="s">
        <v>122</v>
      </c>
      <c r="D78" s="139"/>
      <c r="E78" s="140">
        <v>422.9</v>
      </c>
      <c r="F78" s="141"/>
      <c r="G78" s="142"/>
      <c r="H78" s="143"/>
      <c r="I78" s="136"/>
      <c r="J78" s="144"/>
      <c r="K78" s="136"/>
      <c r="M78" s="145" t="s">
        <v>122</v>
      </c>
      <c r="O78" s="12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46">
        <f>C77</f>
        <v>0</v>
      </c>
      <c r="BE78" s="130"/>
      <c r="BF78" s="130"/>
      <c r="BG78" s="130"/>
      <c r="BH78" s="130"/>
      <c r="BI78" s="130"/>
      <c r="BJ78" s="130"/>
      <c r="BK78" s="130"/>
    </row>
    <row r="79" spans="1:104" x14ac:dyDescent="0.2">
      <c r="A79" s="131"/>
      <c r="B79" s="132"/>
      <c r="C79" s="138" t="s">
        <v>123</v>
      </c>
      <c r="D79" s="139"/>
      <c r="E79" s="140">
        <v>294.39999999999998</v>
      </c>
      <c r="F79" s="141"/>
      <c r="G79" s="142"/>
      <c r="H79" s="143"/>
      <c r="I79" s="136"/>
      <c r="J79" s="144"/>
      <c r="K79" s="136"/>
      <c r="M79" s="145" t="s">
        <v>123</v>
      </c>
      <c r="O79" s="12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46" t="str">
        <f>C78</f>
        <v>úsek č. 1:422,9</v>
      </c>
      <c r="BE79" s="130"/>
      <c r="BF79" s="130"/>
      <c r="BG79" s="130"/>
      <c r="BH79" s="130"/>
      <c r="BI79" s="130"/>
      <c r="BJ79" s="130"/>
      <c r="BK79" s="130"/>
    </row>
    <row r="80" spans="1:104" x14ac:dyDescent="0.2">
      <c r="A80" s="131"/>
      <c r="B80" s="132"/>
      <c r="C80" s="138" t="s">
        <v>124</v>
      </c>
      <c r="D80" s="139"/>
      <c r="E80" s="140">
        <v>154.19999999999999</v>
      </c>
      <c r="F80" s="141"/>
      <c r="G80" s="142"/>
      <c r="H80" s="143"/>
      <c r="I80" s="136"/>
      <c r="J80" s="144"/>
      <c r="K80" s="136"/>
      <c r="M80" s="145" t="s">
        <v>124</v>
      </c>
      <c r="O80" s="12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46" t="str">
        <f>C79</f>
        <v>úsek č. 2:294,4</v>
      </c>
      <c r="BE80" s="130"/>
      <c r="BF80" s="130"/>
      <c r="BG80" s="130"/>
      <c r="BH80" s="130"/>
      <c r="BI80" s="130"/>
      <c r="BJ80" s="130"/>
      <c r="BK80" s="130"/>
    </row>
    <row r="81" spans="1:104" x14ac:dyDescent="0.2">
      <c r="A81" s="131"/>
      <c r="B81" s="132"/>
      <c r="C81" s="138" t="s">
        <v>125</v>
      </c>
      <c r="D81" s="139"/>
      <c r="E81" s="140">
        <v>158.30000000000001</v>
      </c>
      <c r="F81" s="141"/>
      <c r="G81" s="142"/>
      <c r="H81" s="143"/>
      <c r="I81" s="136"/>
      <c r="J81" s="144"/>
      <c r="K81" s="136"/>
      <c r="M81" s="145" t="s">
        <v>125</v>
      </c>
      <c r="O81" s="12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46" t="str">
        <f>C80</f>
        <v>úsek č. 3:154,2</v>
      </c>
      <c r="BE81" s="130"/>
      <c r="BF81" s="130"/>
      <c r="BG81" s="130"/>
      <c r="BH81" s="130"/>
      <c r="BI81" s="130"/>
      <c r="BJ81" s="130"/>
      <c r="BK81" s="130"/>
    </row>
    <row r="82" spans="1:104" ht="22.5" x14ac:dyDescent="0.2">
      <c r="A82" s="121">
        <v>14</v>
      </c>
      <c r="B82" s="122" t="s">
        <v>126</v>
      </c>
      <c r="C82" s="123" t="s">
        <v>127</v>
      </c>
      <c r="D82" s="124" t="s">
        <v>35</v>
      </c>
      <c r="E82" s="125">
        <v>1029.8</v>
      </c>
      <c r="F82" s="126"/>
      <c r="G82" s="127">
        <f>E82*F82</f>
        <v>0</v>
      </c>
      <c r="H82" s="128">
        <v>0.20286000000010099</v>
      </c>
      <c r="I82" s="129">
        <f>E82*H82</f>
        <v>208.90522800010399</v>
      </c>
      <c r="J82" s="128">
        <v>0</v>
      </c>
      <c r="K82" s="129">
        <f>E82*J82</f>
        <v>0</v>
      </c>
      <c r="O82" s="120"/>
      <c r="Z82" s="130"/>
      <c r="AA82" s="130">
        <v>1</v>
      </c>
      <c r="AB82" s="130">
        <v>1</v>
      </c>
      <c r="AC82" s="130">
        <v>1</v>
      </c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CA82" s="130">
        <v>1</v>
      </c>
      <c r="CB82" s="130">
        <v>1</v>
      </c>
      <c r="CZ82" s="82">
        <v>1</v>
      </c>
    </row>
    <row r="83" spans="1:104" x14ac:dyDescent="0.2">
      <c r="A83" s="131"/>
      <c r="B83" s="132"/>
      <c r="C83" s="138" t="s">
        <v>122</v>
      </c>
      <c r="D83" s="139"/>
      <c r="E83" s="140">
        <v>422.9</v>
      </c>
      <c r="F83" s="141"/>
      <c r="G83" s="142"/>
      <c r="H83" s="143"/>
      <c r="I83" s="136"/>
      <c r="J83" s="144"/>
      <c r="K83" s="136"/>
      <c r="M83" s="145" t="s">
        <v>122</v>
      </c>
      <c r="O83" s="12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46" t="str">
        <f>C82</f>
        <v>Podklad z prostého betonu tloušťky 8 cm beton C15/20 FX3 (podkladní beton PB II)</v>
      </c>
      <c r="BE83" s="130"/>
      <c r="BF83" s="130"/>
      <c r="BG83" s="130"/>
      <c r="BH83" s="130"/>
      <c r="BI83" s="130"/>
      <c r="BJ83" s="130"/>
      <c r="BK83" s="130"/>
    </row>
    <row r="84" spans="1:104" x14ac:dyDescent="0.2">
      <c r="A84" s="131"/>
      <c r="B84" s="132"/>
      <c r="C84" s="138" t="s">
        <v>123</v>
      </c>
      <c r="D84" s="139"/>
      <c r="E84" s="140">
        <v>294.39999999999998</v>
      </c>
      <c r="F84" s="141"/>
      <c r="G84" s="142"/>
      <c r="H84" s="143"/>
      <c r="I84" s="136"/>
      <c r="J84" s="144"/>
      <c r="K84" s="136"/>
      <c r="M84" s="145" t="s">
        <v>123</v>
      </c>
      <c r="O84" s="12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46" t="str">
        <f>C83</f>
        <v>úsek č. 1:422,9</v>
      </c>
      <c r="BE84" s="130"/>
      <c r="BF84" s="130"/>
      <c r="BG84" s="130"/>
      <c r="BH84" s="130"/>
      <c r="BI84" s="130"/>
      <c r="BJ84" s="130"/>
      <c r="BK84" s="130"/>
    </row>
    <row r="85" spans="1:104" x14ac:dyDescent="0.2">
      <c r="A85" s="131"/>
      <c r="B85" s="132"/>
      <c r="C85" s="138" t="s">
        <v>124</v>
      </c>
      <c r="D85" s="139"/>
      <c r="E85" s="140">
        <v>154.19999999999999</v>
      </c>
      <c r="F85" s="141"/>
      <c r="G85" s="142"/>
      <c r="H85" s="143"/>
      <c r="I85" s="136"/>
      <c r="J85" s="144"/>
      <c r="K85" s="136"/>
      <c r="M85" s="145" t="s">
        <v>124</v>
      </c>
      <c r="O85" s="12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46" t="str">
        <f>C84</f>
        <v>úsek č. 2:294,4</v>
      </c>
      <c r="BE85" s="130"/>
      <c r="BF85" s="130"/>
      <c r="BG85" s="130"/>
      <c r="BH85" s="130"/>
      <c r="BI85" s="130"/>
      <c r="BJ85" s="130"/>
      <c r="BK85" s="130"/>
    </row>
    <row r="86" spans="1:104" x14ac:dyDescent="0.2">
      <c r="A86" s="131"/>
      <c r="B86" s="132"/>
      <c r="C86" s="138" t="s">
        <v>125</v>
      </c>
      <c r="D86" s="139"/>
      <c r="E86" s="140">
        <v>158.30000000000001</v>
      </c>
      <c r="F86" s="141"/>
      <c r="G86" s="142"/>
      <c r="H86" s="143"/>
      <c r="I86" s="136"/>
      <c r="J86" s="144"/>
      <c r="K86" s="136"/>
      <c r="M86" s="145" t="s">
        <v>125</v>
      </c>
      <c r="O86" s="12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46" t="str">
        <f>C85</f>
        <v>úsek č. 3:154,2</v>
      </c>
      <c r="BE86" s="130"/>
      <c r="BF86" s="130"/>
      <c r="BG86" s="130"/>
      <c r="BH86" s="130"/>
      <c r="BI86" s="130"/>
      <c r="BJ86" s="130"/>
      <c r="BK86" s="130"/>
    </row>
    <row r="87" spans="1:104" x14ac:dyDescent="0.2">
      <c r="A87" s="147" t="s">
        <v>36</v>
      </c>
      <c r="B87" s="148" t="s">
        <v>118</v>
      </c>
      <c r="C87" s="149" t="s">
        <v>119</v>
      </c>
      <c r="D87" s="150"/>
      <c r="E87" s="151"/>
      <c r="F87" s="151"/>
      <c r="G87" s="152">
        <f>SUM(G75:G86)</f>
        <v>0</v>
      </c>
      <c r="H87" s="153"/>
      <c r="I87" s="154">
        <f>SUM(I75:I86)</f>
        <v>594.92575800025952</v>
      </c>
      <c r="J87" s="155"/>
      <c r="K87" s="154">
        <f>SUM(K75:K86)</f>
        <v>0</v>
      </c>
      <c r="O87" s="120"/>
      <c r="X87" s="156">
        <f>K87</f>
        <v>0</v>
      </c>
      <c r="Y87" s="156">
        <f>I87</f>
        <v>594.92575800025952</v>
      </c>
      <c r="Z87" s="157">
        <f>G87</f>
        <v>0</v>
      </c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58"/>
      <c r="BB87" s="158"/>
      <c r="BC87" s="158"/>
      <c r="BD87" s="158"/>
      <c r="BE87" s="158"/>
      <c r="BF87" s="158"/>
      <c r="BG87" s="130"/>
      <c r="BH87" s="130"/>
      <c r="BI87" s="130"/>
      <c r="BJ87" s="130"/>
      <c r="BK87" s="130"/>
    </row>
    <row r="88" spans="1:104" ht="14.25" customHeight="1" x14ac:dyDescent="0.2">
      <c r="A88" s="110" t="s">
        <v>32</v>
      </c>
      <c r="B88" s="111" t="s">
        <v>128</v>
      </c>
      <c r="C88" s="112" t="s">
        <v>129</v>
      </c>
      <c r="D88" s="113"/>
      <c r="E88" s="114"/>
      <c r="F88" s="114"/>
      <c r="G88" s="115"/>
      <c r="H88" s="116"/>
      <c r="I88" s="117"/>
      <c r="J88" s="118"/>
      <c r="K88" s="119"/>
      <c r="O88" s="120"/>
    </row>
    <row r="89" spans="1:104" x14ac:dyDescent="0.2">
      <c r="A89" s="121">
        <v>15</v>
      </c>
      <c r="B89" s="122" t="s">
        <v>130</v>
      </c>
      <c r="C89" s="123" t="s">
        <v>131</v>
      </c>
      <c r="D89" s="124" t="s">
        <v>35</v>
      </c>
      <c r="E89" s="125">
        <v>6.4</v>
      </c>
      <c r="F89" s="126"/>
      <c r="G89" s="127">
        <f>E89*F89</f>
        <v>0</v>
      </c>
      <c r="H89" s="128">
        <v>0.30132000000003201</v>
      </c>
      <c r="I89" s="129">
        <f>E89*H89</f>
        <v>1.9284480000002049</v>
      </c>
      <c r="J89" s="128">
        <v>0</v>
      </c>
      <c r="K89" s="129">
        <f>E89*J89</f>
        <v>0</v>
      </c>
      <c r="O89" s="120"/>
      <c r="Z89" s="130"/>
      <c r="AA89" s="130">
        <v>1</v>
      </c>
      <c r="AB89" s="130">
        <v>1</v>
      </c>
      <c r="AC89" s="130">
        <v>1</v>
      </c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CA89" s="130">
        <v>1</v>
      </c>
      <c r="CB89" s="130">
        <v>1</v>
      </c>
      <c r="CZ89" s="82">
        <v>1</v>
      </c>
    </row>
    <row r="90" spans="1:104" x14ac:dyDescent="0.2">
      <c r="A90" s="131"/>
      <c r="B90" s="132"/>
      <c r="C90" s="133" t="s">
        <v>132</v>
      </c>
      <c r="D90" s="134"/>
      <c r="E90" s="134"/>
      <c r="F90" s="134"/>
      <c r="G90" s="135"/>
      <c r="I90" s="136"/>
      <c r="K90" s="136"/>
      <c r="L90" s="137" t="s">
        <v>132</v>
      </c>
      <c r="O90" s="12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</row>
    <row r="91" spans="1:104" x14ac:dyDescent="0.2">
      <c r="A91" s="131"/>
      <c r="B91" s="132"/>
      <c r="C91" s="138" t="s">
        <v>133</v>
      </c>
      <c r="D91" s="139"/>
      <c r="E91" s="140">
        <v>4.5</v>
      </c>
      <c r="F91" s="141"/>
      <c r="G91" s="142"/>
      <c r="H91" s="143"/>
      <c r="I91" s="136"/>
      <c r="J91" s="144"/>
      <c r="K91" s="136"/>
      <c r="M91" s="145" t="s">
        <v>133</v>
      </c>
      <c r="O91" s="12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46" t="str">
        <f>C90</f>
        <v>dvojřádek přídlažby</v>
      </c>
      <c r="BE91" s="130"/>
      <c r="BF91" s="130"/>
      <c r="BG91" s="130"/>
      <c r="BH91" s="130"/>
      <c r="BI91" s="130"/>
      <c r="BJ91" s="130"/>
      <c r="BK91" s="130"/>
    </row>
    <row r="92" spans="1:104" x14ac:dyDescent="0.2">
      <c r="A92" s="131"/>
      <c r="B92" s="132"/>
      <c r="C92" s="138" t="s">
        <v>134</v>
      </c>
      <c r="D92" s="139"/>
      <c r="E92" s="140">
        <v>0</v>
      </c>
      <c r="F92" s="141"/>
      <c r="G92" s="142"/>
      <c r="H92" s="143"/>
      <c r="I92" s="136"/>
      <c r="J92" s="144"/>
      <c r="K92" s="136"/>
      <c r="M92" s="145" t="s">
        <v>134</v>
      </c>
      <c r="O92" s="12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46" t="str">
        <f>C91</f>
        <v>úsek č.1:4,5</v>
      </c>
      <c r="BE92" s="130"/>
      <c r="BF92" s="130"/>
      <c r="BG92" s="130"/>
      <c r="BH92" s="130"/>
      <c r="BI92" s="130"/>
      <c r="BJ92" s="130"/>
      <c r="BK92" s="130"/>
    </row>
    <row r="93" spans="1:104" x14ac:dyDescent="0.2">
      <c r="A93" s="131"/>
      <c r="B93" s="132"/>
      <c r="C93" s="138" t="s">
        <v>135</v>
      </c>
      <c r="D93" s="139"/>
      <c r="E93" s="140">
        <v>0.95</v>
      </c>
      <c r="F93" s="141"/>
      <c r="G93" s="142"/>
      <c r="H93" s="143"/>
      <c r="I93" s="136"/>
      <c r="J93" s="144"/>
      <c r="K93" s="136"/>
      <c r="M93" s="145" t="s">
        <v>135</v>
      </c>
      <c r="O93" s="12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46" t="str">
        <f>C92</f>
        <v>úsek č.2:0</v>
      </c>
      <c r="BE93" s="130"/>
      <c r="BF93" s="130"/>
      <c r="BG93" s="130"/>
      <c r="BH93" s="130"/>
      <c r="BI93" s="130"/>
      <c r="BJ93" s="130"/>
      <c r="BK93" s="130"/>
    </row>
    <row r="94" spans="1:104" x14ac:dyDescent="0.2">
      <c r="A94" s="131"/>
      <c r="B94" s="132"/>
      <c r="C94" s="138" t="s">
        <v>136</v>
      </c>
      <c r="D94" s="139"/>
      <c r="E94" s="140">
        <v>0.95</v>
      </c>
      <c r="F94" s="141"/>
      <c r="G94" s="142"/>
      <c r="H94" s="143"/>
      <c r="I94" s="136"/>
      <c r="J94" s="144"/>
      <c r="K94" s="136"/>
      <c r="M94" s="145" t="s">
        <v>136</v>
      </c>
      <c r="O94" s="12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46" t="str">
        <f>C93</f>
        <v>úsek č.3:0,95</v>
      </c>
      <c r="BE94" s="130"/>
      <c r="BF94" s="130"/>
      <c r="BG94" s="130"/>
      <c r="BH94" s="130"/>
      <c r="BI94" s="130"/>
      <c r="BJ94" s="130"/>
      <c r="BK94" s="130"/>
    </row>
    <row r="95" spans="1:104" x14ac:dyDescent="0.2">
      <c r="A95" s="121">
        <v>16</v>
      </c>
      <c r="B95" s="122" t="s">
        <v>137</v>
      </c>
      <c r="C95" s="123" t="s">
        <v>138</v>
      </c>
      <c r="D95" s="124" t="s">
        <v>35</v>
      </c>
      <c r="E95" s="125">
        <v>1029.8</v>
      </c>
      <c r="F95" s="126"/>
      <c r="G95" s="127">
        <f>E95*F95</f>
        <v>0</v>
      </c>
      <c r="H95" s="128">
        <v>7.3899999999980495E-2</v>
      </c>
      <c r="I95" s="129">
        <f>E95*H95</f>
        <v>76.102219999979908</v>
      </c>
      <c r="J95" s="128">
        <v>0</v>
      </c>
      <c r="K95" s="129">
        <f>E95*J95</f>
        <v>0</v>
      </c>
      <c r="O95" s="120"/>
      <c r="Z95" s="130"/>
      <c r="AA95" s="130">
        <v>1</v>
      </c>
      <c r="AB95" s="130">
        <v>1</v>
      </c>
      <c r="AC95" s="130">
        <v>1</v>
      </c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CA95" s="130">
        <v>1</v>
      </c>
      <c r="CB95" s="130">
        <v>1</v>
      </c>
      <c r="CZ95" s="82">
        <v>1</v>
      </c>
    </row>
    <row r="96" spans="1:104" ht="22.5" x14ac:dyDescent="0.2">
      <c r="A96" s="131"/>
      <c r="B96" s="132"/>
      <c r="C96" s="133" t="s">
        <v>139</v>
      </c>
      <c r="D96" s="134"/>
      <c r="E96" s="134"/>
      <c r="F96" s="134"/>
      <c r="G96" s="135"/>
      <c r="I96" s="136"/>
      <c r="K96" s="136"/>
      <c r="L96" s="137" t="s">
        <v>139</v>
      </c>
      <c r="O96" s="12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</row>
    <row r="97" spans="1:104" x14ac:dyDescent="0.2">
      <c r="A97" s="131"/>
      <c r="B97" s="132"/>
      <c r="C97" s="133" t="s">
        <v>140</v>
      </c>
      <c r="D97" s="134"/>
      <c r="E97" s="134"/>
      <c r="F97" s="134"/>
      <c r="G97" s="135"/>
      <c r="I97" s="136"/>
      <c r="K97" s="136"/>
      <c r="L97" s="137" t="s">
        <v>140</v>
      </c>
      <c r="O97" s="12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</row>
    <row r="98" spans="1:104" x14ac:dyDescent="0.2">
      <c r="A98" s="131"/>
      <c r="B98" s="132"/>
      <c r="C98" s="138" t="s">
        <v>141</v>
      </c>
      <c r="D98" s="139"/>
      <c r="E98" s="140">
        <v>418.1</v>
      </c>
      <c r="F98" s="141"/>
      <c r="G98" s="142"/>
      <c r="H98" s="143"/>
      <c r="I98" s="136"/>
      <c r="J98" s="144"/>
      <c r="K98" s="136"/>
      <c r="M98" s="145" t="s">
        <v>141</v>
      </c>
      <c r="O98" s="12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46" t="str">
        <f>C97</f>
        <v>dlažba ve specifikaci</v>
      </c>
      <c r="BE98" s="130"/>
      <c r="BF98" s="130"/>
      <c r="BG98" s="130"/>
      <c r="BH98" s="130"/>
      <c r="BI98" s="130"/>
      <c r="BJ98" s="130"/>
      <c r="BK98" s="130"/>
    </row>
    <row r="99" spans="1:104" x14ac:dyDescent="0.2">
      <c r="A99" s="131"/>
      <c r="B99" s="132"/>
      <c r="C99" s="138" t="s">
        <v>142</v>
      </c>
      <c r="D99" s="139"/>
      <c r="E99" s="140">
        <v>4.8</v>
      </c>
      <c r="F99" s="141"/>
      <c r="G99" s="142"/>
      <c r="H99" s="143"/>
      <c r="I99" s="136"/>
      <c r="J99" s="144"/>
      <c r="K99" s="136"/>
      <c r="M99" s="145" t="s">
        <v>142</v>
      </c>
      <c r="O99" s="12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46" t="str">
        <f>C98</f>
        <v>Úsek č.1 - dlažba 200x200x60, šedá s fazetami:418,1</v>
      </c>
      <c r="BE99" s="130"/>
      <c r="BF99" s="130"/>
      <c r="BG99" s="130"/>
      <c r="BH99" s="130"/>
      <c r="BI99" s="130"/>
      <c r="BJ99" s="130"/>
      <c r="BK99" s="130"/>
    </row>
    <row r="100" spans="1:104" x14ac:dyDescent="0.2">
      <c r="A100" s="131"/>
      <c r="B100" s="132"/>
      <c r="C100" s="138" t="s">
        <v>143</v>
      </c>
      <c r="D100" s="139"/>
      <c r="E100" s="140">
        <v>294.39999999999998</v>
      </c>
      <c r="F100" s="141"/>
      <c r="G100" s="142"/>
      <c r="H100" s="143"/>
      <c r="I100" s="136"/>
      <c r="J100" s="144"/>
      <c r="K100" s="136"/>
      <c r="M100" s="145" t="s">
        <v>143</v>
      </c>
      <c r="O100" s="12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46" t="str">
        <f>C99</f>
        <v>Úsek č.1 - dlažba náklepová 200x100x60, červená:4,8</v>
      </c>
      <c r="BE100" s="130"/>
      <c r="BF100" s="130"/>
      <c r="BG100" s="130"/>
      <c r="BH100" s="130"/>
      <c r="BI100" s="130"/>
      <c r="BJ100" s="130"/>
      <c r="BK100" s="130"/>
    </row>
    <row r="101" spans="1:104" x14ac:dyDescent="0.2">
      <c r="A101" s="131"/>
      <c r="B101" s="132"/>
      <c r="C101" s="138" t="s">
        <v>144</v>
      </c>
      <c r="D101" s="139"/>
      <c r="E101" s="140">
        <v>0</v>
      </c>
      <c r="F101" s="141"/>
      <c r="G101" s="142"/>
      <c r="H101" s="143"/>
      <c r="I101" s="136"/>
      <c r="J101" s="144"/>
      <c r="K101" s="136"/>
      <c r="M101" s="145" t="s">
        <v>144</v>
      </c>
      <c r="O101" s="12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46" t="str">
        <f>C100</f>
        <v>Úsek č.2 - dlažba 200x200x60, šedá s fazetami:294,4</v>
      </c>
      <c r="BE101" s="130"/>
      <c r="BF101" s="130"/>
      <c r="BG101" s="130"/>
      <c r="BH101" s="130"/>
      <c r="BI101" s="130"/>
      <c r="BJ101" s="130"/>
      <c r="BK101" s="130"/>
    </row>
    <row r="102" spans="1:104" x14ac:dyDescent="0.2">
      <c r="A102" s="131"/>
      <c r="B102" s="132"/>
      <c r="C102" s="138" t="s">
        <v>145</v>
      </c>
      <c r="D102" s="139"/>
      <c r="E102" s="140">
        <v>153.55000000000001</v>
      </c>
      <c r="F102" s="141"/>
      <c r="G102" s="142"/>
      <c r="H102" s="143"/>
      <c r="I102" s="136"/>
      <c r="J102" s="144"/>
      <c r="K102" s="136"/>
      <c r="M102" s="145" t="s">
        <v>145</v>
      </c>
      <c r="O102" s="12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46" t="str">
        <f>C101</f>
        <v>Úsek č.2 - dlažba náklepová 200x100x60, červená:0</v>
      </c>
      <c r="BE102" s="130"/>
      <c r="BF102" s="130"/>
      <c r="BG102" s="130"/>
      <c r="BH102" s="130"/>
      <c r="BI102" s="130"/>
      <c r="BJ102" s="130"/>
      <c r="BK102" s="130"/>
    </row>
    <row r="103" spans="1:104" x14ac:dyDescent="0.2">
      <c r="A103" s="131"/>
      <c r="B103" s="132"/>
      <c r="C103" s="138" t="s">
        <v>146</v>
      </c>
      <c r="D103" s="139"/>
      <c r="E103" s="140">
        <v>0.65</v>
      </c>
      <c r="F103" s="141"/>
      <c r="G103" s="142"/>
      <c r="H103" s="143"/>
      <c r="I103" s="136"/>
      <c r="J103" s="144"/>
      <c r="K103" s="136"/>
      <c r="M103" s="145" t="s">
        <v>146</v>
      </c>
      <c r="O103" s="12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46" t="str">
        <f>C102</f>
        <v>Úsek č.3 - dlažba 200x200x60, šedá s fazetami:153,55</v>
      </c>
      <c r="BE103" s="130"/>
      <c r="BF103" s="130"/>
      <c r="BG103" s="130"/>
      <c r="BH103" s="130"/>
      <c r="BI103" s="130"/>
      <c r="BJ103" s="130"/>
      <c r="BK103" s="130"/>
    </row>
    <row r="104" spans="1:104" x14ac:dyDescent="0.2">
      <c r="A104" s="131"/>
      <c r="B104" s="132"/>
      <c r="C104" s="138" t="s">
        <v>147</v>
      </c>
      <c r="D104" s="139"/>
      <c r="E104" s="140">
        <v>157.65</v>
      </c>
      <c r="F104" s="141"/>
      <c r="G104" s="142"/>
      <c r="H104" s="143"/>
      <c r="I104" s="136"/>
      <c r="J104" s="144"/>
      <c r="K104" s="136"/>
      <c r="M104" s="145" t="s">
        <v>147</v>
      </c>
      <c r="O104" s="12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46" t="str">
        <f>C103</f>
        <v>Úsek č.3 - dlažba náklepová 200x100x60, červená:0,65</v>
      </c>
      <c r="BE104" s="130"/>
      <c r="BF104" s="130"/>
      <c r="BG104" s="130"/>
      <c r="BH104" s="130"/>
      <c r="BI104" s="130"/>
      <c r="BJ104" s="130"/>
      <c r="BK104" s="130"/>
    </row>
    <row r="105" spans="1:104" x14ac:dyDescent="0.2">
      <c r="A105" s="131"/>
      <c r="B105" s="132"/>
      <c r="C105" s="138" t="s">
        <v>148</v>
      </c>
      <c r="D105" s="139"/>
      <c r="E105" s="140">
        <v>0.65</v>
      </c>
      <c r="F105" s="141"/>
      <c r="G105" s="142"/>
      <c r="H105" s="143"/>
      <c r="I105" s="136"/>
      <c r="J105" s="144"/>
      <c r="K105" s="136"/>
      <c r="M105" s="145" t="s">
        <v>148</v>
      </c>
      <c r="O105" s="12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46" t="str">
        <f>C104</f>
        <v>Úsek č.4 - dlažba 200x200x60, šedá s fazetami:157,65</v>
      </c>
      <c r="BE105" s="130"/>
      <c r="BF105" s="130"/>
      <c r="BG105" s="130"/>
      <c r="BH105" s="130"/>
      <c r="BI105" s="130"/>
      <c r="BJ105" s="130"/>
      <c r="BK105" s="130"/>
    </row>
    <row r="106" spans="1:104" x14ac:dyDescent="0.2">
      <c r="A106" s="121">
        <v>17</v>
      </c>
      <c r="B106" s="122" t="s">
        <v>149</v>
      </c>
      <c r="C106" s="123" t="s">
        <v>150</v>
      </c>
      <c r="D106" s="124" t="s">
        <v>151</v>
      </c>
      <c r="E106" s="125">
        <v>991.8</v>
      </c>
      <c r="F106" s="126"/>
      <c r="G106" s="127">
        <f>E106*F106</f>
        <v>0</v>
      </c>
      <c r="H106" s="128">
        <v>0.148740000000089</v>
      </c>
      <c r="I106" s="129">
        <f>E106*H106</f>
        <v>147.52033200008825</v>
      </c>
      <c r="J106" s="128">
        <v>0</v>
      </c>
      <c r="K106" s="129">
        <f>E106*J106</f>
        <v>0</v>
      </c>
      <c r="O106" s="120"/>
      <c r="Z106" s="130"/>
      <c r="AA106" s="130">
        <v>1</v>
      </c>
      <c r="AB106" s="130">
        <v>1</v>
      </c>
      <c r="AC106" s="130">
        <v>1</v>
      </c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CA106" s="130">
        <v>1</v>
      </c>
      <c r="CB106" s="130">
        <v>1</v>
      </c>
      <c r="CZ106" s="82">
        <v>1</v>
      </c>
    </row>
    <row r="107" spans="1:104" x14ac:dyDescent="0.2">
      <c r="A107" s="131"/>
      <c r="B107" s="132"/>
      <c r="C107" s="138" t="s">
        <v>152</v>
      </c>
      <c r="D107" s="139"/>
      <c r="E107" s="140">
        <v>457.4</v>
      </c>
      <c r="F107" s="141"/>
      <c r="G107" s="142"/>
      <c r="H107" s="143"/>
      <c r="I107" s="136"/>
      <c r="J107" s="144"/>
      <c r="K107" s="136"/>
      <c r="M107" s="145" t="s">
        <v>152</v>
      </c>
      <c r="O107" s="12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46" t="str">
        <f>C106</f>
        <v>Osazení stojat. obrub.bet. s opěrou,lože z C 12/15</v>
      </c>
      <c r="BE107" s="130"/>
      <c r="BF107" s="130"/>
      <c r="BG107" s="130"/>
      <c r="BH107" s="130"/>
      <c r="BI107" s="130"/>
      <c r="BJ107" s="130"/>
      <c r="BK107" s="130"/>
    </row>
    <row r="108" spans="1:104" x14ac:dyDescent="0.2">
      <c r="A108" s="131"/>
      <c r="B108" s="132"/>
      <c r="C108" s="138" t="s">
        <v>153</v>
      </c>
      <c r="D108" s="139"/>
      <c r="E108" s="140">
        <v>12</v>
      </c>
      <c r="F108" s="141"/>
      <c r="G108" s="142"/>
      <c r="H108" s="143"/>
      <c r="I108" s="136"/>
      <c r="J108" s="144"/>
      <c r="K108" s="136"/>
      <c r="M108" s="145" t="s">
        <v>153</v>
      </c>
      <c r="O108" s="12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46" t="str">
        <f>C107</f>
        <v>úsek č.1 - chodníkový obrubník:457,4</v>
      </c>
      <c r="BE108" s="130"/>
      <c r="BF108" s="130"/>
      <c r="BG108" s="130"/>
      <c r="BH108" s="130"/>
      <c r="BI108" s="130"/>
      <c r="BJ108" s="130"/>
      <c r="BK108" s="130"/>
    </row>
    <row r="109" spans="1:104" x14ac:dyDescent="0.2">
      <c r="A109" s="131"/>
      <c r="B109" s="132"/>
      <c r="C109" s="138" t="s">
        <v>154</v>
      </c>
      <c r="D109" s="139"/>
      <c r="E109" s="140">
        <v>6</v>
      </c>
      <c r="F109" s="141"/>
      <c r="G109" s="142"/>
      <c r="H109" s="143"/>
      <c r="I109" s="136"/>
      <c r="J109" s="144"/>
      <c r="K109" s="136"/>
      <c r="M109" s="145" t="s">
        <v>154</v>
      </c>
      <c r="O109" s="12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46" t="str">
        <f>C108</f>
        <v>úsek č.1 -  silniční obrubník nízký-nájezdový:12</v>
      </c>
      <c r="BE109" s="130"/>
      <c r="BF109" s="130"/>
      <c r="BG109" s="130"/>
      <c r="BH109" s="130"/>
      <c r="BI109" s="130"/>
      <c r="BJ109" s="130"/>
      <c r="BK109" s="130"/>
    </row>
    <row r="110" spans="1:104" x14ac:dyDescent="0.2">
      <c r="A110" s="131"/>
      <c r="B110" s="132"/>
      <c r="C110" s="138" t="s">
        <v>155</v>
      </c>
      <c r="D110" s="139"/>
      <c r="E110" s="140">
        <v>166.6</v>
      </c>
      <c r="F110" s="141"/>
      <c r="G110" s="142"/>
      <c r="H110" s="143"/>
      <c r="I110" s="136"/>
      <c r="J110" s="144"/>
      <c r="K110" s="136"/>
      <c r="M110" s="145" t="s">
        <v>155</v>
      </c>
      <c r="O110" s="12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46" t="str">
        <f>C109</f>
        <v>úsek č.1 -  silniční obrubník náběhový L+P:3+3</v>
      </c>
      <c r="BE110" s="130"/>
      <c r="BF110" s="130"/>
      <c r="BG110" s="130"/>
      <c r="BH110" s="130"/>
      <c r="BI110" s="130"/>
      <c r="BJ110" s="130"/>
      <c r="BK110" s="130"/>
    </row>
    <row r="111" spans="1:104" x14ac:dyDescent="0.2">
      <c r="A111" s="131"/>
      <c r="B111" s="132"/>
      <c r="C111" s="138" t="s">
        <v>156</v>
      </c>
      <c r="D111" s="139"/>
      <c r="E111" s="140">
        <v>170.6</v>
      </c>
      <c r="F111" s="141"/>
      <c r="G111" s="142"/>
      <c r="H111" s="143"/>
      <c r="I111" s="136"/>
      <c r="J111" s="144"/>
      <c r="K111" s="136"/>
      <c r="M111" s="145" t="s">
        <v>156</v>
      </c>
      <c r="O111" s="12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46" t="str">
        <f>C110</f>
        <v>úsek č.2 - chodníkový obrubník:166,6</v>
      </c>
      <c r="BE111" s="130"/>
      <c r="BF111" s="130"/>
      <c r="BG111" s="130"/>
      <c r="BH111" s="130"/>
      <c r="BI111" s="130"/>
      <c r="BJ111" s="130"/>
      <c r="BK111" s="130"/>
    </row>
    <row r="112" spans="1:104" x14ac:dyDescent="0.2">
      <c r="A112" s="131"/>
      <c r="B112" s="132"/>
      <c r="C112" s="138" t="s">
        <v>157</v>
      </c>
      <c r="D112" s="139"/>
      <c r="E112" s="140">
        <v>1.8</v>
      </c>
      <c r="F112" s="141"/>
      <c r="G112" s="142"/>
      <c r="H112" s="143"/>
      <c r="I112" s="136"/>
      <c r="J112" s="144"/>
      <c r="K112" s="136"/>
      <c r="M112" s="145" t="s">
        <v>157</v>
      </c>
      <c r="O112" s="12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46" t="str">
        <f>C111</f>
        <v>úsek č.3 - chodníkový obrubník:170,6</v>
      </c>
      <c r="BE112" s="130"/>
      <c r="BF112" s="130"/>
      <c r="BG112" s="130"/>
      <c r="BH112" s="130"/>
      <c r="BI112" s="130"/>
      <c r="BJ112" s="130"/>
      <c r="BK112" s="130"/>
    </row>
    <row r="113" spans="1:104" x14ac:dyDescent="0.2">
      <c r="A113" s="131"/>
      <c r="B113" s="132"/>
      <c r="C113" s="138" t="s">
        <v>158</v>
      </c>
      <c r="D113" s="139"/>
      <c r="E113" s="140">
        <v>2</v>
      </c>
      <c r="F113" s="141"/>
      <c r="G113" s="142"/>
      <c r="H113" s="143"/>
      <c r="I113" s="136"/>
      <c r="J113" s="144"/>
      <c r="K113" s="136"/>
      <c r="M113" s="145" t="s">
        <v>158</v>
      </c>
      <c r="O113" s="12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46" t="str">
        <f>C112</f>
        <v>úsek č.3 -  silniční obrubník nízký-nájezdový:1,8</v>
      </c>
      <c r="BE113" s="130"/>
      <c r="BF113" s="130"/>
      <c r="BG113" s="130"/>
      <c r="BH113" s="130"/>
      <c r="BI113" s="130"/>
      <c r="BJ113" s="130"/>
      <c r="BK113" s="130"/>
    </row>
    <row r="114" spans="1:104" x14ac:dyDescent="0.2">
      <c r="A114" s="131"/>
      <c r="B114" s="132"/>
      <c r="C114" s="138" t="s">
        <v>159</v>
      </c>
      <c r="D114" s="139"/>
      <c r="E114" s="140">
        <v>171.6</v>
      </c>
      <c r="F114" s="141"/>
      <c r="G114" s="142"/>
      <c r="H114" s="143"/>
      <c r="I114" s="136"/>
      <c r="J114" s="144"/>
      <c r="K114" s="136"/>
      <c r="M114" s="145" t="s">
        <v>159</v>
      </c>
      <c r="O114" s="12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46" t="str">
        <f>C113</f>
        <v>úsek č.3 -  silniční obrubník náběhový L+P:1+1</v>
      </c>
      <c r="BE114" s="130"/>
      <c r="BF114" s="130"/>
      <c r="BG114" s="130"/>
      <c r="BH114" s="130"/>
      <c r="BI114" s="130"/>
      <c r="BJ114" s="130"/>
      <c r="BK114" s="130"/>
    </row>
    <row r="115" spans="1:104" x14ac:dyDescent="0.2">
      <c r="A115" s="131"/>
      <c r="B115" s="132"/>
      <c r="C115" s="138" t="s">
        <v>160</v>
      </c>
      <c r="D115" s="139"/>
      <c r="E115" s="140">
        <v>1.8</v>
      </c>
      <c r="F115" s="141"/>
      <c r="G115" s="142"/>
      <c r="H115" s="143"/>
      <c r="I115" s="136"/>
      <c r="J115" s="144"/>
      <c r="K115" s="136"/>
      <c r="M115" s="145" t="s">
        <v>160</v>
      </c>
      <c r="O115" s="12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46" t="str">
        <f>C114</f>
        <v>úsek č.4 - chodníkový obrubník:171,6</v>
      </c>
      <c r="BE115" s="130"/>
      <c r="BF115" s="130"/>
      <c r="BG115" s="130"/>
      <c r="BH115" s="130"/>
      <c r="BI115" s="130"/>
      <c r="BJ115" s="130"/>
      <c r="BK115" s="130"/>
    </row>
    <row r="116" spans="1:104" x14ac:dyDescent="0.2">
      <c r="A116" s="131"/>
      <c r="B116" s="132"/>
      <c r="C116" s="138" t="s">
        <v>161</v>
      </c>
      <c r="D116" s="139"/>
      <c r="E116" s="140">
        <v>2</v>
      </c>
      <c r="F116" s="141"/>
      <c r="G116" s="142"/>
      <c r="H116" s="143"/>
      <c r="I116" s="136"/>
      <c r="J116" s="144"/>
      <c r="K116" s="136"/>
      <c r="M116" s="145" t="s">
        <v>161</v>
      </c>
      <c r="O116" s="12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46" t="str">
        <f>C115</f>
        <v>úsek č.4 -  silniční obrubník nízký-nájezdový:1,8</v>
      </c>
      <c r="BE116" s="130"/>
      <c r="BF116" s="130"/>
      <c r="BG116" s="130"/>
      <c r="BH116" s="130"/>
      <c r="BI116" s="130"/>
      <c r="BJ116" s="130"/>
      <c r="BK116" s="130"/>
    </row>
    <row r="117" spans="1:104" x14ac:dyDescent="0.2">
      <c r="A117" s="121">
        <v>18</v>
      </c>
      <c r="B117" s="122" t="s">
        <v>162</v>
      </c>
      <c r="C117" s="123" t="s">
        <v>163</v>
      </c>
      <c r="D117" s="124" t="s">
        <v>164</v>
      </c>
      <c r="E117" s="125">
        <v>0</v>
      </c>
      <c r="F117" s="126"/>
      <c r="G117" s="127">
        <f>E117*F117</f>
        <v>0</v>
      </c>
      <c r="H117" s="128">
        <v>0</v>
      </c>
      <c r="I117" s="129">
        <f>E117*H117</f>
        <v>0</v>
      </c>
      <c r="J117" s="128"/>
      <c r="K117" s="129">
        <f>E117*J117</f>
        <v>0</v>
      </c>
      <c r="O117" s="120"/>
      <c r="Z117" s="130"/>
      <c r="AA117" s="130">
        <v>3</v>
      </c>
      <c r="AB117" s="130">
        <v>1</v>
      </c>
      <c r="AC117" s="130">
        <v>58380120</v>
      </c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CA117" s="130">
        <v>3</v>
      </c>
      <c r="CB117" s="130">
        <v>1</v>
      </c>
      <c r="CZ117" s="82">
        <v>1</v>
      </c>
    </row>
    <row r="118" spans="1:104" x14ac:dyDescent="0.2">
      <c r="A118" s="131"/>
      <c r="B118" s="132"/>
      <c r="C118" s="133" t="s">
        <v>165</v>
      </c>
      <c r="D118" s="134"/>
      <c r="E118" s="134"/>
      <c r="F118" s="134"/>
      <c r="G118" s="135"/>
      <c r="I118" s="136"/>
      <c r="K118" s="136"/>
      <c r="L118" s="137" t="s">
        <v>165</v>
      </c>
      <c r="O118" s="12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</row>
    <row r="119" spans="1:104" x14ac:dyDescent="0.2">
      <c r="A119" s="121">
        <v>19</v>
      </c>
      <c r="B119" s="122" t="s">
        <v>166</v>
      </c>
      <c r="C119" s="123" t="s">
        <v>167</v>
      </c>
      <c r="D119" s="124" t="s">
        <v>168</v>
      </c>
      <c r="E119" s="125">
        <v>999</v>
      </c>
      <c r="F119" s="126"/>
      <c r="G119" s="127">
        <f>E119*F119</f>
        <v>0</v>
      </c>
      <c r="H119" s="128">
        <v>6.0000000000002301E-2</v>
      </c>
      <c r="I119" s="129">
        <f>E119*H119</f>
        <v>59.9400000000023</v>
      </c>
      <c r="J119" s="128"/>
      <c r="K119" s="129">
        <f>E119*J119</f>
        <v>0</v>
      </c>
      <c r="O119" s="120"/>
      <c r="Z119" s="130"/>
      <c r="AA119" s="130">
        <v>3</v>
      </c>
      <c r="AB119" s="130">
        <v>1</v>
      </c>
      <c r="AC119" s="130">
        <v>59217421</v>
      </c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CA119" s="130">
        <v>3</v>
      </c>
      <c r="CB119" s="130">
        <v>1</v>
      </c>
      <c r="CZ119" s="82">
        <v>1</v>
      </c>
    </row>
    <row r="120" spans="1:104" x14ac:dyDescent="0.2">
      <c r="A120" s="131"/>
      <c r="B120" s="132"/>
      <c r="C120" s="138" t="s">
        <v>169</v>
      </c>
      <c r="D120" s="139"/>
      <c r="E120" s="140">
        <v>465</v>
      </c>
      <c r="F120" s="141"/>
      <c r="G120" s="142"/>
      <c r="H120" s="143"/>
      <c r="I120" s="136"/>
      <c r="J120" s="144"/>
      <c r="K120" s="136"/>
      <c r="M120" s="145" t="s">
        <v>169</v>
      </c>
      <c r="O120" s="12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46" t="str">
        <f>C119</f>
        <v>Obrubník chodníkový ABO 14-10 1000/100/250</v>
      </c>
      <c r="BE120" s="130"/>
      <c r="BF120" s="130"/>
      <c r="BG120" s="130"/>
      <c r="BH120" s="130"/>
      <c r="BI120" s="130"/>
      <c r="BJ120" s="130"/>
      <c r="BK120" s="130"/>
    </row>
    <row r="121" spans="1:104" x14ac:dyDescent="0.2">
      <c r="A121" s="131"/>
      <c r="B121" s="132"/>
      <c r="C121" s="138" t="s">
        <v>170</v>
      </c>
      <c r="D121" s="139"/>
      <c r="E121" s="140">
        <v>170</v>
      </c>
      <c r="F121" s="141"/>
      <c r="G121" s="142"/>
      <c r="H121" s="143"/>
      <c r="I121" s="136"/>
      <c r="J121" s="144"/>
      <c r="K121" s="136"/>
      <c r="M121" s="145" t="s">
        <v>170</v>
      </c>
      <c r="O121" s="12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46" t="str">
        <f>C120</f>
        <v>Úsek č. 1:465</v>
      </c>
      <c r="BE121" s="130"/>
      <c r="BF121" s="130"/>
      <c r="BG121" s="130"/>
      <c r="BH121" s="130"/>
      <c r="BI121" s="130"/>
      <c r="BJ121" s="130"/>
      <c r="BK121" s="130"/>
    </row>
    <row r="122" spans="1:104" x14ac:dyDescent="0.2">
      <c r="A122" s="131"/>
      <c r="B122" s="132"/>
      <c r="C122" s="138" t="s">
        <v>171</v>
      </c>
      <c r="D122" s="139"/>
      <c r="E122" s="140">
        <v>181</v>
      </c>
      <c r="F122" s="141"/>
      <c r="G122" s="142"/>
      <c r="H122" s="143"/>
      <c r="I122" s="136"/>
      <c r="J122" s="144"/>
      <c r="K122" s="136"/>
      <c r="M122" s="145" t="s">
        <v>171</v>
      </c>
      <c r="O122" s="12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46" t="str">
        <f>C121</f>
        <v>Úsek č. 2:170</v>
      </c>
      <c r="BE122" s="130"/>
      <c r="BF122" s="130"/>
      <c r="BG122" s="130"/>
      <c r="BH122" s="130"/>
      <c r="BI122" s="130"/>
      <c r="BJ122" s="130"/>
      <c r="BK122" s="130"/>
    </row>
    <row r="123" spans="1:104" x14ac:dyDescent="0.2">
      <c r="A123" s="131"/>
      <c r="B123" s="132"/>
      <c r="C123" s="138" t="s">
        <v>172</v>
      </c>
      <c r="D123" s="139"/>
      <c r="E123" s="140">
        <v>183</v>
      </c>
      <c r="F123" s="141"/>
      <c r="G123" s="142"/>
      <c r="H123" s="143"/>
      <c r="I123" s="136"/>
      <c r="J123" s="144"/>
      <c r="K123" s="136"/>
      <c r="M123" s="145" t="s">
        <v>172</v>
      </c>
      <c r="O123" s="12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46" t="str">
        <f>C122</f>
        <v>Úsek č. 3:181</v>
      </c>
      <c r="BE123" s="130"/>
      <c r="BF123" s="130"/>
      <c r="BG123" s="130"/>
      <c r="BH123" s="130"/>
      <c r="BI123" s="130"/>
      <c r="BJ123" s="130"/>
      <c r="BK123" s="130"/>
    </row>
    <row r="124" spans="1:104" x14ac:dyDescent="0.2">
      <c r="A124" s="121">
        <v>20</v>
      </c>
      <c r="B124" s="122" t="s">
        <v>173</v>
      </c>
      <c r="C124" s="123" t="s">
        <v>174</v>
      </c>
      <c r="D124" s="124" t="s">
        <v>168</v>
      </c>
      <c r="E124" s="125">
        <v>16</v>
      </c>
      <c r="F124" s="126"/>
      <c r="G124" s="127">
        <f>E124*F124</f>
        <v>0</v>
      </c>
      <c r="H124" s="128">
        <v>4.8299999999983398E-2</v>
      </c>
      <c r="I124" s="129">
        <f>E124*H124</f>
        <v>0.77279999999973437</v>
      </c>
      <c r="J124" s="128"/>
      <c r="K124" s="129">
        <f>E124*J124</f>
        <v>0</v>
      </c>
      <c r="O124" s="120"/>
      <c r="Z124" s="130"/>
      <c r="AA124" s="130">
        <v>3</v>
      </c>
      <c r="AB124" s="130">
        <v>1</v>
      </c>
      <c r="AC124" s="130">
        <v>59217476</v>
      </c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CA124" s="130">
        <v>3</v>
      </c>
      <c r="CB124" s="130">
        <v>1</v>
      </c>
      <c r="CZ124" s="82">
        <v>1</v>
      </c>
    </row>
    <row r="125" spans="1:104" x14ac:dyDescent="0.2">
      <c r="A125" s="131"/>
      <c r="B125" s="132"/>
      <c r="C125" s="138" t="s">
        <v>175</v>
      </c>
      <c r="D125" s="139"/>
      <c r="E125" s="140">
        <v>12</v>
      </c>
      <c r="F125" s="141"/>
      <c r="G125" s="142"/>
      <c r="H125" s="143"/>
      <c r="I125" s="136"/>
      <c r="J125" s="144"/>
      <c r="K125" s="136"/>
      <c r="M125" s="145" t="s">
        <v>175</v>
      </c>
      <c r="O125" s="12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46" t="str">
        <f>C124</f>
        <v>Obrubník silniční nájezdový 1000/150/150 šedý</v>
      </c>
      <c r="BE125" s="130"/>
      <c r="BF125" s="130"/>
      <c r="BG125" s="130"/>
      <c r="BH125" s="130"/>
      <c r="BI125" s="130"/>
      <c r="BJ125" s="130"/>
      <c r="BK125" s="130"/>
    </row>
    <row r="126" spans="1:104" x14ac:dyDescent="0.2">
      <c r="A126" s="131"/>
      <c r="B126" s="132"/>
      <c r="C126" s="138" t="s">
        <v>176</v>
      </c>
      <c r="D126" s="139"/>
      <c r="E126" s="140">
        <v>0</v>
      </c>
      <c r="F126" s="141"/>
      <c r="G126" s="142"/>
      <c r="H126" s="143"/>
      <c r="I126" s="136"/>
      <c r="J126" s="144"/>
      <c r="K126" s="136"/>
      <c r="M126" s="145" t="s">
        <v>176</v>
      </c>
      <c r="O126" s="12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46" t="str">
        <f>C125</f>
        <v>úsek č. 1:12</v>
      </c>
      <c r="BE126" s="130"/>
      <c r="BF126" s="130"/>
      <c r="BG126" s="130"/>
      <c r="BH126" s="130"/>
      <c r="BI126" s="130"/>
      <c r="BJ126" s="130"/>
      <c r="BK126" s="130"/>
    </row>
    <row r="127" spans="1:104" x14ac:dyDescent="0.2">
      <c r="A127" s="131"/>
      <c r="B127" s="132"/>
      <c r="C127" s="138" t="s">
        <v>177</v>
      </c>
      <c r="D127" s="139"/>
      <c r="E127" s="140">
        <v>2</v>
      </c>
      <c r="F127" s="141"/>
      <c r="G127" s="142"/>
      <c r="H127" s="143"/>
      <c r="I127" s="136"/>
      <c r="J127" s="144"/>
      <c r="K127" s="136"/>
      <c r="M127" s="145" t="s">
        <v>177</v>
      </c>
      <c r="O127" s="12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46" t="str">
        <f>C126</f>
        <v>úsek č. 2:0</v>
      </c>
      <c r="BE127" s="130"/>
      <c r="BF127" s="130"/>
      <c r="BG127" s="130"/>
      <c r="BH127" s="130"/>
      <c r="BI127" s="130"/>
      <c r="BJ127" s="130"/>
      <c r="BK127" s="130"/>
    </row>
    <row r="128" spans="1:104" x14ac:dyDescent="0.2">
      <c r="A128" s="131"/>
      <c r="B128" s="132"/>
      <c r="C128" s="138" t="s">
        <v>178</v>
      </c>
      <c r="D128" s="139"/>
      <c r="E128" s="140">
        <v>2</v>
      </c>
      <c r="F128" s="141"/>
      <c r="G128" s="142"/>
      <c r="H128" s="143"/>
      <c r="I128" s="136"/>
      <c r="J128" s="144"/>
      <c r="K128" s="136"/>
      <c r="M128" s="145" t="s">
        <v>178</v>
      </c>
      <c r="O128" s="12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46" t="str">
        <f>C127</f>
        <v>úsek č. 3:2</v>
      </c>
      <c r="BE128" s="130"/>
      <c r="BF128" s="130"/>
      <c r="BG128" s="130"/>
      <c r="BH128" s="130"/>
      <c r="BI128" s="130"/>
      <c r="BJ128" s="130"/>
      <c r="BK128" s="130"/>
    </row>
    <row r="129" spans="1:104" x14ac:dyDescent="0.2">
      <c r="A129" s="121">
        <v>21</v>
      </c>
      <c r="B129" s="122" t="s">
        <v>179</v>
      </c>
      <c r="C129" s="123" t="s">
        <v>180</v>
      </c>
      <c r="D129" s="124" t="s">
        <v>168</v>
      </c>
      <c r="E129" s="125">
        <v>5</v>
      </c>
      <c r="F129" s="126"/>
      <c r="G129" s="127">
        <f>E129*F129</f>
        <v>0</v>
      </c>
      <c r="H129" s="128">
        <v>6.7000000000007304E-2</v>
      </c>
      <c r="I129" s="129">
        <f>E129*H129</f>
        <v>0.33500000000003649</v>
      </c>
      <c r="J129" s="128"/>
      <c r="K129" s="129">
        <f>E129*J129</f>
        <v>0</v>
      </c>
      <c r="O129" s="120"/>
      <c r="Z129" s="130"/>
      <c r="AA129" s="130">
        <v>3</v>
      </c>
      <c r="AB129" s="130">
        <v>1</v>
      </c>
      <c r="AC129" s="130">
        <v>59217480</v>
      </c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CA129" s="130">
        <v>3</v>
      </c>
      <c r="CB129" s="130">
        <v>1</v>
      </c>
      <c r="CZ129" s="82">
        <v>1</v>
      </c>
    </row>
    <row r="130" spans="1:104" x14ac:dyDescent="0.2">
      <c r="A130" s="131"/>
      <c r="B130" s="132"/>
      <c r="C130" s="138" t="s">
        <v>181</v>
      </c>
      <c r="D130" s="139"/>
      <c r="E130" s="140">
        <v>3</v>
      </c>
      <c r="F130" s="141"/>
      <c r="G130" s="142"/>
      <c r="H130" s="143"/>
      <c r="I130" s="136"/>
      <c r="J130" s="144"/>
      <c r="K130" s="136"/>
      <c r="M130" s="145" t="s">
        <v>181</v>
      </c>
      <c r="O130" s="12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46" t="str">
        <f>C129</f>
        <v>Obrubník silniční přechodový L 1000/150/150-250</v>
      </c>
      <c r="BE130" s="130"/>
      <c r="BF130" s="130"/>
      <c r="BG130" s="130"/>
      <c r="BH130" s="130"/>
      <c r="BI130" s="130"/>
      <c r="BJ130" s="130"/>
      <c r="BK130" s="130"/>
    </row>
    <row r="131" spans="1:104" x14ac:dyDescent="0.2">
      <c r="A131" s="131"/>
      <c r="B131" s="132"/>
      <c r="C131" s="138" t="s">
        <v>176</v>
      </c>
      <c r="D131" s="139"/>
      <c r="E131" s="140">
        <v>0</v>
      </c>
      <c r="F131" s="141"/>
      <c r="G131" s="142"/>
      <c r="H131" s="143"/>
      <c r="I131" s="136"/>
      <c r="J131" s="144"/>
      <c r="K131" s="136"/>
      <c r="M131" s="145" t="s">
        <v>176</v>
      </c>
      <c r="O131" s="12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46" t="str">
        <f>C130</f>
        <v>úsek č. 1:3</v>
      </c>
      <c r="BE131" s="130"/>
      <c r="BF131" s="130"/>
      <c r="BG131" s="130"/>
      <c r="BH131" s="130"/>
      <c r="BI131" s="130"/>
      <c r="BJ131" s="130"/>
      <c r="BK131" s="130"/>
    </row>
    <row r="132" spans="1:104" x14ac:dyDescent="0.2">
      <c r="A132" s="131"/>
      <c r="B132" s="132"/>
      <c r="C132" s="138" t="s">
        <v>182</v>
      </c>
      <c r="D132" s="139"/>
      <c r="E132" s="140">
        <v>1</v>
      </c>
      <c r="F132" s="141"/>
      <c r="G132" s="142"/>
      <c r="H132" s="143"/>
      <c r="I132" s="136"/>
      <c r="J132" s="144"/>
      <c r="K132" s="136"/>
      <c r="M132" s="145" t="s">
        <v>182</v>
      </c>
      <c r="O132" s="12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46" t="str">
        <f>C131</f>
        <v>úsek č. 2:0</v>
      </c>
      <c r="BE132" s="130"/>
      <c r="BF132" s="130"/>
      <c r="BG132" s="130"/>
      <c r="BH132" s="130"/>
      <c r="BI132" s="130"/>
      <c r="BJ132" s="130"/>
      <c r="BK132" s="130"/>
    </row>
    <row r="133" spans="1:104" x14ac:dyDescent="0.2">
      <c r="A133" s="131"/>
      <c r="B133" s="132"/>
      <c r="C133" s="138" t="s">
        <v>183</v>
      </c>
      <c r="D133" s="139"/>
      <c r="E133" s="140">
        <v>1</v>
      </c>
      <c r="F133" s="141"/>
      <c r="G133" s="142"/>
      <c r="H133" s="143"/>
      <c r="I133" s="136"/>
      <c r="J133" s="144"/>
      <c r="K133" s="136"/>
      <c r="M133" s="145" t="s">
        <v>183</v>
      </c>
      <c r="O133" s="12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46" t="str">
        <f>C132</f>
        <v>úsek č. 3:1</v>
      </c>
      <c r="BE133" s="130"/>
      <c r="BF133" s="130"/>
      <c r="BG133" s="130"/>
      <c r="BH133" s="130"/>
      <c r="BI133" s="130"/>
      <c r="BJ133" s="130"/>
      <c r="BK133" s="130"/>
    </row>
    <row r="134" spans="1:104" x14ac:dyDescent="0.2">
      <c r="A134" s="121">
        <v>22</v>
      </c>
      <c r="B134" s="122" t="s">
        <v>184</v>
      </c>
      <c r="C134" s="123" t="s">
        <v>185</v>
      </c>
      <c r="D134" s="124" t="s">
        <v>168</v>
      </c>
      <c r="E134" s="125">
        <v>5</v>
      </c>
      <c r="F134" s="126"/>
      <c r="G134" s="127">
        <f>E134*F134</f>
        <v>0</v>
      </c>
      <c r="H134" s="128">
        <v>6.7000000000007304E-2</v>
      </c>
      <c r="I134" s="129">
        <f>E134*H134</f>
        <v>0.33500000000003649</v>
      </c>
      <c r="J134" s="128"/>
      <c r="K134" s="129">
        <f>E134*J134</f>
        <v>0</v>
      </c>
      <c r="O134" s="120"/>
      <c r="Z134" s="130"/>
      <c r="AA134" s="130">
        <v>3</v>
      </c>
      <c r="AB134" s="130">
        <v>1</v>
      </c>
      <c r="AC134" s="130">
        <v>59217481</v>
      </c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CA134" s="130">
        <v>3</v>
      </c>
      <c r="CB134" s="130">
        <v>1</v>
      </c>
      <c r="CZ134" s="82">
        <v>1</v>
      </c>
    </row>
    <row r="135" spans="1:104" x14ac:dyDescent="0.2">
      <c r="A135" s="131"/>
      <c r="B135" s="132"/>
      <c r="C135" s="138" t="s">
        <v>181</v>
      </c>
      <c r="D135" s="139"/>
      <c r="E135" s="140">
        <v>3</v>
      </c>
      <c r="F135" s="141"/>
      <c r="G135" s="142"/>
      <c r="H135" s="143"/>
      <c r="I135" s="136"/>
      <c r="J135" s="144"/>
      <c r="K135" s="136"/>
      <c r="M135" s="145" t="s">
        <v>181</v>
      </c>
      <c r="O135" s="12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46" t="str">
        <f>C134</f>
        <v>Obrubník silniční přechodový P 1000/150/150-250</v>
      </c>
      <c r="BE135" s="130"/>
      <c r="BF135" s="130"/>
      <c r="BG135" s="130"/>
      <c r="BH135" s="130"/>
      <c r="BI135" s="130"/>
      <c r="BJ135" s="130"/>
      <c r="BK135" s="130"/>
    </row>
    <row r="136" spans="1:104" x14ac:dyDescent="0.2">
      <c r="A136" s="131"/>
      <c r="B136" s="132"/>
      <c r="C136" s="138" t="s">
        <v>176</v>
      </c>
      <c r="D136" s="139"/>
      <c r="E136" s="140">
        <v>0</v>
      </c>
      <c r="F136" s="141"/>
      <c r="G136" s="142"/>
      <c r="H136" s="143"/>
      <c r="I136" s="136"/>
      <c r="J136" s="144"/>
      <c r="K136" s="136"/>
      <c r="M136" s="145" t="s">
        <v>176</v>
      </c>
      <c r="O136" s="12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46" t="str">
        <f>C135</f>
        <v>úsek č. 1:3</v>
      </c>
      <c r="BE136" s="130"/>
      <c r="BF136" s="130"/>
      <c r="BG136" s="130"/>
      <c r="BH136" s="130"/>
      <c r="BI136" s="130"/>
      <c r="BJ136" s="130"/>
      <c r="BK136" s="130"/>
    </row>
    <row r="137" spans="1:104" x14ac:dyDescent="0.2">
      <c r="A137" s="131"/>
      <c r="B137" s="132"/>
      <c r="C137" s="138" t="s">
        <v>182</v>
      </c>
      <c r="D137" s="139"/>
      <c r="E137" s="140">
        <v>1</v>
      </c>
      <c r="F137" s="141"/>
      <c r="G137" s="142"/>
      <c r="H137" s="143"/>
      <c r="I137" s="136"/>
      <c r="J137" s="144"/>
      <c r="K137" s="136"/>
      <c r="M137" s="145" t="s">
        <v>182</v>
      </c>
      <c r="O137" s="12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46" t="str">
        <f>C136</f>
        <v>úsek č. 2:0</v>
      </c>
      <c r="BE137" s="130"/>
      <c r="BF137" s="130"/>
      <c r="BG137" s="130"/>
      <c r="BH137" s="130"/>
      <c r="BI137" s="130"/>
      <c r="BJ137" s="130"/>
      <c r="BK137" s="130"/>
    </row>
    <row r="138" spans="1:104" x14ac:dyDescent="0.2">
      <c r="A138" s="131"/>
      <c r="B138" s="132"/>
      <c r="C138" s="138" t="s">
        <v>183</v>
      </c>
      <c r="D138" s="139"/>
      <c r="E138" s="140">
        <v>1</v>
      </c>
      <c r="F138" s="141"/>
      <c r="G138" s="142"/>
      <c r="H138" s="143"/>
      <c r="I138" s="136"/>
      <c r="J138" s="144"/>
      <c r="K138" s="136"/>
      <c r="M138" s="145" t="s">
        <v>183</v>
      </c>
      <c r="O138" s="12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46" t="str">
        <f>C137</f>
        <v>úsek č. 3:1</v>
      </c>
      <c r="BE138" s="130"/>
      <c r="BF138" s="130"/>
      <c r="BG138" s="130"/>
      <c r="BH138" s="130"/>
      <c r="BI138" s="130"/>
      <c r="BJ138" s="130"/>
      <c r="BK138" s="130"/>
    </row>
    <row r="139" spans="1:104" ht="22.5" x14ac:dyDescent="0.2">
      <c r="A139" s="121">
        <v>23</v>
      </c>
      <c r="B139" s="122" t="s">
        <v>186</v>
      </c>
      <c r="C139" s="123" t="s">
        <v>187</v>
      </c>
      <c r="D139" s="124" t="s">
        <v>35</v>
      </c>
      <c r="E139" s="125">
        <v>1054.4110000000001</v>
      </c>
      <c r="F139" s="126"/>
      <c r="G139" s="127">
        <f>E139*F139</f>
        <v>0</v>
      </c>
      <c r="H139" s="128">
        <v>0.13100000000008499</v>
      </c>
      <c r="I139" s="129">
        <f>E139*H139</f>
        <v>138.12784100008963</v>
      </c>
      <c r="J139" s="128"/>
      <c r="K139" s="129">
        <f>E139*J139</f>
        <v>0</v>
      </c>
      <c r="O139" s="120"/>
      <c r="Z139" s="130"/>
      <c r="AA139" s="130">
        <v>3</v>
      </c>
      <c r="AB139" s="130">
        <v>1</v>
      </c>
      <c r="AC139" s="130">
        <v>59245263</v>
      </c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CA139" s="130">
        <v>3</v>
      </c>
      <c r="CB139" s="130">
        <v>1</v>
      </c>
      <c r="CZ139" s="82">
        <v>1</v>
      </c>
    </row>
    <row r="140" spans="1:104" x14ac:dyDescent="0.2">
      <c r="A140" s="131"/>
      <c r="B140" s="132"/>
      <c r="C140" s="133" t="s">
        <v>188</v>
      </c>
      <c r="D140" s="134"/>
      <c r="E140" s="134"/>
      <c r="F140" s="134"/>
      <c r="G140" s="135"/>
      <c r="I140" s="136"/>
      <c r="K140" s="136"/>
      <c r="L140" s="137" t="s">
        <v>188</v>
      </c>
      <c r="O140" s="12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</row>
    <row r="141" spans="1:104" x14ac:dyDescent="0.2">
      <c r="A141" s="131"/>
      <c r="B141" s="132"/>
      <c r="C141" s="138" t="s">
        <v>189</v>
      </c>
      <c r="D141" s="139"/>
      <c r="E141" s="140">
        <v>430.64299999999997</v>
      </c>
      <c r="F141" s="141"/>
      <c r="G141" s="142"/>
      <c r="H141" s="143"/>
      <c r="I141" s="136"/>
      <c r="J141" s="144"/>
      <c r="K141" s="136"/>
      <c r="M141" s="145" t="s">
        <v>189</v>
      </c>
      <c r="O141" s="12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46" t="str">
        <f>C140</f>
        <v>betonová dlažba šedá - přírodní 20x20x6 cm</v>
      </c>
      <c r="BE141" s="130"/>
      <c r="BF141" s="130"/>
      <c r="BG141" s="130"/>
      <c r="BH141" s="130"/>
      <c r="BI141" s="130"/>
      <c r="BJ141" s="130"/>
      <c r="BK141" s="130"/>
    </row>
    <row r="142" spans="1:104" x14ac:dyDescent="0.2">
      <c r="A142" s="131"/>
      <c r="B142" s="132"/>
      <c r="C142" s="138" t="s">
        <v>190</v>
      </c>
      <c r="D142" s="139"/>
      <c r="E142" s="140">
        <v>303.23200000000003</v>
      </c>
      <c r="F142" s="141"/>
      <c r="G142" s="142"/>
      <c r="H142" s="143"/>
      <c r="I142" s="136"/>
      <c r="J142" s="144"/>
      <c r="K142" s="136"/>
      <c r="M142" s="145" t="s">
        <v>190</v>
      </c>
      <c r="O142" s="12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46" t="str">
        <f>C141</f>
        <v>Úsek č.1 - dlažba 200x200x60, šedá s fazetami:418,1*1,03</v>
      </c>
      <c r="BE142" s="130"/>
      <c r="BF142" s="130"/>
      <c r="BG142" s="130"/>
      <c r="BH142" s="130"/>
      <c r="BI142" s="130"/>
      <c r="BJ142" s="130"/>
      <c r="BK142" s="130"/>
    </row>
    <row r="143" spans="1:104" x14ac:dyDescent="0.2">
      <c r="A143" s="131"/>
      <c r="B143" s="132"/>
      <c r="C143" s="138" t="s">
        <v>191</v>
      </c>
      <c r="D143" s="139"/>
      <c r="E143" s="140">
        <v>158.15649999999999</v>
      </c>
      <c r="F143" s="141"/>
      <c r="G143" s="142"/>
      <c r="H143" s="143"/>
      <c r="I143" s="136"/>
      <c r="J143" s="144"/>
      <c r="K143" s="136"/>
      <c r="M143" s="145" t="s">
        <v>191</v>
      </c>
      <c r="O143" s="12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46" t="str">
        <f>C142</f>
        <v>Úsek č.2 - dlažba 200x200x60, šedá s fazetami:294,4*1,03</v>
      </c>
      <c r="BE143" s="130"/>
      <c r="BF143" s="130"/>
      <c r="BG143" s="130"/>
      <c r="BH143" s="130"/>
      <c r="BI143" s="130"/>
      <c r="BJ143" s="130"/>
      <c r="BK143" s="130"/>
    </row>
    <row r="144" spans="1:104" x14ac:dyDescent="0.2">
      <c r="A144" s="131"/>
      <c r="B144" s="132"/>
      <c r="C144" s="138" t="s">
        <v>192</v>
      </c>
      <c r="D144" s="139"/>
      <c r="E144" s="140">
        <v>162.37950000000001</v>
      </c>
      <c r="F144" s="141"/>
      <c r="G144" s="142"/>
      <c r="H144" s="143"/>
      <c r="I144" s="136"/>
      <c r="J144" s="144"/>
      <c r="K144" s="136"/>
      <c r="M144" s="145" t="s">
        <v>192</v>
      </c>
      <c r="O144" s="12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46" t="str">
        <f>C143</f>
        <v>Úsek č.3 - dlažba 200x200x60, šedá s fazetami:153,55*1,03</v>
      </c>
      <c r="BE144" s="130"/>
      <c r="BF144" s="130"/>
      <c r="BG144" s="130"/>
      <c r="BH144" s="130"/>
      <c r="BI144" s="130"/>
      <c r="BJ144" s="130"/>
      <c r="BK144" s="130"/>
    </row>
    <row r="145" spans="1:104" ht="22.5" x14ac:dyDescent="0.2">
      <c r="A145" s="121">
        <v>24</v>
      </c>
      <c r="B145" s="122" t="s">
        <v>193</v>
      </c>
      <c r="C145" s="123" t="s">
        <v>194</v>
      </c>
      <c r="D145" s="124" t="s">
        <v>35</v>
      </c>
      <c r="E145" s="125">
        <v>6.6139999999999999</v>
      </c>
      <c r="F145" s="126"/>
      <c r="G145" s="127">
        <f>E145*F145</f>
        <v>0</v>
      </c>
      <c r="H145" s="128">
        <v>0.13100000000008499</v>
      </c>
      <c r="I145" s="129">
        <f>E145*H145</f>
        <v>0.86643400000056214</v>
      </c>
      <c r="J145" s="128"/>
      <c r="K145" s="129">
        <f>E145*J145</f>
        <v>0</v>
      </c>
      <c r="O145" s="120"/>
      <c r="Z145" s="130"/>
      <c r="AA145" s="130">
        <v>3</v>
      </c>
      <c r="AB145" s="130">
        <v>1</v>
      </c>
      <c r="AC145" s="130">
        <v>59245267</v>
      </c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CA145" s="130">
        <v>3</v>
      </c>
      <c r="CB145" s="130">
        <v>1</v>
      </c>
      <c r="CZ145" s="82">
        <v>1</v>
      </c>
    </row>
    <row r="146" spans="1:104" x14ac:dyDescent="0.2">
      <c r="A146" s="131"/>
      <c r="B146" s="132"/>
      <c r="C146" s="138" t="s">
        <v>195</v>
      </c>
      <c r="D146" s="139"/>
      <c r="E146" s="140">
        <v>5.1840000000000002</v>
      </c>
      <c r="F146" s="141"/>
      <c r="G146" s="142"/>
      <c r="H146" s="143"/>
      <c r="I146" s="136"/>
      <c r="J146" s="144"/>
      <c r="K146" s="136"/>
      <c r="M146" s="145" t="s">
        <v>195</v>
      </c>
      <c r="O146" s="12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46" t="str">
        <f>C145</f>
        <v>Dlažba betonová červená pro nevidomé 20x10x6 -náklepová</v>
      </c>
      <c r="BE146" s="130"/>
      <c r="BF146" s="130"/>
      <c r="BG146" s="130"/>
      <c r="BH146" s="130"/>
      <c r="BI146" s="130"/>
      <c r="BJ146" s="130"/>
      <c r="BK146" s="130"/>
    </row>
    <row r="147" spans="1:104" x14ac:dyDescent="0.2">
      <c r="A147" s="131"/>
      <c r="B147" s="132"/>
      <c r="C147" s="138" t="s">
        <v>144</v>
      </c>
      <c r="D147" s="139"/>
      <c r="E147" s="140">
        <v>0</v>
      </c>
      <c r="F147" s="141"/>
      <c r="G147" s="142"/>
      <c r="H147" s="143"/>
      <c r="I147" s="136"/>
      <c r="J147" s="144"/>
      <c r="K147" s="136"/>
      <c r="M147" s="145" t="s">
        <v>144</v>
      </c>
      <c r="O147" s="12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46" t="str">
        <f>C146</f>
        <v>Úsek č.1 - dlažba náklepová 200x100x60, červená:4,8*1,08</v>
      </c>
      <c r="BE147" s="130"/>
      <c r="BF147" s="130"/>
      <c r="BG147" s="130"/>
      <c r="BH147" s="130"/>
      <c r="BI147" s="130"/>
      <c r="BJ147" s="130"/>
      <c r="BK147" s="130"/>
    </row>
    <row r="148" spans="1:104" x14ac:dyDescent="0.2">
      <c r="A148" s="131"/>
      <c r="B148" s="132"/>
      <c r="C148" s="138" t="s">
        <v>196</v>
      </c>
      <c r="D148" s="139"/>
      <c r="E148" s="140">
        <v>0.71499999999999997</v>
      </c>
      <c r="F148" s="141"/>
      <c r="G148" s="142"/>
      <c r="H148" s="143"/>
      <c r="I148" s="136"/>
      <c r="J148" s="144"/>
      <c r="K148" s="136"/>
      <c r="M148" s="145" t="s">
        <v>196</v>
      </c>
      <c r="O148" s="12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46" t="str">
        <f>C147</f>
        <v>Úsek č.2 - dlažba náklepová 200x100x60, červená:0</v>
      </c>
      <c r="BE148" s="130"/>
      <c r="BF148" s="130"/>
      <c r="BG148" s="130"/>
      <c r="BH148" s="130"/>
      <c r="BI148" s="130"/>
      <c r="BJ148" s="130"/>
      <c r="BK148" s="130"/>
    </row>
    <row r="149" spans="1:104" x14ac:dyDescent="0.2">
      <c r="A149" s="131"/>
      <c r="B149" s="132"/>
      <c r="C149" s="138" t="s">
        <v>197</v>
      </c>
      <c r="D149" s="139"/>
      <c r="E149" s="140">
        <v>0.71499999999999997</v>
      </c>
      <c r="F149" s="141"/>
      <c r="G149" s="142"/>
      <c r="H149" s="143"/>
      <c r="I149" s="136"/>
      <c r="J149" s="144"/>
      <c r="K149" s="136"/>
      <c r="M149" s="145" t="s">
        <v>197</v>
      </c>
      <c r="O149" s="12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46" t="str">
        <f>C148</f>
        <v>Úsek č.3 - dlažba náklepová 200x100x60, červená:0,65*1,1</v>
      </c>
      <c r="BE149" s="130"/>
      <c r="BF149" s="130"/>
      <c r="BG149" s="130"/>
      <c r="BH149" s="130"/>
      <c r="BI149" s="130"/>
      <c r="BJ149" s="130"/>
      <c r="BK149" s="130"/>
    </row>
    <row r="150" spans="1:104" x14ac:dyDescent="0.2">
      <c r="A150" s="147" t="s">
        <v>36</v>
      </c>
      <c r="B150" s="148" t="s">
        <v>128</v>
      </c>
      <c r="C150" s="149" t="s">
        <v>129</v>
      </c>
      <c r="D150" s="150"/>
      <c r="E150" s="151"/>
      <c r="F150" s="151"/>
      <c r="G150" s="152">
        <f>SUM(G88:G149)</f>
        <v>0</v>
      </c>
      <c r="H150" s="153"/>
      <c r="I150" s="154">
        <f>SUM(I88:I149)</f>
        <v>425.92807500016067</v>
      </c>
      <c r="J150" s="155"/>
      <c r="K150" s="154">
        <f>SUM(K88:K149)</f>
        <v>0</v>
      </c>
      <c r="O150" s="120"/>
      <c r="X150" s="156">
        <f>K150</f>
        <v>0</v>
      </c>
      <c r="Y150" s="156">
        <f>I150</f>
        <v>425.92807500016067</v>
      </c>
      <c r="Z150" s="157">
        <f>G150</f>
        <v>0</v>
      </c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58"/>
      <c r="BB150" s="158"/>
      <c r="BC150" s="158"/>
      <c r="BD150" s="158"/>
      <c r="BE150" s="158"/>
      <c r="BF150" s="158"/>
      <c r="BG150" s="130"/>
      <c r="BH150" s="130"/>
      <c r="BI150" s="130"/>
      <c r="BJ150" s="130"/>
      <c r="BK150" s="130"/>
    </row>
    <row r="151" spans="1:104" ht="14.25" customHeight="1" x14ac:dyDescent="0.2">
      <c r="A151" s="110" t="s">
        <v>32</v>
      </c>
      <c r="B151" s="111" t="s">
        <v>198</v>
      </c>
      <c r="C151" s="112" t="s">
        <v>199</v>
      </c>
      <c r="D151" s="113"/>
      <c r="E151" s="114"/>
      <c r="F151" s="114"/>
      <c r="G151" s="115"/>
      <c r="H151" s="116"/>
      <c r="I151" s="117"/>
      <c r="J151" s="118"/>
      <c r="K151" s="119"/>
      <c r="O151" s="120"/>
    </row>
    <row r="152" spans="1:104" x14ac:dyDescent="0.2">
      <c r="A152" s="121">
        <v>25</v>
      </c>
      <c r="B152" s="122" t="s">
        <v>200</v>
      </c>
      <c r="C152" s="123" t="s">
        <v>201</v>
      </c>
      <c r="D152" s="124" t="s">
        <v>35</v>
      </c>
      <c r="E152" s="125">
        <v>993.65</v>
      </c>
      <c r="F152" s="126"/>
      <c r="G152" s="127">
        <f>E152*F152</f>
        <v>0</v>
      </c>
      <c r="H152" s="128">
        <v>0</v>
      </c>
      <c r="I152" s="129">
        <f>E152*H152</f>
        <v>0</v>
      </c>
      <c r="J152" s="128">
        <v>-0.13799999999991999</v>
      </c>
      <c r="K152" s="129">
        <f>E152*J152</f>
        <v>-137.12369999992049</v>
      </c>
      <c r="O152" s="120"/>
      <c r="Z152" s="130"/>
      <c r="AA152" s="130">
        <v>1</v>
      </c>
      <c r="AB152" s="130">
        <v>1</v>
      </c>
      <c r="AC152" s="130">
        <v>1</v>
      </c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CA152" s="130">
        <v>1</v>
      </c>
      <c r="CB152" s="130">
        <v>1</v>
      </c>
      <c r="CZ152" s="82">
        <v>1</v>
      </c>
    </row>
    <row r="153" spans="1:104" x14ac:dyDescent="0.2">
      <c r="A153" s="131"/>
      <c r="B153" s="132"/>
      <c r="C153" s="138" t="s">
        <v>202</v>
      </c>
      <c r="D153" s="139"/>
      <c r="E153" s="140">
        <v>385.2</v>
      </c>
      <c r="F153" s="141"/>
      <c r="G153" s="142"/>
      <c r="H153" s="143"/>
      <c r="I153" s="136"/>
      <c r="J153" s="144"/>
      <c r="K153" s="136"/>
      <c r="M153" s="145" t="s">
        <v>202</v>
      </c>
      <c r="O153" s="12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46" t="str">
        <f>C152</f>
        <v>Rozebrání dlažeb z betonových dlaždic na sucho</v>
      </c>
      <c r="BE153" s="130"/>
      <c r="BF153" s="130"/>
      <c r="BG153" s="130"/>
      <c r="BH153" s="130"/>
      <c r="BI153" s="130"/>
      <c r="BJ153" s="130"/>
      <c r="BK153" s="130"/>
    </row>
    <row r="154" spans="1:104" x14ac:dyDescent="0.2">
      <c r="A154" s="131"/>
      <c r="B154" s="132"/>
      <c r="C154" s="138" t="s">
        <v>203</v>
      </c>
      <c r="D154" s="139"/>
      <c r="E154" s="140">
        <v>296.89999999999998</v>
      </c>
      <c r="F154" s="141"/>
      <c r="G154" s="142"/>
      <c r="H154" s="143"/>
      <c r="I154" s="136"/>
      <c r="J154" s="144"/>
      <c r="K154" s="136"/>
      <c r="M154" s="145" t="s">
        <v>203</v>
      </c>
      <c r="O154" s="12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46" t="str">
        <f>C153</f>
        <v>úsek č.1 - dlažba bet. 300x300x50:385,2</v>
      </c>
      <c r="BE154" s="130"/>
      <c r="BF154" s="130"/>
      <c r="BG154" s="130"/>
      <c r="BH154" s="130"/>
      <c r="BI154" s="130"/>
      <c r="BJ154" s="130"/>
      <c r="BK154" s="130"/>
    </row>
    <row r="155" spans="1:104" x14ac:dyDescent="0.2">
      <c r="A155" s="131"/>
      <c r="B155" s="132"/>
      <c r="C155" s="138" t="s">
        <v>204</v>
      </c>
      <c r="D155" s="139"/>
      <c r="E155" s="140">
        <v>142.75</v>
      </c>
      <c r="F155" s="141"/>
      <c r="G155" s="142"/>
      <c r="H155" s="143"/>
      <c r="I155" s="136"/>
      <c r="J155" s="144"/>
      <c r="K155" s="136"/>
      <c r="M155" s="145" t="s">
        <v>204</v>
      </c>
      <c r="O155" s="12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46" t="str">
        <f>C154</f>
        <v>úsek č.2 - dlažba bet. 300x300x50:296,9</v>
      </c>
      <c r="BE155" s="130"/>
      <c r="BF155" s="130"/>
      <c r="BG155" s="130"/>
      <c r="BH155" s="130"/>
      <c r="BI155" s="130"/>
      <c r="BJ155" s="130"/>
      <c r="BK155" s="130"/>
    </row>
    <row r="156" spans="1:104" x14ac:dyDescent="0.2">
      <c r="A156" s="131"/>
      <c r="B156" s="132"/>
      <c r="C156" s="138" t="s">
        <v>205</v>
      </c>
      <c r="D156" s="139"/>
      <c r="E156" s="140">
        <v>168.8</v>
      </c>
      <c r="F156" s="141"/>
      <c r="G156" s="142"/>
      <c r="H156" s="143"/>
      <c r="I156" s="136"/>
      <c r="J156" s="144"/>
      <c r="K156" s="136"/>
      <c r="M156" s="145" t="s">
        <v>205</v>
      </c>
      <c r="O156" s="12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46" t="str">
        <f>C155</f>
        <v>úsek č.3 - dlažba bet. 300x300x50:142,75</v>
      </c>
      <c r="BE156" s="130"/>
      <c r="BF156" s="130"/>
      <c r="BG156" s="130"/>
      <c r="BH156" s="130"/>
      <c r="BI156" s="130"/>
      <c r="BJ156" s="130"/>
      <c r="BK156" s="130"/>
    </row>
    <row r="157" spans="1:104" x14ac:dyDescent="0.2">
      <c r="A157" s="121">
        <v>26</v>
      </c>
      <c r="B157" s="122" t="s">
        <v>206</v>
      </c>
      <c r="C157" s="123" t="s">
        <v>207</v>
      </c>
      <c r="D157" s="124" t="s">
        <v>35</v>
      </c>
      <c r="E157" s="125">
        <v>41.7</v>
      </c>
      <c r="F157" s="126"/>
      <c r="G157" s="127">
        <f>E157*F157</f>
        <v>0</v>
      </c>
      <c r="H157" s="128">
        <v>0</v>
      </c>
      <c r="I157" s="129">
        <f>E157*H157</f>
        <v>0</v>
      </c>
      <c r="J157" s="128">
        <v>-0.224999999999909</v>
      </c>
      <c r="K157" s="129">
        <f>E157*J157</f>
        <v>-9.382499999996206</v>
      </c>
      <c r="O157" s="120"/>
      <c r="Z157" s="130"/>
      <c r="AA157" s="130">
        <v>1</v>
      </c>
      <c r="AB157" s="130">
        <v>1</v>
      </c>
      <c r="AC157" s="130">
        <v>1</v>
      </c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CA157" s="130">
        <v>1</v>
      </c>
      <c r="CB157" s="130">
        <v>1</v>
      </c>
      <c r="CZ157" s="82">
        <v>1</v>
      </c>
    </row>
    <row r="158" spans="1:104" x14ac:dyDescent="0.2">
      <c r="A158" s="131"/>
      <c r="B158" s="132"/>
      <c r="C158" s="133"/>
      <c r="D158" s="134"/>
      <c r="E158" s="134"/>
      <c r="F158" s="134"/>
      <c r="G158" s="135"/>
      <c r="I158" s="136"/>
      <c r="K158" s="136"/>
      <c r="L158" s="137"/>
      <c r="O158" s="12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</row>
    <row r="159" spans="1:104" x14ac:dyDescent="0.2">
      <c r="A159" s="131"/>
      <c r="B159" s="132"/>
      <c r="C159" s="138" t="s">
        <v>208</v>
      </c>
      <c r="D159" s="139"/>
      <c r="E159" s="140">
        <v>36.200000000000003</v>
      </c>
      <c r="F159" s="141"/>
      <c r="G159" s="142"/>
      <c r="H159" s="143"/>
      <c r="I159" s="136"/>
      <c r="J159" s="144"/>
      <c r="K159" s="136"/>
      <c r="M159" s="145" t="s">
        <v>208</v>
      </c>
      <c r="O159" s="12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46">
        <f>C158</f>
        <v>0</v>
      </c>
      <c r="BE159" s="130"/>
      <c r="BF159" s="130"/>
      <c r="BG159" s="130"/>
      <c r="BH159" s="130"/>
      <c r="BI159" s="130"/>
      <c r="BJ159" s="130"/>
      <c r="BK159" s="130"/>
    </row>
    <row r="160" spans="1:104" x14ac:dyDescent="0.2">
      <c r="A160" s="131"/>
      <c r="B160" s="132"/>
      <c r="C160" s="138" t="s">
        <v>209</v>
      </c>
      <c r="D160" s="139"/>
      <c r="E160" s="140">
        <v>5.5</v>
      </c>
      <c r="F160" s="141"/>
      <c r="G160" s="142"/>
      <c r="H160" s="143"/>
      <c r="I160" s="136"/>
      <c r="J160" s="144"/>
      <c r="K160" s="136"/>
      <c r="M160" s="145" t="s">
        <v>209</v>
      </c>
      <c r="O160" s="12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46" t="str">
        <f>C159</f>
        <v>úsek č.1 - dlažba 10/10/6,10/20/6:36,2</v>
      </c>
      <c r="BE160" s="130"/>
      <c r="BF160" s="130"/>
      <c r="BG160" s="130"/>
      <c r="BH160" s="130"/>
      <c r="BI160" s="130"/>
      <c r="BJ160" s="130"/>
      <c r="BK160" s="130"/>
    </row>
    <row r="161" spans="1:104" x14ac:dyDescent="0.2">
      <c r="A161" s="131"/>
      <c r="B161" s="132"/>
      <c r="C161" s="138" t="s">
        <v>210</v>
      </c>
      <c r="D161" s="139"/>
      <c r="E161" s="140">
        <v>0</v>
      </c>
      <c r="F161" s="141"/>
      <c r="G161" s="142"/>
      <c r="H161" s="143"/>
      <c r="I161" s="136"/>
      <c r="J161" s="144"/>
      <c r="K161" s="136"/>
      <c r="M161" s="145" t="s">
        <v>210</v>
      </c>
      <c r="O161" s="12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46" t="str">
        <f>C160</f>
        <v>úsek č.2 - dlažba 10/10/6,10/20/6:5,5</v>
      </c>
      <c r="BE161" s="130"/>
      <c r="BF161" s="130"/>
      <c r="BG161" s="130"/>
      <c r="BH161" s="130"/>
      <c r="BI161" s="130"/>
      <c r="BJ161" s="130"/>
      <c r="BK161" s="130"/>
    </row>
    <row r="162" spans="1:104" x14ac:dyDescent="0.2">
      <c r="A162" s="131"/>
      <c r="B162" s="132"/>
      <c r="C162" s="138" t="s">
        <v>211</v>
      </c>
      <c r="D162" s="139"/>
      <c r="E162" s="140">
        <v>0</v>
      </c>
      <c r="F162" s="141"/>
      <c r="G162" s="142"/>
      <c r="H162" s="143"/>
      <c r="I162" s="136"/>
      <c r="J162" s="144"/>
      <c r="K162" s="136"/>
      <c r="M162" s="145" t="s">
        <v>211</v>
      </c>
      <c r="O162" s="12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46" t="str">
        <f>C161</f>
        <v>úsek č.3 - dlažba 10/10/6,10/20/6:0</v>
      </c>
      <c r="BE162" s="130"/>
      <c r="BF162" s="130"/>
      <c r="BG162" s="130"/>
      <c r="BH162" s="130"/>
      <c r="BI162" s="130"/>
      <c r="BJ162" s="130"/>
      <c r="BK162" s="130"/>
    </row>
    <row r="163" spans="1:104" x14ac:dyDescent="0.2">
      <c r="A163" s="121">
        <v>27</v>
      </c>
      <c r="B163" s="122" t="s">
        <v>212</v>
      </c>
      <c r="C163" s="123" t="s">
        <v>213</v>
      </c>
      <c r="D163" s="124" t="s">
        <v>35</v>
      </c>
      <c r="E163" s="125">
        <v>1035.3499999999999</v>
      </c>
      <c r="F163" s="126"/>
      <c r="G163" s="127">
        <f>E163*F163</f>
        <v>0</v>
      </c>
      <c r="H163" s="128">
        <v>0</v>
      </c>
      <c r="I163" s="129">
        <f>E163*H163</f>
        <v>0</v>
      </c>
      <c r="J163" s="128">
        <v>-0.32999999999992702</v>
      </c>
      <c r="K163" s="129">
        <f>E163*J163</f>
        <v>-341.66549999992441</v>
      </c>
      <c r="O163" s="120"/>
      <c r="Z163" s="130"/>
      <c r="AA163" s="130">
        <v>1</v>
      </c>
      <c r="AB163" s="130">
        <v>1</v>
      </c>
      <c r="AC163" s="130">
        <v>1</v>
      </c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CA163" s="130">
        <v>1</v>
      </c>
      <c r="CB163" s="130">
        <v>1</v>
      </c>
      <c r="CZ163" s="82">
        <v>1</v>
      </c>
    </row>
    <row r="164" spans="1:104" x14ac:dyDescent="0.2">
      <c r="A164" s="131"/>
      <c r="B164" s="132"/>
      <c r="C164" s="138" t="s">
        <v>214</v>
      </c>
      <c r="D164" s="139"/>
      <c r="E164" s="140">
        <v>421.4</v>
      </c>
      <c r="F164" s="141"/>
      <c r="G164" s="142"/>
      <c r="H164" s="143"/>
      <c r="I164" s="136"/>
      <c r="J164" s="144"/>
      <c r="K164" s="136"/>
      <c r="M164" s="145" t="s">
        <v>214</v>
      </c>
      <c r="O164" s="12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46" t="str">
        <f>C163</f>
        <v>Odstranění podkladu nad 50 m2,kam.drcené tl.15 cm</v>
      </c>
      <c r="BE164" s="130"/>
      <c r="BF164" s="130"/>
      <c r="BG164" s="130"/>
      <c r="BH164" s="130"/>
      <c r="BI164" s="130"/>
      <c r="BJ164" s="130"/>
      <c r="BK164" s="130"/>
    </row>
    <row r="165" spans="1:104" x14ac:dyDescent="0.2">
      <c r="A165" s="131"/>
      <c r="B165" s="132"/>
      <c r="C165" s="138" t="s">
        <v>215</v>
      </c>
      <c r="D165" s="139"/>
      <c r="E165" s="140">
        <v>302.39999999999998</v>
      </c>
      <c r="F165" s="141"/>
      <c r="G165" s="142"/>
      <c r="H165" s="143"/>
      <c r="I165" s="136"/>
      <c r="J165" s="144"/>
      <c r="K165" s="136"/>
      <c r="M165" s="145" t="s">
        <v>215</v>
      </c>
      <c r="O165" s="12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46" t="str">
        <f>C164</f>
        <v>úsek č. 1:385,2+36,2</v>
      </c>
      <c r="BE165" s="130"/>
      <c r="BF165" s="130"/>
      <c r="BG165" s="130"/>
      <c r="BH165" s="130"/>
      <c r="BI165" s="130"/>
      <c r="BJ165" s="130"/>
      <c r="BK165" s="130"/>
    </row>
    <row r="166" spans="1:104" x14ac:dyDescent="0.2">
      <c r="A166" s="131"/>
      <c r="B166" s="132"/>
      <c r="C166" s="138" t="s">
        <v>216</v>
      </c>
      <c r="D166" s="139"/>
      <c r="E166" s="140">
        <v>142.75</v>
      </c>
      <c r="F166" s="141"/>
      <c r="G166" s="142"/>
      <c r="H166" s="143"/>
      <c r="I166" s="136"/>
      <c r="J166" s="144"/>
      <c r="K166" s="136"/>
      <c r="M166" s="145" t="s">
        <v>216</v>
      </c>
      <c r="O166" s="12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46" t="str">
        <f>C165</f>
        <v>úsek č. 2:296,9+5,5</v>
      </c>
      <c r="BE166" s="130"/>
      <c r="BF166" s="130"/>
      <c r="BG166" s="130"/>
      <c r="BH166" s="130"/>
      <c r="BI166" s="130"/>
      <c r="BJ166" s="130"/>
      <c r="BK166" s="130"/>
    </row>
    <row r="167" spans="1:104" x14ac:dyDescent="0.2">
      <c r="A167" s="131"/>
      <c r="B167" s="132"/>
      <c r="C167" s="138" t="s">
        <v>217</v>
      </c>
      <c r="D167" s="139"/>
      <c r="E167" s="140">
        <v>168.8</v>
      </c>
      <c r="F167" s="141"/>
      <c r="G167" s="142"/>
      <c r="H167" s="143"/>
      <c r="I167" s="136"/>
      <c r="J167" s="144"/>
      <c r="K167" s="136"/>
      <c r="M167" s="145" t="s">
        <v>217</v>
      </c>
      <c r="O167" s="12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46" t="str">
        <f>C166</f>
        <v>úsek č. 3:142,75</v>
      </c>
      <c r="BE167" s="130"/>
      <c r="BF167" s="130"/>
      <c r="BG167" s="130"/>
      <c r="BH167" s="130"/>
      <c r="BI167" s="130"/>
      <c r="BJ167" s="130"/>
      <c r="BK167" s="130"/>
    </row>
    <row r="168" spans="1:104" x14ac:dyDescent="0.2">
      <c r="A168" s="121">
        <v>28</v>
      </c>
      <c r="B168" s="122" t="s">
        <v>218</v>
      </c>
      <c r="C168" s="123" t="s">
        <v>219</v>
      </c>
      <c r="D168" s="124" t="s">
        <v>151</v>
      </c>
      <c r="E168" s="125">
        <v>1118.2</v>
      </c>
      <c r="F168" s="126"/>
      <c r="G168" s="127">
        <f>E168*F168</f>
        <v>0</v>
      </c>
      <c r="H168" s="128">
        <v>0</v>
      </c>
      <c r="I168" s="129">
        <f>E168*H168</f>
        <v>0</v>
      </c>
      <c r="J168" s="128">
        <v>-0.230000000000018</v>
      </c>
      <c r="K168" s="129">
        <f>E168*J168</f>
        <v>-257.18600000002016</v>
      </c>
      <c r="O168" s="120"/>
      <c r="Z168" s="130"/>
      <c r="AA168" s="130">
        <v>1</v>
      </c>
      <c r="AB168" s="130">
        <v>1</v>
      </c>
      <c r="AC168" s="130">
        <v>1</v>
      </c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CA168" s="130">
        <v>1</v>
      </c>
      <c r="CB168" s="130">
        <v>1</v>
      </c>
      <c r="CZ168" s="82">
        <v>1</v>
      </c>
    </row>
    <row r="169" spans="1:104" x14ac:dyDescent="0.2">
      <c r="A169" s="131"/>
      <c r="B169" s="132"/>
      <c r="C169" s="138" t="s">
        <v>220</v>
      </c>
      <c r="D169" s="139"/>
      <c r="E169" s="140">
        <v>460.2</v>
      </c>
      <c r="F169" s="141"/>
      <c r="G169" s="142"/>
      <c r="H169" s="143"/>
      <c r="I169" s="136"/>
      <c r="J169" s="144"/>
      <c r="K169" s="136"/>
      <c r="M169" s="145" t="s">
        <v>220</v>
      </c>
      <c r="O169" s="12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46" t="str">
        <f>C168</f>
        <v>Vytrhání obrub chodníkových</v>
      </c>
      <c r="BE169" s="130"/>
      <c r="BF169" s="130"/>
      <c r="BG169" s="130"/>
      <c r="BH169" s="130"/>
      <c r="BI169" s="130"/>
      <c r="BJ169" s="130"/>
      <c r="BK169" s="130"/>
    </row>
    <row r="170" spans="1:104" x14ac:dyDescent="0.2">
      <c r="A170" s="131"/>
      <c r="B170" s="132"/>
      <c r="C170" s="138" t="s">
        <v>221</v>
      </c>
      <c r="D170" s="139"/>
      <c r="E170" s="140">
        <v>321.39999999999998</v>
      </c>
      <c r="F170" s="141"/>
      <c r="G170" s="142"/>
      <c r="H170" s="143"/>
      <c r="I170" s="136"/>
      <c r="J170" s="144"/>
      <c r="K170" s="136"/>
      <c r="M170" s="145" t="s">
        <v>221</v>
      </c>
      <c r="O170" s="12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46" t="str">
        <f>C169</f>
        <v>úsek č.1:460,2</v>
      </c>
      <c r="BE170" s="130"/>
      <c r="BF170" s="130"/>
      <c r="BG170" s="130"/>
      <c r="BH170" s="130"/>
      <c r="BI170" s="130"/>
      <c r="BJ170" s="130"/>
      <c r="BK170" s="130"/>
    </row>
    <row r="171" spans="1:104" x14ac:dyDescent="0.2">
      <c r="A171" s="131"/>
      <c r="B171" s="132"/>
      <c r="C171" s="138" t="s">
        <v>222</v>
      </c>
      <c r="D171" s="139"/>
      <c r="E171" s="140">
        <v>162.19999999999999</v>
      </c>
      <c r="F171" s="141"/>
      <c r="G171" s="142"/>
      <c r="H171" s="143"/>
      <c r="I171" s="136"/>
      <c r="J171" s="144"/>
      <c r="K171" s="136"/>
      <c r="M171" s="145" t="s">
        <v>222</v>
      </c>
      <c r="O171" s="12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46" t="str">
        <f>C170</f>
        <v>úsek č.2:321,4</v>
      </c>
      <c r="BE171" s="130"/>
      <c r="BF171" s="130"/>
      <c r="BG171" s="130"/>
      <c r="BH171" s="130"/>
      <c r="BI171" s="130"/>
      <c r="BJ171" s="130"/>
      <c r="BK171" s="130"/>
    </row>
    <row r="172" spans="1:104" x14ac:dyDescent="0.2">
      <c r="A172" s="131"/>
      <c r="B172" s="132"/>
      <c r="C172" s="138" t="s">
        <v>223</v>
      </c>
      <c r="D172" s="139"/>
      <c r="E172" s="140">
        <v>174.4</v>
      </c>
      <c r="F172" s="141"/>
      <c r="G172" s="142"/>
      <c r="H172" s="143"/>
      <c r="I172" s="136"/>
      <c r="J172" s="144"/>
      <c r="K172" s="136"/>
      <c r="M172" s="145" t="s">
        <v>223</v>
      </c>
      <c r="O172" s="12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46" t="str">
        <f>C171</f>
        <v>úsek č.3:162,2</v>
      </c>
      <c r="BE172" s="130"/>
      <c r="BF172" s="130"/>
      <c r="BG172" s="130"/>
      <c r="BH172" s="130"/>
      <c r="BI172" s="130"/>
      <c r="BJ172" s="130"/>
      <c r="BK172" s="130"/>
    </row>
    <row r="173" spans="1:104" ht="22.5" x14ac:dyDescent="0.2">
      <c r="A173" s="121">
        <v>29</v>
      </c>
      <c r="B173" s="122" t="s">
        <v>224</v>
      </c>
      <c r="C173" s="123" t="s">
        <v>225</v>
      </c>
      <c r="D173" s="124" t="s">
        <v>151</v>
      </c>
      <c r="E173" s="125">
        <v>25.6</v>
      </c>
      <c r="F173" s="126"/>
      <c r="G173" s="127">
        <f>E173*F173</f>
        <v>0</v>
      </c>
      <c r="H173" s="128">
        <v>0</v>
      </c>
      <c r="I173" s="129">
        <f>E173*H173</f>
        <v>0</v>
      </c>
      <c r="J173" s="128">
        <v>-0.144999999999982</v>
      </c>
      <c r="K173" s="129">
        <f>E173*J173</f>
        <v>-3.7119999999995397</v>
      </c>
      <c r="O173" s="120"/>
      <c r="Z173" s="130"/>
      <c r="AA173" s="130">
        <v>1</v>
      </c>
      <c r="AB173" s="130">
        <v>1</v>
      </c>
      <c r="AC173" s="130">
        <v>1</v>
      </c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CA173" s="130">
        <v>1</v>
      </c>
      <c r="CB173" s="130">
        <v>1</v>
      </c>
      <c r="CZ173" s="82">
        <v>1</v>
      </c>
    </row>
    <row r="174" spans="1:104" x14ac:dyDescent="0.2">
      <c r="A174" s="131"/>
      <c r="B174" s="132"/>
      <c r="C174" s="138" t="s">
        <v>226</v>
      </c>
      <c r="D174" s="139"/>
      <c r="E174" s="140">
        <v>18</v>
      </c>
      <c r="F174" s="141"/>
      <c r="G174" s="142"/>
      <c r="H174" s="143"/>
      <c r="I174" s="136"/>
      <c r="J174" s="144"/>
      <c r="K174" s="136"/>
      <c r="M174" s="145" t="s">
        <v>226</v>
      </c>
      <c r="O174" s="12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46" t="str">
        <f>C173</f>
        <v>Vytrhání obrub z krajníků nebo obrubníků stojatých a ležatých</v>
      </c>
      <c r="BE174" s="130"/>
      <c r="BF174" s="130"/>
      <c r="BG174" s="130"/>
      <c r="BH174" s="130"/>
      <c r="BI174" s="130"/>
      <c r="BJ174" s="130"/>
      <c r="BK174" s="130"/>
    </row>
    <row r="175" spans="1:104" x14ac:dyDescent="0.2">
      <c r="A175" s="131"/>
      <c r="B175" s="132"/>
      <c r="C175" s="138" t="s">
        <v>227</v>
      </c>
      <c r="D175" s="139"/>
      <c r="E175" s="140">
        <v>3.8</v>
      </c>
      <c r="F175" s="141"/>
      <c r="G175" s="142"/>
      <c r="H175" s="143"/>
      <c r="I175" s="136"/>
      <c r="J175" s="144"/>
      <c r="K175" s="136"/>
      <c r="M175" s="145" t="s">
        <v>227</v>
      </c>
      <c r="O175" s="12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46" t="str">
        <f>C174</f>
        <v>úsek č.1:18</v>
      </c>
      <c r="BE175" s="130"/>
      <c r="BF175" s="130"/>
      <c r="BG175" s="130"/>
      <c r="BH175" s="130"/>
      <c r="BI175" s="130"/>
      <c r="BJ175" s="130"/>
      <c r="BK175" s="130"/>
    </row>
    <row r="176" spans="1:104" x14ac:dyDescent="0.2">
      <c r="A176" s="131"/>
      <c r="B176" s="132"/>
      <c r="C176" s="138" t="s">
        <v>228</v>
      </c>
      <c r="D176" s="139"/>
      <c r="E176" s="140">
        <v>3.8</v>
      </c>
      <c r="F176" s="141"/>
      <c r="G176" s="142"/>
      <c r="H176" s="143"/>
      <c r="I176" s="136"/>
      <c r="J176" s="144"/>
      <c r="K176" s="136"/>
      <c r="M176" s="145" t="s">
        <v>228</v>
      </c>
      <c r="O176" s="12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46" t="str">
        <f>C175</f>
        <v>úsek č.3:3,8</v>
      </c>
      <c r="BE176" s="130"/>
      <c r="BF176" s="130"/>
      <c r="BG176" s="130"/>
      <c r="BH176" s="130"/>
      <c r="BI176" s="130"/>
      <c r="BJ176" s="130"/>
      <c r="BK176" s="130"/>
    </row>
    <row r="177" spans="1:104" x14ac:dyDescent="0.2">
      <c r="A177" s="121">
        <v>30</v>
      </c>
      <c r="B177" s="122" t="s">
        <v>229</v>
      </c>
      <c r="C177" s="123" t="s">
        <v>230</v>
      </c>
      <c r="D177" s="124" t="s">
        <v>151</v>
      </c>
      <c r="E177" s="125">
        <v>51.2</v>
      </c>
      <c r="F177" s="126"/>
      <c r="G177" s="127">
        <f>E177*F177</f>
        <v>0</v>
      </c>
      <c r="H177" s="128">
        <v>0</v>
      </c>
      <c r="I177" s="129">
        <f>E177*H177</f>
        <v>0</v>
      </c>
      <c r="J177" s="128">
        <v>-0.115000000000009</v>
      </c>
      <c r="K177" s="129">
        <f>E177*J177</f>
        <v>-5.8880000000004609</v>
      </c>
      <c r="O177" s="120"/>
      <c r="Z177" s="130"/>
      <c r="AA177" s="130">
        <v>1</v>
      </c>
      <c r="AB177" s="130">
        <v>1</v>
      </c>
      <c r="AC177" s="130">
        <v>1</v>
      </c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CA177" s="130">
        <v>1</v>
      </c>
      <c r="CB177" s="130">
        <v>1</v>
      </c>
      <c r="CZ177" s="82">
        <v>1</v>
      </c>
    </row>
    <row r="178" spans="1:104" x14ac:dyDescent="0.2">
      <c r="A178" s="131"/>
      <c r="B178" s="132"/>
      <c r="C178" s="138" t="s">
        <v>231</v>
      </c>
      <c r="D178" s="139"/>
      <c r="E178" s="140">
        <v>36</v>
      </c>
      <c r="F178" s="141"/>
      <c r="G178" s="142"/>
      <c r="H178" s="143"/>
      <c r="I178" s="136"/>
      <c r="J178" s="144"/>
      <c r="K178" s="136"/>
      <c r="M178" s="145" t="s">
        <v>231</v>
      </c>
      <c r="O178" s="12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46" t="str">
        <f>C177</f>
        <v>Vytrhání obrub z dlažebních kostek</v>
      </c>
      <c r="BE178" s="130"/>
      <c r="BF178" s="130"/>
      <c r="BG178" s="130"/>
      <c r="BH178" s="130"/>
      <c r="BI178" s="130"/>
      <c r="BJ178" s="130"/>
      <c r="BK178" s="130"/>
    </row>
    <row r="179" spans="1:104" x14ac:dyDescent="0.2">
      <c r="A179" s="131"/>
      <c r="B179" s="132"/>
      <c r="C179" s="138" t="s">
        <v>232</v>
      </c>
      <c r="D179" s="139"/>
      <c r="E179" s="140">
        <v>0</v>
      </c>
      <c r="F179" s="141"/>
      <c r="G179" s="142"/>
      <c r="H179" s="143"/>
      <c r="I179" s="136"/>
      <c r="J179" s="144"/>
      <c r="K179" s="136"/>
      <c r="M179" s="145" t="s">
        <v>232</v>
      </c>
      <c r="O179" s="12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46" t="str">
        <f>C178</f>
        <v>úsek č.1 - dvojřádek přídlažba:2*18</v>
      </c>
      <c r="BE179" s="130"/>
      <c r="BF179" s="130"/>
      <c r="BG179" s="130"/>
      <c r="BH179" s="130"/>
      <c r="BI179" s="130"/>
      <c r="BJ179" s="130"/>
      <c r="BK179" s="130"/>
    </row>
    <row r="180" spans="1:104" x14ac:dyDescent="0.2">
      <c r="A180" s="131"/>
      <c r="B180" s="132"/>
      <c r="C180" s="138" t="s">
        <v>233</v>
      </c>
      <c r="D180" s="139"/>
      <c r="E180" s="140">
        <v>7.6</v>
      </c>
      <c r="F180" s="141"/>
      <c r="G180" s="142"/>
      <c r="H180" s="143"/>
      <c r="I180" s="136"/>
      <c r="J180" s="144"/>
      <c r="K180" s="136"/>
      <c r="M180" s="145" t="s">
        <v>233</v>
      </c>
      <c r="O180" s="12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46" t="str">
        <f>C179</f>
        <v>úsek č.2 - dvojřádek přídlažba:0</v>
      </c>
      <c r="BE180" s="130"/>
      <c r="BF180" s="130"/>
      <c r="BG180" s="130"/>
      <c r="BH180" s="130"/>
      <c r="BI180" s="130"/>
      <c r="BJ180" s="130"/>
      <c r="BK180" s="130"/>
    </row>
    <row r="181" spans="1:104" x14ac:dyDescent="0.2">
      <c r="A181" s="131"/>
      <c r="B181" s="132"/>
      <c r="C181" s="138" t="s">
        <v>234</v>
      </c>
      <c r="D181" s="139"/>
      <c r="E181" s="140">
        <v>7.6</v>
      </c>
      <c r="F181" s="141"/>
      <c r="G181" s="142"/>
      <c r="H181" s="143"/>
      <c r="I181" s="136"/>
      <c r="J181" s="144"/>
      <c r="K181" s="136"/>
      <c r="M181" s="145" t="s">
        <v>234</v>
      </c>
      <c r="O181" s="12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46" t="str">
        <f>C180</f>
        <v>úsek č.3 - dvojřádek přídlažba:2*3,8</v>
      </c>
      <c r="BE181" s="130"/>
      <c r="BF181" s="130"/>
      <c r="BG181" s="130"/>
      <c r="BH181" s="130"/>
      <c r="BI181" s="130"/>
      <c r="BJ181" s="130"/>
      <c r="BK181" s="130"/>
    </row>
    <row r="182" spans="1:104" x14ac:dyDescent="0.2">
      <c r="A182" s="121">
        <v>31</v>
      </c>
      <c r="B182" s="122" t="s">
        <v>235</v>
      </c>
      <c r="C182" s="123" t="s">
        <v>236</v>
      </c>
      <c r="D182" s="124" t="s">
        <v>151</v>
      </c>
      <c r="E182" s="125">
        <v>28</v>
      </c>
      <c r="F182" s="126"/>
      <c r="G182" s="127">
        <f>E182*F182</f>
        <v>0</v>
      </c>
      <c r="H182" s="128">
        <v>0</v>
      </c>
      <c r="I182" s="129">
        <f>E182*H182</f>
        <v>0</v>
      </c>
      <c r="J182" s="128">
        <v>0</v>
      </c>
      <c r="K182" s="129">
        <f>E182*J182</f>
        <v>0</v>
      </c>
      <c r="O182" s="120"/>
      <c r="Z182" s="130"/>
      <c r="AA182" s="130">
        <v>1</v>
      </c>
      <c r="AB182" s="130">
        <v>1</v>
      </c>
      <c r="AC182" s="130">
        <v>1</v>
      </c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CA182" s="130">
        <v>1</v>
      </c>
      <c r="CB182" s="130">
        <v>1</v>
      </c>
      <c r="CZ182" s="82">
        <v>1</v>
      </c>
    </row>
    <row r="183" spans="1:104" x14ac:dyDescent="0.2">
      <c r="A183" s="131"/>
      <c r="B183" s="132"/>
      <c r="C183" s="133" t="s">
        <v>237</v>
      </c>
      <c r="D183" s="134"/>
      <c r="E183" s="134"/>
      <c r="F183" s="134"/>
      <c r="G183" s="135"/>
      <c r="I183" s="136"/>
      <c r="K183" s="136"/>
      <c r="L183" s="137" t="s">
        <v>237</v>
      </c>
      <c r="O183" s="12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</row>
    <row r="184" spans="1:104" x14ac:dyDescent="0.2">
      <c r="A184" s="131"/>
      <c r="B184" s="132"/>
      <c r="C184" s="138" t="s">
        <v>238</v>
      </c>
      <c r="D184" s="139"/>
      <c r="E184" s="140">
        <v>19</v>
      </c>
      <c r="F184" s="141"/>
      <c r="G184" s="142"/>
      <c r="H184" s="143"/>
      <c r="I184" s="136"/>
      <c r="J184" s="144"/>
      <c r="K184" s="136"/>
      <c r="M184" s="145" t="s">
        <v>238</v>
      </c>
      <c r="O184" s="12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46" t="str">
        <f>C183</f>
        <v>zarovnání asfaltových ploch před osazením přídlažby</v>
      </c>
      <c r="BE184" s="130"/>
      <c r="BF184" s="130"/>
      <c r="BG184" s="130"/>
      <c r="BH184" s="130"/>
      <c r="BI184" s="130"/>
      <c r="BJ184" s="130"/>
      <c r="BK184" s="130"/>
    </row>
    <row r="185" spans="1:104" x14ac:dyDescent="0.2">
      <c r="A185" s="131"/>
      <c r="B185" s="132"/>
      <c r="C185" s="138" t="s">
        <v>239</v>
      </c>
      <c r="D185" s="139"/>
      <c r="E185" s="140">
        <v>4.5</v>
      </c>
      <c r="F185" s="141"/>
      <c r="G185" s="142"/>
      <c r="H185" s="143"/>
      <c r="I185" s="136"/>
      <c r="J185" s="144"/>
      <c r="K185" s="136"/>
      <c r="M185" s="145" t="s">
        <v>239</v>
      </c>
      <c r="O185" s="12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46" t="str">
        <f>C184</f>
        <v>úsek č.1:19</v>
      </c>
      <c r="BE185" s="130"/>
      <c r="BF185" s="130"/>
      <c r="BG185" s="130"/>
      <c r="BH185" s="130"/>
      <c r="BI185" s="130"/>
      <c r="BJ185" s="130"/>
      <c r="BK185" s="130"/>
    </row>
    <row r="186" spans="1:104" x14ac:dyDescent="0.2">
      <c r="A186" s="131"/>
      <c r="B186" s="132"/>
      <c r="C186" s="138" t="s">
        <v>240</v>
      </c>
      <c r="D186" s="139"/>
      <c r="E186" s="140">
        <v>4.5</v>
      </c>
      <c r="F186" s="141"/>
      <c r="G186" s="142"/>
      <c r="H186" s="143"/>
      <c r="I186" s="136"/>
      <c r="J186" s="144"/>
      <c r="K186" s="136"/>
      <c r="M186" s="145" t="s">
        <v>240</v>
      </c>
      <c r="O186" s="12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46" t="str">
        <f>C185</f>
        <v>úsek č.3:4,5</v>
      </c>
      <c r="BE186" s="130"/>
      <c r="BF186" s="130"/>
      <c r="BG186" s="130"/>
      <c r="BH186" s="130"/>
      <c r="BI186" s="130"/>
      <c r="BJ186" s="130"/>
      <c r="BK186" s="130"/>
    </row>
    <row r="187" spans="1:104" x14ac:dyDescent="0.2">
      <c r="A187" s="121">
        <v>32</v>
      </c>
      <c r="B187" s="122" t="s">
        <v>241</v>
      </c>
      <c r="C187" s="123" t="s">
        <v>242</v>
      </c>
      <c r="D187" s="124" t="s">
        <v>35</v>
      </c>
      <c r="E187" s="125">
        <v>6.5</v>
      </c>
      <c r="F187" s="126"/>
      <c r="G187" s="127">
        <f>E187*F187</f>
        <v>0</v>
      </c>
      <c r="H187" s="128">
        <v>0</v>
      </c>
      <c r="I187" s="129">
        <f>E187*H187</f>
        <v>0</v>
      </c>
      <c r="J187" s="128">
        <v>0</v>
      </c>
      <c r="K187" s="129">
        <f>E187*J187</f>
        <v>0</v>
      </c>
      <c r="O187" s="120"/>
      <c r="Z187" s="130"/>
      <c r="AA187" s="130">
        <v>1</v>
      </c>
      <c r="AB187" s="130">
        <v>1</v>
      </c>
      <c r="AC187" s="130">
        <v>1</v>
      </c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CA187" s="130">
        <v>1</v>
      </c>
      <c r="CB187" s="130">
        <v>1</v>
      </c>
      <c r="CZ187" s="82">
        <v>1</v>
      </c>
    </row>
    <row r="188" spans="1:104" x14ac:dyDescent="0.2">
      <c r="A188" s="131"/>
      <c r="B188" s="132"/>
      <c r="C188" s="138" t="s">
        <v>133</v>
      </c>
      <c r="D188" s="139"/>
      <c r="E188" s="140">
        <v>4.5</v>
      </c>
      <c r="F188" s="141"/>
      <c r="G188" s="142"/>
      <c r="H188" s="143"/>
      <c r="I188" s="136"/>
      <c r="J188" s="144"/>
      <c r="K188" s="136"/>
      <c r="M188" s="145" t="s">
        <v>133</v>
      </c>
      <c r="O188" s="12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46" t="str">
        <f>C187</f>
        <v>Očištění vybour.kostek drobných s výplní MC/živicí</v>
      </c>
      <c r="BE188" s="130"/>
      <c r="BF188" s="130"/>
      <c r="BG188" s="130"/>
      <c r="BH188" s="130"/>
      <c r="BI188" s="130"/>
      <c r="BJ188" s="130"/>
      <c r="BK188" s="130"/>
    </row>
    <row r="189" spans="1:104" x14ac:dyDescent="0.2">
      <c r="A189" s="131"/>
      <c r="B189" s="132"/>
      <c r="C189" s="138" t="s">
        <v>243</v>
      </c>
      <c r="D189" s="139"/>
      <c r="E189" s="140">
        <v>1</v>
      </c>
      <c r="F189" s="141"/>
      <c r="G189" s="142"/>
      <c r="H189" s="143"/>
      <c r="I189" s="136"/>
      <c r="J189" s="144"/>
      <c r="K189" s="136"/>
      <c r="M189" s="145" t="s">
        <v>243</v>
      </c>
      <c r="O189" s="12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46" t="str">
        <f>C188</f>
        <v>úsek č.1:4,5</v>
      </c>
      <c r="BE189" s="130"/>
      <c r="BF189" s="130"/>
      <c r="BG189" s="130"/>
      <c r="BH189" s="130"/>
      <c r="BI189" s="130"/>
      <c r="BJ189" s="130"/>
      <c r="BK189" s="130"/>
    </row>
    <row r="190" spans="1:104" x14ac:dyDescent="0.2">
      <c r="A190" s="131"/>
      <c r="B190" s="132"/>
      <c r="C190" s="138" t="s">
        <v>244</v>
      </c>
      <c r="D190" s="139"/>
      <c r="E190" s="140">
        <v>1</v>
      </c>
      <c r="F190" s="141"/>
      <c r="G190" s="142"/>
      <c r="H190" s="143"/>
      <c r="I190" s="136"/>
      <c r="J190" s="144"/>
      <c r="K190" s="136"/>
      <c r="M190" s="145" t="s">
        <v>244</v>
      </c>
      <c r="O190" s="12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46" t="str">
        <f>C189</f>
        <v>úsek č.3:1</v>
      </c>
      <c r="BE190" s="130"/>
      <c r="BF190" s="130"/>
      <c r="BG190" s="130"/>
      <c r="BH190" s="130"/>
      <c r="BI190" s="130"/>
      <c r="BJ190" s="130"/>
      <c r="BK190" s="130"/>
    </row>
    <row r="191" spans="1:104" x14ac:dyDescent="0.2">
      <c r="A191" s="147" t="s">
        <v>36</v>
      </c>
      <c r="B191" s="148" t="s">
        <v>198</v>
      </c>
      <c r="C191" s="149" t="s">
        <v>199</v>
      </c>
      <c r="D191" s="150"/>
      <c r="E191" s="151"/>
      <c r="F191" s="151"/>
      <c r="G191" s="152">
        <f>SUM(G151:G190)</f>
        <v>0</v>
      </c>
      <c r="H191" s="153"/>
      <c r="I191" s="154">
        <f>SUM(I151:I190)</f>
        <v>0</v>
      </c>
      <c r="J191" s="155"/>
      <c r="K191" s="154">
        <f>SUM(K151:K190)</f>
        <v>-754.95769999986135</v>
      </c>
      <c r="O191" s="120"/>
      <c r="X191" s="156">
        <f>K191</f>
        <v>-754.95769999986135</v>
      </c>
      <c r="Y191" s="156">
        <f>I191</f>
        <v>0</v>
      </c>
      <c r="Z191" s="157">
        <f>G191</f>
        <v>0</v>
      </c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58"/>
      <c r="BB191" s="158"/>
      <c r="BC191" s="158"/>
      <c r="BD191" s="158"/>
      <c r="BE191" s="158"/>
      <c r="BF191" s="158"/>
      <c r="BG191" s="130"/>
      <c r="BH191" s="130"/>
      <c r="BI191" s="130"/>
      <c r="BJ191" s="130"/>
      <c r="BK191" s="130"/>
    </row>
    <row r="192" spans="1:104" ht="14.25" customHeight="1" x14ac:dyDescent="0.2">
      <c r="A192" s="110" t="s">
        <v>32</v>
      </c>
      <c r="B192" s="111" t="s">
        <v>245</v>
      </c>
      <c r="C192" s="112" t="s">
        <v>246</v>
      </c>
      <c r="D192" s="113"/>
      <c r="E192" s="114"/>
      <c r="F192" s="114"/>
      <c r="G192" s="115"/>
      <c r="H192" s="116"/>
      <c r="I192" s="117"/>
      <c r="J192" s="118"/>
      <c r="K192" s="119"/>
      <c r="O192" s="120"/>
    </row>
    <row r="193" spans="1:104" x14ac:dyDescent="0.2">
      <c r="A193" s="121">
        <v>33</v>
      </c>
      <c r="B193" s="122" t="s">
        <v>247</v>
      </c>
      <c r="C193" s="123" t="s">
        <v>248</v>
      </c>
      <c r="D193" s="124" t="s">
        <v>51</v>
      </c>
      <c r="E193" s="125">
        <v>1</v>
      </c>
      <c r="F193" s="126"/>
      <c r="G193" s="127">
        <f>E193*F193</f>
        <v>0</v>
      </c>
      <c r="H193" s="128">
        <v>0</v>
      </c>
      <c r="I193" s="129">
        <f>E193*H193</f>
        <v>0</v>
      </c>
      <c r="J193" s="128"/>
      <c r="K193" s="129">
        <f>E193*J193</f>
        <v>0</v>
      </c>
      <c r="O193" s="120"/>
      <c r="Z193" s="130"/>
      <c r="AA193" s="130">
        <v>12</v>
      </c>
      <c r="AB193" s="130">
        <v>0</v>
      </c>
      <c r="AC193" s="130">
        <v>3</v>
      </c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CA193" s="130">
        <v>12</v>
      </c>
      <c r="CB193" s="130">
        <v>0</v>
      </c>
      <c r="CZ193" s="82">
        <v>1</v>
      </c>
    </row>
    <row r="194" spans="1:104" x14ac:dyDescent="0.2">
      <c r="A194" s="121">
        <v>34</v>
      </c>
      <c r="B194" s="122" t="s">
        <v>249</v>
      </c>
      <c r="C194" s="123" t="s">
        <v>250</v>
      </c>
      <c r="D194" s="124" t="s">
        <v>51</v>
      </c>
      <c r="E194" s="125">
        <v>1</v>
      </c>
      <c r="F194" s="126"/>
      <c r="G194" s="127">
        <f>E194*F194</f>
        <v>0</v>
      </c>
      <c r="H194" s="128">
        <v>0</v>
      </c>
      <c r="I194" s="129">
        <f>E194*H194</f>
        <v>0</v>
      </c>
      <c r="J194" s="128"/>
      <c r="K194" s="129">
        <f>E194*J194</f>
        <v>0</v>
      </c>
      <c r="O194" s="120"/>
      <c r="Z194" s="130"/>
      <c r="AA194" s="130">
        <v>12</v>
      </c>
      <c r="AB194" s="130">
        <v>0</v>
      </c>
      <c r="AC194" s="130">
        <v>4</v>
      </c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CA194" s="130">
        <v>12</v>
      </c>
      <c r="CB194" s="130">
        <v>0</v>
      </c>
      <c r="CZ194" s="82">
        <v>1</v>
      </c>
    </row>
    <row r="195" spans="1:104" x14ac:dyDescent="0.2">
      <c r="A195" s="121">
        <v>35</v>
      </c>
      <c r="B195" s="122" t="s">
        <v>251</v>
      </c>
      <c r="C195" s="123" t="s">
        <v>252</v>
      </c>
      <c r="D195" s="124" t="s">
        <v>253</v>
      </c>
      <c r="E195" s="125">
        <v>75</v>
      </c>
      <c r="F195" s="126"/>
      <c r="G195" s="127">
        <f>E195*F195</f>
        <v>0</v>
      </c>
      <c r="H195" s="128">
        <v>0</v>
      </c>
      <c r="I195" s="129">
        <f>E195*H195</f>
        <v>0</v>
      </c>
      <c r="J195" s="128"/>
      <c r="K195" s="129">
        <f>E195*J195</f>
        <v>0</v>
      </c>
      <c r="O195" s="120"/>
      <c r="Z195" s="130"/>
      <c r="AA195" s="130">
        <v>12</v>
      </c>
      <c r="AB195" s="130">
        <v>0</v>
      </c>
      <c r="AC195" s="130">
        <v>5</v>
      </c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CA195" s="130">
        <v>12</v>
      </c>
      <c r="CB195" s="130">
        <v>0</v>
      </c>
      <c r="CZ195" s="82">
        <v>1</v>
      </c>
    </row>
    <row r="196" spans="1:104" x14ac:dyDescent="0.2">
      <c r="A196" s="147" t="s">
        <v>36</v>
      </c>
      <c r="B196" s="148" t="s">
        <v>245</v>
      </c>
      <c r="C196" s="149" t="s">
        <v>246</v>
      </c>
      <c r="D196" s="150"/>
      <c r="E196" s="151"/>
      <c r="F196" s="151"/>
      <c r="G196" s="152">
        <f>SUM(G192:G195)</f>
        <v>0</v>
      </c>
      <c r="H196" s="153"/>
      <c r="I196" s="154">
        <f>SUM(I192:I195)</f>
        <v>0</v>
      </c>
      <c r="J196" s="155"/>
      <c r="K196" s="154">
        <f>SUM(K192:K195)</f>
        <v>0</v>
      </c>
      <c r="O196" s="120"/>
      <c r="X196" s="156">
        <f>K196</f>
        <v>0</v>
      </c>
      <c r="Y196" s="156">
        <f>I196</f>
        <v>0</v>
      </c>
      <c r="Z196" s="157">
        <f>G196</f>
        <v>0</v>
      </c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58"/>
      <c r="BB196" s="158"/>
      <c r="BC196" s="158"/>
      <c r="BD196" s="158"/>
      <c r="BE196" s="158"/>
      <c r="BF196" s="158"/>
      <c r="BG196" s="130"/>
      <c r="BH196" s="130"/>
      <c r="BI196" s="130"/>
      <c r="BJ196" s="130"/>
      <c r="BK196" s="130"/>
    </row>
    <row r="197" spans="1:104" ht="14.25" customHeight="1" x14ac:dyDescent="0.2">
      <c r="A197" s="110" t="s">
        <v>32</v>
      </c>
      <c r="B197" s="111" t="s">
        <v>254</v>
      </c>
      <c r="C197" s="112" t="s">
        <v>255</v>
      </c>
      <c r="D197" s="113"/>
      <c r="E197" s="114"/>
      <c r="F197" s="114"/>
      <c r="G197" s="115"/>
      <c r="H197" s="116"/>
      <c r="I197" s="117"/>
      <c r="J197" s="118"/>
      <c r="K197" s="119"/>
      <c r="O197" s="120"/>
    </row>
    <row r="198" spans="1:104" x14ac:dyDescent="0.2">
      <c r="A198" s="121">
        <v>36</v>
      </c>
      <c r="B198" s="122" t="s">
        <v>256</v>
      </c>
      <c r="C198" s="123" t="s">
        <v>257</v>
      </c>
      <c r="D198" s="124" t="s">
        <v>258</v>
      </c>
      <c r="E198" s="125">
        <v>1020.97750430042</v>
      </c>
      <c r="F198" s="126"/>
      <c r="G198" s="127">
        <f>E198*F198</f>
        <v>0</v>
      </c>
      <c r="H198" s="128">
        <v>0</v>
      </c>
      <c r="I198" s="129">
        <f>E198*H198</f>
        <v>0</v>
      </c>
      <c r="J198" s="128"/>
      <c r="K198" s="129">
        <f>E198*J198</f>
        <v>0</v>
      </c>
      <c r="O198" s="120"/>
      <c r="Z198" s="130"/>
      <c r="AA198" s="130">
        <v>7</v>
      </c>
      <c r="AB198" s="130">
        <v>1</v>
      </c>
      <c r="AC198" s="130">
        <v>2</v>
      </c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CA198" s="130">
        <v>7</v>
      </c>
      <c r="CB198" s="130">
        <v>1</v>
      </c>
      <c r="CZ198" s="82">
        <v>1</v>
      </c>
    </row>
    <row r="199" spans="1:104" x14ac:dyDescent="0.2">
      <c r="A199" s="147" t="s">
        <v>36</v>
      </c>
      <c r="B199" s="148" t="s">
        <v>254</v>
      </c>
      <c r="C199" s="149" t="s">
        <v>255</v>
      </c>
      <c r="D199" s="150"/>
      <c r="E199" s="151"/>
      <c r="F199" s="151"/>
      <c r="G199" s="152">
        <f>SUM(G197:G198)</f>
        <v>0</v>
      </c>
      <c r="H199" s="153"/>
      <c r="I199" s="154">
        <f>SUM(I197:I198)</f>
        <v>0</v>
      </c>
      <c r="J199" s="155"/>
      <c r="K199" s="154">
        <f>SUM(K197:K198)</f>
        <v>0</v>
      </c>
      <c r="O199" s="120"/>
      <c r="X199" s="156">
        <f>K199</f>
        <v>0</v>
      </c>
      <c r="Y199" s="156">
        <f>I199</f>
        <v>0</v>
      </c>
      <c r="Z199" s="157">
        <f>G199</f>
        <v>0</v>
      </c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58"/>
      <c r="BB199" s="158"/>
      <c r="BC199" s="158"/>
      <c r="BD199" s="158"/>
      <c r="BE199" s="158"/>
      <c r="BF199" s="158"/>
      <c r="BG199" s="130"/>
      <c r="BH199" s="130"/>
      <c r="BI199" s="130"/>
      <c r="BJ199" s="130"/>
      <c r="BK199" s="130"/>
    </row>
    <row r="200" spans="1:104" ht="14.25" customHeight="1" x14ac:dyDescent="0.2">
      <c r="A200" s="110" t="s">
        <v>32</v>
      </c>
      <c r="B200" s="111" t="s">
        <v>259</v>
      </c>
      <c r="C200" s="112" t="s">
        <v>260</v>
      </c>
      <c r="D200" s="113"/>
      <c r="E200" s="114"/>
      <c r="F200" s="114"/>
      <c r="G200" s="115"/>
      <c r="H200" s="116"/>
      <c r="I200" s="117"/>
      <c r="J200" s="118"/>
      <c r="K200" s="119"/>
      <c r="O200" s="120"/>
    </row>
    <row r="201" spans="1:104" x14ac:dyDescent="0.2">
      <c r="A201" s="121">
        <v>37</v>
      </c>
      <c r="B201" s="122" t="s">
        <v>261</v>
      </c>
      <c r="C201" s="123" t="s">
        <v>262</v>
      </c>
      <c r="D201" s="124" t="s">
        <v>54</v>
      </c>
      <c r="E201" s="125">
        <v>162.828</v>
      </c>
      <c r="F201" s="126"/>
      <c r="G201" s="127">
        <f>E201*F201</f>
        <v>0</v>
      </c>
      <c r="H201" s="128">
        <v>0</v>
      </c>
      <c r="I201" s="129">
        <f>E201*H201</f>
        <v>0</v>
      </c>
      <c r="J201" s="128">
        <v>0</v>
      </c>
      <c r="K201" s="129">
        <f>E201*J201</f>
        <v>0</v>
      </c>
      <c r="O201" s="120"/>
      <c r="Z201" s="130"/>
      <c r="AA201" s="130">
        <v>1</v>
      </c>
      <c r="AB201" s="130">
        <v>1</v>
      </c>
      <c r="AC201" s="130">
        <v>1</v>
      </c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CA201" s="130">
        <v>1</v>
      </c>
      <c r="CB201" s="130">
        <v>1</v>
      </c>
      <c r="CZ201" s="82">
        <v>1</v>
      </c>
    </row>
    <row r="202" spans="1:104" x14ac:dyDescent="0.2">
      <c r="A202" s="121">
        <v>38</v>
      </c>
      <c r="B202" s="122" t="s">
        <v>263</v>
      </c>
      <c r="C202" s="123" t="s">
        <v>264</v>
      </c>
      <c r="D202" s="124" t="s">
        <v>258</v>
      </c>
      <c r="E202" s="125">
        <v>341.66550000000001</v>
      </c>
      <c r="F202" s="126"/>
      <c r="G202" s="127">
        <f>E202*F202</f>
        <v>0</v>
      </c>
      <c r="H202" s="128">
        <v>0</v>
      </c>
      <c r="I202" s="129">
        <f>E202*H202</f>
        <v>0</v>
      </c>
      <c r="J202" s="128">
        <v>0</v>
      </c>
      <c r="K202" s="129">
        <f>E202*J202</f>
        <v>0</v>
      </c>
      <c r="O202" s="120"/>
      <c r="Z202" s="130"/>
      <c r="AA202" s="130">
        <v>1</v>
      </c>
      <c r="AB202" s="130">
        <v>3</v>
      </c>
      <c r="AC202" s="130">
        <v>3</v>
      </c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CA202" s="130">
        <v>1</v>
      </c>
      <c r="CB202" s="130">
        <v>3</v>
      </c>
      <c r="CZ202" s="82">
        <v>1</v>
      </c>
    </row>
    <row r="203" spans="1:104" x14ac:dyDescent="0.2">
      <c r="A203" s="131"/>
      <c r="B203" s="132"/>
      <c r="C203" s="133" t="s">
        <v>265</v>
      </c>
      <c r="D203" s="134"/>
      <c r="E203" s="134"/>
      <c r="F203" s="134"/>
      <c r="G203" s="135"/>
      <c r="I203" s="136"/>
      <c r="K203" s="136"/>
      <c r="L203" s="137" t="s">
        <v>265</v>
      </c>
      <c r="O203" s="12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</row>
    <row r="204" spans="1:104" ht="22.5" x14ac:dyDescent="0.2">
      <c r="A204" s="121">
        <v>39</v>
      </c>
      <c r="B204" s="122" t="s">
        <v>266</v>
      </c>
      <c r="C204" s="123" t="s">
        <v>267</v>
      </c>
      <c r="D204" s="124"/>
      <c r="E204" s="125">
        <v>90.718500000000006</v>
      </c>
      <c r="F204" s="126">
        <v>0</v>
      </c>
      <c r="G204" s="127">
        <f>E204*F204</f>
        <v>0</v>
      </c>
      <c r="H204" s="128">
        <v>0</v>
      </c>
      <c r="I204" s="129">
        <f>E204*H204</f>
        <v>0</v>
      </c>
      <c r="J204" s="128">
        <v>0</v>
      </c>
      <c r="K204" s="129">
        <f>E204*J204</f>
        <v>0</v>
      </c>
      <c r="O204" s="120"/>
      <c r="Z204" s="130"/>
      <c r="AA204" s="130">
        <v>1</v>
      </c>
      <c r="AB204" s="130">
        <v>0</v>
      </c>
      <c r="AC204" s="130">
        <v>0</v>
      </c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CA204" s="130">
        <v>1</v>
      </c>
      <c r="CB204" s="130">
        <v>0</v>
      </c>
      <c r="CZ204" s="82">
        <v>1</v>
      </c>
    </row>
    <row r="205" spans="1:104" x14ac:dyDescent="0.2">
      <c r="A205" s="131"/>
      <c r="B205" s="132"/>
      <c r="C205" s="133" t="s">
        <v>268</v>
      </c>
      <c r="D205" s="134"/>
      <c r="E205" s="134"/>
      <c r="F205" s="134"/>
      <c r="G205" s="135"/>
      <c r="I205" s="136"/>
      <c r="K205" s="136"/>
      <c r="L205" s="137" t="s">
        <v>268</v>
      </c>
      <c r="O205" s="12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</row>
    <row r="206" spans="1:104" x14ac:dyDescent="0.2">
      <c r="A206" s="131"/>
      <c r="B206" s="132"/>
      <c r="C206" s="138" t="s">
        <v>269</v>
      </c>
      <c r="D206" s="139"/>
      <c r="E206" s="140">
        <v>82.274199999999993</v>
      </c>
      <c r="F206" s="141"/>
      <c r="G206" s="142"/>
      <c r="H206" s="143"/>
      <c r="I206" s="136"/>
      <c r="J206" s="144"/>
      <c r="K206" s="136"/>
      <c r="M206" s="145" t="s">
        <v>269</v>
      </c>
      <c r="O206" s="12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46" t="str">
        <f>C205</f>
        <v>BEZ POPLATKŮ!!</v>
      </c>
      <c r="BE206" s="130"/>
      <c r="BF206" s="130"/>
      <c r="BG206" s="130"/>
      <c r="BH206" s="130"/>
      <c r="BI206" s="130"/>
      <c r="BJ206" s="130"/>
      <c r="BK206" s="130"/>
    </row>
    <row r="207" spans="1:104" x14ac:dyDescent="0.2">
      <c r="A207" s="131"/>
      <c r="B207" s="132"/>
      <c r="C207" s="138" t="s">
        <v>270</v>
      </c>
      <c r="D207" s="139"/>
      <c r="E207" s="140">
        <v>8.4443000000000001</v>
      </c>
      <c r="F207" s="141"/>
      <c r="G207" s="142"/>
      <c r="H207" s="143"/>
      <c r="I207" s="136"/>
      <c r="J207" s="144"/>
      <c r="K207" s="136"/>
      <c r="M207" s="145" t="s">
        <v>270</v>
      </c>
      <c r="O207" s="12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46" t="str">
        <f>C206</f>
        <v>dlažba 30/30 - uložení 60% materiálu:137,1237*0,6</v>
      </c>
      <c r="BE207" s="130"/>
      <c r="BF207" s="130"/>
      <c r="BG207" s="130"/>
      <c r="BH207" s="130"/>
      <c r="BI207" s="130"/>
      <c r="BJ207" s="130"/>
      <c r="BK207" s="130"/>
    </row>
    <row r="208" spans="1:104" x14ac:dyDescent="0.2">
      <c r="A208" s="121">
        <v>40</v>
      </c>
      <c r="B208" s="122" t="s">
        <v>271</v>
      </c>
      <c r="C208" s="123" t="s">
        <v>272</v>
      </c>
      <c r="D208" s="124" t="s">
        <v>258</v>
      </c>
      <c r="E208" s="125">
        <v>316.68869999999998</v>
      </c>
      <c r="F208" s="126"/>
      <c r="G208" s="127">
        <f>E208*F208</f>
        <v>0</v>
      </c>
      <c r="H208" s="128">
        <v>0</v>
      </c>
      <c r="I208" s="129">
        <f>E208*H208</f>
        <v>0</v>
      </c>
      <c r="J208" s="128">
        <v>0</v>
      </c>
      <c r="K208" s="129">
        <f>E208*J208</f>
        <v>0</v>
      </c>
      <c r="O208" s="120"/>
      <c r="Z208" s="130"/>
      <c r="AA208" s="130">
        <v>1</v>
      </c>
      <c r="AB208" s="130">
        <v>3</v>
      </c>
      <c r="AC208" s="130">
        <v>3</v>
      </c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CA208" s="130">
        <v>1</v>
      </c>
      <c r="CB208" s="130">
        <v>3</v>
      </c>
      <c r="CZ208" s="82">
        <v>1</v>
      </c>
    </row>
    <row r="209" spans="1:104" ht="22.5" x14ac:dyDescent="0.2">
      <c r="A209" s="131"/>
      <c r="B209" s="132"/>
      <c r="C209" s="138" t="s">
        <v>273</v>
      </c>
      <c r="D209" s="139"/>
      <c r="E209" s="140">
        <v>55.787700000000001</v>
      </c>
      <c r="F209" s="141"/>
      <c r="G209" s="142"/>
      <c r="H209" s="143"/>
      <c r="I209" s="136"/>
      <c r="J209" s="144"/>
      <c r="K209" s="136"/>
      <c r="M209" s="145" t="s">
        <v>273</v>
      </c>
      <c r="O209" s="12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46" t="str">
        <f>C208</f>
        <v>Poplatek za skládku suti - beton určeno k recyklaci</v>
      </c>
      <c r="BE209" s="130"/>
      <c r="BF209" s="130"/>
      <c r="BG209" s="130"/>
      <c r="BH209" s="130"/>
      <c r="BI209" s="130"/>
      <c r="BJ209" s="130"/>
      <c r="BK209" s="130"/>
    </row>
    <row r="210" spans="1:104" x14ac:dyDescent="0.2">
      <c r="A210" s="131"/>
      <c r="B210" s="132"/>
      <c r="C210" s="138" t="s">
        <v>274</v>
      </c>
      <c r="D210" s="139"/>
      <c r="E210" s="140">
        <v>260.90100000000001</v>
      </c>
      <c r="F210" s="141"/>
      <c r="G210" s="142"/>
      <c r="H210" s="143"/>
      <c r="I210" s="136"/>
      <c r="J210" s="144"/>
      <c r="K210" s="136"/>
      <c r="M210" s="145" t="s">
        <v>274</v>
      </c>
      <c r="O210" s="12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46" t="str">
        <f>C209</f>
        <v>dlažba 30/30 - 40% + zámková - 10%:137,1237*0,4+9,3825*0,1</v>
      </c>
      <c r="BE210" s="130"/>
      <c r="BF210" s="130"/>
      <c r="BG210" s="130"/>
      <c r="BH210" s="130"/>
      <c r="BI210" s="130"/>
      <c r="BJ210" s="130"/>
      <c r="BK210" s="130"/>
    </row>
    <row r="211" spans="1:104" x14ac:dyDescent="0.2">
      <c r="A211" s="147" t="s">
        <v>36</v>
      </c>
      <c r="B211" s="148" t="s">
        <v>259</v>
      </c>
      <c r="C211" s="149" t="s">
        <v>260</v>
      </c>
      <c r="D211" s="150"/>
      <c r="E211" s="151"/>
      <c r="F211" s="151"/>
      <c r="G211" s="152">
        <f>SUM(G200:G210)</f>
        <v>0</v>
      </c>
      <c r="H211" s="153"/>
      <c r="I211" s="154">
        <f>SUM(I200:I210)</f>
        <v>0</v>
      </c>
      <c r="J211" s="155"/>
      <c r="K211" s="154">
        <f>SUM(K200:K210)</f>
        <v>0</v>
      </c>
      <c r="O211" s="120"/>
      <c r="X211" s="156">
        <f>K211</f>
        <v>0</v>
      </c>
      <c r="Y211" s="156">
        <f>I211</f>
        <v>0</v>
      </c>
      <c r="Z211" s="157">
        <f>G211</f>
        <v>0</v>
      </c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58"/>
      <c r="BB211" s="158"/>
      <c r="BC211" s="158"/>
      <c r="BD211" s="158"/>
      <c r="BE211" s="158"/>
      <c r="BF211" s="158"/>
      <c r="BG211" s="130"/>
      <c r="BH211" s="130"/>
      <c r="BI211" s="130"/>
      <c r="BJ211" s="130"/>
      <c r="BK211" s="130"/>
    </row>
    <row r="212" spans="1:104" ht="14.25" customHeight="1" x14ac:dyDescent="0.2">
      <c r="A212" s="110" t="s">
        <v>32</v>
      </c>
      <c r="B212" s="111" t="s">
        <v>275</v>
      </c>
      <c r="C212" s="112" t="s">
        <v>276</v>
      </c>
      <c r="D212" s="113"/>
      <c r="E212" s="114"/>
      <c r="F212" s="114"/>
      <c r="G212" s="115"/>
      <c r="H212" s="116"/>
      <c r="I212" s="117"/>
      <c r="J212" s="118"/>
      <c r="K212" s="119"/>
      <c r="O212" s="120"/>
    </row>
    <row r="213" spans="1:104" x14ac:dyDescent="0.2">
      <c r="A213" s="121">
        <v>41</v>
      </c>
      <c r="B213" s="122" t="s">
        <v>277</v>
      </c>
      <c r="C213" s="123" t="s">
        <v>278</v>
      </c>
      <c r="D213" s="124" t="s">
        <v>258</v>
      </c>
      <c r="E213" s="125">
        <v>5925.1877999999997</v>
      </c>
      <c r="F213" s="126"/>
      <c r="G213" s="127">
        <f>E213*F213</f>
        <v>0</v>
      </c>
      <c r="H213" s="128">
        <v>0</v>
      </c>
      <c r="I213" s="129">
        <f>E213*H213</f>
        <v>0</v>
      </c>
      <c r="J213" s="128">
        <v>0</v>
      </c>
      <c r="K213" s="129">
        <f>E213*J213</f>
        <v>0</v>
      </c>
      <c r="O213" s="120"/>
      <c r="Z213" s="130"/>
      <c r="AA213" s="130">
        <v>1</v>
      </c>
      <c r="AB213" s="130">
        <v>3</v>
      </c>
      <c r="AC213" s="130">
        <v>3</v>
      </c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CA213" s="130">
        <v>1</v>
      </c>
      <c r="CB213" s="130">
        <v>3</v>
      </c>
      <c r="CZ213" s="82">
        <v>1</v>
      </c>
    </row>
    <row r="214" spans="1:104" x14ac:dyDescent="0.2">
      <c r="A214" s="131"/>
      <c r="B214" s="132"/>
      <c r="C214" s="138" t="s">
        <v>279</v>
      </c>
      <c r="D214" s="139"/>
      <c r="E214" s="140">
        <v>5925.1877999999997</v>
      </c>
      <c r="F214" s="141"/>
      <c r="G214" s="142"/>
      <c r="H214" s="143"/>
      <c r="I214" s="136"/>
      <c r="J214" s="144"/>
      <c r="K214" s="136"/>
      <c r="M214" s="145" t="s">
        <v>279</v>
      </c>
      <c r="O214" s="12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46" t="str">
        <f>C213</f>
        <v>Příplatek k odvozu za každý další 1 km</v>
      </c>
      <c r="BE214" s="130"/>
      <c r="BF214" s="130"/>
      <c r="BG214" s="130"/>
      <c r="BH214" s="130"/>
      <c r="BI214" s="130"/>
      <c r="BJ214" s="130"/>
      <c r="BK214" s="130"/>
    </row>
    <row r="215" spans="1:104" x14ac:dyDescent="0.2">
      <c r="A215" s="131"/>
      <c r="B215" s="132"/>
      <c r="C215" s="138" t="s">
        <v>48</v>
      </c>
      <c r="D215" s="139"/>
      <c r="E215" s="140">
        <v>0</v>
      </c>
      <c r="F215" s="141"/>
      <c r="G215" s="142"/>
      <c r="H215" s="143"/>
      <c r="I215" s="136"/>
      <c r="J215" s="144"/>
      <c r="K215" s="136"/>
      <c r="M215" s="145">
        <v>0</v>
      </c>
      <c r="O215" s="12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46" t="str">
        <f>C214</f>
        <v>658,3542*9</v>
      </c>
      <c r="BE215" s="130"/>
      <c r="BF215" s="130"/>
      <c r="BG215" s="130"/>
      <c r="BH215" s="130"/>
      <c r="BI215" s="130"/>
      <c r="BJ215" s="130"/>
      <c r="BK215" s="130"/>
    </row>
    <row r="216" spans="1:104" x14ac:dyDescent="0.2">
      <c r="A216" s="121">
        <v>42</v>
      </c>
      <c r="B216" s="122" t="s">
        <v>280</v>
      </c>
      <c r="C216" s="123" t="s">
        <v>281</v>
      </c>
      <c r="D216" s="124" t="s">
        <v>258</v>
      </c>
      <c r="E216" s="125">
        <v>742.07270000000005</v>
      </c>
      <c r="F216" s="126"/>
      <c r="G216" s="127">
        <f>E216*F216</f>
        <v>0</v>
      </c>
      <c r="H216" s="128">
        <v>0</v>
      </c>
      <c r="I216" s="129">
        <f>E216*H216</f>
        <v>0</v>
      </c>
      <c r="J216" s="128">
        <v>0</v>
      </c>
      <c r="K216" s="129">
        <f>E216*J216</f>
        <v>0</v>
      </c>
      <c r="O216" s="120"/>
      <c r="Z216" s="130"/>
      <c r="AA216" s="130">
        <v>1</v>
      </c>
      <c r="AB216" s="130">
        <v>3</v>
      </c>
      <c r="AC216" s="130">
        <v>3</v>
      </c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CA216" s="130">
        <v>1</v>
      </c>
      <c r="CB216" s="130">
        <v>3</v>
      </c>
      <c r="CZ216" s="82">
        <v>1</v>
      </c>
    </row>
    <row r="217" spans="1:104" x14ac:dyDescent="0.2">
      <c r="A217" s="147" t="s">
        <v>36</v>
      </c>
      <c r="B217" s="148" t="s">
        <v>275</v>
      </c>
      <c r="C217" s="149" t="s">
        <v>276</v>
      </c>
      <c r="D217" s="150"/>
      <c r="E217" s="151"/>
      <c r="F217" s="151"/>
      <c r="G217" s="152">
        <f>SUM(G212:G216)</f>
        <v>0</v>
      </c>
      <c r="H217" s="153"/>
      <c r="I217" s="154">
        <f>SUM(I212:I216)</f>
        <v>0</v>
      </c>
      <c r="J217" s="155"/>
      <c r="K217" s="154">
        <f>SUM(K212:K216)</f>
        <v>0</v>
      </c>
      <c r="O217" s="120"/>
      <c r="X217" s="156">
        <f>K217</f>
        <v>0</v>
      </c>
      <c r="Y217" s="156">
        <f>I217</f>
        <v>0</v>
      </c>
      <c r="Z217" s="157">
        <f>G217</f>
        <v>0</v>
      </c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58"/>
      <c r="BB217" s="158"/>
      <c r="BC217" s="158"/>
      <c r="BD217" s="158"/>
      <c r="BE217" s="158"/>
      <c r="BF217" s="158"/>
      <c r="BG217" s="130"/>
      <c r="BH217" s="130"/>
      <c r="BI217" s="130"/>
      <c r="BJ217" s="130"/>
      <c r="BK217" s="130"/>
    </row>
    <row r="218" spans="1:104" x14ac:dyDescent="0.2">
      <c r="A218" s="159" t="s">
        <v>37</v>
      </c>
      <c r="B218" s="160" t="s">
        <v>38</v>
      </c>
      <c r="C218" s="161"/>
      <c r="D218" s="162"/>
      <c r="E218" s="163"/>
      <c r="F218" s="163"/>
      <c r="G218" s="164">
        <f>SUM(Z7:Z218)</f>
        <v>0</v>
      </c>
      <c r="H218" s="165"/>
      <c r="I218" s="166">
        <f>SUM(Y7:Y218)</f>
        <v>1020.9775043004202</v>
      </c>
      <c r="J218" s="165"/>
      <c r="K218" s="166">
        <f>SUM(X7:X218)</f>
        <v>-754.95769999986135</v>
      </c>
      <c r="O218" s="120"/>
      <c r="BA218" s="167"/>
      <c r="BB218" s="167"/>
      <c r="BC218" s="167"/>
      <c r="BD218" s="167"/>
      <c r="BE218" s="167"/>
      <c r="BF218" s="167"/>
    </row>
    <row r="219" spans="1:104" x14ac:dyDescent="0.2">
      <c r="E219" s="82"/>
    </row>
    <row r="220" spans="1:104" x14ac:dyDescent="0.2">
      <c r="A220" s="168"/>
      <c r="E220" s="82"/>
    </row>
    <row r="221" spans="1:104" x14ac:dyDescent="0.2">
      <c r="A221" s="169"/>
      <c r="B221" s="170"/>
      <c r="C221" s="171" t="s">
        <v>39</v>
      </c>
      <c r="D221" s="170"/>
      <c r="E221" s="172"/>
      <c r="F221" s="170"/>
      <c r="G221" s="173" t="s">
        <v>40</v>
      </c>
    </row>
    <row r="222" spans="1:104" x14ac:dyDescent="0.2">
      <c r="A222" s="174"/>
      <c r="B222" s="175"/>
      <c r="C222" s="176" t="s">
        <v>282</v>
      </c>
      <c r="D222" s="177"/>
      <c r="E222" s="178"/>
      <c r="F222" s="178"/>
      <c r="G222" s="179">
        <v>0</v>
      </c>
    </row>
    <row r="223" spans="1:104" x14ac:dyDescent="0.2">
      <c r="A223" s="174"/>
      <c r="B223" s="175"/>
      <c r="C223" s="176" t="s">
        <v>41</v>
      </c>
      <c r="D223" s="177"/>
      <c r="E223" s="178"/>
      <c r="F223" s="178"/>
      <c r="G223" s="179">
        <v>0</v>
      </c>
    </row>
    <row r="224" spans="1:104" x14ac:dyDescent="0.2">
      <c r="A224" s="174"/>
      <c r="B224" s="175"/>
      <c r="C224" s="176" t="s">
        <v>42</v>
      </c>
      <c r="D224" s="177"/>
      <c r="E224" s="178"/>
      <c r="F224" s="178"/>
      <c r="G224" s="179">
        <v>0</v>
      </c>
    </row>
    <row r="225" spans="1:7" x14ac:dyDescent="0.2">
      <c r="A225" s="174"/>
      <c r="B225" s="175"/>
      <c r="C225" s="176" t="s">
        <v>43</v>
      </c>
      <c r="D225" s="177"/>
      <c r="E225" s="178"/>
      <c r="F225" s="178"/>
      <c r="G225" s="179">
        <v>0</v>
      </c>
    </row>
    <row r="226" spans="1:7" x14ac:dyDescent="0.2">
      <c r="A226" s="174"/>
      <c r="B226" s="175"/>
      <c r="C226" s="176" t="s">
        <v>44</v>
      </c>
      <c r="D226" s="177"/>
      <c r="E226" s="178"/>
      <c r="F226" s="178"/>
      <c r="G226" s="179"/>
    </row>
    <row r="227" spans="1:7" x14ac:dyDescent="0.2">
      <c r="A227" s="174"/>
      <c r="B227" s="175"/>
      <c r="C227" s="176" t="s">
        <v>45</v>
      </c>
      <c r="D227" s="177"/>
      <c r="E227" s="178"/>
      <c r="F227" s="178"/>
      <c r="G227" s="179">
        <v>0</v>
      </c>
    </row>
    <row r="228" spans="1:7" x14ac:dyDescent="0.2">
      <c r="A228" s="174"/>
      <c r="B228" s="175"/>
      <c r="C228" s="176" t="s">
        <v>46</v>
      </c>
      <c r="D228" s="177"/>
      <c r="E228" s="178"/>
      <c r="F228" s="178"/>
      <c r="G228" s="179">
        <v>0</v>
      </c>
    </row>
    <row r="229" spans="1:7" x14ac:dyDescent="0.2">
      <c r="A229" s="174"/>
      <c r="B229" s="175"/>
      <c r="C229" s="176" t="s">
        <v>47</v>
      </c>
      <c r="D229" s="177"/>
      <c r="E229" s="178"/>
      <c r="F229" s="178"/>
      <c r="G229" s="179">
        <v>0</v>
      </c>
    </row>
    <row r="230" spans="1:7" x14ac:dyDescent="0.2">
      <c r="A230" s="180"/>
      <c r="B230" s="181" t="s">
        <v>40</v>
      </c>
      <c r="C230" s="182"/>
      <c r="D230" s="183"/>
      <c r="E230" s="184"/>
      <c r="F230" s="184"/>
      <c r="G230" s="185">
        <f>SUM(G222:G229)</f>
        <v>0</v>
      </c>
    </row>
    <row r="231" spans="1:7" x14ac:dyDescent="0.2">
      <c r="E231" s="82"/>
    </row>
    <row r="232" spans="1:7" x14ac:dyDescent="0.2">
      <c r="E232" s="82"/>
    </row>
    <row r="233" spans="1:7" x14ac:dyDescent="0.2">
      <c r="E233" s="82"/>
    </row>
    <row r="234" spans="1:7" x14ac:dyDescent="0.2">
      <c r="C234" s="144"/>
      <c r="E234" s="82"/>
    </row>
    <row r="235" spans="1:7" x14ac:dyDescent="0.2">
      <c r="E235" s="82"/>
    </row>
    <row r="236" spans="1:7" x14ac:dyDescent="0.2">
      <c r="E236" s="82"/>
    </row>
    <row r="237" spans="1:7" x14ac:dyDescent="0.2">
      <c r="E237" s="82"/>
    </row>
    <row r="238" spans="1:7" x14ac:dyDescent="0.2">
      <c r="E238" s="82"/>
    </row>
    <row r="239" spans="1:7" x14ac:dyDescent="0.2">
      <c r="E239" s="82"/>
    </row>
    <row r="240" spans="1:7" x14ac:dyDescent="0.2">
      <c r="E240" s="82"/>
    </row>
    <row r="241" spans="1:7" x14ac:dyDescent="0.2">
      <c r="E241" s="82"/>
    </row>
    <row r="242" spans="1:7" x14ac:dyDescent="0.2">
      <c r="E242" s="82"/>
    </row>
    <row r="243" spans="1:7" x14ac:dyDescent="0.2">
      <c r="E243" s="82"/>
    </row>
    <row r="244" spans="1:7" x14ac:dyDescent="0.2">
      <c r="E244" s="82"/>
    </row>
    <row r="245" spans="1:7" x14ac:dyDescent="0.2">
      <c r="E245" s="82"/>
    </row>
    <row r="246" spans="1:7" x14ac:dyDescent="0.2">
      <c r="E246" s="82"/>
    </row>
    <row r="247" spans="1:7" x14ac:dyDescent="0.2">
      <c r="E247" s="82"/>
    </row>
    <row r="248" spans="1:7" x14ac:dyDescent="0.2">
      <c r="A248" s="144"/>
      <c r="B248" s="144"/>
      <c r="C248" s="144"/>
      <c r="D248" s="144"/>
      <c r="E248" s="144"/>
      <c r="F248" s="144"/>
      <c r="G248" s="144"/>
    </row>
    <row r="249" spans="1:7" x14ac:dyDescent="0.2">
      <c r="A249" s="144"/>
      <c r="B249" s="144"/>
      <c r="C249" s="144"/>
      <c r="D249" s="144"/>
      <c r="E249" s="144"/>
      <c r="F249" s="144"/>
      <c r="G249" s="144"/>
    </row>
    <row r="250" spans="1:7" x14ac:dyDescent="0.2">
      <c r="A250" s="144"/>
      <c r="B250" s="144"/>
      <c r="C250" s="144"/>
      <c r="D250" s="144"/>
      <c r="E250" s="144"/>
      <c r="F250" s="144"/>
      <c r="G250" s="144"/>
    </row>
    <row r="251" spans="1:7" x14ac:dyDescent="0.2">
      <c r="A251" s="144"/>
      <c r="B251" s="144"/>
      <c r="C251" s="144"/>
      <c r="D251" s="144"/>
      <c r="E251" s="144"/>
      <c r="F251" s="144"/>
      <c r="G251" s="144"/>
    </row>
    <row r="252" spans="1:7" x14ac:dyDescent="0.2">
      <c r="E252" s="82"/>
    </row>
    <row r="253" spans="1:7" x14ac:dyDescent="0.2">
      <c r="E253" s="82"/>
    </row>
    <row r="254" spans="1:7" x14ac:dyDescent="0.2">
      <c r="E254" s="82"/>
    </row>
    <row r="255" spans="1:7" x14ac:dyDescent="0.2">
      <c r="E255" s="82"/>
    </row>
    <row r="256" spans="1:7" x14ac:dyDescent="0.2">
      <c r="E256" s="82"/>
    </row>
    <row r="257" spans="5:5" x14ac:dyDescent="0.2">
      <c r="E257" s="82"/>
    </row>
    <row r="258" spans="5:5" x14ac:dyDescent="0.2">
      <c r="E258" s="82"/>
    </row>
    <row r="259" spans="5:5" x14ac:dyDescent="0.2">
      <c r="E259" s="82"/>
    </row>
    <row r="260" spans="5:5" x14ac:dyDescent="0.2">
      <c r="E260" s="82"/>
    </row>
    <row r="261" spans="5:5" x14ac:dyDescent="0.2">
      <c r="E261" s="82"/>
    </row>
    <row r="262" spans="5:5" x14ac:dyDescent="0.2">
      <c r="E262" s="82"/>
    </row>
    <row r="263" spans="5:5" x14ac:dyDescent="0.2">
      <c r="E263" s="82"/>
    </row>
    <row r="264" spans="5:5" x14ac:dyDescent="0.2">
      <c r="E264" s="82"/>
    </row>
    <row r="265" spans="5:5" x14ac:dyDescent="0.2">
      <c r="E265" s="82"/>
    </row>
    <row r="266" spans="5:5" x14ac:dyDescent="0.2">
      <c r="E266" s="82"/>
    </row>
    <row r="267" spans="5:5" x14ac:dyDescent="0.2">
      <c r="E267" s="82"/>
    </row>
    <row r="268" spans="5:5" x14ac:dyDescent="0.2">
      <c r="E268" s="82"/>
    </row>
    <row r="269" spans="5:5" x14ac:dyDescent="0.2">
      <c r="E269" s="82"/>
    </row>
    <row r="270" spans="5:5" x14ac:dyDescent="0.2">
      <c r="E270" s="82"/>
    </row>
    <row r="271" spans="5:5" x14ac:dyDescent="0.2">
      <c r="E271" s="82"/>
    </row>
    <row r="272" spans="5:5" x14ac:dyDescent="0.2">
      <c r="E272" s="82"/>
    </row>
    <row r="273" spans="1:7" x14ac:dyDescent="0.2">
      <c r="E273" s="82"/>
    </row>
    <row r="274" spans="1:7" x14ac:dyDescent="0.2">
      <c r="E274" s="82"/>
    </row>
    <row r="275" spans="1:7" x14ac:dyDescent="0.2">
      <c r="E275" s="82"/>
    </row>
    <row r="276" spans="1:7" x14ac:dyDescent="0.2">
      <c r="E276" s="82"/>
    </row>
    <row r="277" spans="1:7" x14ac:dyDescent="0.2">
      <c r="E277" s="82"/>
    </row>
    <row r="278" spans="1:7" x14ac:dyDescent="0.2">
      <c r="E278" s="82"/>
    </row>
    <row r="279" spans="1:7" x14ac:dyDescent="0.2">
      <c r="E279" s="82"/>
    </row>
    <row r="280" spans="1:7" x14ac:dyDescent="0.2">
      <c r="E280" s="82"/>
    </row>
    <row r="281" spans="1:7" x14ac:dyDescent="0.2">
      <c r="E281" s="82"/>
    </row>
    <row r="282" spans="1:7" x14ac:dyDescent="0.2">
      <c r="E282" s="82"/>
    </row>
    <row r="283" spans="1:7" x14ac:dyDescent="0.2">
      <c r="A283" s="186"/>
      <c r="B283" s="186"/>
    </row>
    <row r="284" spans="1:7" x14ac:dyDescent="0.2">
      <c r="A284" s="144"/>
      <c r="B284" s="144"/>
      <c r="C284" s="187"/>
      <c r="D284" s="187"/>
      <c r="E284" s="188"/>
      <c r="F284" s="187"/>
      <c r="G284" s="189"/>
    </row>
    <row r="285" spans="1:7" x14ac:dyDescent="0.2">
      <c r="A285" s="190"/>
      <c r="B285" s="190"/>
      <c r="C285" s="144"/>
      <c r="D285" s="144"/>
      <c r="E285" s="191"/>
      <c r="F285" s="144"/>
      <c r="G285" s="144"/>
    </row>
    <row r="286" spans="1:7" x14ac:dyDescent="0.2">
      <c r="A286" s="144"/>
      <c r="B286" s="144"/>
      <c r="C286" s="144"/>
      <c r="D286" s="144"/>
      <c r="E286" s="191"/>
      <c r="F286" s="144"/>
      <c r="G286" s="144"/>
    </row>
    <row r="287" spans="1:7" x14ac:dyDescent="0.2">
      <c r="A287" s="144"/>
      <c r="B287" s="144"/>
      <c r="C287" s="144"/>
      <c r="D287" s="144"/>
      <c r="E287" s="191"/>
      <c r="F287" s="144"/>
      <c r="G287" s="144"/>
    </row>
    <row r="288" spans="1:7" x14ac:dyDescent="0.2">
      <c r="A288" s="144"/>
      <c r="B288" s="144"/>
      <c r="C288" s="144"/>
      <c r="D288" s="144"/>
      <c r="E288" s="191"/>
      <c r="F288" s="144"/>
      <c r="G288" s="144"/>
    </row>
    <row r="289" spans="1:7" x14ac:dyDescent="0.2">
      <c r="A289" s="144"/>
      <c r="B289" s="144"/>
      <c r="C289" s="144"/>
      <c r="D289" s="144"/>
      <c r="E289" s="191"/>
      <c r="F289" s="144"/>
      <c r="G289" s="144"/>
    </row>
    <row r="290" spans="1:7" x14ac:dyDescent="0.2">
      <c r="A290" s="144"/>
      <c r="B290" s="144"/>
      <c r="C290" s="144"/>
      <c r="D290" s="144"/>
      <c r="E290" s="191"/>
      <c r="F290" s="144"/>
      <c r="G290" s="144"/>
    </row>
    <row r="291" spans="1:7" x14ac:dyDescent="0.2">
      <c r="A291" s="144"/>
      <c r="B291" s="144"/>
      <c r="C291" s="144"/>
      <c r="D291" s="144"/>
      <c r="E291" s="191"/>
      <c r="F291" s="144"/>
      <c r="G291" s="144"/>
    </row>
    <row r="292" spans="1:7" x14ac:dyDescent="0.2">
      <c r="A292" s="144"/>
      <c r="B292" s="144"/>
      <c r="C292" s="144"/>
      <c r="D292" s="144"/>
      <c r="E292" s="191"/>
      <c r="F292" s="144"/>
      <c r="G292" s="144"/>
    </row>
    <row r="293" spans="1:7" x14ac:dyDescent="0.2">
      <c r="A293" s="144"/>
      <c r="B293" s="144"/>
      <c r="C293" s="144"/>
      <c r="D293" s="144"/>
      <c r="E293" s="191"/>
      <c r="F293" s="144"/>
      <c r="G293" s="144"/>
    </row>
    <row r="294" spans="1:7" x14ac:dyDescent="0.2">
      <c r="A294" s="144"/>
      <c r="B294" s="144"/>
      <c r="C294" s="144"/>
      <c r="D294" s="144"/>
      <c r="E294" s="191"/>
      <c r="F294" s="144"/>
      <c r="G294" s="144"/>
    </row>
    <row r="295" spans="1:7" x14ac:dyDescent="0.2">
      <c r="A295" s="144"/>
      <c r="B295" s="144"/>
      <c r="C295" s="144"/>
      <c r="D295" s="144"/>
      <c r="E295" s="191"/>
      <c r="F295" s="144"/>
      <c r="G295" s="144"/>
    </row>
    <row r="296" spans="1:7" x14ac:dyDescent="0.2">
      <c r="A296" s="144"/>
      <c r="B296" s="144"/>
      <c r="C296" s="144"/>
      <c r="D296" s="144"/>
      <c r="E296" s="191"/>
      <c r="F296" s="144"/>
      <c r="G296" s="144"/>
    </row>
    <row r="297" spans="1:7" x14ac:dyDescent="0.2">
      <c r="A297" s="144"/>
      <c r="B297" s="144"/>
      <c r="C297" s="144"/>
      <c r="D297" s="144"/>
      <c r="E297" s="191"/>
      <c r="F297" s="144"/>
      <c r="G297" s="144"/>
    </row>
    <row r="1202" spans="1:7" x14ac:dyDescent="0.2">
      <c r="A1202" s="192"/>
      <c r="B1202" s="193"/>
      <c r="C1202" s="194" t="s">
        <v>41</v>
      </c>
      <c r="D1202" s="195"/>
      <c r="E1202" s="196"/>
      <c r="F1202" s="196"/>
      <c r="G1202" s="197">
        <v>100000</v>
      </c>
    </row>
    <row r="1203" spans="1:7" x14ac:dyDescent="0.2">
      <c r="A1203" s="192"/>
      <c r="B1203" s="193"/>
      <c r="C1203" s="194" t="s">
        <v>42</v>
      </c>
      <c r="D1203" s="195"/>
      <c r="E1203" s="196"/>
      <c r="F1203" s="196"/>
      <c r="G1203" s="197">
        <v>100000</v>
      </c>
    </row>
    <row r="1204" spans="1:7" x14ac:dyDescent="0.2">
      <c r="A1204" s="192"/>
      <c r="B1204" s="193"/>
      <c r="C1204" s="194" t="s">
        <v>43</v>
      </c>
      <c r="D1204" s="195"/>
      <c r="E1204" s="196"/>
      <c r="F1204" s="196"/>
      <c r="G1204" s="197">
        <v>100000</v>
      </c>
    </row>
    <row r="1205" spans="1:7" x14ac:dyDescent="0.2">
      <c r="A1205" s="192"/>
      <c r="B1205" s="193"/>
      <c r="C1205" s="194" t="s">
        <v>44</v>
      </c>
      <c r="D1205" s="195"/>
      <c r="E1205" s="196"/>
      <c r="F1205" s="196"/>
      <c r="G1205" s="197">
        <v>100000</v>
      </c>
    </row>
    <row r="1206" spans="1:7" x14ac:dyDescent="0.2">
      <c r="A1206" s="192"/>
      <c r="B1206" s="193"/>
      <c r="C1206" s="194" t="s">
        <v>45</v>
      </c>
      <c r="D1206" s="195"/>
      <c r="E1206" s="196"/>
      <c r="F1206" s="196"/>
      <c r="G1206" s="197">
        <v>100000</v>
      </c>
    </row>
    <row r="1207" spans="1:7" x14ac:dyDescent="0.2">
      <c r="A1207" s="192"/>
      <c r="B1207" s="193"/>
      <c r="C1207" s="194" t="s">
        <v>46</v>
      </c>
      <c r="D1207" s="195"/>
      <c r="E1207" s="196"/>
      <c r="F1207" s="196"/>
      <c r="G1207" s="197">
        <v>100000</v>
      </c>
    </row>
    <row r="1208" spans="1:7" x14ac:dyDescent="0.2">
      <c r="A1208" s="192"/>
      <c r="B1208" s="193"/>
      <c r="C1208" s="194" t="s">
        <v>47</v>
      </c>
      <c r="D1208" s="195"/>
      <c r="E1208" s="196"/>
      <c r="F1208" s="196"/>
      <c r="G1208" s="197">
        <v>100000</v>
      </c>
    </row>
  </sheetData>
  <mergeCells count="150">
    <mergeCell ref="C214:D214"/>
    <mergeCell ref="C215:D215"/>
    <mergeCell ref="C203:G203"/>
    <mergeCell ref="C205:G205"/>
    <mergeCell ref="C206:D206"/>
    <mergeCell ref="C207:D207"/>
    <mergeCell ref="C209:D209"/>
    <mergeCell ref="C210:D210"/>
    <mergeCell ref="C189:D189"/>
    <mergeCell ref="C190:D190"/>
    <mergeCell ref="C181:D181"/>
    <mergeCell ref="C183:G183"/>
    <mergeCell ref="C184:D184"/>
    <mergeCell ref="C185:D185"/>
    <mergeCell ref="C186:D186"/>
    <mergeCell ref="C188:D188"/>
    <mergeCell ref="C174:D174"/>
    <mergeCell ref="C175:D175"/>
    <mergeCell ref="C176:D176"/>
    <mergeCell ref="C178:D178"/>
    <mergeCell ref="C179:D179"/>
    <mergeCell ref="C180:D180"/>
    <mergeCell ref="C166:D166"/>
    <mergeCell ref="C167:D167"/>
    <mergeCell ref="C169:D169"/>
    <mergeCell ref="C170:D170"/>
    <mergeCell ref="C171:D171"/>
    <mergeCell ref="C172:D172"/>
    <mergeCell ref="C159:D159"/>
    <mergeCell ref="C160:D160"/>
    <mergeCell ref="C161:D161"/>
    <mergeCell ref="C162:D162"/>
    <mergeCell ref="C164:D164"/>
    <mergeCell ref="C165:D165"/>
    <mergeCell ref="C147:D147"/>
    <mergeCell ref="C148:D148"/>
    <mergeCell ref="C149:D149"/>
    <mergeCell ref="C153:D153"/>
    <mergeCell ref="C154:D154"/>
    <mergeCell ref="C155:D155"/>
    <mergeCell ref="C156:D156"/>
    <mergeCell ref="C158:G158"/>
    <mergeCell ref="C140:G140"/>
    <mergeCell ref="C141:D141"/>
    <mergeCell ref="C142:D142"/>
    <mergeCell ref="C143:D143"/>
    <mergeCell ref="C144:D144"/>
    <mergeCell ref="C146:D146"/>
    <mergeCell ref="C132:D132"/>
    <mergeCell ref="C133:D133"/>
    <mergeCell ref="C135:D135"/>
    <mergeCell ref="C136:D136"/>
    <mergeCell ref="C137:D137"/>
    <mergeCell ref="C138:D138"/>
    <mergeCell ref="C125:D125"/>
    <mergeCell ref="C126:D126"/>
    <mergeCell ref="C127:D127"/>
    <mergeCell ref="C128:D128"/>
    <mergeCell ref="C130:D130"/>
    <mergeCell ref="C131:D131"/>
    <mergeCell ref="C116:D116"/>
    <mergeCell ref="C118:G118"/>
    <mergeCell ref="C120:D120"/>
    <mergeCell ref="C121:D121"/>
    <mergeCell ref="C122:D122"/>
    <mergeCell ref="C123:D123"/>
    <mergeCell ref="C110:D110"/>
    <mergeCell ref="C111:D111"/>
    <mergeCell ref="C112:D112"/>
    <mergeCell ref="C113:D113"/>
    <mergeCell ref="C114:D114"/>
    <mergeCell ref="C115:D115"/>
    <mergeCell ref="C103:D103"/>
    <mergeCell ref="C104:D104"/>
    <mergeCell ref="C105:D105"/>
    <mergeCell ref="C107:D107"/>
    <mergeCell ref="C108:D108"/>
    <mergeCell ref="C109:D109"/>
    <mergeCell ref="C97:G97"/>
    <mergeCell ref="C98:D98"/>
    <mergeCell ref="C99:D99"/>
    <mergeCell ref="C100:D100"/>
    <mergeCell ref="C101:D101"/>
    <mergeCell ref="C102:D102"/>
    <mergeCell ref="C85:D85"/>
    <mergeCell ref="C86:D86"/>
    <mergeCell ref="C90:G90"/>
    <mergeCell ref="C91:D91"/>
    <mergeCell ref="C92:D92"/>
    <mergeCell ref="C93:D93"/>
    <mergeCell ref="C94:D94"/>
    <mergeCell ref="C96:G96"/>
    <mergeCell ref="C73:D73"/>
    <mergeCell ref="C77:G77"/>
    <mergeCell ref="C78:D78"/>
    <mergeCell ref="C79:D79"/>
    <mergeCell ref="C80:D80"/>
    <mergeCell ref="C81:D81"/>
    <mergeCell ref="C83:D83"/>
    <mergeCell ref="C84:D84"/>
    <mergeCell ref="C67:D67"/>
    <mergeCell ref="C68:D68"/>
    <mergeCell ref="C69:D69"/>
    <mergeCell ref="C70:D70"/>
    <mergeCell ref="C71:D71"/>
    <mergeCell ref="C72:D72"/>
    <mergeCell ref="C60:D60"/>
    <mergeCell ref="C61:D61"/>
    <mergeCell ref="C62:D62"/>
    <mergeCell ref="C63:D63"/>
    <mergeCell ref="C64:D64"/>
    <mergeCell ref="C66:D66"/>
    <mergeCell ref="C52:D52"/>
    <mergeCell ref="C53:D53"/>
    <mergeCell ref="C55:D55"/>
    <mergeCell ref="C56:D56"/>
    <mergeCell ref="C57:D57"/>
    <mergeCell ref="C58:D58"/>
    <mergeCell ref="C40:D40"/>
    <mergeCell ref="C44:D44"/>
    <mergeCell ref="C45:D45"/>
    <mergeCell ref="C46:D46"/>
    <mergeCell ref="C47:D47"/>
    <mergeCell ref="C49:D49"/>
    <mergeCell ref="C50:D50"/>
    <mergeCell ref="C51:D51"/>
    <mergeCell ref="C33:D33"/>
    <mergeCell ref="C34:D34"/>
    <mergeCell ref="C35:D35"/>
    <mergeCell ref="C37:D37"/>
    <mergeCell ref="C38:D38"/>
    <mergeCell ref="C39:D39"/>
    <mergeCell ref="C25:D25"/>
    <mergeCell ref="C27:D27"/>
    <mergeCell ref="C28:D28"/>
    <mergeCell ref="C29:D29"/>
    <mergeCell ref="C30:D30"/>
    <mergeCell ref="C32:D32"/>
    <mergeCell ref="C18:D18"/>
    <mergeCell ref="C19:D19"/>
    <mergeCell ref="C20:D20"/>
    <mergeCell ref="C22:D22"/>
    <mergeCell ref="C23:D23"/>
    <mergeCell ref="C24:D24"/>
    <mergeCell ref="A1:G1"/>
    <mergeCell ref="C12:D12"/>
    <mergeCell ref="C13:D13"/>
    <mergeCell ref="C14:D14"/>
    <mergeCell ref="C15:D15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35</vt:i4>
      </vt:variant>
    </vt:vector>
  </HeadingPairs>
  <TitlesOfParts>
    <vt:vector size="37" baseType="lpstr">
      <vt:lpstr>Stavba</vt:lpstr>
      <vt:lpstr>SO-01 17-266-01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'SO-01 17-266-01 '!Názvy_tisku</vt:lpstr>
      <vt:lpstr>Stavba!Objednatel</vt:lpstr>
      <vt:lpstr>Stavba!Objekt</vt:lpstr>
      <vt:lpstr>'SO-01 17-266-01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SloupecCC</vt:lpstr>
      <vt:lpstr>SloupecCDH</vt:lpstr>
      <vt:lpstr>SloupecCisloPol</vt:lpstr>
      <vt:lpstr>SloupecCH</vt:lpstr>
      <vt:lpstr>SloupecJC</vt:lpstr>
      <vt:lpstr>SloupecJDH</vt:lpstr>
      <vt:lpstr>SloupecJDM</vt:lpstr>
      <vt:lpstr>SloupecJH</vt:lpstr>
      <vt:lpstr>SloupecMJ</vt:lpstr>
      <vt:lpstr>SloupecMnozstvi</vt:lpstr>
      <vt:lpstr>SloupecNazPol</vt:lpstr>
      <vt:lpstr>SloupecPC</vt:lpstr>
      <vt:lpstr>Stavba!StavbaCelkem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2017-06-19T11:29:44Z</dcterms:created>
  <dcterms:modified xsi:type="dcterms:W3CDTF">2017-06-19T11:43:59Z</dcterms:modified>
</cp:coreProperties>
</file>